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o\Downloads\"/>
    </mc:Choice>
  </mc:AlternateContent>
  <bookViews>
    <workbookView xWindow="-12" yWindow="3000" windowWidth="26628" windowHeight="8820"/>
  </bookViews>
  <sheets>
    <sheet name="최종 (2)" sheetId="5" r:id="rId1"/>
  </sheets>
  <definedNames>
    <definedName name="_xlnm._FilterDatabase" localSheetId="0" hidden="1">'최종 (2)'!$A$1:$Z$256</definedName>
    <definedName name="_xlnm.Print_Area" localSheetId="0">'최종 (2)'!$A$1:$X$1</definedName>
    <definedName name="_xlnm.Print_Titles" localSheetId="0">'최종 (2)'!$A:$Z,'최종 (2)'!$1:$1</definedName>
  </definedNames>
  <calcPr calcId="162913"/>
</workbook>
</file>

<file path=xl/calcChain.xml><?xml version="1.0" encoding="utf-8"?>
<calcChain xmlns="http://schemas.openxmlformats.org/spreadsheetml/2006/main">
  <c r="V2" i="5" l="1"/>
  <c r="U2" i="5"/>
  <c r="S2" i="5"/>
  <c r="F256" i="5" l="1"/>
  <c r="X255" i="5"/>
  <c r="W255" i="5"/>
  <c r="N255" i="5"/>
  <c r="M255" i="5"/>
  <c r="H255" i="5"/>
  <c r="Z255" i="5" s="1"/>
  <c r="X254" i="5"/>
  <c r="W254" i="5"/>
  <c r="V254" i="5"/>
  <c r="U254" i="5"/>
  <c r="S254" i="5"/>
  <c r="N254" i="5"/>
  <c r="M254" i="5"/>
  <c r="H254" i="5"/>
  <c r="K254" i="5" s="1"/>
  <c r="X253" i="5"/>
  <c r="W253" i="5"/>
  <c r="N253" i="5"/>
  <c r="M253" i="5"/>
  <c r="H253" i="5"/>
  <c r="L253" i="5" s="1"/>
  <c r="X252" i="5"/>
  <c r="W252" i="5"/>
  <c r="V252" i="5"/>
  <c r="U252" i="5"/>
  <c r="S252" i="5"/>
  <c r="N252" i="5"/>
  <c r="M252" i="5"/>
  <c r="O252" i="5" s="1"/>
  <c r="H252" i="5"/>
  <c r="L252" i="5" s="1"/>
  <c r="X251" i="5"/>
  <c r="W251" i="5"/>
  <c r="N251" i="5"/>
  <c r="M251" i="5"/>
  <c r="H251" i="5"/>
  <c r="Q251" i="5" s="1"/>
  <c r="X250" i="5"/>
  <c r="W250" i="5"/>
  <c r="N250" i="5"/>
  <c r="M250" i="5"/>
  <c r="H250" i="5"/>
  <c r="R250" i="5" s="1"/>
  <c r="X249" i="5"/>
  <c r="W249" i="5"/>
  <c r="V249" i="5"/>
  <c r="U249" i="5"/>
  <c r="S249" i="5"/>
  <c r="N249" i="5"/>
  <c r="M249" i="5"/>
  <c r="H249" i="5"/>
  <c r="Z249" i="5" s="1"/>
  <c r="X248" i="5"/>
  <c r="W248" i="5"/>
  <c r="N248" i="5"/>
  <c r="M248" i="5"/>
  <c r="H248" i="5"/>
  <c r="L248" i="5" s="1"/>
  <c r="X247" i="5"/>
  <c r="W247" i="5"/>
  <c r="N247" i="5"/>
  <c r="M247" i="5"/>
  <c r="H247" i="5"/>
  <c r="Z247" i="5" s="1"/>
  <c r="X246" i="5"/>
  <c r="W246" i="5"/>
  <c r="N246" i="5"/>
  <c r="M246" i="5"/>
  <c r="H246" i="5"/>
  <c r="K246" i="5" s="1"/>
  <c r="X245" i="5"/>
  <c r="W245" i="5"/>
  <c r="V245" i="5"/>
  <c r="U245" i="5"/>
  <c r="S245" i="5"/>
  <c r="N245" i="5"/>
  <c r="M245" i="5"/>
  <c r="O245" i="5" s="1"/>
  <c r="H245" i="5"/>
  <c r="L245" i="5" s="1"/>
  <c r="X244" i="5"/>
  <c r="W244" i="5"/>
  <c r="V244" i="5"/>
  <c r="U244" i="5"/>
  <c r="S244" i="5"/>
  <c r="N244" i="5"/>
  <c r="M244" i="5"/>
  <c r="H244" i="5"/>
  <c r="I244" i="5" s="1"/>
  <c r="X243" i="5"/>
  <c r="W243" i="5"/>
  <c r="N243" i="5"/>
  <c r="M243" i="5"/>
  <c r="H243" i="5"/>
  <c r="Q243" i="5" s="1"/>
  <c r="X242" i="5"/>
  <c r="W242" i="5"/>
  <c r="N242" i="5"/>
  <c r="M242" i="5"/>
  <c r="H242" i="5"/>
  <c r="R242" i="5" s="1"/>
  <c r="X241" i="5"/>
  <c r="W241" i="5"/>
  <c r="N241" i="5"/>
  <c r="M241" i="5"/>
  <c r="H241" i="5"/>
  <c r="L241" i="5" s="1"/>
  <c r="X240" i="5"/>
  <c r="W240" i="5"/>
  <c r="N240" i="5"/>
  <c r="M240" i="5"/>
  <c r="H240" i="5"/>
  <c r="P240" i="5" s="1"/>
  <c r="X239" i="5"/>
  <c r="W239" i="5"/>
  <c r="N239" i="5"/>
  <c r="M239" i="5"/>
  <c r="H239" i="5"/>
  <c r="Z239" i="5" s="1"/>
  <c r="X238" i="5"/>
  <c r="W238" i="5"/>
  <c r="V238" i="5"/>
  <c r="U238" i="5"/>
  <c r="S238" i="5"/>
  <c r="N238" i="5"/>
  <c r="M238" i="5"/>
  <c r="H238" i="5"/>
  <c r="K238" i="5" s="1"/>
  <c r="X237" i="5"/>
  <c r="W237" i="5"/>
  <c r="V237" i="5"/>
  <c r="U237" i="5"/>
  <c r="S237" i="5"/>
  <c r="N237" i="5"/>
  <c r="M237" i="5"/>
  <c r="H237" i="5"/>
  <c r="L237" i="5" s="1"/>
  <c r="X236" i="5"/>
  <c r="W236" i="5"/>
  <c r="N236" i="5"/>
  <c r="M236" i="5"/>
  <c r="H236" i="5"/>
  <c r="L236" i="5" s="1"/>
  <c r="X235" i="5"/>
  <c r="W235" i="5"/>
  <c r="N235" i="5"/>
  <c r="M235" i="5"/>
  <c r="H235" i="5"/>
  <c r="Q235" i="5" s="1"/>
  <c r="X234" i="5"/>
  <c r="W234" i="5"/>
  <c r="N234" i="5"/>
  <c r="M234" i="5"/>
  <c r="H234" i="5"/>
  <c r="R234" i="5" s="1"/>
  <c r="X233" i="5"/>
  <c r="W233" i="5"/>
  <c r="N233" i="5"/>
  <c r="M233" i="5"/>
  <c r="H233" i="5"/>
  <c r="L233" i="5" s="1"/>
  <c r="X232" i="5"/>
  <c r="W232" i="5"/>
  <c r="N232" i="5"/>
  <c r="M232" i="5"/>
  <c r="H232" i="5"/>
  <c r="P232" i="5" s="1"/>
  <c r="X231" i="5"/>
  <c r="W231" i="5"/>
  <c r="H231" i="5"/>
  <c r="Z231" i="5" s="1"/>
  <c r="X230" i="5"/>
  <c r="W230" i="5"/>
  <c r="N230" i="5"/>
  <c r="M230" i="5"/>
  <c r="H230" i="5"/>
  <c r="P230" i="5" s="1"/>
  <c r="X229" i="5"/>
  <c r="W229" i="5"/>
  <c r="N229" i="5"/>
  <c r="M229" i="5"/>
  <c r="H229" i="5"/>
  <c r="Q229" i="5" s="1"/>
  <c r="X228" i="5"/>
  <c r="W228" i="5"/>
  <c r="N228" i="5"/>
  <c r="M228" i="5"/>
  <c r="H228" i="5"/>
  <c r="R228" i="5" s="1"/>
  <c r="X227" i="5"/>
  <c r="W227" i="5"/>
  <c r="N227" i="5"/>
  <c r="M227" i="5"/>
  <c r="H227" i="5"/>
  <c r="J227" i="5" s="1"/>
  <c r="X226" i="5"/>
  <c r="W226" i="5"/>
  <c r="N226" i="5"/>
  <c r="M226" i="5"/>
  <c r="H226" i="5"/>
  <c r="L226" i="5" s="1"/>
  <c r="X225" i="5"/>
  <c r="W225" i="5"/>
  <c r="N225" i="5"/>
  <c r="M225" i="5"/>
  <c r="H225" i="5"/>
  <c r="L225" i="5" s="1"/>
  <c r="X224" i="5"/>
  <c r="W224" i="5"/>
  <c r="N224" i="5"/>
  <c r="M224" i="5"/>
  <c r="H224" i="5"/>
  <c r="Z224" i="5" s="1"/>
  <c r="X223" i="5"/>
  <c r="W223" i="5"/>
  <c r="V223" i="5"/>
  <c r="U223" i="5"/>
  <c r="S223" i="5"/>
  <c r="N223" i="5"/>
  <c r="M223" i="5"/>
  <c r="H223" i="5"/>
  <c r="R223" i="5" s="1"/>
  <c r="X222" i="5"/>
  <c r="W222" i="5"/>
  <c r="N222" i="5"/>
  <c r="M222" i="5"/>
  <c r="H222" i="5"/>
  <c r="J222" i="5" s="1"/>
  <c r="X221" i="5"/>
  <c r="W221" i="5"/>
  <c r="N221" i="5"/>
  <c r="M221" i="5"/>
  <c r="H221" i="5"/>
  <c r="R221" i="5" s="1"/>
  <c r="X220" i="5"/>
  <c r="W220" i="5"/>
  <c r="V220" i="5"/>
  <c r="U220" i="5"/>
  <c r="S220" i="5"/>
  <c r="N220" i="5"/>
  <c r="M220" i="5"/>
  <c r="H220" i="5"/>
  <c r="R220" i="5" s="1"/>
  <c r="X219" i="5"/>
  <c r="W219" i="5"/>
  <c r="N219" i="5"/>
  <c r="M219" i="5"/>
  <c r="H219" i="5"/>
  <c r="J219" i="5" s="1"/>
  <c r="X218" i="5"/>
  <c r="W218" i="5"/>
  <c r="V218" i="5"/>
  <c r="U218" i="5"/>
  <c r="S218" i="5"/>
  <c r="N218" i="5"/>
  <c r="M218" i="5"/>
  <c r="H218" i="5"/>
  <c r="L218" i="5" s="1"/>
  <c r="X217" i="5"/>
  <c r="W217" i="5"/>
  <c r="N217" i="5"/>
  <c r="M217" i="5"/>
  <c r="H217" i="5"/>
  <c r="L217" i="5" s="1"/>
  <c r="X216" i="5"/>
  <c r="W216" i="5"/>
  <c r="V216" i="5"/>
  <c r="U216" i="5"/>
  <c r="S216" i="5"/>
  <c r="N216" i="5"/>
  <c r="M216" i="5"/>
  <c r="H216" i="5"/>
  <c r="Z216" i="5" s="1"/>
  <c r="X215" i="5"/>
  <c r="W215" i="5"/>
  <c r="N215" i="5"/>
  <c r="M215" i="5"/>
  <c r="H215" i="5"/>
  <c r="R215" i="5" s="1"/>
  <c r="X214" i="5"/>
  <c r="W214" i="5"/>
  <c r="N214" i="5"/>
  <c r="M214" i="5"/>
  <c r="H214" i="5"/>
  <c r="Q214" i="5" s="1"/>
  <c r="X213" i="5"/>
  <c r="W213" i="5"/>
  <c r="V213" i="5"/>
  <c r="U213" i="5"/>
  <c r="S213" i="5"/>
  <c r="N213" i="5"/>
  <c r="M213" i="5"/>
  <c r="H213" i="5"/>
  <c r="X212" i="5"/>
  <c r="W212" i="5"/>
  <c r="N212" i="5"/>
  <c r="M212" i="5"/>
  <c r="H212" i="5"/>
  <c r="R212" i="5" s="1"/>
  <c r="X211" i="5"/>
  <c r="W211" i="5"/>
  <c r="N211" i="5"/>
  <c r="M211" i="5"/>
  <c r="H211" i="5"/>
  <c r="J211" i="5" s="1"/>
  <c r="X210" i="5"/>
  <c r="W210" i="5"/>
  <c r="V210" i="5"/>
  <c r="U210" i="5"/>
  <c r="S210" i="5"/>
  <c r="N210" i="5"/>
  <c r="M210" i="5"/>
  <c r="H210" i="5"/>
  <c r="L210" i="5" s="1"/>
  <c r="X209" i="5"/>
  <c r="W209" i="5"/>
  <c r="N209" i="5"/>
  <c r="M209" i="5"/>
  <c r="H209" i="5"/>
  <c r="P209" i="5" s="1"/>
  <c r="X208" i="5"/>
  <c r="W208" i="5"/>
  <c r="N208" i="5"/>
  <c r="M208" i="5"/>
  <c r="H208" i="5"/>
  <c r="Z208" i="5" s="1"/>
  <c r="X207" i="5"/>
  <c r="W207" i="5"/>
  <c r="V207" i="5"/>
  <c r="U207" i="5"/>
  <c r="S207" i="5"/>
  <c r="N207" i="5"/>
  <c r="M207" i="5"/>
  <c r="H207" i="5"/>
  <c r="R207" i="5" s="1"/>
  <c r="X206" i="5"/>
  <c r="W206" i="5"/>
  <c r="N206" i="5"/>
  <c r="M206" i="5"/>
  <c r="H206" i="5"/>
  <c r="X205" i="5"/>
  <c r="W205" i="5"/>
  <c r="V205" i="5"/>
  <c r="U205" i="5"/>
  <c r="S205" i="5"/>
  <c r="N205" i="5"/>
  <c r="M205" i="5"/>
  <c r="H205" i="5"/>
  <c r="Q205" i="5" s="1"/>
  <c r="X204" i="5"/>
  <c r="W204" i="5"/>
  <c r="N204" i="5"/>
  <c r="M204" i="5"/>
  <c r="H204" i="5"/>
  <c r="X203" i="5"/>
  <c r="W203" i="5"/>
  <c r="N203" i="5"/>
  <c r="M203" i="5"/>
  <c r="H203" i="5"/>
  <c r="J203" i="5" s="1"/>
  <c r="X202" i="5"/>
  <c r="W202" i="5"/>
  <c r="V202" i="5"/>
  <c r="U202" i="5"/>
  <c r="S202" i="5"/>
  <c r="N202" i="5"/>
  <c r="M202" i="5"/>
  <c r="H202" i="5"/>
  <c r="L202" i="5" s="1"/>
  <c r="X201" i="5"/>
  <c r="W201" i="5"/>
  <c r="N201" i="5"/>
  <c r="M201" i="5"/>
  <c r="H201" i="5"/>
  <c r="P201" i="5" s="1"/>
  <c r="X200" i="5"/>
  <c r="W200" i="5"/>
  <c r="N200" i="5"/>
  <c r="M200" i="5"/>
  <c r="H200" i="5"/>
  <c r="Z200" i="5" s="1"/>
  <c r="X199" i="5"/>
  <c r="W199" i="5"/>
  <c r="N199" i="5"/>
  <c r="M199" i="5"/>
  <c r="H199" i="5"/>
  <c r="R199" i="5" s="1"/>
  <c r="X198" i="5"/>
  <c r="W198" i="5"/>
  <c r="N198" i="5"/>
  <c r="M198" i="5"/>
  <c r="H198" i="5"/>
  <c r="Q198" i="5" s="1"/>
  <c r="X197" i="5"/>
  <c r="W197" i="5"/>
  <c r="N197" i="5"/>
  <c r="M197" i="5"/>
  <c r="H197" i="5"/>
  <c r="R197" i="5" s="1"/>
  <c r="X196" i="5"/>
  <c r="W196" i="5"/>
  <c r="N196" i="5"/>
  <c r="M196" i="5"/>
  <c r="H196" i="5"/>
  <c r="R196" i="5" s="1"/>
  <c r="X195" i="5"/>
  <c r="W195" i="5"/>
  <c r="V195" i="5"/>
  <c r="U195" i="5"/>
  <c r="S195" i="5"/>
  <c r="N195" i="5"/>
  <c r="M195" i="5"/>
  <c r="H195" i="5"/>
  <c r="J195" i="5" s="1"/>
  <c r="X194" i="5"/>
  <c r="W194" i="5"/>
  <c r="N194" i="5"/>
  <c r="M194" i="5"/>
  <c r="H194" i="5"/>
  <c r="L194" i="5" s="1"/>
  <c r="X193" i="5"/>
  <c r="W193" i="5"/>
  <c r="N193" i="5"/>
  <c r="M193" i="5"/>
  <c r="H193" i="5"/>
  <c r="R193" i="5" s="1"/>
  <c r="X192" i="5"/>
  <c r="W192" i="5"/>
  <c r="N192" i="5"/>
  <c r="M192" i="5"/>
  <c r="H192" i="5"/>
  <c r="Z192" i="5" s="1"/>
  <c r="X191" i="5"/>
  <c r="W191" i="5"/>
  <c r="V191" i="5"/>
  <c r="U191" i="5"/>
  <c r="S191" i="5"/>
  <c r="N191" i="5"/>
  <c r="M191" i="5"/>
  <c r="H191" i="5"/>
  <c r="R191" i="5" s="1"/>
  <c r="X190" i="5"/>
  <c r="W190" i="5"/>
  <c r="N190" i="5"/>
  <c r="M190" i="5"/>
  <c r="H190" i="5"/>
  <c r="J190" i="5" s="1"/>
  <c r="X189" i="5"/>
  <c r="W189" i="5"/>
  <c r="N189" i="5"/>
  <c r="M189" i="5"/>
  <c r="H189" i="5"/>
  <c r="Q189" i="5" s="1"/>
  <c r="X188" i="5"/>
  <c r="W188" i="5"/>
  <c r="N188" i="5"/>
  <c r="M188" i="5"/>
  <c r="H188" i="5"/>
  <c r="R188" i="5" s="1"/>
  <c r="X187" i="5"/>
  <c r="W187" i="5"/>
  <c r="V187" i="5"/>
  <c r="U187" i="5"/>
  <c r="S187" i="5"/>
  <c r="N187" i="5"/>
  <c r="M187" i="5"/>
  <c r="H187" i="5"/>
  <c r="J187" i="5" s="1"/>
  <c r="X186" i="5"/>
  <c r="W186" i="5"/>
  <c r="N186" i="5"/>
  <c r="M186" i="5"/>
  <c r="H186" i="5"/>
  <c r="L186" i="5" s="1"/>
  <c r="X185" i="5"/>
  <c r="W185" i="5"/>
  <c r="N185" i="5"/>
  <c r="M185" i="5"/>
  <c r="H185" i="5"/>
  <c r="R185" i="5" s="1"/>
  <c r="X184" i="5"/>
  <c r="W184" i="5"/>
  <c r="N184" i="5"/>
  <c r="M184" i="5"/>
  <c r="H184" i="5"/>
  <c r="Z184" i="5" s="1"/>
  <c r="X183" i="5"/>
  <c r="W183" i="5"/>
  <c r="N183" i="5"/>
  <c r="M183" i="5"/>
  <c r="H183" i="5"/>
  <c r="R183" i="5" s="1"/>
  <c r="X182" i="5"/>
  <c r="W182" i="5"/>
  <c r="N182" i="5"/>
  <c r="M182" i="5"/>
  <c r="H182" i="5"/>
  <c r="R182" i="5" s="1"/>
  <c r="X181" i="5"/>
  <c r="W181" i="5"/>
  <c r="N181" i="5"/>
  <c r="M181" i="5"/>
  <c r="H181" i="5"/>
  <c r="R181" i="5" s="1"/>
  <c r="X180" i="5"/>
  <c r="W180" i="5"/>
  <c r="N180" i="5"/>
  <c r="M180" i="5"/>
  <c r="H180" i="5"/>
  <c r="R180" i="5" s="1"/>
  <c r="X179" i="5"/>
  <c r="W179" i="5"/>
  <c r="N179" i="5"/>
  <c r="M179" i="5"/>
  <c r="H179" i="5"/>
  <c r="J179" i="5" s="1"/>
  <c r="X178" i="5"/>
  <c r="W178" i="5"/>
  <c r="N178" i="5"/>
  <c r="M178" i="5"/>
  <c r="H178" i="5"/>
  <c r="L178" i="5" s="1"/>
  <c r="X177" i="5"/>
  <c r="W177" i="5"/>
  <c r="N177" i="5"/>
  <c r="M177" i="5"/>
  <c r="H177" i="5"/>
  <c r="R177" i="5" s="1"/>
  <c r="X176" i="5"/>
  <c r="W176" i="5"/>
  <c r="N176" i="5"/>
  <c r="M176" i="5"/>
  <c r="H176" i="5"/>
  <c r="Z176" i="5" s="1"/>
  <c r="X175" i="5"/>
  <c r="W175" i="5"/>
  <c r="N175" i="5"/>
  <c r="M175" i="5"/>
  <c r="H175" i="5"/>
  <c r="R175" i="5" s="1"/>
  <c r="X174" i="5"/>
  <c r="W174" i="5"/>
  <c r="V174" i="5"/>
  <c r="U174" i="5"/>
  <c r="S174" i="5"/>
  <c r="N174" i="5"/>
  <c r="M174" i="5"/>
  <c r="H174" i="5"/>
  <c r="P174" i="5" s="1"/>
  <c r="X173" i="5"/>
  <c r="W173" i="5"/>
  <c r="N173" i="5"/>
  <c r="M173" i="5"/>
  <c r="H173" i="5"/>
  <c r="P173" i="5" s="1"/>
  <c r="X172" i="5"/>
  <c r="W172" i="5"/>
  <c r="N172" i="5"/>
  <c r="M172" i="5"/>
  <c r="H172" i="5"/>
  <c r="R172" i="5" s="1"/>
  <c r="X171" i="5"/>
  <c r="W171" i="5"/>
  <c r="V171" i="5"/>
  <c r="U171" i="5"/>
  <c r="S171" i="5"/>
  <c r="N171" i="5"/>
  <c r="M171" i="5"/>
  <c r="H171" i="5"/>
  <c r="J171" i="5" s="1"/>
  <c r="X170" i="5"/>
  <c r="W170" i="5"/>
  <c r="N170" i="5"/>
  <c r="M170" i="5"/>
  <c r="H170" i="5"/>
  <c r="L170" i="5" s="1"/>
  <c r="X169" i="5"/>
  <c r="W169" i="5"/>
  <c r="N169" i="5"/>
  <c r="M169" i="5"/>
  <c r="H169" i="5"/>
  <c r="R169" i="5" s="1"/>
  <c r="X168" i="5"/>
  <c r="W168" i="5"/>
  <c r="H168" i="5"/>
  <c r="X167" i="5"/>
  <c r="W167" i="5"/>
  <c r="V167" i="5"/>
  <c r="U167" i="5"/>
  <c r="S167" i="5"/>
  <c r="N167" i="5"/>
  <c r="M167" i="5"/>
  <c r="H167" i="5"/>
  <c r="Q167" i="5" s="1"/>
  <c r="X166" i="5"/>
  <c r="W166" i="5"/>
  <c r="N166" i="5"/>
  <c r="M166" i="5"/>
  <c r="H166" i="5"/>
  <c r="X165" i="5"/>
  <c r="W165" i="5"/>
  <c r="V165" i="5"/>
  <c r="U165" i="5"/>
  <c r="S165" i="5"/>
  <c r="N165" i="5"/>
  <c r="M165" i="5"/>
  <c r="H165" i="5"/>
  <c r="R165" i="5" s="1"/>
  <c r="X164" i="5"/>
  <c r="W164" i="5"/>
  <c r="N164" i="5"/>
  <c r="M164" i="5"/>
  <c r="H164" i="5"/>
  <c r="Q164" i="5" s="1"/>
  <c r="X163" i="5"/>
  <c r="W163" i="5"/>
  <c r="N163" i="5"/>
  <c r="M163" i="5"/>
  <c r="H163" i="5"/>
  <c r="X162" i="5"/>
  <c r="W162" i="5"/>
  <c r="N162" i="5"/>
  <c r="M162" i="5"/>
  <c r="H162" i="5"/>
  <c r="Z162" i="5" s="1"/>
  <c r="X161" i="5"/>
  <c r="W161" i="5"/>
  <c r="Q161" i="5"/>
  <c r="N161" i="5"/>
  <c r="M161" i="5"/>
  <c r="H161" i="5"/>
  <c r="K161" i="5" s="1"/>
  <c r="X160" i="5"/>
  <c r="W160" i="5"/>
  <c r="N160" i="5"/>
  <c r="M160" i="5"/>
  <c r="H160" i="5"/>
  <c r="X159" i="5"/>
  <c r="W159" i="5"/>
  <c r="V159" i="5"/>
  <c r="U159" i="5"/>
  <c r="S159" i="5"/>
  <c r="N159" i="5"/>
  <c r="M159" i="5"/>
  <c r="H159" i="5"/>
  <c r="Q159" i="5" s="1"/>
  <c r="X158" i="5"/>
  <c r="W158" i="5"/>
  <c r="N158" i="5"/>
  <c r="M158" i="5"/>
  <c r="H158" i="5"/>
  <c r="Z158" i="5" s="1"/>
  <c r="X157" i="5"/>
  <c r="W157" i="5"/>
  <c r="N157" i="5"/>
  <c r="M157" i="5"/>
  <c r="H157" i="5"/>
  <c r="R157" i="5" s="1"/>
  <c r="X156" i="5"/>
  <c r="W156" i="5"/>
  <c r="N156" i="5"/>
  <c r="M156" i="5"/>
  <c r="H156" i="5"/>
  <c r="Q156" i="5" s="1"/>
  <c r="X155" i="5"/>
  <c r="W155" i="5"/>
  <c r="N155" i="5"/>
  <c r="M155" i="5"/>
  <c r="H155" i="5"/>
  <c r="Z155" i="5" s="1"/>
  <c r="X154" i="5"/>
  <c r="W154" i="5"/>
  <c r="N154" i="5"/>
  <c r="M154" i="5"/>
  <c r="H154" i="5"/>
  <c r="Z154" i="5" s="1"/>
  <c r="X153" i="5"/>
  <c r="W153" i="5"/>
  <c r="N153" i="5"/>
  <c r="M153" i="5"/>
  <c r="H153" i="5"/>
  <c r="K153" i="5" s="1"/>
  <c r="X152" i="5"/>
  <c r="W152" i="5"/>
  <c r="N152" i="5"/>
  <c r="M152" i="5"/>
  <c r="H152" i="5"/>
  <c r="X151" i="5"/>
  <c r="W151" i="5"/>
  <c r="N151" i="5"/>
  <c r="M151" i="5"/>
  <c r="H151" i="5"/>
  <c r="I151" i="5" s="1"/>
  <c r="X150" i="5"/>
  <c r="W150" i="5"/>
  <c r="N150" i="5"/>
  <c r="M150" i="5"/>
  <c r="H150" i="5"/>
  <c r="Z150" i="5" s="1"/>
  <c r="X149" i="5"/>
  <c r="W149" i="5"/>
  <c r="V149" i="5"/>
  <c r="U149" i="5"/>
  <c r="S149" i="5"/>
  <c r="N149" i="5"/>
  <c r="M149" i="5"/>
  <c r="H149" i="5"/>
  <c r="R149" i="5" s="1"/>
  <c r="X148" i="5"/>
  <c r="W148" i="5"/>
  <c r="V148" i="5"/>
  <c r="U148" i="5"/>
  <c r="S148" i="5"/>
  <c r="N148" i="5"/>
  <c r="M148" i="5"/>
  <c r="H148" i="5"/>
  <c r="K148" i="5" s="1"/>
  <c r="X147" i="5"/>
  <c r="W147" i="5"/>
  <c r="N147" i="5"/>
  <c r="M147" i="5"/>
  <c r="H147" i="5"/>
  <c r="I147" i="5" s="1"/>
  <c r="X146" i="5"/>
  <c r="W146" i="5"/>
  <c r="V146" i="5"/>
  <c r="U146" i="5"/>
  <c r="S146" i="5"/>
  <c r="N146" i="5"/>
  <c r="M146" i="5"/>
  <c r="H146" i="5"/>
  <c r="Z146" i="5" s="1"/>
  <c r="X145" i="5"/>
  <c r="W145" i="5"/>
  <c r="N145" i="5"/>
  <c r="M145" i="5"/>
  <c r="H145" i="5"/>
  <c r="N144" i="5"/>
  <c r="M144" i="5"/>
  <c r="H144" i="5"/>
  <c r="K144" i="5" s="1"/>
  <c r="X143" i="5"/>
  <c r="W143" i="5"/>
  <c r="N143" i="5"/>
  <c r="M143" i="5"/>
  <c r="H143" i="5"/>
  <c r="Z143" i="5" s="1"/>
  <c r="X142" i="5"/>
  <c r="W142" i="5"/>
  <c r="N142" i="5"/>
  <c r="M142" i="5"/>
  <c r="H142" i="5"/>
  <c r="X141" i="5"/>
  <c r="W141" i="5"/>
  <c r="N141" i="5"/>
  <c r="M141" i="5"/>
  <c r="O141" i="5" s="1"/>
  <c r="H141" i="5"/>
  <c r="X140" i="5"/>
  <c r="W140" i="5"/>
  <c r="N140" i="5"/>
  <c r="M140" i="5"/>
  <c r="H140" i="5"/>
  <c r="Z140" i="5" s="1"/>
  <c r="X139" i="5"/>
  <c r="W139" i="5"/>
  <c r="V139" i="5"/>
  <c r="U139" i="5"/>
  <c r="S139" i="5"/>
  <c r="N139" i="5"/>
  <c r="M139" i="5"/>
  <c r="H139" i="5"/>
  <c r="Q139" i="5" s="1"/>
  <c r="X138" i="5"/>
  <c r="W138" i="5"/>
  <c r="N138" i="5"/>
  <c r="M138" i="5"/>
  <c r="H138" i="5"/>
  <c r="Q138" i="5" s="1"/>
  <c r="X137" i="5"/>
  <c r="W137" i="5"/>
  <c r="V137" i="5"/>
  <c r="U137" i="5"/>
  <c r="S137" i="5"/>
  <c r="N137" i="5"/>
  <c r="M137" i="5"/>
  <c r="H137" i="5"/>
  <c r="P137" i="5" s="1"/>
  <c r="X136" i="5"/>
  <c r="W136" i="5"/>
  <c r="N136" i="5"/>
  <c r="M136" i="5"/>
  <c r="H136" i="5"/>
  <c r="K136" i="5" s="1"/>
  <c r="X135" i="5"/>
  <c r="W135" i="5"/>
  <c r="V135" i="5"/>
  <c r="U135" i="5"/>
  <c r="S135" i="5"/>
  <c r="N135" i="5"/>
  <c r="M135" i="5"/>
  <c r="H135" i="5"/>
  <c r="L135" i="5" s="1"/>
  <c r="X134" i="5"/>
  <c r="W134" i="5"/>
  <c r="N134" i="5"/>
  <c r="M134" i="5"/>
  <c r="H134" i="5"/>
  <c r="K134" i="5" s="1"/>
  <c r="X133" i="5"/>
  <c r="W133" i="5"/>
  <c r="N133" i="5"/>
  <c r="M133" i="5"/>
  <c r="H133" i="5"/>
  <c r="Q133" i="5" s="1"/>
  <c r="X132" i="5"/>
  <c r="W132" i="5"/>
  <c r="V132" i="5"/>
  <c r="U132" i="5"/>
  <c r="S132" i="5"/>
  <c r="N132" i="5"/>
  <c r="M132" i="5"/>
  <c r="H132" i="5"/>
  <c r="X131" i="5"/>
  <c r="W131" i="5"/>
  <c r="N131" i="5"/>
  <c r="M131" i="5"/>
  <c r="H131" i="5"/>
  <c r="P131" i="5" s="1"/>
  <c r="X130" i="5"/>
  <c r="W130" i="5"/>
  <c r="N130" i="5"/>
  <c r="M130" i="5"/>
  <c r="H130" i="5"/>
  <c r="Z130" i="5" s="1"/>
  <c r="X129" i="5"/>
  <c r="W129" i="5"/>
  <c r="N129" i="5"/>
  <c r="M129" i="5"/>
  <c r="H129" i="5"/>
  <c r="L129" i="5" s="1"/>
  <c r="X128" i="5"/>
  <c r="W128" i="5"/>
  <c r="V128" i="5"/>
  <c r="U128" i="5"/>
  <c r="S128" i="5"/>
  <c r="N128" i="5"/>
  <c r="M128" i="5"/>
  <c r="H128" i="5"/>
  <c r="P128" i="5" s="1"/>
  <c r="X127" i="5"/>
  <c r="W127" i="5"/>
  <c r="V127" i="5"/>
  <c r="U127" i="5"/>
  <c r="S127" i="5"/>
  <c r="N127" i="5"/>
  <c r="M127" i="5"/>
  <c r="H127" i="5"/>
  <c r="K127" i="5" s="1"/>
  <c r="X126" i="5"/>
  <c r="W126" i="5"/>
  <c r="N126" i="5"/>
  <c r="M126" i="5"/>
  <c r="H126" i="5"/>
  <c r="L126" i="5" s="1"/>
  <c r="X125" i="5"/>
  <c r="W125" i="5"/>
  <c r="N125" i="5"/>
  <c r="M125" i="5"/>
  <c r="H125" i="5"/>
  <c r="R125" i="5" s="1"/>
  <c r="X124" i="5"/>
  <c r="W124" i="5"/>
  <c r="N124" i="5"/>
  <c r="M124" i="5"/>
  <c r="H124" i="5"/>
  <c r="X123" i="5"/>
  <c r="W123" i="5"/>
  <c r="V123" i="5"/>
  <c r="U123" i="5"/>
  <c r="S123" i="5"/>
  <c r="N123" i="5"/>
  <c r="M123" i="5"/>
  <c r="H123" i="5"/>
  <c r="P123" i="5" s="1"/>
  <c r="X122" i="5"/>
  <c r="W122" i="5"/>
  <c r="N122" i="5"/>
  <c r="M122" i="5"/>
  <c r="H122" i="5"/>
  <c r="K122" i="5" s="1"/>
  <c r="X121" i="5"/>
  <c r="W121" i="5"/>
  <c r="N121" i="5"/>
  <c r="M121" i="5"/>
  <c r="H121" i="5"/>
  <c r="Z121" i="5" s="1"/>
  <c r="X120" i="5"/>
  <c r="W120" i="5"/>
  <c r="N120" i="5"/>
  <c r="M120" i="5"/>
  <c r="H120" i="5"/>
  <c r="R120" i="5" s="1"/>
  <c r="X119" i="5"/>
  <c r="W119" i="5"/>
  <c r="N119" i="5"/>
  <c r="M119" i="5"/>
  <c r="H119" i="5"/>
  <c r="L119" i="5" s="1"/>
  <c r="X118" i="5"/>
  <c r="W118" i="5"/>
  <c r="N118" i="5"/>
  <c r="M118" i="5"/>
  <c r="H118" i="5"/>
  <c r="L118" i="5" s="1"/>
  <c r="X117" i="5"/>
  <c r="W117" i="5"/>
  <c r="V117" i="5"/>
  <c r="U117" i="5"/>
  <c r="S117" i="5"/>
  <c r="N117" i="5"/>
  <c r="M117" i="5"/>
  <c r="H117" i="5"/>
  <c r="Q117" i="5" s="1"/>
  <c r="X116" i="5"/>
  <c r="W116" i="5"/>
  <c r="N116" i="5"/>
  <c r="M116" i="5"/>
  <c r="H116" i="5"/>
  <c r="I116" i="5" s="1"/>
  <c r="X115" i="5"/>
  <c r="W115" i="5"/>
  <c r="U115" i="5"/>
  <c r="H115" i="5"/>
  <c r="R115" i="5" s="1"/>
  <c r="V115" i="5" s="1"/>
  <c r="X114" i="5"/>
  <c r="W114" i="5"/>
  <c r="V114" i="5"/>
  <c r="U114" i="5"/>
  <c r="S114" i="5"/>
  <c r="N114" i="5"/>
  <c r="M114" i="5"/>
  <c r="H114" i="5"/>
  <c r="L114" i="5" s="1"/>
  <c r="X113" i="5"/>
  <c r="W113" i="5"/>
  <c r="N113" i="5"/>
  <c r="M113" i="5"/>
  <c r="H113" i="5"/>
  <c r="X112" i="5"/>
  <c r="W112" i="5"/>
  <c r="N112" i="5"/>
  <c r="M112" i="5"/>
  <c r="H112" i="5"/>
  <c r="K112" i="5" s="1"/>
  <c r="X111" i="5"/>
  <c r="W111" i="5"/>
  <c r="N111" i="5"/>
  <c r="M111" i="5"/>
  <c r="H111" i="5"/>
  <c r="Q111" i="5" s="1"/>
  <c r="X110" i="5"/>
  <c r="W110" i="5"/>
  <c r="N110" i="5"/>
  <c r="M110" i="5"/>
  <c r="H110" i="5"/>
  <c r="X109" i="5"/>
  <c r="W109" i="5"/>
  <c r="V109" i="5"/>
  <c r="U109" i="5"/>
  <c r="S109" i="5"/>
  <c r="N109" i="5"/>
  <c r="M109" i="5"/>
  <c r="H109" i="5"/>
  <c r="X108" i="5"/>
  <c r="W108" i="5"/>
  <c r="N108" i="5"/>
  <c r="M108" i="5"/>
  <c r="H108" i="5"/>
  <c r="X107" i="5"/>
  <c r="W107" i="5"/>
  <c r="N107" i="5"/>
  <c r="M107" i="5"/>
  <c r="H107" i="5"/>
  <c r="K107" i="5" s="1"/>
  <c r="X106" i="5"/>
  <c r="W106" i="5"/>
  <c r="N106" i="5"/>
  <c r="M106" i="5"/>
  <c r="H106" i="5"/>
  <c r="X105" i="5"/>
  <c r="W105" i="5"/>
  <c r="N105" i="5"/>
  <c r="M105" i="5"/>
  <c r="H105" i="5"/>
  <c r="Z105" i="5" s="1"/>
  <c r="X104" i="5"/>
  <c r="W104" i="5"/>
  <c r="N104" i="5"/>
  <c r="M104" i="5"/>
  <c r="H104" i="5"/>
  <c r="Z104" i="5" s="1"/>
  <c r="X103" i="5"/>
  <c r="W103" i="5"/>
  <c r="N103" i="5"/>
  <c r="M103" i="5"/>
  <c r="H103" i="5"/>
  <c r="K103" i="5" s="1"/>
  <c r="X102" i="5"/>
  <c r="W102" i="5"/>
  <c r="V102" i="5"/>
  <c r="U102" i="5"/>
  <c r="S102" i="5"/>
  <c r="N102" i="5"/>
  <c r="M102" i="5"/>
  <c r="H102" i="5"/>
  <c r="X101" i="5"/>
  <c r="W101" i="5"/>
  <c r="N101" i="5"/>
  <c r="M101" i="5"/>
  <c r="H101" i="5"/>
  <c r="K101" i="5" s="1"/>
  <c r="X100" i="5"/>
  <c r="W100" i="5"/>
  <c r="N100" i="5"/>
  <c r="M100" i="5"/>
  <c r="H100" i="5"/>
  <c r="Z100" i="5" s="1"/>
  <c r="N99" i="5"/>
  <c r="M99" i="5"/>
  <c r="H99" i="5"/>
  <c r="I99" i="5" s="1"/>
  <c r="X98" i="5"/>
  <c r="W98" i="5"/>
  <c r="N98" i="5"/>
  <c r="M98" i="5"/>
  <c r="H98" i="5"/>
  <c r="I98" i="5" s="1"/>
  <c r="X97" i="5"/>
  <c r="W97" i="5"/>
  <c r="H97" i="5"/>
  <c r="Z97" i="5" s="1"/>
  <c r="X96" i="5"/>
  <c r="W96" i="5"/>
  <c r="N96" i="5"/>
  <c r="M96" i="5"/>
  <c r="H96" i="5"/>
  <c r="X95" i="5"/>
  <c r="W95" i="5"/>
  <c r="V95" i="5"/>
  <c r="U95" i="5"/>
  <c r="S95" i="5"/>
  <c r="N95" i="5"/>
  <c r="M95" i="5"/>
  <c r="H95" i="5"/>
  <c r="Q95" i="5" s="1"/>
  <c r="X94" i="5"/>
  <c r="W94" i="5"/>
  <c r="N94" i="5"/>
  <c r="M94" i="5"/>
  <c r="H94" i="5"/>
  <c r="P94" i="5" s="1"/>
  <c r="X93" i="5"/>
  <c r="W93" i="5"/>
  <c r="V93" i="5"/>
  <c r="U93" i="5"/>
  <c r="S93" i="5"/>
  <c r="N93" i="5"/>
  <c r="M93" i="5"/>
  <c r="H93" i="5"/>
  <c r="Z93" i="5" s="1"/>
  <c r="X92" i="5"/>
  <c r="W92" i="5"/>
  <c r="N92" i="5"/>
  <c r="M92" i="5"/>
  <c r="H92" i="5"/>
  <c r="L92" i="5" s="1"/>
  <c r="X91" i="5"/>
  <c r="W91" i="5"/>
  <c r="N91" i="5"/>
  <c r="M91" i="5"/>
  <c r="H91" i="5"/>
  <c r="X90" i="5"/>
  <c r="W90" i="5"/>
  <c r="N90" i="5"/>
  <c r="M90" i="5"/>
  <c r="H90" i="5"/>
  <c r="L90" i="5" s="1"/>
  <c r="X89" i="5"/>
  <c r="W89" i="5"/>
  <c r="N89" i="5"/>
  <c r="M89" i="5"/>
  <c r="H89" i="5"/>
  <c r="Q89" i="5" s="1"/>
  <c r="X88" i="5"/>
  <c r="W88" i="5"/>
  <c r="N88" i="5"/>
  <c r="M88" i="5"/>
  <c r="H88" i="5"/>
  <c r="Z88" i="5" s="1"/>
  <c r="X87" i="5"/>
  <c r="W87" i="5"/>
  <c r="N87" i="5"/>
  <c r="M87" i="5"/>
  <c r="H87" i="5"/>
  <c r="Q87" i="5" s="1"/>
  <c r="X86" i="5"/>
  <c r="W86" i="5"/>
  <c r="H86" i="5"/>
  <c r="R86" i="5" s="1"/>
  <c r="X85" i="5"/>
  <c r="W85" i="5"/>
  <c r="N85" i="5"/>
  <c r="M85" i="5"/>
  <c r="H85" i="5"/>
  <c r="P85" i="5" s="1"/>
  <c r="X84" i="5"/>
  <c r="W84" i="5"/>
  <c r="N84" i="5"/>
  <c r="M84" i="5"/>
  <c r="H84" i="5"/>
  <c r="X83" i="5"/>
  <c r="W83" i="5"/>
  <c r="N83" i="5"/>
  <c r="M83" i="5"/>
  <c r="H83" i="5"/>
  <c r="Z83" i="5" s="1"/>
  <c r="X82" i="5"/>
  <c r="W82" i="5"/>
  <c r="N82" i="5"/>
  <c r="M82" i="5"/>
  <c r="H82" i="5"/>
  <c r="X81" i="5"/>
  <c r="W81" i="5"/>
  <c r="V81" i="5"/>
  <c r="U81" i="5"/>
  <c r="S81" i="5"/>
  <c r="N81" i="5"/>
  <c r="M81" i="5"/>
  <c r="H81" i="5"/>
  <c r="P81" i="5" s="1"/>
  <c r="X80" i="5"/>
  <c r="W80" i="5"/>
  <c r="N80" i="5"/>
  <c r="M80" i="5"/>
  <c r="H80" i="5"/>
  <c r="I80" i="5" s="1"/>
  <c r="X79" i="5"/>
  <c r="W79" i="5"/>
  <c r="N79" i="5"/>
  <c r="M79" i="5"/>
  <c r="H79" i="5"/>
  <c r="I79" i="5" s="1"/>
  <c r="X78" i="5"/>
  <c r="W78" i="5"/>
  <c r="V78" i="5"/>
  <c r="U78" i="5"/>
  <c r="S78" i="5"/>
  <c r="N78" i="5"/>
  <c r="M78" i="5"/>
  <c r="H78" i="5"/>
  <c r="Z78" i="5" s="1"/>
  <c r="X77" i="5"/>
  <c r="W77" i="5"/>
  <c r="N77" i="5"/>
  <c r="M77" i="5"/>
  <c r="H77" i="5"/>
  <c r="K77" i="5" s="1"/>
  <c r="X76" i="5"/>
  <c r="W76" i="5"/>
  <c r="N76" i="5"/>
  <c r="M76" i="5"/>
  <c r="H76" i="5"/>
  <c r="X75" i="5"/>
  <c r="W75" i="5"/>
  <c r="N75" i="5"/>
  <c r="M75" i="5"/>
  <c r="H75" i="5"/>
  <c r="X74" i="5"/>
  <c r="W74" i="5"/>
  <c r="N74" i="5"/>
  <c r="M74" i="5"/>
  <c r="H74" i="5"/>
  <c r="R74" i="5" s="1"/>
  <c r="X73" i="5"/>
  <c r="W73" i="5"/>
  <c r="N73" i="5"/>
  <c r="M73" i="5"/>
  <c r="H73" i="5"/>
  <c r="X72" i="5"/>
  <c r="W72" i="5"/>
  <c r="N72" i="5"/>
  <c r="M72" i="5"/>
  <c r="H72" i="5"/>
  <c r="Z72" i="5" s="1"/>
  <c r="X71" i="5"/>
  <c r="W71" i="5"/>
  <c r="N71" i="5"/>
  <c r="M71" i="5"/>
  <c r="H71" i="5"/>
  <c r="Z71" i="5" s="1"/>
  <c r="X70" i="5"/>
  <c r="W70" i="5"/>
  <c r="N70" i="5"/>
  <c r="M70" i="5"/>
  <c r="H70" i="5"/>
  <c r="Z70" i="5" s="1"/>
  <c r="X69" i="5"/>
  <c r="W69" i="5"/>
  <c r="N69" i="5"/>
  <c r="M69" i="5"/>
  <c r="H69" i="5"/>
  <c r="X68" i="5"/>
  <c r="W68" i="5"/>
  <c r="V68" i="5"/>
  <c r="U68" i="5"/>
  <c r="S68" i="5"/>
  <c r="N68" i="5"/>
  <c r="M68" i="5"/>
  <c r="H68" i="5"/>
  <c r="X67" i="5"/>
  <c r="W67" i="5"/>
  <c r="N67" i="5"/>
  <c r="M67" i="5"/>
  <c r="H67" i="5"/>
  <c r="X66" i="5"/>
  <c r="W66" i="5"/>
  <c r="V66" i="5"/>
  <c r="U66" i="5"/>
  <c r="S66" i="5"/>
  <c r="N66" i="5"/>
  <c r="M66" i="5"/>
  <c r="H66" i="5"/>
  <c r="P66" i="5" s="1"/>
  <c r="X65" i="5"/>
  <c r="W65" i="5"/>
  <c r="N65" i="5"/>
  <c r="M65" i="5"/>
  <c r="H65" i="5"/>
  <c r="Q65" i="5" s="1"/>
  <c r="X64" i="5"/>
  <c r="W64" i="5"/>
  <c r="V64" i="5"/>
  <c r="U64" i="5"/>
  <c r="S64" i="5"/>
  <c r="N64" i="5"/>
  <c r="M64" i="5"/>
  <c r="H64" i="5"/>
  <c r="Q64" i="5" s="1"/>
  <c r="X63" i="5"/>
  <c r="W63" i="5"/>
  <c r="N63" i="5"/>
  <c r="M63" i="5"/>
  <c r="H63" i="5"/>
  <c r="X62" i="5"/>
  <c r="W62" i="5"/>
  <c r="N62" i="5"/>
  <c r="M62" i="5"/>
  <c r="H62" i="5"/>
  <c r="R62" i="5" s="1"/>
  <c r="X61" i="5"/>
  <c r="W61" i="5"/>
  <c r="N61" i="5"/>
  <c r="M61" i="5"/>
  <c r="H61" i="5"/>
  <c r="X60" i="5"/>
  <c r="W60" i="5"/>
  <c r="H60" i="5"/>
  <c r="Z60" i="5" s="1"/>
  <c r="X59" i="5"/>
  <c r="W59" i="5"/>
  <c r="N59" i="5"/>
  <c r="M59" i="5"/>
  <c r="H59" i="5"/>
  <c r="Q59" i="5" s="1"/>
  <c r="X58" i="5"/>
  <c r="W58" i="5"/>
  <c r="N58" i="5"/>
  <c r="M58" i="5"/>
  <c r="H58" i="5"/>
  <c r="Q58" i="5" s="1"/>
  <c r="X57" i="5"/>
  <c r="W57" i="5"/>
  <c r="V57" i="5"/>
  <c r="U57" i="5"/>
  <c r="S57" i="5"/>
  <c r="N57" i="5"/>
  <c r="M57" i="5"/>
  <c r="H57" i="5"/>
  <c r="I57" i="5" s="1"/>
  <c r="X56" i="5"/>
  <c r="W56" i="5"/>
  <c r="N56" i="5"/>
  <c r="M56" i="5"/>
  <c r="H56" i="5"/>
  <c r="Q56" i="5" s="1"/>
  <c r="X55" i="5"/>
  <c r="W55" i="5"/>
  <c r="N55" i="5"/>
  <c r="M55" i="5"/>
  <c r="H55" i="5"/>
  <c r="P55" i="5" s="1"/>
  <c r="X54" i="5"/>
  <c r="W54" i="5"/>
  <c r="N54" i="5"/>
  <c r="M54" i="5"/>
  <c r="H54" i="5"/>
  <c r="X53" i="5"/>
  <c r="W53" i="5"/>
  <c r="H53" i="5"/>
  <c r="J53" i="5" s="1"/>
  <c r="X52" i="5"/>
  <c r="W52" i="5"/>
  <c r="N52" i="5"/>
  <c r="M52" i="5"/>
  <c r="H52" i="5"/>
  <c r="J52" i="5" s="1"/>
  <c r="X51" i="5"/>
  <c r="W51" i="5"/>
  <c r="N51" i="5"/>
  <c r="M51" i="5"/>
  <c r="H51" i="5"/>
  <c r="Z51" i="5" s="1"/>
  <c r="X50" i="5"/>
  <c r="W50" i="5"/>
  <c r="N50" i="5"/>
  <c r="M50" i="5"/>
  <c r="H50" i="5"/>
  <c r="Z50" i="5" s="1"/>
  <c r="X49" i="5"/>
  <c r="W49" i="5"/>
  <c r="V49" i="5"/>
  <c r="U49" i="5"/>
  <c r="S49" i="5"/>
  <c r="N49" i="5"/>
  <c r="M49" i="5"/>
  <c r="H49" i="5"/>
  <c r="L49" i="5" s="1"/>
  <c r="X48" i="5"/>
  <c r="W48" i="5"/>
  <c r="N48" i="5"/>
  <c r="M48" i="5"/>
  <c r="H48" i="5"/>
  <c r="K48" i="5" s="1"/>
  <c r="X47" i="5"/>
  <c r="W47" i="5"/>
  <c r="N47" i="5"/>
  <c r="M47" i="5"/>
  <c r="H47" i="5"/>
  <c r="Q47" i="5" s="1"/>
  <c r="X46" i="5"/>
  <c r="W46" i="5"/>
  <c r="N46" i="5"/>
  <c r="M46" i="5"/>
  <c r="H46" i="5"/>
  <c r="Q46" i="5" s="1"/>
  <c r="X45" i="5"/>
  <c r="W45" i="5"/>
  <c r="N45" i="5"/>
  <c r="M45" i="5"/>
  <c r="H45" i="5"/>
  <c r="L45" i="5" s="1"/>
  <c r="X44" i="5"/>
  <c r="W44" i="5"/>
  <c r="V44" i="5"/>
  <c r="U44" i="5"/>
  <c r="S44" i="5"/>
  <c r="N44" i="5"/>
  <c r="M44" i="5"/>
  <c r="H44" i="5"/>
  <c r="Z44" i="5" s="1"/>
  <c r="X43" i="5"/>
  <c r="W43" i="5"/>
  <c r="N43" i="5"/>
  <c r="M43" i="5"/>
  <c r="H43" i="5"/>
  <c r="K43" i="5" s="1"/>
  <c r="X42" i="5"/>
  <c r="W42" i="5"/>
  <c r="N42" i="5"/>
  <c r="M42" i="5"/>
  <c r="H42" i="5"/>
  <c r="L42" i="5" s="1"/>
  <c r="X41" i="5"/>
  <c r="W41" i="5"/>
  <c r="N41" i="5"/>
  <c r="M41" i="5"/>
  <c r="H41" i="5"/>
  <c r="K41" i="5" s="1"/>
  <c r="X40" i="5"/>
  <c r="W40" i="5"/>
  <c r="N40" i="5"/>
  <c r="M40" i="5"/>
  <c r="H40" i="5"/>
  <c r="X39" i="5"/>
  <c r="W39" i="5"/>
  <c r="N39" i="5"/>
  <c r="M39" i="5"/>
  <c r="H39" i="5"/>
  <c r="L39" i="5" s="1"/>
  <c r="X38" i="5"/>
  <c r="W38" i="5"/>
  <c r="V38" i="5"/>
  <c r="U38" i="5"/>
  <c r="S38" i="5"/>
  <c r="N38" i="5"/>
  <c r="M38" i="5"/>
  <c r="H38" i="5"/>
  <c r="I38" i="5" s="1"/>
  <c r="X37" i="5"/>
  <c r="W37" i="5"/>
  <c r="N37" i="5"/>
  <c r="M37" i="5"/>
  <c r="H37" i="5"/>
  <c r="K37" i="5" s="1"/>
  <c r="X36" i="5"/>
  <c r="W36" i="5"/>
  <c r="N36" i="5"/>
  <c r="M36" i="5"/>
  <c r="H36" i="5"/>
  <c r="I36" i="5" s="1"/>
  <c r="X35" i="5"/>
  <c r="W35" i="5"/>
  <c r="N35" i="5"/>
  <c r="M35" i="5"/>
  <c r="H35" i="5"/>
  <c r="J35" i="5" s="1"/>
  <c r="X34" i="5"/>
  <c r="W34" i="5"/>
  <c r="N34" i="5"/>
  <c r="M34" i="5"/>
  <c r="H34" i="5"/>
  <c r="K34" i="5" s="1"/>
  <c r="X33" i="5"/>
  <c r="W33" i="5"/>
  <c r="N33" i="5"/>
  <c r="M33" i="5"/>
  <c r="H33" i="5"/>
  <c r="K33" i="5" s="1"/>
  <c r="X32" i="5"/>
  <c r="W32" i="5"/>
  <c r="N32" i="5"/>
  <c r="M32" i="5"/>
  <c r="H32" i="5"/>
  <c r="Z32" i="5" s="1"/>
  <c r="X31" i="5"/>
  <c r="W31" i="5"/>
  <c r="N31" i="5"/>
  <c r="M31" i="5"/>
  <c r="H31" i="5"/>
  <c r="Z31" i="5" s="1"/>
  <c r="X30" i="5"/>
  <c r="W30" i="5"/>
  <c r="N30" i="5"/>
  <c r="M30" i="5"/>
  <c r="H30" i="5"/>
  <c r="X29" i="5"/>
  <c r="W29" i="5"/>
  <c r="N29" i="5"/>
  <c r="M29" i="5"/>
  <c r="H29" i="5"/>
  <c r="P29" i="5" s="1"/>
  <c r="X28" i="5"/>
  <c r="W28" i="5"/>
  <c r="N28" i="5"/>
  <c r="M28" i="5"/>
  <c r="H28" i="5"/>
  <c r="Z28" i="5" s="1"/>
  <c r="X27" i="5"/>
  <c r="W27" i="5"/>
  <c r="N27" i="5"/>
  <c r="M27" i="5"/>
  <c r="H27" i="5"/>
  <c r="J27" i="5" s="1"/>
  <c r="X26" i="5"/>
  <c r="W26" i="5"/>
  <c r="N26" i="5"/>
  <c r="M26" i="5"/>
  <c r="H26" i="5"/>
  <c r="K26" i="5" s="1"/>
  <c r="X25" i="5"/>
  <c r="W25" i="5"/>
  <c r="V25" i="5"/>
  <c r="U25" i="5"/>
  <c r="S25" i="5"/>
  <c r="N25" i="5"/>
  <c r="M25" i="5"/>
  <c r="H25" i="5"/>
  <c r="X24" i="5"/>
  <c r="W24" i="5"/>
  <c r="N24" i="5"/>
  <c r="M24" i="5"/>
  <c r="H24" i="5"/>
  <c r="R24" i="5" s="1"/>
  <c r="X23" i="5"/>
  <c r="W23" i="5"/>
  <c r="N23" i="5"/>
  <c r="M23" i="5"/>
  <c r="H23" i="5"/>
  <c r="J23" i="5" s="1"/>
  <c r="X22" i="5"/>
  <c r="W22" i="5"/>
  <c r="N22" i="5"/>
  <c r="M22" i="5"/>
  <c r="H22" i="5"/>
  <c r="I22" i="5" s="1"/>
  <c r="X21" i="5"/>
  <c r="W21" i="5"/>
  <c r="V21" i="5"/>
  <c r="U21" i="5"/>
  <c r="S21" i="5"/>
  <c r="N21" i="5"/>
  <c r="M21" i="5"/>
  <c r="H21" i="5"/>
  <c r="Q21" i="5" s="1"/>
  <c r="X20" i="5"/>
  <c r="W20" i="5"/>
  <c r="N20" i="5"/>
  <c r="M20" i="5"/>
  <c r="H20" i="5"/>
  <c r="R20" i="5" s="1"/>
  <c r="X19" i="5"/>
  <c r="W19" i="5"/>
  <c r="N19" i="5"/>
  <c r="M19" i="5"/>
  <c r="H19" i="5"/>
  <c r="J19" i="5" s="1"/>
  <c r="X18" i="5"/>
  <c r="W18" i="5"/>
  <c r="N18" i="5"/>
  <c r="M18" i="5"/>
  <c r="H18" i="5"/>
  <c r="L18" i="5" s="1"/>
  <c r="X17" i="5"/>
  <c r="W17" i="5"/>
  <c r="N17" i="5"/>
  <c r="M17" i="5"/>
  <c r="H17" i="5"/>
  <c r="R17" i="5" s="1"/>
  <c r="X16" i="5"/>
  <c r="W16" i="5"/>
  <c r="N16" i="5"/>
  <c r="M16" i="5"/>
  <c r="O16" i="5" s="1"/>
  <c r="H16" i="5"/>
  <c r="Z16" i="5" s="1"/>
  <c r="X15" i="5"/>
  <c r="W15" i="5"/>
  <c r="N15" i="5"/>
  <c r="M15" i="5"/>
  <c r="H15" i="5"/>
  <c r="X14" i="5"/>
  <c r="W14" i="5"/>
  <c r="N14" i="5"/>
  <c r="M14" i="5"/>
  <c r="H14" i="5"/>
  <c r="K14" i="5" s="1"/>
  <c r="X13" i="5"/>
  <c r="W13" i="5"/>
  <c r="N13" i="5"/>
  <c r="M13" i="5"/>
  <c r="H13" i="5"/>
  <c r="X12" i="5"/>
  <c r="W12" i="5"/>
  <c r="V12" i="5"/>
  <c r="U12" i="5"/>
  <c r="S12" i="5"/>
  <c r="N12" i="5"/>
  <c r="M12" i="5"/>
  <c r="H12" i="5"/>
  <c r="J12" i="5" s="1"/>
  <c r="X11" i="5"/>
  <c r="W11" i="5"/>
  <c r="N11" i="5"/>
  <c r="M11" i="5"/>
  <c r="H11" i="5"/>
  <c r="Z11" i="5" s="1"/>
  <c r="X10" i="5"/>
  <c r="W10" i="5"/>
  <c r="N10" i="5"/>
  <c r="M10" i="5"/>
  <c r="H10" i="5"/>
  <c r="Z10" i="5" s="1"/>
  <c r="X9" i="5"/>
  <c r="W9" i="5"/>
  <c r="N9" i="5"/>
  <c r="M9" i="5"/>
  <c r="H9" i="5"/>
  <c r="X8" i="5"/>
  <c r="W8" i="5"/>
  <c r="N8" i="5"/>
  <c r="M8" i="5"/>
  <c r="H8" i="5"/>
  <c r="P8" i="5" s="1"/>
  <c r="X7" i="5"/>
  <c r="W7" i="5"/>
  <c r="N7" i="5"/>
  <c r="M7" i="5"/>
  <c r="H7" i="5"/>
  <c r="X6" i="5"/>
  <c r="W6" i="5"/>
  <c r="N6" i="5"/>
  <c r="M6" i="5"/>
  <c r="H6" i="5"/>
  <c r="Z6" i="5" s="1"/>
  <c r="X5" i="5"/>
  <c r="W5" i="5"/>
  <c r="N5" i="5"/>
  <c r="M5" i="5"/>
  <c r="H5" i="5"/>
  <c r="Q5" i="5" s="1"/>
  <c r="X4" i="5"/>
  <c r="W4" i="5"/>
  <c r="N4" i="5"/>
  <c r="M4" i="5"/>
  <c r="H4" i="5"/>
  <c r="I4" i="5" s="1"/>
  <c r="X3" i="5"/>
  <c r="W3" i="5"/>
  <c r="N3" i="5"/>
  <c r="M3" i="5"/>
  <c r="H3" i="5"/>
  <c r="K3" i="5" s="1"/>
  <c r="X2" i="5"/>
  <c r="W2" i="5"/>
  <c r="N2" i="5"/>
  <c r="M2" i="5"/>
  <c r="H2" i="5"/>
  <c r="Z2" i="5" s="1"/>
  <c r="O198" i="5" l="1"/>
  <c r="R222" i="5"/>
  <c r="O224" i="5"/>
  <c r="O230" i="5"/>
  <c r="O52" i="5"/>
  <c r="P151" i="5"/>
  <c r="Q153" i="5"/>
  <c r="R64" i="5"/>
  <c r="O17" i="5"/>
  <c r="O44" i="5"/>
  <c r="T64" i="5"/>
  <c r="Q151" i="5"/>
  <c r="P148" i="5"/>
  <c r="Z201" i="5"/>
  <c r="Q232" i="5"/>
  <c r="Q70" i="5"/>
  <c r="Q11" i="5"/>
  <c r="O136" i="5"/>
  <c r="Z211" i="5"/>
  <c r="O71" i="5"/>
  <c r="O87" i="5"/>
  <c r="Z153" i="5"/>
  <c r="Q128" i="5"/>
  <c r="L3" i="5"/>
  <c r="K178" i="5"/>
  <c r="P64" i="5"/>
  <c r="O112" i="5"/>
  <c r="O140" i="5"/>
  <c r="K208" i="5"/>
  <c r="O208" i="5"/>
  <c r="O212" i="5"/>
  <c r="O42" i="5"/>
  <c r="R97" i="5"/>
  <c r="U97" i="5" s="1"/>
  <c r="L100" i="5"/>
  <c r="J38" i="5"/>
  <c r="O62" i="5"/>
  <c r="Z65" i="5"/>
  <c r="Z123" i="5"/>
  <c r="Z193" i="5"/>
  <c r="O200" i="5"/>
  <c r="P36" i="5"/>
  <c r="L38" i="5"/>
  <c r="Q36" i="5"/>
  <c r="O74" i="5"/>
  <c r="L177" i="5"/>
  <c r="K38" i="5"/>
  <c r="P3" i="5"/>
  <c r="O23" i="5"/>
  <c r="O142" i="5"/>
  <c r="R192" i="5"/>
  <c r="O233" i="5"/>
  <c r="P243" i="5"/>
  <c r="R3" i="5"/>
  <c r="O49" i="5"/>
  <c r="O77" i="5"/>
  <c r="O154" i="5"/>
  <c r="O214" i="5"/>
  <c r="P241" i="5"/>
  <c r="Z4" i="5"/>
  <c r="O8" i="5"/>
  <c r="O30" i="5"/>
  <c r="Z42" i="5"/>
  <c r="O58" i="5"/>
  <c r="P70" i="5"/>
  <c r="Z112" i="5"/>
  <c r="Q233" i="5"/>
  <c r="O24" i="5"/>
  <c r="O33" i="5"/>
  <c r="I115" i="5"/>
  <c r="O143" i="5"/>
  <c r="L153" i="5"/>
  <c r="P161" i="5"/>
  <c r="I211" i="5"/>
  <c r="O213" i="5"/>
  <c r="O57" i="5"/>
  <c r="T135" i="5"/>
  <c r="O176" i="5"/>
  <c r="O178" i="5"/>
  <c r="O248" i="5"/>
  <c r="P4" i="5"/>
  <c r="I64" i="5"/>
  <c r="R70" i="5"/>
  <c r="Q4" i="5"/>
  <c r="J20" i="5"/>
  <c r="Z36" i="5"/>
  <c r="Q38" i="5"/>
  <c r="P50" i="5"/>
  <c r="K64" i="5"/>
  <c r="Z103" i="5"/>
  <c r="O108" i="5"/>
  <c r="R126" i="5"/>
  <c r="Q143" i="5"/>
  <c r="J153" i="5"/>
  <c r="Q154" i="5"/>
  <c r="O159" i="5"/>
  <c r="O162" i="5"/>
  <c r="Z171" i="5"/>
  <c r="O174" i="5"/>
  <c r="Q184" i="5"/>
  <c r="O186" i="5"/>
  <c r="O197" i="5"/>
  <c r="O207" i="5"/>
  <c r="O222" i="5"/>
  <c r="O134" i="5"/>
  <c r="O157" i="5"/>
  <c r="P162" i="5"/>
  <c r="O166" i="5"/>
  <c r="O172" i="5"/>
  <c r="R241" i="5"/>
  <c r="I251" i="5"/>
  <c r="O69" i="5"/>
  <c r="I71" i="5"/>
  <c r="Q162" i="5"/>
  <c r="K251" i="5"/>
  <c r="K58" i="5"/>
  <c r="R60" i="5"/>
  <c r="R162" i="5"/>
  <c r="K181" i="5"/>
  <c r="I185" i="5"/>
  <c r="P190" i="5"/>
  <c r="L251" i="5"/>
  <c r="L107" i="5"/>
  <c r="Z151" i="5"/>
  <c r="R161" i="5"/>
  <c r="Q183" i="5"/>
  <c r="I187" i="5"/>
  <c r="Q190" i="5"/>
  <c r="O204" i="5"/>
  <c r="O217" i="5"/>
  <c r="R229" i="5"/>
  <c r="O10" i="5"/>
  <c r="O29" i="5"/>
  <c r="O68" i="5"/>
  <c r="Z188" i="5"/>
  <c r="R190" i="5"/>
  <c r="O19" i="5"/>
  <c r="Z22" i="5"/>
  <c r="O25" i="5"/>
  <c r="R58" i="5"/>
  <c r="O105" i="5"/>
  <c r="O135" i="5"/>
  <c r="P185" i="5"/>
  <c r="O255" i="5"/>
  <c r="K143" i="5"/>
  <c r="J162" i="5"/>
  <c r="O163" i="5"/>
  <c r="O246" i="5"/>
  <c r="L22" i="5"/>
  <c r="K42" i="5"/>
  <c r="Z107" i="5"/>
  <c r="R137" i="5"/>
  <c r="K162" i="5"/>
  <c r="Z185" i="5"/>
  <c r="R189" i="5"/>
  <c r="Z202" i="5"/>
  <c r="L235" i="5"/>
  <c r="R36" i="5"/>
  <c r="Z74" i="5"/>
  <c r="P126" i="5"/>
  <c r="L162" i="5"/>
  <c r="K170" i="5"/>
  <c r="O180" i="5"/>
  <c r="P184" i="5"/>
  <c r="Q246" i="5"/>
  <c r="J16" i="5"/>
  <c r="K29" i="5"/>
  <c r="P42" i="5"/>
  <c r="Q44" i="5"/>
  <c r="R44" i="5"/>
  <c r="J46" i="5"/>
  <c r="T117" i="5"/>
  <c r="L125" i="5"/>
  <c r="Q135" i="5"/>
  <c r="Z187" i="5"/>
  <c r="O201" i="5"/>
  <c r="Q230" i="5"/>
  <c r="P249" i="5"/>
  <c r="K18" i="5"/>
  <c r="O66" i="5"/>
  <c r="Q12" i="5"/>
  <c r="R12" i="5"/>
  <c r="O14" i="5"/>
  <c r="P18" i="5"/>
  <c r="O46" i="5"/>
  <c r="R88" i="5"/>
  <c r="O104" i="5"/>
  <c r="I112" i="5"/>
  <c r="O114" i="5"/>
  <c r="Z115" i="5"/>
  <c r="O125" i="5"/>
  <c r="U125" i="5" s="1"/>
  <c r="O128" i="5"/>
  <c r="R135" i="5"/>
  <c r="K157" i="5"/>
  <c r="Z174" i="5"/>
  <c r="O183" i="5"/>
  <c r="L193" i="5"/>
  <c r="O199" i="5"/>
  <c r="T205" i="5"/>
  <c r="Q222" i="5"/>
  <c r="O237" i="5"/>
  <c r="Q240" i="5"/>
  <c r="Q249" i="5"/>
  <c r="Q29" i="5"/>
  <c r="P90" i="5"/>
  <c r="J251" i="5"/>
  <c r="Q18" i="5"/>
  <c r="O11" i="5"/>
  <c r="R18" i="5"/>
  <c r="O34" i="5"/>
  <c r="O41" i="5"/>
  <c r="R50" i="5"/>
  <c r="O59" i="5"/>
  <c r="Z80" i="5"/>
  <c r="O82" i="5"/>
  <c r="I101" i="5"/>
  <c r="T114" i="5"/>
  <c r="J116" i="5"/>
  <c r="Q125" i="5"/>
  <c r="L127" i="5"/>
  <c r="O155" i="5"/>
  <c r="Z165" i="5"/>
  <c r="O175" i="5"/>
  <c r="O179" i="5"/>
  <c r="O190" i="5"/>
  <c r="J248" i="5"/>
  <c r="O147" i="5"/>
  <c r="O150" i="5"/>
  <c r="Z90" i="5"/>
  <c r="J111" i="5"/>
  <c r="Z66" i="5"/>
  <c r="I81" i="5"/>
  <c r="R11" i="5"/>
  <c r="K81" i="5"/>
  <c r="I85" i="5"/>
  <c r="S85" i="5" s="1"/>
  <c r="T85" i="5" s="1"/>
  <c r="O99" i="5"/>
  <c r="Q101" i="5"/>
  <c r="K111" i="5"/>
  <c r="R116" i="5"/>
  <c r="I149" i="5"/>
  <c r="J165" i="5"/>
  <c r="J192" i="5"/>
  <c r="I202" i="5"/>
  <c r="Q207" i="5"/>
  <c r="O239" i="5"/>
  <c r="O243" i="5"/>
  <c r="L28" i="5"/>
  <c r="Z18" i="5"/>
  <c r="O7" i="5"/>
  <c r="Q22" i="5"/>
  <c r="O38" i="5"/>
  <c r="I42" i="5"/>
  <c r="O45" i="5"/>
  <c r="O56" i="5"/>
  <c r="Z59" i="5"/>
  <c r="O75" i="5"/>
  <c r="J85" i="5"/>
  <c r="O91" i="5"/>
  <c r="J97" i="5"/>
  <c r="P99" i="5"/>
  <c r="R101" i="5"/>
  <c r="O103" i="5"/>
  <c r="O111" i="5"/>
  <c r="Z122" i="5"/>
  <c r="I135" i="5"/>
  <c r="Z135" i="5"/>
  <c r="K146" i="5"/>
  <c r="K149" i="5"/>
  <c r="L156" i="5"/>
  <c r="L165" i="5"/>
  <c r="O202" i="5"/>
  <c r="P214" i="5"/>
  <c r="R216" i="5"/>
  <c r="Z219" i="5"/>
  <c r="Q221" i="5"/>
  <c r="L232" i="5"/>
  <c r="O236" i="5"/>
  <c r="O83" i="5"/>
  <c r="K85" i="5"/>
  <c r="Z120" i="5"/>
  <c r="K135" i="5"/>
  <c r="O160" i="5"/>
  <c r="J176" i="5"/>
  <c r="I178" i="5"/>
  <c r="I180" i="5"/>
  <c r="O182" i="5"/>
  <c r="P200" i="5"/>
  <c r="O148" i="5"/>
  <c r="K249" i="5"/>
  <c r="O117" i="5"/>
  <c r="O121" i="5"/>
  <c r="Q126" i="5"/>
  <c r="O167" i="5"/>
  <c r="K173" i="5"/>
  <c r="I186" i="5"/>
  <c r="J90" i="5"/>
  <c r="Q85" i="5"/>
  <c r="Z111" i="5"/>
  <c r="Z209" i="5"/>
  <c r="Z225" i="5"/>
  <c r="Z236" i="5"/>
  <c r="Q238" i="5"/>
  <c r="Z241" i="5"/>
  <c r="L11" i="5"/>
  <c r="Z12" i="5"/>
  <c r="R130" i="5"/>
  <c r="P136" i="5"/>
  <c r="R32" i="5"/>
  <c r="K80" i="5"/>
  <c r="R100" i="5"/>
  <c r="K4" i="5"/>
  <c r="S4" i="5" s="1"/>
  <c r="T4" i="5" s="1"/>
  <c r="P59" i="5"/>
  <c r="Q103" i="5"/>
  <c r="P105" i="5"/>
  <c r="P107" i="5"/>
  <c r="P118" i="5"/>
  <c r="L120" i="5"/>
  <c r="Z128" i="5"/>
  <c r="R136" i="5"/>
  <c r="Q146" i="5"/>
  <c r="P147" i="5"/>
  <c r="J151" i="5"/>
  <c r="L161" i="5"/>
  <c r="V161" i="5" s="1"/>
  <c r="L169" i="5"/>
  <c r="T174" i="5"/>
  <c r="J182" i="5"/>
  <c r="K185" i="5"/>
  <c r="Q191" i="5"/>
  <c r="K194" i="5"/>
  <c r="Q199" i="5"/>
  <c r="I201" i="5"/>
  <c r="I209" i="5"/>
  <c r="J217" i="5"/>
  <c r="I225" i="5"/>
  <c r="I241" i="5"/>
  <c r="K244" i="5"/>
  <c r="P248" i="5"/>
  <c r="R249" i="5"/>
  <c r="Q39" i="5"/>
  <c r="K44" i="5"/>
  <c r="J4" i="5"/>
  <c r="O9" i="5"/>
  <c r="L12" i="5"/>
  <c r="Z26" i="5"/>
  <c r="R41" i="5"/>
  <c r="L44" i="5"/>
  <c r="Q48" i="5"/>
  <c r="Q34" i="5"/>
  <c r="Z35" i="5"/>
  <c r="J37" i="5"/>
  <c r="I43" i="5"/>
  <c r="K50" i="5"/>
  <c r="L4" i="5"/>
  <c r="P5" i="5"/>
  <c r="O13" i="5"/>
  <c r="O27" i="5"/>
  <c r="Z39" i="5"/>
  <c r="J43" i="5"/>
  <c r="P45" i="5"/>
  <c r="O54" i="5"/>
  <c r="I58" i="5"/>
  <c r="R59" i="5"/>
  <c r="O85" i="5"/>
  <c r="I97" i="5"/>
  <c r="Q107" i="5"/>
  <c r="I111" i="5"/>
  <c r="Q118" i="5"/>
  <c r="O120" i="5"/>
  <c r="I128" i="5"/>
  <c r="O145" i="5"/>
  <c r="R146" i="5"/>
  <c r="Q147" i="5"/>
  <c r="O161" i="5"/>
  <c r="L164" i="5"/>
  <c r="O169" i="5"/>
  <c r="I171" i="5"/>
  <c r="I177" i="5"/>
  <c r="L185" i="5"/>
  <c r="O194" i="5"/>
  <c r="K201" i="5"/>
  <c r="J209" i="5"/>
  <c r="J225" i="5"/>
  <c r="J241" i="5"/>
  <c r="L244" i="5"/>
  <c r="O247" i="5"/>
  <c r="Q248" i="5"/>
  <c r="P21" i="5"/>
  <c r="K12" i="5"/>
  <c r="P155" i="5"/>
  <c r="R5" i="5"/>
  <c r="P11" i="5"/>
  <c r="P12" i="5"/>
  <c r="Z20" i="5"/>
  <c r="O31" i="5"/>
  <c r="O37" i="5"/>
  <c r="P44" i="5"/>
  <c r="Q45" i="5"/>
  <c r="Z46" i="5"/>
  <c r="Z48" i="5"/>
  <c r="R80" i="5"/>
  <c r="R107" i="5"/>
  <c r="R112" i="5"/>
  <c r="R114" i="5"/>
  <c r="P117" i="5"/>
  <c r="R118" i="5"/>
  <c r="R122" i="5"/>
  <c r="P125" i="5"/>
  <c r="P143" i="5"/>
  <c r="T146" i="5"/>
  <c r="R147" i="5"/>
  <c r="O164" i="5"/>
  <c r="O171" i="5"/>
  <c r="J177" i="5"/>
  <c r="O184" i="5"/>
  <c r="O185" i="5"/>
  <c r="Z195" i="5"/>
  <c r="L201" i="5"/>
  <c r="O206" i="5"/>
  <c r="K209" i="5"/>
  <c r="P222" i="5"/>
  <c r="K225" i="5"/>
  <c r="Z232" i="5"/>
  <c r="K241" i="5"/>
  <c r="O244" i="5"/>
  <c r="R248" i="5"/>
  <c r="O238" i="5"/>
  <c r="O241" i="5"/>
  <c r="O133" i="5"/>
  <c r="O137" i="5"/>
  <c r="Z139" i="5"/>
  <c r="Z149" i="5"/>
  <c r="O153" i="5"/>
  <c r="I173" i="5"/>
  <c r="O177" i="5"/>
  <c r="I179" i="5"/>
  <c r="O187" i="5"/>
  <c r="L200" i="5"/>
  <c r="J208" i="5"/>
  <c r="O219" i="5"/>
  <c r="I26" i="5"/>
  <c r="J100" i="5"/>
  <c r="Z147" i="5"/>
  <c r="Z182" i="5"/>
  <c r="Z217" i="5"/>
  <c r="K224" i="5"/>
  <c r="I232" i="5"/>
  <c r="J235" i="5"/>
  <c r="Z248" i="5"/>
  <c r="O40" i="5"/>
  <c r="T12" i="5"/>
  <c r="T44" i="5"/>
  <c r="R4" i="5"/>
  <c r="O6" i="5"/>
  <c r="I20" i="5"/>
  <c r="J28" i="5"/>
  <c r="O35" i="5"/>
  <c r="Z38" i="5"/>
  <c r="I46" i="5"/>
  <c r="I60" i="5"/>
  <c r="K100" i="5"/>
  <c r="P101" i="5"/>
  <c r="Q116" i="5"/>
  <c r="T123" i="5"/>
  <c r="P127" i="5"/>
  <c r="R128" i="5"/>
  <c r="Z129" i="5"/>
  <c r="R133" i="5"/>
  <c r="I136" i="5"/>
  <c r="J146" i="5"/>
  <c r="J149" i="5"/>
  <c r="K150" i="5"/>
  <c r="P153" i="5"/>
  <c r="P156" i="5"/>
  <c r="I170" i="5"/>
  <c r="L173" i="5"/>
  <c r="O181" i="5"/>
  <c r="R184" i="5"/>
  <c r="P193" i="5"/>
  <c r="I195" i="5"/>
  <c r="R198" i="5"/>
  <c r="L208" i="5"/>
  <c r="L224" i="5"/>
  <c r="K232" i="5"/>
  <c r="K235" i="5"/>
  <c r="Q241" i="5"/>
  <c r="I248" i="5"/>
  <c r="O253" i="5"/>
  <c r="O43" i="5"/>
  <c r="P35" i="5"/>
  <c r="J11" i="5"/>
  <c r="I12" i="5"/>
  <c r="K20" i="5"/>
  <c r="O32" i="5"/>
  <c r="I34" i="5"/>
  <c r="Q35" i="5"/>
  <c r="I44" i="5"/>
  <c r="K46" i="5"/>
  <c r="J51" i="5"/>
  <c r="O73" i="5"/>
  <c r="R94" i="5"/>
  <c r="O96" i="5"/>
  <c r="O100" i="5"/>
  <c r="U100" i="5" s="1"/>
  <c r="I103" i="5"/>
  <c r="P119" i="5"/>
  <c r="O132" i="5"/>
  <c r="P135" i="5"/>
  <c r="L139" i="5"/>
  <c r="Q140" i="5"/>
  <c r="L144" i="5"/>
  <c r="L146" i="5"/>
  <c r="J147" i="5"/>
  <c r="R153" i="5"/>
  <c r="U153" i="5" s="1"/>
  <c r="K165" i="5"/>
  <c r="O170" i="5"/>
  <c r="Z190" i="5"/>
  <c r="K192" i="5"/>
  <c r="O195" i="5"/>
  <c r="Z196" i="5"/>
  <c r="R200" i="5"/>
  <c r="O232" i="5"/>
  <c r="R233" i="5"/>
  <c r="O235" i="5"/>
  <c r="R240" i="5"/>
  <c r="K248" i="5"/>
  <c r="L35" i="5"/>
  <c r="O81" i="5"/>
  <c r="O93" i="5"/>
  <c r="O144" i="5"/>
  <c r="O146" i="5"/>
  <c r="K147" i="5"/>
  <c r="O152" i="5"/>
  <c r="R176" i="5"/>
  <c r="O210" i="5"/>
  <c r="O220" i="5"/>
  <c r="O226" i="5"/>
  <c r="Z244" i="5"/>
  <c r="K21" i="5"/>
  <c r="K11" i="5"/>
  <c r="L20" i="5"/>
  <c r="P215" i="5"/>
  <c r="P223" i="5"/>
  <c r="R35" i="5"/>
  <c r="J44" i="5"/>
  <c r="L46" i="5"/>
  <c r="R28" i="5"/>
  <c r="Q32" i="5"/>
  <c r="Q100" i="5"/>
  <c r="P51" i="5"/>
  <c r="L117" i="5"/>
  <c r="Q136" i="5"/>
  <c r="Z144" i="5"/>
  <c r="P146" i="5"/>
  <c r="T149" i="5"/>
  <c r="R155" i="5"/>
  <c r="L157" i="5"/>
  <c r="K169" i="5"/>
  <c r="Z173" i="5"/>
  <c r="J180" i="5"/>
  <c r="I182" i="5"/>
  <c r="J185" i="5"/>
  <c r="S185" i="5" s="1"/>
  <c r="T185" i="5" s="1"/>
  <c r="I194" i="5"/>
  <c r="I217" i="5"/>
  <c r="R232" i="5"/>
  <c r="O12" i="5"/>
  <c r="P25" i="5"/>
  <c r="I25" i="5"/>
  <c r="K25" i="5"/>
  <c r="Z25" i="5"/>
  <c r="J57" i="5"/>
  <c r="K67" i="5"/>
  <c r="R67" i="5"/>
  <c r="L67" i="5"/>
  <c r="I77" i="5"/>
  <c r="J3" i="5"/>
  <c r="Z3" i="5"/>
  <c r="O4" i="5"/>
  <c r="I19" i="5"/>
  <c r="Z91" i="5"/>
  <c r="P91" i="5"/>
  <c r="O102" i="5"/>
  <c r="K104" i="5"/>
  <c r="K98" i="5"/>
  <c r="R98" i="5"/>
  <c r="Q98" i="5"/>
  <c r="P98" i="5"/>
  <c r="L98" i="5"/>
  <c r="P27" i="5"/>
  <c r="J55" i="5"/>
  <c r="K57" i="5"/>
  <c r="U60" i="5"/>
  <c r="V60" i="5"/>
  <c r="I67" i="5"/>
  <c r="I3" i="5"/>
  <c r="P17" i="5"/>
  <c r="I24" i="5"/>
  <c r="Q24" i="5"/>
  <c r="L26" i="5"/>
  <c r="R26" i="5"/>
  <c r="Q26" i="5"/>
  <c r="P26" i="5"/>
  <c r="L34" i="5"/>
  <c r="Z34" i="5"/>
  <c r="P34" i="5"/>
  <c r="Z43" i="5"/>
  <c r="Q43" i="5"/>
  <c r="R43" i="5"/>
  <c r="L43" i="5"/>
  <c r="L57" i="5"/>
  <c r="J67" i="5"/>
  <c r="P79" i="5"/>
  <c r="K91" i="5"/>
  <c r="Z124" i="5"/>
  <c r="R124" i="5"/>
  <c r="Q124" i="5"/>
  <c r="J124" i="5"/>
  <c r="I124" i="5"/>
  <c r="Z142" i="5"/>
  <c r="R142" i="5"/>
  <c r="Q142" i="5"/>
  <c r="P142" i="5"/>
  <c r="J142" i="5"/>
  <c r="I142" i="5"/>
  <c r="I17" i="5"/>
  <c r="O50" i="5"/>
  <c r="Q79" i="5"/>
  <c r="Z84" i="5"/>
  <c r="R84" i="5"/>
  <c r="Q84" i="5"/>
  <c r="P84" i="5"/>
  <c r="L84" i="5"/>
  <c r="K84" i="5"/>
  <c r="J84" i="5"/>
  <c r="Z96" i="5"/>
  <c r="R96" i="5"/>
  <c r="Q96" i="5"/>
  <c r="P96" i="5"/>
  <c r="L96" i="5"/>
  <c r="K96" i="5"/>
  <c r="J96" i="5"/>
  <c r="O15" i="5"/>
  <c r="O22" i="5"/>
  <c r="Z27" i="5"/>
  <c r="I32" i="5"/>
  <c r="O84" i="5"/>
  <c r="O89" i="5"/>
  <c r="I96" i="5"/>
  <c r="Q57" i="5"/>
  <c r="R57" i="5"/>
  <c r="K19" i="5"/>
  <c r="L19" i="5"/>
  <c r="J32" i="5"/>
  <c r="J66" i="5"/>
  <c r="Q66" i="5"/>
  <c r="R66" i="5"/>
  <c r="L66" i="5"/>
  <c r="K66" i="5"/>
  <c r="P67" i="5"/>
  <c r="Z17" i="5"/>
  <c r="K17" i="5"/>
  <c r="R79" i="5"/>
  <c r="Z79" i="5"/>
  <c r="K79" i="5"/>
  <c r="Z75" i="5"/>
  <c r="Q75" i="5"/>
  <c r="O3" i="5"/>
  <c r="P19" i="5"/>
  <c r="I28" i="5"/>
  <c r="K32" i="5"/>
  <c r="L36" i="5"/>
  <c r="K36" i="5"/>
  <c r="J36" i="5"/>
  <c r="I53" i="5"/>
  <c r="S53" i="5" s="1"/>
  <c r="T53" i="5" s="1"/>
  <c r="Z53" i="5"/>
  <c r="P57" i="5"/>
  <c r="O64" i="5"/>
  <c r="I66" i="5"/>
  <c r="Q67" i="5"/>
  <c r="K87" i="5"/>
  <c r="Z98" i="5"/>
  <c r="K145" i="5"/>
  <c r="Z145" i="5"/>
  <c r="R145" i="5"/>
  <c r="Q145" i="5"/>
  <c r="P145" i="5"/>
  <c r="L145" i="5"/>
  <c r="J145" i="5"/>
  <c r="I145" i="5"/>
  <c r="T213" i="5"/>
  <c r="R213" i="5"/>
  <c r="Q213" i="5"/>
  <c r="Q19" i="5"/>
  <c r="Q77" i="5"/>
  <c r="R77" i="5"/>
  <c r="Q3" i="5"/>
  <c r="O18" i="5"/>
  <c r="R19" i="5"/>
  <c r="L21" i="5"/>
  <c r="K28" i="5"/>
  <c r="Z30" i="5"/>
  <c r="I30" i="5"/>
  <c r="R34" i="5"/>
  <c r="P43" i="5"/>
  <c r="I56" i="5"/>
  <c r="Z85" i="5"/>
  <c r="R85" i="5"/>
  <c r="L85" i="5"/>
  <c r="Z54" i="5"/>
  <c r="L54" i="5"/>
  <c r="Q54" i="5"/>
  <c r="R73" i="5"/>
  <c r="P73" i="5"/>
  <c r="K73" i="5"/>
  <c r="J73" i="5"/>
  <c r="I73" i="5"/>
  <c r="P76" i="5"/>
  <c r="J76" i="5"/>
  <c r="L76" i="5"/>
  <c r="Z19" i="5"/>
  <c r="I23" i="5"/>
  <c r="I27" i="5"/>
  <c r="K54" i="5"/>
  <c r="Q88" i="5"/>
  <c r="P88" i="5"/>
  <c r="L88" i="5"/>
  <c r="K88" i="5"/>
  <c r="J88" i="5"/>
  <c r="Z108" i="5"/>
  <c r="R108" i="5"/>
  <c r="Q108" i="5"/>
  <c r="P108" i="5"/>
  <c r="L108" i="5"/>
  <c r="K108" i="5"/>
  <c r="R206" i="5"/>
  <c r="Q206" i="5"/>
  <c r="P206" i="5"/>
  <c r="J206" i="5"/>
  <c r="R25" i="5"/>
  <c r="P28" i="5"/>
  <c r="Z40" i="5"/>
  <c r="Q40" i="5"/>
  <c r="K40" i="5"/>
  <c r="I40" i="5"/>
  <c r="O51" i="5"/>
  <c r="Z57" i="5"/>
  <c r="I88" i="5"/>
  <c r="O90" i="5"/>
  <c r="O95" i="5"/>
  <c r="J108" i="5"/>
  <c r="Z23" i="5"/>
  <c r="Q23" i="5"/>
  <c r="L23" i="5"/>
  <c r="Q27" i="5"/>
  <c r="R27" i="5"/>
  <c r="L27" i="5"/>
  <c r="I11" i="5"/>
  <c r="K23" i="5"/>
  <c r="T25" i="5"/>
  <c r="K27" i="5"/>
  <c r="Q28" i="5"/>
  <c r="L47" i="5"/>
  <c r="Z56" i="5"/>
  <c r="L58" i="5"/>
  <c r="U58" i="5" s="1"/>
  <c r="P58" i="5"/>
  <c r="R83" i="5"/>
  <c r="Q83" i="5"/>
  <c r="P83" i="5"/>
  <c r="L83" i="5"/>
  <c r="I83" i="5"/>
  <c r="O106" i="5"/>
  <c r="R204" i="5"/>
  <c r="J204" i="5"/>
  <c r="R154" i="5"/>
  <c r="L134" i="5"/>
  <c r="P164" i="5"/>
  <c r="I174" i="5"/>
  <c r="J184" i="5"/>
  <c r="L192" i="5"/>
  <c r="L209" i="5"/>
  <c r="Z210" i="5"/>
  <c r="T216" i="5"/>
  <c r="I218" i="5"/>
  <c r="O227" i="5"/>
  <c r="I242" i="5"/>
  <c r="J99" i="5"/>
  <c r="R105" i="5"/>
  <c r="L111" i="5"/>
  <c r="K121" i="5"/>
  <c r="T128" i="5"/>
  <c r="I130" i="5"/>
  <c r="J140" i="5"/>
  <c r="J161" i="5"/>
  <c r="J174" i="5"/>
  <c r="K184" i="5"/>
  <c r="K189" i="5"/>
  <c r="O192" i="5"/>
  <c r="Z198" i="5"/>
  <c r="O209" i="5"/>
  <c r="O215" i="5"/>
  <c r="O218" i="5"/>
  <c r="J220" i="5"/>
  <c r="P235" i="5"/>
  <c r="Z240" i="5"/>
  <c r="K242" i="5"/>
  <c r="Z243" i="5"/>
  <c r="T249" i="5"/>
  <c r="I250" i="5"/>
  <c r="Z251" i="5"/>
  <c r="K99" i="5"/>
  <c r="O109" i="5"/>
  <c r="J118" i="5"/>
  <c r="I120" i="5"/>
  <c r="I123" i="5"/>
  <c r="J126" i="5"/>
  <c r="J130" i="5"/>
  <c r="K140" i="5"/>
  <c r="K174" i="5"/>
  <c r="Q175" i="5"/>
  <c r="P182" i="5"/>
  <c r="L184" i="5"/>
  <c r="O189" i="5"/>
  <c r="Q197" i="5"/>
  <c r="O225" i="5"/>
  <c r="Z233" i="5"/>
  <c r="O242" i="5"/>
  <c r="T244" i="5"/>
  <c r="I249" i="5"/>
  <c r="K250" i="5"/>
  <c r="O254" i="5"/>
  <c r="O21" i="5"/>
  <c r="O28" i="5"/>
  <c r="O79" i="5"/>
  <c r="I89" i="5"/>
  <c r="K95" i="5"/>
  <c r="L99" i="5"/>
  <c r="P100" i="5"/>
  <c r="Z101" i="5"/>
  <c r="O113" i="5"/>
  <c r="Z116" i="5"/>
  <c r="O118" i="5"/>
  <c r="J120" i="5"/>
  <c r="K123" i="5"/>
  <c r="O126" i="5"/>
  <c r="K130" i="5"/>
  <c r="P134" i="5"/>
  <c r="J139" i="5"/>
  <c r="L140" i="5"/>
  <c r="I144" i="5"/>
  <c r="Z148" i="5"/>
  <c r="I150" i="5"/>
  <c r="I155" i="5"/>
  <c r="I157" i="5"/>
  <c r="I169" i="5"/>
  <c r="Z170" i="5"/>
  <c r="Z178" i="5"/>
  <c r="Z180" i="5"/>
  <c r="Q182" i="5"/>
  <c r="P192" i="5"/>
  <c r="J249" i="5"/>
  <c r="O250" i="5"/>
  <c r="J252" i="5"/>
  <c r="K89" i="5"/>
  <c r="L95" i="5"/>
  <c r="K120" i="5"/>
  <c r="O123" i="5"/>
  <c r="O130" i="5"/>
  <c r="Q134" i="5"/>
  <c r="K139" i="5"/>
  <c r="J144" i="5"/>
  <c r="J150" i="5"/>
  <c r="J157" i="5"/>
  <c r="I165" i="5"/>
  <c r="J169" i="5"/>
  <c r="K177" i="5"/>
  <c r="Q192" i="5"/>
  <c r="J201" i="5"/>
  <c r="O211" i="5"/>
  <c r="Q215" i="5"/>
  <c r="T220" i="5"/>
  <c r="J224" i="5"/>
  <c r="J228" i="5"/>
  <c r="I234" i="5"/>
  <c r="Z235" i="5"/>
  <c r="J244" i="5"/>
  <c r="R134" i="5"/>
  <c r="O191" i="5"/>
  <c r="O205" i="5"/>
  <c r="O228" i="5"/>
  <c r="O249" i="5"/>
  <c r="O234" i="5"/>
  <c r="I236" i="5"/>
  <c r="Z242" i="5"/>
  <c r="J128" i="5"/>
  <c r="O139" i="5"/>
  <c r="J154" i="5"/>
  <c r="Q174" i="5"/>
  <c r="K176" i="5"/>
  <c r="K186" i="5"/>
  <c r="I196" i="5"/>
  <c r="I198" i="5"/>
  <c r="I233" i="5"/>
  <c r="J236" i="5"/>
  <c r="Z250" i="5"/>
  <c r="O63" i="5"/>
  <c r="Q81" i="5"/>
  <c r="R89" i="5"/>
  <c r="P95" i="5"/>
  <c r="O98" i="5"/>
  <c r="Q99" i="5"/>
  <c r="K114" i="5"/>
  <c r="I122" i="5"/>
  <c r="K128" i="5"/>
  <c r="I129" i="5"/>
  <c r="P139" i="5"/>
  <c r="I148" i="5"/>
  <c r="L149" i="5"/>
  <c r="K154" i="5"/>
  <c r="O165" i="5"/>
  <c r="O173" i="5"/>
  <c r="R174" i="5"/>
  <c r="L176" i="5"/>
  <c r="P177" i="5"/>
  <c r="Q181" i="5"/>
  <c r="J196" i="5"/>
  <c r="J198" i="5"/>
  <c r="I203" i="5"/>
  <c r="R205" i="5"/>
  <c r="P208" i="5"/>
  <c r="I210" i="5"/>
  <c r="J216" i="5"/>
  <c r="K217" i="5"/>
  <c r="Z218" i="5"/>
  <c r="I226" i="5"/>
  <c r="J233" i="5"/>
  <c r="K236" i="5"/>
  <c r="I240" i="5"/>
  <c r="I243" i="5"/>
  <c r="O20" i="5"/>
  <c r="Q42" i="5"/>
  <c r="I70" i="5"/>
  <c r="Q71" i="5"/>
  <c r="O78" i="5"/>
  <c r="R99" i="5"/>
  <c r="P120" i="5"/>
  <c r="J122" i="5"/>
  <c r="L128" i="5"/>
  <c r="K129" i="5"/>
  <c r="P144" i="5"/>
  <c r="L154" i="5"/>
  <c r="I188" i="5"/>
  <c r="I190" i="5"/>
  <c r="I193" i="5"/>
  <c r="L196" i="5"/>
  <c r="J200" i="5"/>
  <c r="R208" i="5"/>
  <c r="J212" i="5"/>
  <c r="K216" i="5"/>
  <c r="P224" i="5"/>
  <c r="K233" i="5"/>
  <c r="Z234" i="5"/>
  <c r="K240" i="5"/>
  <c r="J243" i="5"/>
  <c r="I48" i="5"/>
  <c r="L5" i="5"/>
  <c r="T57" i="5"/>
  <c r="L65" i="5"/>
  <c r="T66" i="5"/>
  <c r="P20" i="5"/>
  <c r="I35" i="5"/>
  <c r="J39" i="5"/>
  <c r="O76" i="5"/>
  <c r="Q78" i="5"/>
  <c r="R95" i="5"/>
  <c r="J101" i="5"/>
  <c r="O110" i="5"/>
  <c r="Q120" i="5"/>
  <c r="Q144" i="5"/>
  <c r="V153" i="5"/>
  <c r="Q173" i="5"/>
  <c r="J188" i="5"/>
  <c r="J193" i="5"/>
  <c r="Z194" i="5"/>
  <c r="O196" i="5"/>
  <c r="K200" i="5"/>
  <c r="O203" i="5"/>
  <c r="L216" i="5"/>
  <c r="I219" i="5"/>
  <c r="R224" i="5"/>
  <c r="L240" i="5"/>
  <c r="K243" i="5"/>
  <c r="J48" i="5"/>
  <c r="R81" i="5"/>
  <c r="R42" i="5"/>
  <c r="I50" i="5"/>
  <c r="J70" i="5"/>
  <c r="O5" i="5"/>
  <c r="I16" i="5"/>
  <c r="I18" i="5"/>
  <c r="Q20" i="5"/>
  <c r="K35" i="5"/>
  <c r="O36" i="5"/>
  <c r="P46" i="5"/>
  <c r="O48" i="5"/>
  <c r="J50" i="5"/>
  <c r="L59" i="5"/>
  <c r="U59" i="5" s="1"/>
  <c r="K70" i="5"/>
  <c r="T81" i="5"/>
  <c r="J86" i="5"/>
  <c r="O88" i="5"/>
  <c r="Z89" i="5"/>
  <c r="T95" i="5"/>
  <c r="Z99" i="5"/>
  <c r="I107" i="5"/>
  <c r="O122" i="5"/>
  <c r="O129" i="5"/>
  <c r="O131" i="5"/>
  <c r="R144" i="5"/>
  <c r="I153" i="5"/>
  <c r="Z157" i="5"/>
  <c r="T165" i="5"/>
  <c r="Z169" i="5"/>
  <c r="R173" i="5"/>
  <c r="Z177" i="5"/>
  <c r="Z179" i="5"/>
  <c r="O188" i="5"/>
  <c r="K193" i="5"/>
  <c r="P207" i="5"/>
  <c r="O216" i="5"/>
  <c r="O221" i="5"/>
  <c r="O223" i="5"/>
  <c r="O229" i="5"/>
  <c r="I235" i="5"/>
  <c r="O240" i="5"/>
  <c r="L243" i="5"/>
  <c r="O39" i="5"/>
  <c r="R46" i="5"/>
  <c r="O61" i="5"/>
  <c r="L70" i="5"/>
  <c r="O94" i="5"/>
  <c r="O101" i="5"/>
  <c r="U107" i="5"/>
  <c r="P114" i="5"/>
  <c r="O119" i="5"/>
  <c r="P176" i="5"/>
  <c r="Z186" i="5"/>
  <c r="P198" i="5"/>
  <c r="O70" i="5"/>
  <c r="O80" i="5"/>
  <c r="O107" i="5"/>
  <c r="V107" i="5" s="1"/>
  <c r="Q114" i="5"/>
  <c r="O127" i="5"/>
  <c r="O138" i="5"/>
  <c r="O151" i="5"/>
  <c r="P154" i="5"/>
  <c r="O156" i="5"/>
  <c r="O158" i="5"/>
  <c r="Q176" i="5"/>
  <c r="O193" i="5"/>
  <c r="Z203" i="5"/>
  <c r="P216" i="5"/>
  <c r="Z226" i="5"/>
  <c r="P233" i="5"/>
  <c r="O251" i="5"/>
  <c r="R15" i="5"/>
  <c r="P15" i="5"/>
  <c r="P63" i="5"/>
  <c r="L63" i="5"/>
  <c r="K63" i="5"/>
  <c r="I63" i="5"/>
  <c r="L82" i="5"/>
  <c r="K82" i="5"/>
  <c r="J82" i="5"/>
  <c r="I82" i="5"/>
  <c r="R82" i="5"/>
  <c r="R6" i="5"/>
  <c r="R7" i="5"/>
  <c r="P7" i="5"/>
  <c r="I8" i="5"/>
  <c r="I9" i="5"/>
  <c r="I10" i="5"/>
  <c r="Z13" i="5"/>
  <c r="I13" i="5"/>
  <c r="R13" i="5"/>
  <c r="H256" i="5"/>
  <c r="L2" i="5"/>
  <c r="J2" i="5"/>
  <c r="I6" i="5"/>
  <c r="I7" i="5"/>
  <c r="J8" i="5"/>
  <c r="J9" i="5"/>
  <c r="K10" i="5"/>
  <c r="R63" i="5"/>
  <c r="J47" i="5"/>
  <c r="L48" i="5"/>
  <c r="P49" i="5"/>
  <c r="M256" i="5"/>
  <c r="O2" i="5"/>
  <c r="K5" i="5"/>
  <c r="L6" i="5"/>
  <c r="L7" i="5"/>
  <c r="P10" i="5"/>
  <c r="Q15" i="5"/>
  <c r="Q25" i="5"/>
  <c r="L25" i="5"/>
  <c r="J25" i="5"/>
  <c r="J29" i="5"/>
  <c r="L30" i="5"/>
  <c r="R33" i="5"/>
  <c r="K47" i="5"/>
  <c r="J56" i="5"/>
  <c r="R56" i="5"/>
  <c r="P56" i="5"/>
  <c r="L56" i="5"/>
  <c r="K65" i="5"/>
  <c r="J65" i="5"/>
  <c r="I65" i="5"/>
  <c r="R65" i="5"/>
  <c r="O67" i="5"/>
  <c r="L74" i="5"/>
  <c r="L106" i="5"/>
  <c r="J106" i="5"/>
  <c r="Z106" i="5"/>
  <c r="I106" i="5"/>
  <c r="R106" i="5"/>
  <c r="Q106" i="5"/>
  <c r="P106" i="5"/>
  <c r="K106" i="5"/>
  <c r="R61" i="5"/>
  <c r="P61" i="5"/>
  <c r="L61" i="5"/>
  <c r="Z82" i="5"/>
  <c r="L113" i="5"/>
  <c r="K113" i="5"/>
  <c r="J113" i="5"/>
  <c r="Q113" i="5"/>
  <c r="P113" i="5"/>
  <c r="I113" i="5"/>
  <c r="Z113" i="5"/>
  <c r="P2" i="5"/>
  <c r="P9" i="5"/>
  <c r="R10" i="5"/>
  <c r="R23" i="5"/>
  <c r="P23" i="5"/>
  <c r="O26" i="5"/>
  <c r="L29" i="5"/>
  <c r="P40" i="5"/>
  <c r="L40" i="5"/>
  <c r="I41" i="5"/>
  <c r="J45" i="5"/>
  <c r="O47" i="5"/>
  <c r="K56" i="5"/>
  <c r="I61" i="5"/>
  <c r="Z63" i="5"/>
  <c r="P13" i="5"/>
  <c r="R39" i="5"/>
  <c r="P39" i="5"/>
  <c r="Q10" i="5"/>
  <c r="Q14" i="5"/>
  <c r="P24" i="5"/>
  <c r="L24" i="5"/>
  <c r="Q8" i="5"/>
  <c r="R9" i="5"/>
  <c r="K45" i="5"/>
  <c r="R51" i="5"/>
  <c r="Q51" i="5"/>
  <c r="K51" i="5"/>
  <c r="L55" i="5"/>
  <c r="Q55" i="5"/>
  <c r="J61" i="5"/>
  <c r="R2" i="5"/>
  <c r="P6" i="5"/>
  <c r="Q7" i="5"/>
  <c r="R8" i="5"/>
  <c r="Q13" i="5"/>
  <c r="K24" i="5"/>
  <c r="Q30" i="5"/>
  <c r="T38" i="5"/>
  <c r="R38" i="5"/>
  <c r="P38" i="5"/>
  <c r="I39" i="5"/>
  <c r="J40" i="5"/>
  <c r="P47" i="5"/>
  <c r="I51" i="5"/>
  <c r="I55" i="5"/>
  <c r="K61" i="5"/>
  <c r="P65" i="5"/>
  <c r="R113" i="5"/>
  <c r="Q2" i="5"/>
  <c r="R22" i="5"/>
  <c r="P22" i="5"/>
  <c r="Q6" i="5"/>
  <c r="Z49" i="5"/>
  <c r="R54" i="5"/>
  <c r="U54" i="5" s="1"/>
  <c r="P54" i="5"/>
  <c r="R110" i="5"/>
  <c r="Q110" i="5"/>
  <c r="P110" i="5"/>
  <c r="K110" i="5"/>
  <c r="J110" i="5"/>
  <c r="I110" i="5"/>
  <c r="Z110" i="5"/>
  <c r="L110" i="5"/>
  <c r="R31" i="5"/>
  <c r="P31" i="5"/>
  <c r="N256" i="5"/>
  <c r="Q41" i="5"/>
  <c r="L41" i="5"/>
  <c r="J41" i="5"/>
  <c r="Z45" i="5"/>
  <c r="I45" i="5"/>
  <c r="R45" i="5"/>
  <c r="U45" i="5" s="1"/>
  <c r="K52" i="5"/>
  <c r="Q52" i="5"/>
  <c r="P52" i="5"/>
  <c r="L52" i="5"/>
  <c r="I52" i="5"/>
  <c r="J24" i="5"/>
  <c r="Q31" i="5"/>
  <c r="Z21" i="5"/>
  <c r="I21" i="5"/>
  <c r="T21" i="5"/>
  <c r="R21" i="5"/>
  <c r="J22" i="5"/>
  <c r="R47" i="5"/>
  <c r="J69" i="5"/>
  <c r="Z69" i="5"/>
  <c r="I69" i="5"/>
  <c r="Q69" i="5"/>
  <c r="Z15" i="5"/>
  <c r="Q17" i="5"/>
  <c r="L17" i="5"/>
  <c r="J17" i="5"/>
  <c r="J21" i="5"/>
  <c r="K22" i="5"/>
  <c r="K39" i="5"/>
  <c r="Q50" i="5"/>
  <c r="L50" i="5"/>
  <c r="L51" i="5"/>
  <c r="R52" i="5"/>
  <c r="I54" i="5"/>
  <c r="K55" i="5"/>
  <c r="K69" i="5"/>
  <c r="K93" i="5"/>
  <c r="T93" i="5"/>
  <c r="R93" i="5"/>
  <c r="Q93" i="5"/>
  <c r="P93" i="5"/>
  <c r="L93" i="5"/>
  <c r="J93" i="5"/>
  <c r="I93" i="5"/>
  <c r="Q33" i="5"/>
  <c r="L33" i="5"/>
  <c r="J33" i="5"/>
  <c r="Q9" i="5"/>
  <c r="L9" i="5"/>
  <c r="L10" i="5"/>
  <c r="J10" i="5"/>
  <c r="Z14" i="5"/>
  <c r="P16" i="5"/>
  <c r="L16" i="5"/>
  <c r="Z33" i="5"/>
  <c r="Z37" i="5"/>
  <c r="I37" i="5"/>
  <c r="R37" i="5"/>
  <c r="P41" i="5"/>
  <c r="J54" i="5"/>
  <c r="O55" i="5"/>
  <c r="Q61" i="5"/>
  <c r="L69" i="5"/>
  <c r="Q72" i="5"/>
  <c r="R72" i="5"/>
  <c r="I72" i="5"/>
  <c r="I49" i="5"/>
  <c r="J63" i="5"/>
  <c r="Z68" i="5"/>
  <c r="I68" i="5"/>
  <c r="K68" i="5"/>
  <c r="J68" i="5"/>
  <c r="T68" i="5"/>
  <c r="R68" i="5"/>
  <c r="J72" i="5"/>
  <c r="K75" i="5"/>
  <c r="R75" i="5"/>
  <c r="P75" i="5"/>
  <c r="L75" i="5"/>
  <c r="I75" i="5"/>
  <c r="T78" i="5"/>
  <c r="P78" i="5"/>
  <c r="L78" i="5"/>
  <c r="K78" i="5"/>
  <c r="I78" i="5"/>
  <c r="V86" i="5"/>
  <c r="U86" i="5"/>
  <c r="Z7" i="5"/>
  <c r="Z8" i="5"/>
  <c r="Z9" i="5"/>
  <c r="I14" i="5"/>
  <c r="J15" i="5"/>
  <c r="K16" i="5"/>
  <c r="P32" i="5"/>
  <c r="L32" i="5"/>
  <c r="I33" i="5"/>
  <c r="L37" i="5"/>
  <c r="R40" i="5"/>
  <c r="Z47" i="5"/>
  <c r="J49" i="5"/>
  <c r="R55" i="5"/>
  <c r="L68" i="5"/>
  <c r="K72" i="5"/>
  <c r="J75" i="5"/>
  <c r="J78" i="5"/>
  <c r="R48" i="5"/>
  <c r="P48" i="5"/>
  <c r="K49" i="5"/>
  <c r="P69" i="5"/>
  <c r="L72" i="5"/>
  <c r="L15" i="5"/>
  <c r="R30" i="5"/>
  <c r="P30" i="5"/>
  <c r="I31" i="5"/>
  <c r="K59" i="5"/>
  <c r="J59" i="5"/>
  <c r="I59" i="5"/>
  <c r="Z61" i="5"/>
  <c r="Q63" i="5"/>
  <c r="R69" i="5"/>
  <c r="R71" i="5"/>
  <c r="P71" i="5"/>
  <c r="J71" i="5"/>
  <c r="O72" i="5"/>
  <c r="P82" i="5"/>
  <c r="Z52" i="5"/>
  <c r="Q74" i="5"/>
  <c r="P74" i="5"/>
  <c r="K74" i="5"/>
  <c r="Q82" i="5"/>
  <c r="T109" i="5"/>
  <c r="R109" i="5"/>
  <c r="K109" i="5"/>
  <c r="J109" i="5"/>
  <c r="I109" i="5"/>
  <c r="Z109" i="5"/>
  <c r="Q109" i="5"/>
  <c r="P109" i="5"/>
  <c r="L109" i="5"/>
  <c r="R14" i="5"/>
  <c r="P14" i="5"/>
  <c r="I15" i="5"/>
  <c r="J14" i="5"/>
  <c r="K15" i="5"/>
  <c r="Q62" i="5"/>
  <c r="P62" i="5"/>
  <c r="L62" i="5"/>
  <c r="J62" i="5"/>
  <c r="Z62" i="5"/>
  <c r="Q16" i="5"/>
  <c r="I62" i="5"/>
  <c r="P68" i="5"/>
  <c r="K71" i="5"/>
  <c r="P72" i="5"/>
  <c r="I74" i="5"/>
  <c r="R78" i="5"/>
  <c r="T102" i="5"/>
  <c r="R102" i="5"/>
  <c r="Q102" i="5"/>
  <c r="P102" i="5"/>
  <c r="L102" i="5"/>
  <c r="K102" i="5"/>
  <c r="J102" i="5"/>
  <c r="I102" i="5"/>
  <c r="Z102" i="5"/>
  <c r="Q49" i="5"/>
  <c r="T49" i="5"/>
  <c r="R49" i="5"/>
  <c r="J13" i="5"/>
  <c r="L14" i="5"/>
  <c r="J31" i="5"/>
  <c r="I2" i="5"/>
  <c r="Z5" i="5"/>
  <c r="I5" i="5"/>
  <c r="J6" i="5"/>
  <c r="J7" i="5"/>
  <c r="K8" i="5"/>
  <c r="K9" i="5"/>
  <c r="K13" i="5"/>
  <c r="J30" i="5"/>
  <c r="K31" i="5"/>
  <c r="P37" i="5"/>
  <c r="I47" i="5"/>
  <c r="K2" i="5"/>
  <c r="J5" i="5"/>
  <c r="K6" i="5"/>
  <c r="K7" i="5"/>
  <c r="L8" i="5"/>
  <c r="L13" i="5"/>
  <c r="R16" i="5"/>
  <c r="Z24" i="5"/>
  <c r="Z29" i="5"/>
  <c r="I29" i="5"/>
  <c r="R29" i="5"/>
  <c r="K30" i="5"/>
  <c r="L31" i="5"/>
  <c r="P33" i="5"/>
  <c r="Q37" i="5"/>
  <c r="Z41" i="5"/>
  <c r="Z55" i="5"/>
  <c r="K62" i="5"/>
  <c r="Q68" i="5"/>
  <c r="L71" i="5"/>
  <c r="J74" i="5"/>
  <c r="P92" i="5"/>
  <c r="R92" i="5"/>
  <c r="Q92" i="5"/>
  <c r="K92" i="5"/>
  <c r="J92" i="5"/>
  <c r="I92" i="5"/>
  <c r="Z92" i="5"/>
  <c r="J119" i="5"/>
  <c r="Z119" i="5"/>
  <c r="I119" i="5"/>
  <c r="R119" i="5"/>
  <c r="R132" i="5"/>
  <c r="Q132" i="5"/>
  <c r="P132" i="5"/>
  <c r="L132" i="5"/>
  <c r="K132" i="5"/>
  <c r="J132" i="5"/>
  <c r="Z132" i="5"/>
  <c r="I132" i="5"/>
  <c r="Z73" i="5"/>
  <c r="J95" i="5"/>
  <c r="Z95" i="5"/>
  <c r="I95" i="5"/>
  <c r="K119" i="5"/>
  <c r="R123" i="5"/>
  <c r="Q123" i="5"/>
  <c r="L123" i="5"/>
  <c r="J123" i="5"/>
  <c r="O124" i="5"/>
  <c r="J129" i="5"/>
  <c r="R129" i="5"/>
  <c r="Q129" i="5"/>
  <c r="P129" i="5"/>
  <c r="J127" i="5"/>
  <c r="Z127" i="5"/>
  <c r="I127" i="5"/>
  <c r="T127" i="5"/>
  <c r="R127" i="5"/>
  <c r="R91" i="5"/>
  <c r="Q91" i="5"/>
  <c r="L94" i="5"/>
  <c r="K94" i="5"/>
  <c r="Z94" i="5"/>
  <c r="I94" i="5"/>
  <c r="Q104" i="5"/>
  <c r="P104" i="5"/>
  <c r="L105" i="5"/>
  <c r="K105" i="5"/>
  <c r="P138" i="5"/>
  <c r="K138" i="5"/>
  <c r="J138" i="5"/>
  <c r="I138" i="5"/>
  <c r="R138" i="5"/>
  <c r="Q141" i="5"/>
  <c r="P141" i="5"/>
  <c r="R141" i="5"/>
  <c r="K141" i="5"/>
  <c r="J141" i="5"/>
  <c r="I141" i="5"/>
  <c r="Z141" i="5"/>
  <c r="K166" i="5"/>
  <c r="Q166" i="5"/>
  <c r="P166" i="5"/>
  <c r="Z166" i="5"/>
  <c r="R166" i="5"/>
  <c r="L166" i="5"/>
  <c r="J166" i="5"/>
  <c r="I166" i="5"/>
  <c r="Z86" i="5"/>
  <c r="Q90" i="5"/>
  <c r="I91" i="5"/>
  <c r="J94" i="5"/>
  <c r="I104" i="5"/>
  <c r="I105" i="5"/>
  <c r="L138" i="5"/>
  <c r="L141" i="5"/>
  <c r="L73" i="5"/>
  <c r="Z76" i="5"/>
  <c r="I76" i="5"/>
  <c r="Z77" i="5"/>
  <c r="J87" i="5"/>
  <c r="Z87" i="5"/>
  <c r="I87" i="5"/>
  <c r="I90" i="5"/>
  <c r="J91" i="5"/>
  <c r="R103" i="5"/>
  <c r="P103" i="5"/>
  <c r="J104" i="5"/>
  <c r="J105" i="5"/>
  <c r="T132" i="5"/>
  <c r="R131" i="5"/>
  <c r="Q131" i="5"/>
  <c r="L131" i="5"/>
  <c r="K131" i="5"/>
  <c r="J131" i="5"/>
  <c r="Z58" i="5"/>
  <c r="Z64" i="5"/>
  <c r="K76" i="5"/>
  <c r="J77" i="5"/>
  <c r="Q80" i="5"/>
  <c r="P80" i="5"/>
  <c r="Z81" i="5"/>
  <c r="L87" i="5"/>
  <c r="J89" i="5"/>
  <c r="K90" i="5"/>
  <c r="L91" i="5"/>
  <c r="O92" i="5"/>
  <c r="J103" i="5"/>
  <c r="L104" i="5"/>
  <c r="Q112" i="5"/>
  <c r="P112" i="5"/>
  <c r="L112" i="5"/>
  <c r="R117" i="5"/>
  <c r="K117" i="5"/>
  <c r="J117" i="5"/>
  <c r="Z117" i="5"/>
  <c r="I117" i="5"/>
  <c r="Q119" i="5"/>
  <c r="I131" i="5"/>
  <c r="J18" i="5"/>
  <c r="J26" i="5"/>
  <c r="S26" i="5" s="1"/>
  <c r="T26" i="5" s="1"/>
  <c r="J34" i="5"/>
  <c r="S34" i="5" s="1"/>
  <c r="T34" i="5" s="1"/>
  <c r="J42" i="5"/>
  <c r="R53" i="5"/>
  <c r="J58" i="5"/>
  <c r="J64" i="5"/>
  <c r="Q73" i="5"/>
  <c r="L77" i="5"/>
  <c r="J79" i="5"/>
  <c r="J80" i="5"/>
  <c r="J81" i="5"/>
  <c r="K83" i="5"/>
  <c r="J83" i="5"/>
  <c r="L89" i="5"/>
  <c r="Q94" i="5"/>
  <c r="L103" i="5"/>
  <c r="Q105" i="5"/>
  <c r="R111" i="5"/>
  <c r="P111" i="5"/>
  <c r="J112" i="5"/>
  <c r="Q127" i="5"/>
  <c r="Z137" i="5"/>
  <c r="I137" i="5"/>
  <c r="Q137" i="5"/>
  <c r="L137" i="5"/>
  <c r="K137" i="5"/>
  <c r="J137" i="5"/>
  <c r="T137" i="5"/>
  <c r="Q163" i="5"/>
  <c r="L163" i="5"/>
  <c r="K163" i="5"/>
  <c r="J163" i="5"/>
  <c r="Z163" i="5"/>
  <c r="R163" i="5"/>
  <c r="P163" i="5"/>
  <c r="I163" i="5"/>
  <c r="J121" i="5"/>
  <c r="R121" i="5"/>
  <c r="Q121" i="5"/>
  <c r="P121" i="5"/>
  <c r="J60" i="5"/>
  <c r="S60" i="5" s="1"/>
  <c r="T60" i="5" s="1"/>
  <c r="L64" i="5"/>
  <c r="Z67" i="5"/>
  <c r="L79" i="5"/>
  <c r="L80" i="5"/>
  <c r="L81" i="5"/>
  <c r="I86" i="5"/>
  <c r="P87" i="5"/>
  <c r="L101" i="5"/>
  <c r="R104" i="5"/>
  <c r="I121" i="5"/>
  <c r="Z138" i="5"/>
  <c r="O65" i="5"/>
  <c r="Q76" i="5"/>
  <c r="P77" i="5"/>
  <c r="R87" i="5"/>
  <c r="P89" i="5"/>
  <c r="R90" i="5"/>
  <c r="O116" i="5"/>
  <c r="L121" i="5"/>
  <c r="R76" i="5"/>
  <c r="Z131" i="5"/>
  <c r="L122" i="5"/>
  <c r="L130" i="5"/>
  <c r="Q148" i="5"/>
  <c r="J148" i="5"/>
  <c r="T148" i="5"/>
  <c r="R148" i="5"/>
  <c r="L150" i="5"/>
  <c r="Z133" i="5"/>
  <c r="K159" i="5"/>
  <c r="Z159" i="5"/>
  <c r="I159" i="5"/>
  <c r="T159" i="5"/>
  <c r="R159" i="5"/>
  <c r="L159" i="5"/>
  <c r="I133" i="5"/>
  <c r="Z134" i="5"/>
  <c r="J159" i="5"/>
  <c r="K116" i="5"/>
  <c r="K124" i="5"/>
  <c r="I125" i="5"/>
  <c r="Z125" i="5"/>
  <c r="J133" i="5"/>
  <c r="I134" i="5"/>
  <c r="L147" i="5"/>
  <c r="L148" i="5"/>
  <c r="O149" i="5"/>
  <c r="R150" i="5"/>
  <c r="Z152" i="5"/>
  <c r="I152" i="5"/>
  <c r="R152" i="5"/>
  <c r="Q152" i="5"/>
  <c r="P152" i="5"/>
  <c r="L152" i="5"/>
  <c r="K152" i="5"/>
  <c r="J152" i="5"/>
  <c r="I114" i="5"/>
  <c r="Z114" i="5"/>
  <c r="L116" i="5"/>
  <c r="P122" i="5"/>
  <c r="L124" i="5"/>
  <c r="J125" i="5"/>
  <c r="P130" i="5"/>
  <c r="K133" i="5"/>
  <c r="J134" i="5"/>
  <c r="R143" i="5"/>
  <c r="L143" i="5"/>
  <c r="J143" i="5"/>
  <c r="J114" i="5"/>
  <c r="I118" i="5"/>
  <c r="Z118" i="5"/>
  <c r="Q122" i="5"/>
  <c r="K125" i="5"/>
  <c r="I126" i="5"/>
  <c r="Z126" i="5"/>
  <c r="Q130" i="5"/>
  <c r="L133" i="5"/>
  <c r="J135" i="5"/>
  <c r="Z136" i="5"/>
  <c r="L142" i="5"/>
  <c r="I143" i="5"/>
  <c r="P159" i="5"/>
  <c r="I168" i="5"/>
  <c r="Z168" i="5"/>
  <c r="R168" i="5"/>
  <c r="J168" i="5"/>
  <c r="K158" i="5"/>
  <c r="Q158" i="5"/>
  <c r="P158" i="5"/>
  <c r="J98" i="5"/>
  <c r="J107" i="5"/>
  <c r="J115" i="5"/>
  <c r="K118" i="5"/>
  <c r="V118" i="5" s="1"/>
  <c r="K126" i="5"/>
  <c r="J136" i="5"/>
  <c r="T139" i="5"/>
  <c r="R139" i="5"/>
  <c r="R140" i="5"/>
  <c r="P140" i="5"/>
  <c r="I158" i="5"/>
  <c r="I84" i="5"/>
  <c r="I100" i="5"/>
  <c r="I108" i="5"/>
  <c r="P116" i="5"/>
  <c r="P124" i="5"/>
  <c r="L136" i="5"/>
  <c r="I139" i="5"/>
  <c r="I140" i="5"/>
  <c r="K142" i="5"/>
  <c r="K151" i="5"/>
  <c r="R151" i="5"/>
  <c r="L151" i="5"/>
  <c r="Q155" i="5"/>
  <c r="L155" i="5"/>
  <c r="U155" i="5" s="1"/>
  <c r="K155" i="5"/>
  <c r="J155" i="5"/>
  <c r="J158" i="5"/>
  <c r="P133" i="5"/>
  <c r="L158" i="5"/>
  <c r="K167" i="5"/>
  <c r="Z167" i="5"/>
  <c r="I167" i="5"/>
  <c r="T167" i="5"/>
  <c r="R167" i="5"/>
  <c r="L167" i="5"/>
  <c r="J167" i="5"/>
  <c r="Q150" i="5"/>
  <c r="P150" i="5"/>
  <c r="R158" i="5"/>
  <c r="Z160" i="5"/>
  <c r="I160" i="5"/>
  <c r="R160" i="5"/>
  <c r="Q160" i="5"/>
  <c r="P160" i="5"/>
  <c r="L160" i="5"/>
  <c r="K160" i="5"/>
  <c r="J160" i="5"/>
  <c r="P167" i="5"/>
  <c r="P149" i="5"/>
  <c r="R156" i="5"/>
  <c r="P157" i="5"/>
  <c r="R164" i="5"/>
  <c r="P165" i="5"/>
  <c r="K171" i="5"/>
  <c r="I172" i="5"/>
  <c r="Z172" i="5"/>
  <c r="K179" i="5"/>
  <c r="K187" i="5"/>
  <c r="K195" i="5"/>
  <c r="Q200" i="5"/>
  <c r="K203" i="5"/>
  <c r="I204" i="5"/>
  <c r="Z204" i="5"/>
  <c r="Q208" i="5"/>
  <c r="K211" i="5"/>
  <c r="I212" i="5"/>
  <c r="Z212" i="5"/>
  <c r="Q216" i="5"/>
  <c r="K219" i="5"/>
  <c r="I220" i="5"/>
  <c r="Z220" i="5"/>
  <c r="Q224" i="5"/>
  <c r="K227" i="5"/>
  <c r="I228" i="5"/>
  <c r="Z228" i="5"/>
  <c r="R235" i="5"/>
  <c r="P236" i="5"/>
  <c r="L238" i="5"/>
  <c r="J239" i="5"/>
  <c r="R243" i="5"/>
  <c r="P244" i="5"/>
  <c r="L246" i="5"/>
  <c r="J247" i="5"/>
  <c r="R251" i="5"/>
  <c r="P252" i="5"/>
  <c r="L254" i="5"/>
  <c r="J255" i="5"/>
  <c r="Q149" i="5"/>
  <c r="Q157" i="5"/>
  <c r="I161" i="5"/>
  <c r="Z161" i="5"/>
  <c r="Q165" i="5"/>
  <c r="P169" i="5"/>
  <c r="L171" i="5"/>
  <c r="J172" i="5"/>
  <c r="L179" i="5"/>
  <c r="L187" i="5"/>
  <c r="T191" i="5"/>
  <c r="L195" i="5"/>
  <c r="L203" i="5"/>
  <c r="T207" i="5"/>
  <c r="L211" i="5"/>
  <c r="P217" i="5"/>
  <c r="L219" i="5"/>
  <c r="T223" i="5"/>
  <c r="P225" i="5"/>
  <c r="L227" i="5"/>
  <c r="Q236" i="5"/>
  <c r="K239" i="5"/>
  <c r="Q244" i="5"/>
  <c r="K247" i="5"/>
  <c r="Q252" i="5"/>
  <c r="K255" i="5"/>
  <c r="Q169" i="5"/>
  <c r="U169" i="5" s="1"/>
  <c r="K172" i="5"/>
  <c r="Q177" i="5"/>
  <c r="K180" i="5"/>
  <c r="I181" i="5"/>
  <c r="Z181" i="5"/>
  <c r="Q185" i="5"/>
  <c r="K188" i="5"/>
  <c r="I189" i="5"/>
  <c r="Z189" i="5"/>
  <c r="Q193" i="5"/>
  <c r="K196" i="5"/>
  <c r="I197" i="5"/>
  <c r="Z197" i="5"/>
  <c r="Q201" i="5"/>
  <c r="K204" i="5"/>
  <c r="I205" i="5"/>
  <c r="Z205" i="5"/>
  <c r="Q209" i="5"/>
  <c r="K212" i="5"/>
  <c r="I213" i="5"/>
  <c r="Z213" i="5"/>
  <c r="Q217" i="5"/>
  <c r="K220" i="5"/>
  <c r="I221" i="5"/>
  <c r="Z221" i="5"/>
  <c r="Q225" i="5"/>
  <c r="K228" i="5"/>
  <c r="I229" i="5"/>
  <c r="Z229" i="5"/>
  <c r="J232" i="5"/>
  <c r="S232" i="5" s="1"/>
  <c r="T232" i="5" s="1"/>
  <c r="R236" i="5"/>
  <c r="P237" i="5"/>
  <c r="L239" i="5"/>
  <c r="J240" i="5"/>
  <c r="R244" i="5"/>
  <c r="P245" i="5"/>
  <c r="L247" i="5"/>
  <c r="R252" i="5"/>
  <c r="P253" i="5"/>
  <c r="L255" i="5"/>
  <c r="I146" i="5"/>
  <c r="S145" i="5" s="1"/>
  <c r="T145" i="5" s="1"/>
  <c r="I154" i="5"/>
  <c r="I162" i="5"/>
  <c r="P170" i="5"/>
  <c r="L172" i="5"/>
  <c r="J173" i="5"/>
  <c r="S173" i="5" s="1"/>
  <c r="T173" i="5" s="1"/>
  <c r="P178" i="5"/>
  <c r="L180" i="5"/>
  <c r="J181" i="5"/>
  <c r="P186" i="5"/>
  <c r="L188" i="5"/>
  <c r="J189" i="5"/>
  <c r="P194" i="5"/>
  <c r="J197" i="5"/>
  <c r="R201" i="5"/>
  <c r="P202" i="5"/>
  <c r="L204" i="5"/>
  <c r="J205" i="5"/>
  <c r="R209" i="5"/>
  <c r="P210" i="5"/>
  <c r="L212" i="5"/>
  <c r="J213" i="5"/>
  <c r="R217" i="5"/>
  <c r="P218" i="5"/>
  <c r="L220" i="5"/>
  <c r="J221" i="5"/>
  <c r="R225" i="5"/>
  <c r="P226" i="5"/>
  <c r="L228" i="5"/>
  <c r="J229" i="5"/>
  <c r="Q237" i="5"/>
  <c r="Q245" i="5"/>
  <c r="Q253" i="5"/>
  <c r="Q170" i="5"/>
  <c r="Q178" i="5"/>
  <c r="Q186" i="5"/>
  <c r="Q194" i="5"/>
  <c r="K197" i="5"/>
  <c r="Q202" i="5"/>
  <c r="K205" i="5"/>
  <c r="I206" i="5"/>
  <c r="Z206" i="5"/>
  <c r="Q210" i="5"/>
  <c r="K213" i="5"/>
  <c r="I214" i="5"/>
  <c r="Z214" i="5"/>
  <c r="Q218" i="5"/>
  <c r="K221" i="5"/>
  <c r="I222" i="5"/>
  <c r="Z222" i="5"/>
  <c r="Q226" i="5"/>
  <c r="K229" i="5"/>
  <c r="I230" i="5"/>
  <c r="Z230" i="5"/>
  <c r="R237" i="5"/>
  <c r="P238" i="5"/>
  <c r="R245" i="5"/>
  <c r="P246" i="5"/>
  <c r="T252" i="5"/>
  <c r="R253" i="5"/>
  <c r="P254" i="5"/>
  <c r="R170" i="5"/>
  <c r="P171" i="5"/>
  <c r="R178" i="5"/>
  <c r="P179" i="5"/>
  <c r="L181" i="5"/>
  <c r="U181" i="5" s="1"/>
  <c r="R186" i="5"/>
  <c r="P187" i="5"/>
  <c r="L189" i="5"/>
  <c r="R194" i="5"/>
  <c r="P195" i="5"/>
  <c r="L197" i="5"/>
  <c r="R202" i="5"/>
  <c r="P203" i="5"/>
  <c r="L205" i="5"/>
  <c r="R210" i="5"/>
  <c r="P211" i="5"/>
  <c r="L213" i="5"/>
  <c r="J214" i="5"/>
  <c r="R218" i="5"/>
  <c r="P219" i="5"/>
  <c r="L221" i="5"/>
  <c r="R226" i="5"/>
  <c r="P227" i="5"/>
  <c r="L229" i="5"/>
  <c r="J230" i="5"/>
  <c r="Q254" i="5"/>
  <c r="Q171" i="5"/>
  <c r="I175" i="5"/>
  <c r="Z175" i="5"/>
  <c r="Q179" i="5"/>
  <c r="K182" i="5"/>
  <c r="I183" i="5"/>
  <c r="Z183" i="5"/>
  <c r="Q187" i="5"/>
  <c r="K190" i="5"/>
  <c r="I191" i="5"/>
  <c r="Z191" i="5"/>
  <c r="Q195" i="5"/>
  <c r="K198" i="5"/>
  <c r="I199" i="5"/>
  <c r="Z199" i="5"/>
  <c r="Q203" i="5"/>
  <c r="K206" i="5"/>
  <c r="I207" i="5"/>
  <c r="Z207" i="5"/>
  <c r="Q211" i="5"/>
  <c r="K214" i="5"/>
  <c r="I215" i="5"/>
  <c r="Z215" i="5"/>
  <c r="Q219" i="5"/>
  <c r="K222" i="5"/>
  <c r="I223" i="5"/>
  <c r="Z223" i="5"/>
  <c r="Q227" i="5"/>
  <c r="K230" i="5"/>
  <c r="I231" i="5"/>
  <c r="J234" i="5"/>
  <c r="T237" i="5"/>
  <c r="R238" i="5"/>
  <c r="P239" i="5"/>
  <c r="J242" i="5"/>
  <c r="T245" i="5"/>
  <c r="R246" i="5"/>
  <c r="P247" i="5"/>
  <c r="L249" i="5"/>
  <c r="J250" i="5"/>
  <c r="R254" i="5"/>
  <c r="P255" i="5"/>
  <c r="I156" i="5"/>
  <c r="Z156" i="5"/>
  <c r="I164" i="5"/>
  <c r="Z164" i="5"/>
  <c r="R171" i="5"/>
  <c r="P172" i="5"/>
  <c r="L174" i="5"/>
  <c r="J175" i="5"/>
  <c r="R179" i="5"/>
  <c r="P180" i="5"/>
  <c r="L182" i="5"/>
  <c r="J183" i="5"/>
  <c r="R187" i="5"/>
  <c r="P188" i="5"/>
  <c r="L190" i="5"/>
  <c r="J191" i="5"/>
  <c r="R195" i="5"/>
  <c r="P196" i="5"/>
  <c r="L198" i="5"/>
  <c r="U198" i="5" s="1"/>
  <c r="J199" i="5"/>
  <c r="T202" i="5"/>
  <c r="R203" i="5"/>
  <c r="P204" i="5"/>
  <c r="L206" i="5"/>
  <c r="J207" i="5"/>
  <c r="T210" i="5"/>
  <c r="R211" i="5"/>
  <c r="P212" i="5"/>
  <c r="L214" i="5"/>
  <c r="J215" i="5"/>
  <c r="T218" i="5"/>
  <c r="R219" i="5"/>
  <c r="P220" i="5"/>
  <c r="L222" i="5"/>
  <c r="J223" i="5"/>
  <c r="R227" i="5"/>
  <c r="P228" i="5"/>
  <c r="L230" i="5"/>
  <c r="J231" i="5"/>
  <c r="K234" i="5"/>
  <c r="Q239" i="5"/>
  <c r="Q247" i="5"/>
  <c r="Q255" i="5"/>
  <c r="J156" i="5"/>
  <c r="J164" i="5"/>
  <c r="Q172" i="5"/>
  <c r="K175" i="5"/>
  <c r="I176" i="5"/>
  <c r="Q180" i="5"/>
  <c r="K183" i="5"/>
  <c r="I184" i="5"/>
  <c r="Q188" i="5"/>
  <c r="K191" i="5"/>
  <c r="I192" i="5"/>
  <c r="S192" i="5" s="1"/>
  <c r="T192" i="5" s="1"/>
  <c r="Q196" i="5"/>
  <c r="K199" i="5"/>
  <c r="I200" i="5"/>
  <c r="S200" i="5" s="1"/>
  <c r="T200" i="5" s="1"/>
  <c r="Q204" i="5"/>
  <c r="K207" i="5"/>
  <c r="I208" i="5"/>
  <c r="S208" i="5" s="1"/>
  <c r="T208" i="5" s="1"/>
  <c r="Q212" i="5"/>
  <c r="K215" i="5"/>
  <c r="I216" i="5"/>
  <c r="Q220" i="5"/>
  <c r="K223" i="5"/>
  <c r="I224" i="5"/>
  <c r="Q228" i="5"/>
  <c r="R231" i="5"/>
  <c r="L234" i="5"/>
  <c r="T238" i="5"/>
  <c r="R239" i="5"/>
  <c r="L242" i="5"/>
  <c r="R247" i="5"/>
  <c r="L250" i="5"/>
  <c r="T254" i="5"/>
  <c r="R255" i="5"/>
  <c r="K156" i="5"/>
  <c r="K164" i="5"/>
  <c r="T171" i="5"/>
  <c r="L175" i="5"/>
  <c r="U175" i="5" s="1"/>
  <c r="P181" i="5"/>
  <c r="L183" i="5"/>
  <c r="U183" i="5" s="1"/>
  <c r="T187" i="5"/>
  <c r="P189" i="5"/>
  <c r="L191" i="5"/>
  <c r="T195" i="5"/>
  <c r="P197" i="5"/>
  <c r="L199" i="5"/>
  <c r="U199" i="5" s="1"/>
  <c r="P205" i="5"/>
  <c r="L207" i="5"/>
  <c r="P213" i="5"/>
  <c r="L215" i="5"/>
  <c r="P221" i="5"/>
  <c r="L223" i="5"/>
  <c r="P229" i="5"/>
  <c r="I252" i="5"/>
  <c r="Z252" i="5"/>
  <c r="I237" i="5"/>
  <c r="Z237" i="5"/>
  <c r="I245" i="5"/>
  <c r="Z245" i="5"/>
  <c r="K252" i="5"/>
  <c r="I253" i="5"/>
  <c r="Z253" i="5"/>
  <c r="P234" i="5"/>
  <c r="J237" i="5"/>
  <c r="P242" i="5"/>
  <c r="J245" i="5"/>
  <c r="P250" i="5"/>
  <c r="J253" i="5"/>
  <c r="J170" i="5"/>
  <c r="P175" i="5"/>
  <c r="J178" i="5"/>
  <c r="P183" i="5"/>
  <c r="J186" i="5"/>
  <c r="P191" i="5"/>
  <c r="J194" i="5"/>
  <c r="P199" i="5"/>
  <c r="J202" i="5"/>
  <c r="J210" i="5"/>
  <c r="R214" i="5"/>
  <c r="J218" i="5"/>
  <c r="J226" i="5"/>
  <c r="R230" i="5"/>
  <c r="Q234" i="5"/>
  <c r="K237" i="5"/>
  <c r="I238" i="5"/>
  <c r="Z238" i="5"/>
  <c r="Q242" i="5"/>
  <c r="K245" i="5"/>
  <c r="I246" i="5"/>
  <c r="Z246" i="5"/>
  <c r="Q250" i="5"/>
  <c r="K253" i="5"/>
  <c r="I254" i="5"/>
  <c r="Z254" i="5"/>
  <c r="K202" i="5"/>
  <c r="K210" i="5"/>
  <c r="K218" i="5"/>
  <c r="Q223" i="5"/>
  <c r="K226" i="5"/>
  <c r="I227" i="5"/>
  <c r="Z227" i="5"/>
  <c r="J238" i="5"/>
  <c r="J246" i="5"/>
  <c r="P251" i="5"/>
  <c r="J254" i="5"/>
  <c r="I239" i="5"/>
  <c r="I247" i="5"/>
  <c r="I255" i="5"/>
  <c r="V18" i="5" l="1"/>
  <c r="S161" i="5"/>
  <c r="T161" i="5" s="1"/>
  <c r="S153" i="5"/>
  <c r="T153" i="5" s="1"/>
  <c r="U23" i="5"/>
  <c r="V19" i="5"/>
  <c r="V3" i="5"/>
  <c r="V232" i="5"/>
  <c r="S3" i="5"/>
  <c r="T3" i="5" s="1"/>
  <c r="U233" i="5"/>
  <c r="V156" i="5"/>
  <c r="U133" i="5"/>
  <c r="S84" i="5"/>
  <c r="T84" i="5" s="1"/>
  <c r="U229" i="5"/>
  <c r="S32" i="5"/>
  <c r="T32" i="5" s="1"/>
  <c r="S169" i="5"/>
  <c r="T169" i="5" s="1"/>
  <c r="S241" i="5"/>
  <c r="T241" i="5" s="1"/>
  <c r="S177" i="5"/>
  <c r="T177" i="5" s="1"/>
  <c r="V85" i="5"/>
  <c r="U96" i="5"/>
  <c r="U156" i="5"/>
  <c r="S225" i="5"/>
  <c r="T225" i="5" s="1"/>
  <c r="V100" i="5"/>
  <c r="S43" i="5"/>
  <c r="T43" i="5" s="1"/>
  <c r="V97" i="5"/>
  <c r="U134" i="5"/>
  <c r="U240" i="5"/>
  <c r="U241" i="5"/>
  <c r="U140" i="5"/>
  <c r="U22" i="5"/>
  <c r="U184" i="5"/>
  <c r="U157" i="5"/>
  <c r="U208" i="5"/>
  <c r="S151" i="5"/>
  <c r="T151" i="5" s="1"/>
  <c r="S115" i="5"/>
  <c r="T115" i="5" s="1"/>
  <c r="U18" i="5"/>
  <c r="V248" i="5"/>
  <c r="U193" i="5"/>
  <c r="U129" i="5"/>
  <c r="V125" i="5"/>
  <c r="U111" i="5"/>
  <c r="U145" i="5"/>
  <c r="V11" i="5"/>
  <c r="U99" i="5"/>
  <c r="S162" i="5"/>
  <c r="T162" i="5" s="1"/>
  <c r="S150" i="5"/>
  <c r="T150" i="5" s="1"/>
  <c r="U176" i="5"/>
  <c r="V35" i="5"/>
  <c r="V88" i="5"/>
  <c r="V99" i="5"/>
  <c r="U34" i="5"/>
  <c r="V162" i="5"/>
  <c r="S71" i="5"/>
  <c r="T71" i="5" s="1"/>
  <c r="S107" i="5"/>
  <c r="T107" i="5" s="1"/>
  <c r="U88" i="5"/>
  <c r="U154" i="5"/>
  <c r="U28" i="5"/>
  <c r="V83" i="5"/>
  <c r="S18" i="5"/>
  <c r="T18" i="5" s="1"/>
  <c r="S29" i="5"/>
  <c r="T29" i="5" s="1"/>
  <c r="V144" i="5"/>
  <c r="U221" i="5"/>
  <c r="V177" i="5"/>
  <c r="U161" i="5"/>
  <c r="U246" i="5"/>
  <c r="U178" i="5"/>
  <c r="S176" i="5"/>
  <c r="T176" i="5" s="1"/>
  <c r="V4" i="5"/>
  <c r="U83" i="5"/>
  <c r="U232" i="5"/>
  <c r="U196" i="5"/>
  <c r="U173" i="5"/>
  <c r="S30" i="5"/>
  <c r="T30" i="5" s="1"/>
  <c r="V241" i="5"/>
  <c r="S224" i="5"/>
  <c r="T224" i="5" s="1"/>
  <c r="U162" i="5"/>
  <c r="U124" i="5"/>
  <c r="U47" i="5"/>
  <c r="S247" i="5"/>
  <c r="T247" i="5" s="1"/>
  <c r="U214" i="5"/>
  <c r="S154" i="5"/>
  <c r="T154" i="5" s="1"/>
  <c r="V185" i="5"/>
  <c r="V200" i="5"/>
  <c r="U118" i="5"/>
  <c r="S240" i="5"/>
  <c r="T240" i="5" s="1"/>
  <c r="V111" i="5"/>
  <c r="U46" i="5"/>
  <c r="S11" i="5"/>
  <c r="T11" i="5" s="1"/>
  <c r="U235" i="5"/>
  <c r="S98" i="5"/>
  <c r="T98" i="5" s="1"/>
  <c r="U142" i="5"/>
  <c r="U65" i="5"/>
  <c r="S58" i="5"/>
  <c r="T58" i="5" s="1"/>
  <c r="U32" i="5"/>
  <c r="V70" i="5"/>
  <c r="V43" i="5"/>
  <c r="U120" i="5"/>
  <c r="V154" i="5"/>
  <c r="S184" i="5"/>
  <c r="T184" i="5" s="1"/>
  <c r="U189" i="5"/>
  <c r="S121" i="5"/>
  <c r="T121" i="5" s="1"/>
  <c r="S42" i="5"/>
  <c r="T42" i="5" s="1"/>
  <c r="V59" i="5"/>
  <c r="S246" i="5"/>
  <c r="T246" i="5" s="1"/>
  <c r="S201" i="5"/>
  <c r="T201" i="5" s="1"/>
  <c r="U182" i="5"/>
  <c r="U89" i="5"/>
  <c r="V76" i="5"/>
  <c r="V176" i="5"/>
  <c r="S86" i="5"/>
  <c r="T86" i="5" s="1"/>
  <c r="V29" i="5"/>
  <c r="S40" i="5"/>
  <c r="T40" i="5" s="1"/>
  <c r="S99" i="5"/>
  <c r="T99" i="5" s="1"/>
  <c r="S112" i="5"/>
  <c r="T112" i="5" s="1"/>
  <c r="U90" i="5"/>
  <c r="U71" i="5"/>
  <c r="V13" i="5"/>
  <c r="U26" i="5"/>
  <c r="S143" i="5"/>
  <c r="T143" i="5" s="1"/>
  <c r="S28" i="5"/>
  <c r="T28" i="5" s="1"/>
  <c r="S97" i="5"/>
  <c r="T97" i="5" s="1"/>
  <c r="U73" i="5"/>
  <c r="S48" i="5"/>
  <c r="T48" i="5" s="1"/>
  <c r="V20" i="5"/>
  <c r="S45" i="5"/>
  <c r="T45" i="5" s="1"/>
  <c r="V34" i="5"/>
  <c r="S19" i="5"/>
  <c r="T19" i="5" s="1"/>
  <c r="V194" i="5"/>
  <c r="U243" i="5"/>
  <c r="S231" i="5"/>
  <c r="T231" i="5" s="1"/>
  <c r="U247" i="5"/>
  <c r="U4" i="5"/>
  <c r="U11" i="5"/>
  <c r="V140" i="5"/>
  <c r="U9" i="5"/>
  <c r="U39" i="5"/>
  <c r="U36" i="5"/>
  <c r="S36" i="5"/>
  <c r="T36" i="5" s="1"/>
  <c r="V192" i="5"/>
  <c r="U85" i="5"/>
  <c r="U3" i="5"/>
  <c r="V226" i="5"/>
  <c r="S211" i="5"/>
  <c r="T211" i="5" s="1"/>
  <c r="U239" i="5"/>
  <c r="S103" i="5"/>
  <c r="T103" i="5" s="1"/>
  <c r="S24" i="5"/>
  <c r="T24" i="5" s="1"/>
  <c r="V42" i="5"/>
  <c r="V243" i="5"/>
  <c r="S250" i="5"/>
  <c r="T250" i="5" s="1"/>
  <c r="V178" i="5"/>
  <c r="S194" i="5"/>
  <c r="T194" i="5" s="1"/>
  <c r="S219" i="5"/>
  <c r="T219" i="5" s="1"/>
  <c r="U163" i="5"/>
  <c r="V8" i="5"/>
  <c r="S235" i="5"/>
  <c r="T235" i="5" s="1"/>
  <c r="S22" i="5"/>
  <c r="T22" i="5" s="1"/>
  <c r="S233" i="5"/>
  <c r="T233" i="5" s="1"/>
  <c r="V134" i="5"/>
  <c r="U35" i="5"/>
  <c r="V142" i="5"/>
  <c r="V7" i="5"/>
  <c r="S73" i="5"/>
  <c r="T73" i="5" s="1"/>
  <c r="U215" i="5"/>
  <c r="V209" i="5"/>
  <c r="V170" i="5"/>
  <c r="U226" i="5"/>
  <c r="S228" i="5"/>
  <c r="T228" i="5" s="1"/>
  <c r="S5" i="5"/>
  <c r="T5" i="5" s="1"/>
  <c r="U10" i="5"/>
  <c r="U70" i="5"/>
  <c r="S147" i="5"/>
  <c r="T147" i="5" s="1"/>
  <c r="S35" i="5"/>
  <c r="T35" i="5" s="1"/>
  <c r="V120" i="5"/>
  <c r="U43" i="5"/>
  <c r="S243" i="5"/>
  <c r="T243" i="5" s="1"/>
  <c r="U136" i="5"/>
  <c r="S168" i="5"/>
  <c r="T168" i="5" s="1"/>
  <c r="U101" i="5"/>
  <c r="U31" i="5"/>
  <c r="S16" i="5"/>
  <c r="T16" i="5" s="1"/>
  <c r="S50" i="5"/>
  <c r="T50" i="5" s="1"/>
  <c r="S157" i="5"/>
  <c r="T157" i="5" s="1"/>
  <c r="V126" i="5"/>
  <c r="S90" i="5"/>
  <c r="T90" i="5" s="1"/>
  <c r="S248" i="5"/>
  <c r="T248" i="5" s="1"/>
  <c r="V27" i="5"/>
  <c r="V193" i="5"/>
  <c r="S155" i="5"/>
  <c r="T155" i="5" s="1"/>
  <c r="V54" i="5"/>
  <c r="V46" i="5"/>
  <c r="V58" i="5"/>
  <c r="S80" i="5"/>
  <c r="T80" i="5" s="1"/>
  <c r="U119" i="5"/>
  <c r="U75" i="5"/>
  <c r="S52" i="5"/>
  <c r="T52" i="5" s="1"/>
  <c r="U56" i="5"/>
  <c r="S130" i="5"/>
  <c r="T130" i="5" s="1"/>
  <c r="V96" i="5"/>
  <c r="V179" i="5"/>
  <c r="U76" i="5"/>
  <c r="U51" i="5"/>
  <c r="V224" i="5"/>
  <c r="V9" i="5"/>
  <c r="S101" i="5"/>
  <c r="T101" i="5" s="1"/>
  <c r="S14" i="5"/>
  <c r="T14" i="5" s="1"/>
  <c r="V50" i="5"/>
  <c r="S70" i="5"/>
  <c r="T70" i="5" s="1"/>
  <c r="S96" i="5"/>
  <c r="T96" i="5" s="1"/>
  <c r="S79" i="5"/>
  <c r="T79" i="5" s="1"/>
  <c r="V101" i="5"/>
  <c r="V201" i="5"/>
  <c r="V250" i="5"/>
  <c r="U225" i="5"/>
  <c r="U188" i="5"/>
  <c r="U253" i="5"/>
  <c r="V151" i="5"/>
  <c r="U77" i="5"/>
  <c r="U24" i="5"/>
  <c r="S144" i="5"/>
  <c r="T144" i="5" s="1"/>
  <c r="S88" i="5"/>
  <c r="T88" i="5" s="1"/>
  <c r="S124" i="5"/>
  <c r="T124" i="5" s="1"/>
  <c r="S217" i="5"/>
  <c r="T217" i="5" s="1"/>
  <c r="S209" i="5"/>
  <c r="T209" i="5" s="1"/>
  <c r="S242" i="5"/>
  <c r="T242" i="5" s="1"/>
  <c r="V186" i="5"/>
  <c r="V122" i="5"/>
  <c r="V39" i="5"/>
  <c r="S20" i="5"/>
  <c r="T20" i="5" s="1"/>
  <c r="S193" i="5"/>
  <c r="T193" i="5" s="1"/>
  <c r="U42" i="5"/>
  <c r="V217" i="5"/>
  <c r="U217" i="5"/>
  <c r="V199" i="5"/>
  <c r="U209" i="5"/>
  <c r="U164" i="5"/>
  <c r="S140" i="5"/>
  <c r="T140" i="5" s="1"/>
  <c r="V131" i="5"/>
  <c r="V129" i="5"/>
  <c r="S67" i="5"/>
  <c r="T67" i="5" s="1"/>
  <c r="U19" i="5"/>
  <c r="S226" i="5"/>
  <c r="T226" i="5" s="1"/>
  <c r="S253" i="5"/>
  <c r="T253" i="5" s="1"/>
  <c r="U242" i="5"/>
  <c r="S234" i="5"/>
  <c r="T234" i="5" s="1"/>
  <c r="S175" i="5"/>
  <c r="T175" i="5" s="1"/>
  <c r="S255" i="5"/>
  <c r="T255" i="5" s="1"/>
  <c r="V251" i="5"/>
  <c r="U197" i="5"/>
  <c r="U194" i="5"/>
  <c r="V157" i="5"/>
  <c r="U126" i="5"/>
  <c r="U13" i="5"/>
  <c r="U92" i="5"/>
  <c r="V22" i="5"/>
  <c r="V5" i="5"/>
  <c r="S212" i="5"/>
  <c r="T212" i="5" s="1"/>
  <c r="U248" i="5"/>
  <c r="U8" i="5"/>
  <c r="V28" i="5"/>
  <c r="U5" i="5"/>
  <c r="U27" i="5"/>
  <c r="V145" i="5"/>
  <c r="U98" i="5"/>
  <c r="U15" i="5"/>
  <c r="S17" i="5"/>
  <c r="T17" i="5" s="1"/>
  <c r="U251" i="5"/>
  <c r="V235" i="5"/>
  <c r="V77" i="5"/>
  <c r="U52" i="5"/>
  <c r="S120" i="5"/>
  <c r="T120" i="5" s="1"/>
  <c r="S27" i="5"/>
  <c r="T27" i="5" s="1"/>
  <c r="V84" i="5"/>
  <c r="S186" i="5"/>
  <c r="T186" i="5" s="1"/>
  <c r="S199" i="5"/>
  <c r="T199" i="5" s="1"/>
  <c r="S230" i="5"/>
  <c r="T230" i="5" s="1"/>
  <c r="U212" i="5"/>
  <c r="U201" i="5"/>
  <c r="S236" i="5"/>
  <c r="T236" i="5" s="1"/>
  <c r="S164" i="5"/>
  <c r="T164" i="5" s="1"/>
  <c r="S170" i="5"/>
  <c r="T170" i="5" s="1"/>
  <c r="U185" i="5"/>
  <c r="S108" i="5"/>
  <c r="T108" i="5" s="1"/>
  <c r="U121" i="5"/>
  <c r="S122" i="5"/>
  <c r="T122" i="5" s="1"/>
  <c r="V108" i="5"/>
  <c r="V36" i="5"/>
  <c r="U16" i="5"/>
  <c r="S56" i="5"/>
  <c r="T56" i="5" s="1"/>
  <c r="U144" i="5"/>
  <c r="U84" i="5"/>
  <c r="U236" i="5"/>
  <c r="S178" i="5"/>
  <c r="T178" i="5" s="1"/>
  <c r="V183" i="5"/>
  <c r="V147" i="5"/>
  <c r="S89" i="5"/>
  <c r="T89" i="5" s="1"/>
  <c r="S105" i="5"/>
  <c r="T105" i="5" s="1"/>
  <c r="S141" i="5"/>
  <c r="T141" i="5" s="1"/>
  <c r="S72" i="5"/>
  <c r="T72" i="5" s="1"/>
  <c r="S55" i="5"/>
  <c r="T55" i="5" s="1"/>
  <c r="V240" i="5"/>
  <c r="V184" i="5"/>
  <c r="V98" i="5"/>
  <c r="U186" i="5"/>
  <c r="U170" i="5"/>
  <c r="S204" i="5"/>
  <c r="T204" i="5" s="1"/>
  <c r="S100" i="5"/>
  <c r="T100" i="5" s="1"/>
  <c r="V87" i="5"/>
  <c r="S104" i="5"/>
  <c r="T104" i="5" s="1"/>
  <c r="V94" i="5"/>
  <c r="S47" i="5"/>
  <c r="T47" i="5" s="1"/>
  <c r="V48" i="5"/>
  <c r="S51" i="5"/>
  <c r="T51" i="5" s="1"/>
  <c r="U192" i="5"/>
  <c r="V37" i="5"/>
  <c r="V51" i="5"/>
  <c r="S106" i="5"/>
  <c r="T106" i="5" s="1"/>
  <c r="S46" i="5"/>
  <c r="T46" i="5" s="1"/>
  <c r="V233" i="5"/>
  <c r="V236" i="5"/>
  <c r="U190" i="5"/>
  <c r="U227" i="5"/>
  <c r="U200" i="5"/>
  <c r="V155" i="5"/>
  <c r="S158" i="5"/>
  <c r="T158" i="5" s="1"/>
  <c r="V150" i="5"/>
  <c r="S83" i="5"/>
  <c r="T83" i="5" s="1"/>
  <c r="S116" i="5"/>
  <c r="T116" i="5" s="1"/>
  <c r="V164" i="5"/>
  <c r="V175" i="5"/>
  <c r="V197" i="5"/>
  <c r="U180" i="5"/>
  <c r="S181" i="5"/>
  <c r="T181" i="5" s="1"/>
  <c r="U219" i="5"/>
  <c r="U103" i="5"/>
  <c r="U104" i="5"/>
  <c r="S87" i="5"/>
  <c r="T87" i="5" s="1"/>
  <c r="S91" i="5"/>
  <c r="T91" i="5" s="1"/>
  <c r="S94" i="5"/>
  <c r="T94" i="5" s="1"/>
  <c r="V92" i="5"/>
  <c r="S62" i="5"/>
  <c r="T62" i="5" s="1"/>
  <c r="V16" i="5"/>
  <c r="U41" i="5"/>
  <c r="U108" i="5"/>
  <c r="R256" i="5"/>
  <c r="U40" i="5"/>
  <c r="V40" i="5"/>
  <c r="V47" i="5"/>
  <c r="S13" i="5"/>
  <c r="T13" i="5" s="1"/>
  <c r="S63" i="5"/>
  <c r="T63" i="5" s="1"/>
  <c r="V212" i="5"/>
  <c r="V180" i="5"/>
  <c r="S180" i="5"/>
  <c r="T180" i="5" s="1"/>
  <c r="S142" i="5"/>
  <c r="T142" i="5" s="1"/>
  <c r="V163" i="5"/>
  <c r="V89" i="5"/>
  <c r="V141" i="5"/>
  <c r="V61" i="5"/>
  <c r="U48" i="5"/>
  <c r="V63" i="5"/>
  <c r="U20" i="5"/>
  <c r="V203" i="5"/>
  <c r="V75" i="5"/>
  <c r="U106" i="5"/>
  <c r="U30" i="5"/>
  <c r="S10" i="5"/>
  <c r="T10" i="5" s="1"/>
  <c r="U63" i="5"/>
  <c r="V230" i="5"/>
  <c r="S198" i="5"/>
  <c r="T198" i="5" s="1"/>
  <c r="V198" i="5"/>
  <c r="V160" i="5"/>
  <c r="V246" i="5"/>
  <c r="U131" i="5"/>
  <c r="U94" i="5"/>
  <c r="V72" i="5"/>
  <c r="V113" i="5"/>
  <c r="V104" i="5"/>
  <c r="S9" i="5"/>
  <c r="T9" i="5" s="1"/>
  <c r="V26" i="5"/>
  <c r="S156" i="5"/>
  <c r="T156" i="5" s="1"/>
  <c r="V172" i="5"/>
  <c r="U211" i="5"/>
  <c r="V173" i="5"/>
  <c r="U250" i="5"/>
  <c r="U172" i="5"/>
  <c r="U160" i="5"/>
  <c r="V169" i="5"/>
  <c r="V158" i="5"/>
  <c r="V181" i="5"/>
  <c r="U147" i="5"/>
  <c r="S133" i="5"/>
  <c r="T133" i="5" s="1"/>
  <c r="S131" i="5"/>
  <c r="T131" i="5" s="1"/>
  <c r="U91" i="5"/>
  <c r="S76" i="5"/>
  <c r="T76" i="5" s="1"/>
  <c r="S166" i="5"/>
  <c r="T166" i="5" s="1"/>
  <c r="U67" i="5"/>
  <c r="U17" i="5"/>
  <c r="U55" i="5"/>
  <c r="U29" i="5"/>
  <c r="U113" i="5"/>
  <c r="S8" i="5"/>
  <c r="T8" i="5" s="1"/>
  <c r="V253" i="5"/>
  <c r="S239" i="5"/>
  <c r="T239" i="5" s="1"/>
  <c r="S190" i="5"/>
  <c r="T190" i="5" s="1"/>
  <c r="S222" i="5"/>
  <c r="T222" i="5" s="1"/>
  <c r="U204" i="5"/>
  <c r="V204" i="5"/>
  <c r="U203" i="5"/>
  <c r="S134" i="5"/>
  <c r="T134" i="5" s="1"/>
  <c r="S179" i="5"/>
  <c r="T179" i="5" s="1"/>
  <c r="V90" i="5"/>
  <c r="U62" i="5"/>
  <c r="U69" i="5"/>
  <c r="V73" i="5"/>
  <c r="V17" i="5"/>
  <c r="V222" i="5"/>
  <c r="U143" i="5"/>
  <c r="V143" i="5"/>
  <c r="U177" i="5"/>
  <c r="V136" i="5"/>
  <c r="U166" i="5"/>
  <c r="S138" i="5"/>
  <c r="T138" i="5" s="1"/>
  <c r="S129" i="5"/>
  <c r="T129" i="5" s="1"/>
  <c r="U72" i="5"/>
  <c r="V69" i="5"/>
  <c r="S39" i="5"/>
  <c r="T39" i="5" s="1"/>
  <c r="U74" i="5"/>
  <c r="V10" i="5"/>
  <c r="V221" i="5"/>
  <c r="V208" i="5"/>
  <c r="V225" i="5"/>
  <c r="U150" i="5"/>
  <c r="U87" i="5"/>
  <c r="V119" i="5"/>
  <c r="I256" i="5"/>
  <c r="V67" i="5"/>
  <c r="V55" i="5"/>
  <c r="U110" i="5"/>
  <c r="V121" i="5"/>
  <c r="V23" i="5"/>
  <c r="S23" i="5"/>
  <c r="T23" i="5" s="1"/>
  <c r="U61" i="5"/>
  <c r="V41" i="5"/>
  <c r="V229" i="5"/>
  <c r="V234" i="5"/>
  <c r="S197" i="5"/>
  <c r="T197" i="5" s="1"/>
  <c r="S172" i="5"/>
  <c r="T172" i="5" s="1"/>
  <c r="S160" i="5"/>
  <c r="T160" i="5" s="1"/>
  <c r="U224" i="5"/>
  <c r="S125" i="5"/>
  <c r="T125" i="5" s="1"/>
  <c r="U141" i="5"/>
  <c r="V138" i="5"/>
  <c r="V62" i="5"/>
  <c r="V6" i="5"/>
  <c r="V15" i="5"/>
  <c r="S54" i="5"/>
  <c r="T54" i="5" s="1"/>
  <c r="V45" i="5"/>
  <c r="V190" i="5"/>
  <c r="S229" i="5"/>
  <c r="T229" i="5" s="1"/>
  <c r="U230" i="5"/>
  <c r="S183" i="5"/>
  <c r="T183" i="5" s="1"/>
  <c r="U228" i="5"/>
  <c r="V133" i="5"/>
  <c r="V152" i="5"/>
  <c r="V124" i="5"/>
  <c r="S111" i="5"/>
  <c r="T111" i="5" s="1"/>
  <c r="S136" i="5"/>
  <c r="T136" i="5" s="1"/>
  <c r="U138" i="5"/>
  <c r="S119" i="5"/>
  <c r="T119" i="5" s="1"/>
  <c r="V74" i="5"/>
  <c r="S59" i="5"/>
  <c r="T59" i="5" s="1"/>
  <c r="S77" i="5"/>
  <c r="T77" i="5" s="1"/>
  <c r="S110" i="5"/>
  <c r="T110" i="5" s="1"/>
  <c r="S61" i="5"/>
  <c r="T61" i="5" s="1"/>
  <c r="S65" i="5"/>
  <c r="T65" i="5" s="1"/>
  <c r="S7" i="5"/>
  <c r="T7" i="5" s="1"/>
  <c r="V227" i="5"/>
  <c r="V255" i="5"/>
  <c r="S251" i="5"/>
  <c r="T251" i="5" s="1"/>
  <c r="U206" i="5"/>
  <c r="S215" i="5"/>
  <c r="T215" i="5" s="1"/>
  <c r="S214" i="5"/>
  <c r="T214" i="5" s="1"/>
  <c r="U255" i="5"/>
  <c r="V228" i="5"/>
  <c r="V196" i="5"/>
  <c r="S196" i="5"/>
  <c r="T196" i="5" s="1"/>
  <c r="V247" i="5"/>
  <c r="S203" i="5"/>
  <c r="T203" i="5" s="1"/>
  <c r="U234" i="5"/>
  <c r="V214" i="5"/>
  <c r="S182" i="5"/>
  <c r="T182" i="5" s="1"/>
  <c r="V182" i="5"/>
  <c r="V219" i="5"/>
  <c r="U151" i="5"/>
  <c r="S126" i="5"/>
  <c r="T126" i="5" s="1"/>
  <c r="U152" i="5"/>
  <c r="V116" i="5"/>
  <c r="K256" i="5"/>
  <c r="U14" i="5"/>
  <c r="S15" i="5"/>
  <c r="T15" i="5" s="1"/>
  <c r="U37" i="5"/>
  <c r="U33" i="5"/>
  <c r="S69" i="5"/>
  <c r="T69" i="5" s="1"/>
  <c r="V52" i="5"/>
  <c r="V56" i="5"/>
  <c r="V106" i="5"/>
  <c r="U7" i="5"/>
  <c r="S6" i="5"/>
  <c r="T6" i="5" s="1"/>
  <c r="V215" i="5"/>
  <c r="S227" i="5"/>
  <c r="T227" i="5" s="1"/>
  <c r="V231" i="5"/>
  <c r="U231" i="5"/>
  <c r="V239" i="5"/>
  <c r="U179" i="5"/>
  <c r="V168" i="5"/>
  <c r="U168" i="5"/>
  <c r="S163" i="5"/>
  <c r="T163" i="5" s="1"/>
  <c r="U50" i="5"/>
  <c r="V110" i="5"/>
  <c r="V24" i="5"/>
  <c r="V65" i="5"/>
  <c r="U6" i="5"/>
  <c r="J256" i="5"/>
  <c r="S82" i="5"/>
  <c r="T82" i="5" s="1"/>
  <c r="V32" i="5"/>
  <c r="S221" i="5"/>
  <c r="T221" i="5" s="1"/>
  <c r="S189" i="5"/>
  <c r="T189" i="5" s="1"/>
  <c r="V242" i="5"/>
  <c r="U130" i="5"/>
  <c r="V130" i="5"/>
  <c r="V53" i="5"/>
  <c r="U53" i="5"/>
  <c r="V166" i="5"/>
  <c r="V105" i="5"/>
  <c r="S74" i="5"/>
  <c r="T74" i="5" s="1"/>
  <c r="S33" i="5"/>
  <c r="T33" i="5" s="1"/>
  <c r="Q256" i="5"/>
  <c r="P256" i="5"/>
  <c r="L256" i="5"/>
  <c r="V14" i="5"/>
  <c r="S206" i="5"/>
  <c r="T206" i="5" s="1"/>
  <c r="U158" i="5"/>
  <c r="U122" i="5"/>
  <c r="U112" i="5"/>
  <c r="V112" i="5"/>
  <c r="U105" i="5"/>
  <c r="V31" i="5"/>
  <c r="V103" i="5"/>
  <c r="V82" i="5"/>
  <c r="V33" i="5"/>
  <c r="V188" i="5"/>
  <c r="S188" i="5"/>
  <c r="T188" i="5" s="1"/>
  <c r="U222" i="5"/>
  <c r="V206" i="5"/>
  <c r="V211" i="5"/>
  <c r="S118" i="5"/>
  <c r="T118" i="5" s="1"/>
  <c r="U116" i="5"/>
  <c r="S152" i="5"/>
  <c r="T152" i="5" s="1"/>
  <c r="V189" i="5"/>
  <c r="V80" i="5"/>
  <c r="U80" i="5"/>
  <c r="S92" i="5"/>
  <c r="T92" i="5" s="1"/>
  <c r="V30" i="5"/>
  <c r="V71" i="5"/>
  <c r="S31" i="5"/>
  <c r="T31" i="5" s="1"/>
  <c r="S75" i="5"/>
  <c r="T75" i="5" s="1"/>
  <c r="V91" i="5"/>
  <c r="S37" i="5"/>
  <c r="T37" i="5" s="1"/>
  <c r="S113" i="5"/>
  <c r="T113" i="5" s="1"/>
  <c r="O256" i="5"/>
  <c r="U82" i="5"/>
  <c r="V79" i="5"/>
  <c r="U79" i="5"/>
  <c r="S41" i="5"/>
  <c r="T41" i="5" s="1"/>
  <c r="V256" i="5" l="1"/>
  <c r="S256" i="5"/>
  <c r="T2" i="5"/>
  <c r="T256" i="5" s="1"/>
  <c r="U256" i="5"/>
</calcChain>
</file>

<file path=xl/comments1.xml><?xml version="1.0" encoding="utf-8"?>
<comments xmlns="http://schemas.openxmlformats.org/spreadsheetml/2006/main">
  <authors>
    <author>pc2</author>
  </authors>
  <commentList>
    <comment ref="D53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상용근로이나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요율대로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부과</t>
        </r>
      </text>
    </comment>
    <comment ref="D86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상용근로</t>
        </r>
      </text>
    </comment>
  </commentList>
</comments>
</file>

<file path=xl/sharedStrings.xml><?xml version="1.0" encoding="utf-8"?>
<sst xmlns="http://schemas.openxmlformats.org/spreadsheetml/2006/main" count="3608" uniqueCount="2506">
  <si>
    <t>No</t>
  </si>
  <si>
    <t>학교명</t>
  </si>
  <si>
    <t>지급구분</t>
  </si>
  <si>
    <t>과목명</t>
  </si>
  <si>
    <t>시수</t>
  </si>
  <si>
    <t>단가</t>
  </si>
  <si>
    <t>강의료</t>
  </si>
  <si>
    <t>소득세</t>
  </si>
  <si>
    <t>주민세</t>
  </si>
  <si>
    <t>산재보험(기관)</t>
  </si>
  <si>
    <t>본인부담합계</t>
  </si>
  <si>
    <t>기관부담합계</t>
  </si>
  <si>
    <t>은행</t>
  </si>
  <si>
    <t>은행계좌번호</t>
  </si>
  <si>
    <t>지급일</t>
  </si>
  <si>
    <t>연극</t>
  </si>
  <si>
    <t>권인선</t>
  </si>
  <si>
    <t>뮤지컬</t>
  </si>
  <si>
    <t>김진경</t>
  </si>
  <si>
    <t>김초희</t>
  </si>
  <si>
    <t>박상윤</t>
  </si>
  <si>
    <t>박억</t>
  </si>
  <si>
    <t>석대형</t>
  </si>
  <si>
    <t>이나영</t>
  </si>
  <si>
    <t>이상훈</t>
  </si>
  <si>
    <t>조지선</t>
  </si>
  <si>
    <t>최윤희</t>
  </si>
  <si>
    <t>하연숙</t>
  </si>
  <si>
    <t>홍승희</t>
  </si>
  <si>
    <t>비고</t>
    <phoneticPr fontId="18" type="noConversion"/>
  </si>
  <si>
    <t>건강보험(본인)</t>
    <phoneticPr fontId="18" type="noConversion"/>
  </si>
  <si>
    <t>장기요양(본인)</t>
    <phoneticPr fontId="18" type="noConversion"/>
  </si>
  <si>
    <t>고용보험(본인)</t>
    <phoneticPr fontId="18" type="noConversion"/>
  </si>
  <si>
    <t>고용보험(기관)</t>
    <phoneticPr fontId="18" type="noConversion"/>
  </si>
  <si>
    <t>실수령액</t>
    <phoneticPr fontId="18" type="noConversion"/>
  </si>
  <si>
    <t>4대보험 공제계</t>
    <phoneticPr fontId="18" type="noConversion"/>
  </si>
  <si>
    <t>국민연금(본인)</t>
    <phoneticPr fontId="18" type="noConversion"/>
  </si>
  <si>
    <t>국민연금(기관)</t>
    <phoneticPr fontId="18" type="noConversion"/>
  </si>
  <si>
    <t>박세정</t>
  </si>
  <si>
    <t>박현정</t>
  </si>
  <si>
    <t>이경아</t>
  </si>
  <si>
    <t>정새롬</t>
  </si>
  <si>
    <t>정선희</t>
  </si>
  <si>
    <t>서동철</t>
  </si>
  <si>
    <t>김성만</t>
  </si>
  <si>
    <t>김희정</t>
  </si>
  <si>
    <t>명지은</t>
  </si>
  <si>
    <t>박상하</t>
  </si>
  <si>
    <t>박은선</t>
  </si>
  <si>
    <t>송지훈</t>
  </si>
  <si>
    <t>심연화</t>
  </si>
  <si>
    <t>심현석</t>
  </si>
  <si>
    <t>오은지</t>
  </si>
  <si>
    <t>이나경</t>
  </si>
  <si>
    <t>천윤경</t>
  </si>
  <si>
    <t>편준의</t>
  </si>
  <si>
    <t>건강보험(기관)</t>
    <phoneticPr fontId="18" type="noConversion"/>
  </si>
  <si>
    <t>김동규</t>
  </si>
  <si>
    <t>소재웅</t>
  </si>
  <si>
    <t>하나은행</t>
  </si>
  <si>
    <t>김민수</t>
  </si>
  <si>
    <t>이반디</t>
  </si>
  <si>
    <t>최준호</t>
  </si>
  <si>
    <t>강사명</t>
    <phoneticPr fontId="18" type="noConversion"/>
  </si>
  <si>
    <t>김민영</t>
  </si>
  <si>
    <t>김민주</t>
  </si>
  <si>
    <t>김윤식</t>
  </si>
  <si>
    <t>김지은85</t>
  </si>
  <si>
    <t>박성국</t>
  </si>
  <si>
    <t>박성진</t>
  </si>
  <si>
    <t>박소향</t>
  </si>
  <si>
    <t>박지은820323</t>
  </si>
  <si>
    <t>배희수</t>
  </si>
  <si>
    <t>신진경</t>
  </si>
  <si>
    <t>안진영</t>
  </si>
  <si>
    <t>안효빈</t>
  </si>
  <si>
    <t>양승호</t>
  </si>
  <si>
    <t>엄진화</t>
  </si>
  <si>
    <t>우유선</t>
  </si>
  <si>
    <t>우진우</t>
  </si>
  <si>
    <t>유수인</t>
  </si>
  <si>
    <t>윤진호</t>
  </si>
  <si>
    <t>이민재</t>
  </si>
  <si>
    <t>이성호</t>
  </si>
  <si>
    <t>이승택</t>
  </si>
  <si>
    <t>이윤정</t>
  </si>
  <si>
    <t>임영빈</t>
  </si>
  <si>
    <t>임은영</t>
  </si>
  <si>
    <t>장은영</t>
  </si>
  <si>
    <t>정윤미</t>
  </si>
  <si>
    <t>정은진</t>
  </si>
  <si>
    <t>최윤호</t>
  </si>
  <si>
    <t>최은영</t>
  </si>
  <si>
    <t>최지현</t>
  </si>
  <si>
    <t>한승원</t>
  </si>
  <si>
    <t>황보현</t>
  </si>
  <si>
    <t>김재목</t>
  </si>
  <si>
    <t>이상범</t>
  </si>
  <si>
    <t>정건영</t>
  </si>
  <si>
    <t>국민은행</t>
  </si>
  <si>
    <t>027-21-0842-223</t>
  </si>
  <si>
    <t>우리은행</t>
  </si>
  <si>
    <t>신한은행</t>
  </si>
  <si>
    <t>110-209-031119</t>
  </si>
  <si>
    <t>110-305-430190</t>
  </si>
  <si>
    <t>640002-01-166675</t>
  </si>
  <si>
    <t>001502-04-317600</t>
  </si>
  <si>
    <t>농협</t>
  </si>
  <si>
    <t>1002-541-537140</t>
  </si>
  <si>
    <t>549801-01-214915</t>
  </si>
  <si>
    <t>571-354865-02-001</t>
  </si>
  <si>
    <t>440202-01-184277</t>
  </si>
  <si>
    <t>1002-545-032435</t>
  </si>
  <si>
    <t>1002-347-972699</t>
  </si>
  <si>
    <t>110-448-850929</t>
  </si>
  <si>
    <t>1002-928-782257</t>
  </si>
  <si>
    <t>038702-04-118706</t>
  </si>
  <si>
    <t>기업은행</t>
  </si>
  <si>
    <t>766101-01-446539</t>
  </si>
  <si>
    <t>358-04-669658</t>
  </si>
  <si>
    <t>926102-01-263760</t>
  </si>
  <si>
    <t>488402-01-267130</t>
  </si>
  <si>
    <t>외환은행</t>
  </si>
  <si>
    <t>620-162945-181</t>
  </si>
  <si>
    <t>1002-750-979929</t>
  </si>
  <si>
    <t>1002-057-065784</t>
  </si>
  <si>
    <t>503601-04-053539</t>
  </si>
  <si>
    <t>138-910070-50707</t>
  </si>
  <si>
    <t>110-222-512158</t>
  </si>
  <si>
    <t>620-239125-519</t>
  </si>
  <si>
    <t>010-7942-6323</t>
  </si>
  <si>
    <t>씨티은행</t>
  </si>
  <si>
    <t>088-436634-02-001</t>
  </si>
  <si>
    <t>카카오뱅크</t>
  </si>
  <si>
    <t>3333-05-5152964</t>
  </si>
  <si>
    <t>010-5573-0514</t>
  </si>
  <si>
    <t>737302-01-155690</t>
  </si>
  <si>
    <t>217802-04-246790</t>
  </si>
  <si>
    <t>422401-01-335771</t>
  </si>
  <si>
    <t>313-910014-45307</t>
  </si>
  <si>
    <t>1002-380-339676</t>
  </si>
  <si>
    <t>1002-447-366548</t>
  </si>
  <si>
    <t>1002-646-017245</t>
  </si>
  <si>
    <t>1002-939-519871</t>
  </si>
  <si>
    <t>138-02448-269-01</t>
  </si>
  <si>
    <t>1002-147-893558</t>
  </si>
  <si>
    <t>056501-04-007135</t>
  </si>
  <si>
    <t>337-082667-01-011</t>
  </si>
  <si>
    <t>스탠다드차타드은행</t>
  </si>
  <si>
    <t>010-3630-6035</t>
  </si>
  <si>
    <t>591-202521-02-101</t>
  </si>
  <si>
    <t>110-372-963356</t>
  </si>
  <si>
    <t>036102-04-142653</t>
  </si>
  <si>
    <t>821-173472-02-001</t>
  </si>
  <si>
    <t>518402-01-574427</t>
  </si>
  <si>
    <t>178071-52-087719</t>
  </si>
  <si>
    <t>051001-04-169412</t>
  </si>
  <si>
    <t>1002-547-199651</t>
  </si>
  <si>
    <t>053602-04-312383</t>
  </si>
  <si>
    <t>036102-04-066517</t>
  </si>
  <si>
    <t>377-910183-55707</t>
  </si>
  <si>
    <t>1002-358-208110</t>
  </si>
  <si>
    <t>029301-04-082743</t>
  </si>
  <si>
    <t>새마을금고</t>
  </si>
  <si>
    <t>696-02-092954</t>
  </si>
  <si>
    <t>562102-01-249069</t>
  </si>
  <si>
    <t>110-247-677721</t>
  </si>
  <si>
    <t>466402-01-291315</t>
  </si>
  <si>
    <t>404602-01-278446</t>
  </si>
  <si>
    <t>482-08-026066</t>
  </si>
  <si>
    <t>1002-955-466266</t>
  </si>
  <si>
    <t>151-20-050394</t>
  </si>
  <si>
    <t>110-362-493429</t>
  </si>
  <si>
    <t>110-479-306366</t>
  </si>
  <si>
    <t>1002-247-700960</t>
  </si>
  <si>
    <t>101-21-0899-172</t>
  </si>
  <si>
    <t>366901-04-019877</t>
  </si>
  <si>
    <t>110-295-127784</t>
  </si>
  <si>
    <t>110-271-196568</t>
  </si>
  <si>
    <t>021-21-0942-444</t>
  </si>
  <si>
    <t>378201-04-008322</t>
  </si>
  <si>
    <t>1002-950-691800</t>
  </si>
  <si>
    <t>110-371-448353</t>
  </si>
  <si>
    <t>1002-546-918830</t>
  </si>
  <si>
    <t>1002-139-032764</t>
  </si>
  <si>
    <t>352-02-350275</t>
  </si>
  <si>
    <t>302-0306-9828-51</t>
  </si>
  <si>
    <t>1002-338-019157</t>
  </si>
  <si>
    <t>475402-04-124339</t>
  </si>
  <si>
    <t>231402-04-134116</t>
  </si>
  <si>
    <t>694701-01-129586</t>
  </si>
  <si>
    <t>411-12-466361</t>
  </si>
  <si>
    <t>조흥은행</t>
  </si>
  <si>
    <t>627-04-218876</t>
  </si>
  <si>
    <t>1002-932-373701</t>
  </si>
  <si>
    <t>901-02-332226</t>
  </si>
  <si>
    <t>204202-04-131526</t>
  </si>
  <si>
    <t>010-6288-4749</t>
  </si>
  <si>
    <t>3333-01-2693217</t>
  </si>
  <si>
    <t>312-0064-7500-81</t>
  </si>
  <si>
    <t>446602-04-015554</t>
  </si>
  <si>
    <t>김경일</t>
  </si>
  <si>
    <t>김은진</t>
  </si>
  <si>
    <t>문지호</t>
  </si>
  <si>
    <t>민성진</t>
  </si>
  <si>
    <t>박지은821011</t>
  </si>
  <si>
    <t>양은성</t>
  </si>
  <si>
    <t>이강호</t>
  </si>
  <si>
    <t>이지숙</t>
  </si>
  <si>
    <t>이후성</t>
  </si>
  <si>
    <t>주영상</t>
  </si>
  <si>
    <t>최서은87</t>
  </si>
  <si>
    <t>허성</t>
  </si>
  <si>
    <t>010-4466-0358</t>
  </si>
  <si>
    <t>010-2899-1446</t>
  </si>
  <si>
    <t>010-8737-9037</t>
  </si>
  <si>
    <t>양승아</t>
  </si>
  <si>
    <t>580902-1-405858</t>
  </si>
  <si>
    <t>110-492-074921</t>
  </si>
  <si>
    <t>감승민</t>
  </si>
  <si>
    <t>강연호</t>
  </si>
  <si>
    <t>곽재혁</t>
  </si>
  <si>
    <t>김도윤</t>
  </si>
  <si>
    <t>김명준</t>
  </si>
  <si>
    <t>김영승</t>
  </si>
  <si>
    <t>김지은95</t>
  </si>
  <si>
    <t>김태현</t>
  </si>
  <si>
    <t>남아현</t>
  </si>
  <si>
    <t>노고현</t>
  </si>
  <si>
    <t>노연제</t>
  </si>
  <si>
    <t>박승현</t>
  </si>
  <si>
    <t>박정용</t>
  </si>
  <si>
    <t>박지훈</t>
  </si>
  <si>
    <t>박효서</t>
  </si>
  <si>
    <t>배유리</t>
  </si>
  <si>
    <t>배재현</t>
  </si>
  <si>
    <t>백종승</t>
  </si>
  <si>
    <t>서미영71</t>
  </si>
  <si>
    <t>성유경</t>
  </si>
  <si>
    <t>신정인</t>
  </si>
  <si>
    <t>안경호</t>
  </si>
  <si>
    <t>안유안</t>
  </si>
  <si>
    <t>안지은</t>
  </si>
  <si>
    <t>양인환</t>
  </si>
  <si>
    <t>양창규</t>
  </si>
  <si>
    <t>오윤주</t>
  </si>
  <si>
    <t>이나리86</t>
  </si>
  <si>
    <t>이선</t>
  </si>
  <si>
    <t>이성실</t>
  </si>
  <si>
    <t>이예라</t>
  </si>
  <si>
    <t>이은주</t>
  </si>
  <si>
    <t>이찬이</t>
  </si>
  <si>
    <t>전현구</t>
  </si>
  <si>
    <t>정소리</t>
  </si>
  <si>
    <t>정영돈</t>
  </si>
  <si>
    <t>정영은</t>
  </si>
  <si>
    <t>정우성</t>
  </si>
  <si>
    <t>조윤지</t>
  </si>
  <si>
    <t>조현경</t>
  </si>
  <si>
    <t>최수지</t>
  </si>
  <si>
    <t>최유미</t>
  </si>
  <si>
    <t>표근률</t>
  </si>
  <si>
    <t>한철수</t>
  </si>
  <si>
    <t>한혜경</t>
  </si>
  <si>
    <t>홍혜지</t>
  </si>
  <si>
    <t>황승경</t>
  </si>
  <si>
    <t>010-4423-1810</t>
  </si>
  <si>
    <t>강등원</t>
  </si>
  <si>
    <t>010-4341-0280</t>
  </si>
  <si>
    <t>338-910054-79307</t>
  </si>
  <si>
    <t>010-9790-0224</t>
  </si>
  <si>
    <t>287-071479-12-101</t>
  </si>
  <si>
    <t>010-2537-8249</t>
  </si>
  <si>
    <t>010-7752-0795</t>
  </si>
  <si>
    <t>010-3235-3701</t>
  </si>
  <si>
    <t>구다혜</t>
  </si>
  <si>
    <t>010-9737-7048</t>
  </si>
  <si>
    <t>110-326-516140</t>
  </si>
  <si>
    <t>010-9451-9578</t>
  </si>
  <si>
    <t>110-436-685549</t>
  </si>
  <si>
    <t>010-8926-3359</t>
  </si>
  <si>
    <t>053602-04-015949</t>
  </si>
  <si>
    <t>010-4004-8732</t>
  </si>
  <si>
    <t>010-3944-0602</t>
  </si>
  <si>
    <t>010-8779-0182</t>
  </si>
  <si>
    <t>010-8766-4535</t>
  </si>
  <si>
    <t>010-9120-6590</t>
  </si>
  <si>
    <t>1002-330-896309</t>
  </si>
  <si>
    <t>010-7183-2782</t>
  </si>
  <si>
    <t>010-9483-8908</t>
  </si>
  <si>
    <t>010-2626-9560</t>
  </si>
  <si>
    <t>010-4874-5888</t>
  </si>
  <si>
    <t>010-5155-1737</t>
  </si>
  <si>
    <t>1002-353-901600</t>
  </si>
  <si>
    <t>김도연</t>
  </si>
  <si>
    <t>010-3006-5479</t>
  </si>
  <si>
    <t>1002-835-318676</t>
  </si>
  <si>
    <t>010-3287-5222</t>
  </si>
  <si>
    <t>768-055788-02-101</t>
  </si>
  <si>
    <t>010-7167-9955</t>
  </si>
  <si>
    <t>010-4650-3848</t>
  </si>
  <si>
    <t>091801-04-162703</t>
  </si>
  <si>
    <t>김미야</t>
  </si>
  <si>
    <t>010-4591-0348</t>
  </si>
  <si>
    <t>010-8318-3227</t>
  </si>
  <si>
    <t>010-4741-0714</t>
  </si>
  <si>
    <t>김보경</t>
  </si>
  <si>
    <t>010-2324-2194</t>
  </si>
  <si>
    <t>1002-741-565141</t>
  </si>
  <si>
    <t>010-6629-6045</t>
  </si>
  <si>
    <t>010-2998-0943</t>
  </si>
  <si>
    <t>010-3750-8274</t>
  </si>
  <si>
    <t>010-6575-4855</t>
  </si>
  <si>
    <t>김수민</t>
  </si>
  <si>
    <t>010-8968-9530</t>
  </si>
  <si>
    <t>426602-01-526592</t>
  </si>
  <si>
    <t>010-6713-2888</t>
  </si>
  <si>
    <t>293802-01-157435</t>
  </si>
  <si>
    <t>김영덕</t>
  </si>
  <si>
    <t>010-4168-0401</t>
  </si>
  <si>
    <t>010-2236-0332</t>
  </si>
  <si>
    <t>010-8744-9237</t>
  </si>
  <si>
    <t>1002-436-693714</t>
  </si>
  <si>
    <t>010-5870-2138</t>
  </si>
  <si>
    <t>010-8737-5885</t>
  </si>
  <si>
    <t>010-9451-7515</t>
  </si>
  <si>
    <t>110-464-627079</t>
  </si>
  <si>
    <t>010-8892-7288</t>
  </si>
  <si>
    <t>010-4232-4546</t>
  </si>
  <si>
    <t>010-6302-3736</t>
  </si>
  <si>
    <t>010-5197-9121</t>
  </si>
  <si>
    <t>051002-04-132554</t>
  </si>
  <si>
    <t>010-4714-7186</t>
  </si>
  <si>
    <t>010-8433-8910</t>
  </si>
  <si>
    <t>094701-04-316039</t>
  </si>
  <si>
    <t>010-6749-8523</t>
  </si>
  <si>
    <t>1002-750-892076</t>
  </si>
  <si>
    <t>010-5282-1108</t>
  </si>
  <si>
    <t>010-3597-6410</t>
  </si>
  <si>
    <t>010-4214-2558</t>
  </si>
  <si>
    <t>038702-04-124037</t>
  </si>
  <si>
    <t>010-2837-7547</t>
  </si>
  <si>
    <t>010-3638-1660</t>
  </si>
  <si>
    <t>010-3241-7640</t>
  </si>
  <si>
    <t>010-2747-4091</t>
  </si>
  <si>
    <t>1002-008-621161</t>
  </si>
  <si>
    <t>010-8753-4157</t>
  </si>
  <si>
    <t>010-2710-1713</t>
  </si>
  <si>
    <t>010-5431-5935</t>
  </si>
  <si>
    <t>772001-04-176993</t>
  </si>
  <si>
    <t>010-5292-8342</t>
  </si>
  <si>
    <t>010-2534-0524</t>
  </si>
  <si>
    <t>010-6210-8550</t>
  </si>
  <si>
    <t>110-290-506524</t>
  </si>
  <si>
    <t>010-3132-6173</t>
  </si>
  <si>
    <t>010-9328-1252</t>
  </si>
  <si>
    <t>1002-847-034802</t>
  </si>
  <si>
    <t>노선민</t>
  </si>
  <si>
    <t>010-4341-8648</t>
  </si>
  <si>
    <t>010-9370-5003</t>
  </si>
  <si>
    <t>010-8531-9410</t>
  </si>
  <si>
    <t>010-7139-8091</t>
  </si>
  <si>
    <t>010-5917-0170</t>
  </si>
  <si>
    <t>류형석</t>
  </si>
  <si>
    <t>010-5462-2354</t>
  </si>
  <si>
    <t>010-2808-9108</t>
  </si>
  <si>
    <t>010-3467-8488</t>
  </si>
  <si>
    <t>010-4768-5988</t>
  </si>
  <si>
    <t>010-3249-0140</t>
  </si>
  <si>
    <t>867701-04-012470</t>
  </si>
  <si>
    <t>010-3170-1125</t>
  </si>
  <si>
    <t>010-3754-9343</t>
  </si>
  <si>
    <t>010-3036-9210</t>
  </si>
  <si>
    <t>110-282-814371</t>
  </si>
  <si>
    <t>010-2870-4124</t>
  </si>
  <si>
    <t>010-9073-4166</t>
  </si>
  <si>
    <t>010-4382-0817</t>
  </si>
  <si>
    <t>박선혜</t>
  </si>
  <si>
    <t>010-3389-0106</t>
  </si>
  <si>
    <t>1002-829-809598</t>
  </si>
  <si>
    <t>010-4175-3398</t>
  </si>
  <si>
    <t>010-4460-2445</t>
  </si>
  <si>
    <t>527802-01-310304</t>
  </si>
  <si>
    <t>186-04174-260-01</t>
  </si>
  <si>
    <t>010-3400-3278</t>
  </si>
  <si>
    <t>010-4748-9839</t>
  </si>
  <si>
    <t>010-7727-2599</t>
  </si>
  <si>
    <t>010-6440-0439</t>
  </si>
  <si>
    <t>010-2757-4584</t>
  </si>
  <si>
    <t>488402-01-172816</t>
  </si>
  <si>
    <t>010-3403-3777</t>
  </si>
  <si>
    <t>642202-04-048259</t>
  </si>
  <si>
    <t>010-9402-1343</t>
  </si>
  <si>
    <t>010-3763-5477</t>
  </si>
  <si>
    <t>010-8753-3391</t>
  </si>
  <si>
    <t>1002-780-015016</t>
  </si>
  <si>
    <t>010-6530-0071</t>
  </si>
  <si>
    <t>010-9938-7932</t>
  </si>
  <si>
    <t>505801-01-133496</t>
  </si>
  <si>
    <t>010-7939-0520</t>
  </si>
  <si>
    <t>010-4482-0410</t>
  </si>
  <si>
    <t>010-5450-1161</t>
  </si>
  <si>
    <t>010-5147-4367</t>
  </si>
  <si>
    <t>815811-56-087076</t>
  </si>
  <si>
    <t>010-9949-6996</t>
  </si>
  <si>
    <t>010-7104-1381</t>
  </si>
  <si>
    <t>010-2410-7985</t>
  </si>
  <si>
    <t>010-7117-9515</t>
  </si>
  <si>
    <t>010-5141-1100</t>
  </si>
  <si>
    <t>1002-829-486534</t>
  </si>
  <si>
    <t>010-8443-2202</t>
  </si>
  <si>
    <t>010-8344-6879</t>
  </si>
  <si>
    <t>1002-238-983286</t>
  </si>
  <si>
    <t>010-2295-4275</t>
  </si>
  <si>
    <t>010-5533-9676</t>
  </si>
  <si>
    <t>010-8474-0603</t>
  </si>
  <si>
    <t>서승현</t>
  </si>
  <si>
    <t>서영주</t>
  </si>
  <si>
    <t>010-4728-4863</t>
  </si>
  <si>
    <t>010-3322-0509</t>
  </si>
  <si>
    <t>189-214693-02-001</t>
  </si>
  <si>
    <t>010-6822-9200</t>
  </si>
  <si>
    <t>010-7270-9752</t>
  </si>
  <si>
    <t>010-3055-6062</t>
  </si>
  <si>
    <t>010-9401-9427</t>
  </si>
  <si>
    <t>010-4444-8817</t>
  </si>
  <si>
    <t>010-3366-1409</t>
  </si>
  <si>
    <t>1002-649-361805</t>
  </si>
  <si>
    <t>010-9810-2545</t>
  </si>
  <si>
    <t>010-9248-9238</t>
  </si>
  <si>
    <t>010-4811-7829</t>
  </si>
  <si>
    <t>010-4433-0679</t>
  </si>
  <si>
    <t>010-9299-8111</t>
  </si>
  <si>
    <t>431802-01-353471</t>
  </si>
  <si>
    <t>010-3013-6597</t>
  </si>
  <si>
    <t>010-6322-4000</t>
  </si>
  <si>
    <t>3333-03-0855752</t>
  </si>
  <si>
    <t>010-7477-0907</t>
  </si>
  <si>
    <t>527802-01-306994</t>
  </si>
  <si>
    <t>010-7298-1881</t>
  </si>
  <si>
    <t>010-7190-0415</t>
  </si>
  <si>
    <t>010-6399-0034</t>
  </si>
  <si>
    <t>221-21-0832-984</t>
  </si>
  <si>
    <t>안소민</t>
  </si>
  <si>
    <t>010-2803-1317</t>
  </si>
  <si>
    <t>010-3571-7582</t>
  </si>
  <si>
    <t>010-8509-8981</t>
  </si>
  <si>
    <t>010-5377-1265</t>
  </si>
  <si>
    <t>633-20-338505</t>
  </si>
  <si>
    <t>010-6695-7532</t>
  </si>
  <si>
    <t>010-4180-4411</t>
  </si>
  <si>
    <t>1002-457-709986</t>
  </si>
  <si>
    <t>엄덕환</t>
  </si>
  <si>
    <t>010-7999-3573</t>
  </si>
  <si>
    <t>010-3546-3421</t>
  </si>
  <si>
    <t>038701-04-412294</t>
  </si>
  <si>
    <t>010-7130-2487</t>
  </si>
  <si>
    <t>356-1249-2813-83</t>
  </si>
  <si>
    <t>010-8203-3956</t>
  </si>
  <si>
    <t>1002-407-093553</t>
  </si>
  <si>
    <t>010-8846-7337</t>
  </si>
  <si>
    <t>010-3036-6710</t>
  </si>
  <si>
    <t>422-910267-99707</t>
  </si>
  <si>
    <t>010-4547-9852</t>
  </si>
  <si>
    <t>1002-430-485056</t>
  </si>
  <si>
    <t>유지선</t>
  </si>
  <si>
    <t>010-5019-7040</t>
  </si>
  <si>
    <t>유지윤</t>
  </si>
  <si>
    <t>010-8378-1237</t>
  </si>
  <si>
    <t>760701-04-300526</t>
  </si>
  <si>
    <t>010-8200-9041</t>
  </si>
  <si>
    <t>010-2482-9969</t>
  </si>
  <si>
    <t>110-349-140680</t>
  </si>
  <si>
    <t>010-3422-3622</t>
  </si>
  <si>
    <t>010-7353-2080</t>
  </si>
  <si>
    <t>010-3013-2044</t>
  </si>
  <si>
    <t>565002-01-420418</t>
  </si>
  <si>
    <t>010-3618-8537</t>
  </si>
  <si>
    <t>010-6310-0202</t>
  </si>
  <si>
    <t>127-20-285153</t>
  </si>
  <si>
    <t>010-2790-4866</t>
  </si>
  <si>
    <t>010-4756-4110</t>
  </si>
  <si>
    <t>010-3099-5500</t>
  </si>
  <si>
    <t>110-311-073911</t>
  </si>
  <si>
    <t>010-8535-8705</t>
  </si>
  <si>
    <t>010-3946-1255</t>
  </si>
  <si>
    <t>010-4920-2727</t>
  </si>
  <si>
    <t>010-3389-6230</t>
  </si>
  <si>
    <t>230102-04-251485</t>
  </si>
  <si>
    <t>이광숙</t>
  </si>
  <si>
    <t>010-3929-9905</t>
  </si>
  <si>
    <t>이근철</t>
  </si>
  <si>
    <t>010-9149-8826</t>
  </si>
  <si>
    <t>1002-451-627166</t>
  </si>
  <si>
    <t>010-2007-6129</t>
  </si>
  <si>
    <t>이나라</t>
  </si>
  <si>
    <t>010-4171-6644</t>
  </si>
  <si>
    <t>1002-641-674991</t>
  </si>
  <si>
    <t>010-3724-2797</t>
  </si>
  <si>
    <t>010-3247-8339</t>
  </si>
  <si>
    <t>010-4464-7725</t>
  </si>
  <si>
    <t>010-3046-3916</t>
  </si>
  <si>
    <t>010-4401-8776</t>
  </si>
  <si>
    <t>010-5257-2110</t>
  </si>
  <si>
    <t>이소라</t>
  </si>
  <si>
    <t>010-9727-1447</t>
  </si>
  <si>
    <t>110-418-426145</t>
  </si>
  <si>
    <t>010-4037-5421</t>
  </si>
  <si>
    <t>312-0017-0366-11</t>
  </si>
  <si>
    <t>010-4021-2407</t>
  </si>
  <si>
    <t>620-249000-360</t>
  </si>
  <si>
    <t>010-4744-3146</t>
  </si>
  <si>
    <t>010-7241-8787</t>
  </si>
  <si>
    <t>010-9937-3503</t>
  </si>
  <si>
    <t>010-7144-0111</t>
  </si>
  <si>
    <t>162-02-215858</t>
  </si>
  <si>
    <t>010-9088-8855</t>
  </si>
  <si>
    <t>1002-154-944738</t>
  </si>
  <si>
    <t>010-5796-1009</t>
  </si>
  <si>
    <t>508701-01-148802</t>
  </si>
  <si>
    <t>010-9833-2079</t>
  </si>
  <si>
    <t>010-9878-1281</t>
  </si>
  <si>
    <t>이이슬</t>
  </si>
  <si>
    <t>010-7365-3334</t>
  </si>
  <si>
    <t>010-3811-1220</t>
  </si>
  <si>
    <t>110-086-622304</t>
  </si>
  <si>
    <t>010-4496-6989</t>
  </si>
  <si>
    <t>717901-01-048874</t>
  </si>
  <si>
    <t>010-4502-0880</t>
  </si>
  <si>
    <t>010-3454-5275</t>
  </si>
  <si>
    <t>264402-04-108418</t>
  </si>
  <si>
    <t>010-7685-0164</t>
  </si>
  <si>
    <t>351-0236-2122-03</t>
  </si>
  <si>
    <t>010-2061-8070</t>
  </si>
  <si>
    <t>이지아</t>
  </si>
  <si>
    <t>010-3229-9287</t>
  </si>
  <si>
    <t>327-02-407949</t>
  </si>
  <si>
    <t>010-7652-7889</t>
  </si>
  <si>
    <t>078-12-322957</t>
  </si>
  <si>
    <t>010-9234-1137</t>
  </si>
  <si>
    <t>1002-044-351695</t>
  </si>
  <si>
    <t>이지원</t>
  </si>
  <si>
    <t>010-9619-9665</t>
  </si>
  <si>
    <t>867702-04-089718</t>
  </si>
  <si>
    <t>010-9043-1024</t>
  </si>
  <si>
    <t>483046-56-041049</t>
  </si>
  <si>
    <t>010-7125-1045</t>
  </si>
  <si>
    <t>349401-04-242904</t>
  </si>
  <si>
    <t>010-8233-9762</t>
  </si>
  <si>
    <t>110-362-606332</t>
  </si>
  <si>
    <t>010-7558-8993</t>
  </si>
  <si>
    <t>550-20-177564</t>
  </si>
  <si>
    <t>010-8875-2048</t>
  </si>
  <si>
    <t>010-3078-0098</t>
  </si>
  <si>
    <t>010-4795-0315</t>
  </si>
  <si>
    <t>010-9497-4346</t>
  </si>
  <si>
    <t>이혜숙</t>
  </si>
  <si>
    <t>010-4720-9101</t>
  </si>
  <si>
    <t>010-7619-0619</t>
  </si>
  <si>
    <t>532002-01-311446</t>
  </si>
  <si>
    <t>이효리</t>
  </si>
  <si>
    <t>이훈경</t>
  </si>
  <si>
    <t>010-4266-9032</t>
  </si>
  <si>
    <t>010-9208-0985</t>
  </si>
  <si>
    <t>010-6800-3617</t>
  </si>
  <si>
    <t>110-304-009353</t>
  </si>
  <si>
    <t>010-7443-1945</t>
  </si>
  <si>
    <t>9003-2435-2788-1</t>
  </si>
  <si>
    <t>010-5789-1125</t>
  </si>
  <si>
    <t>장완희</t>
  </si>
  <si>
    <t>010-7632-0074</t>
  </si>
  <si>
    <t>010-5572-5670</t>
  </si>
  <si>
    <t>1002-747-031649</t>
  </si>
  <si>
    <t>010-9677-5050</t>
  </si>
  <si>
    <t>010-4588-6144</t>
  </si>
  <si>
    <t>010-7577-1932</t>
  </si>
  <si>
    <t>110-427-748749</t>
  </si>
  <si>
    <t>010-4195-1571</t>
  </si>
  <si>
    <t>1002-245-684510</t>
  </si>
  <si>
    <t>010-3319-3211</t>
  </si>
  <si>
    <t>1002-733-166567</t>
  </si>
  <si>
    <t>010-2216-1870</t>
  </si>
  <si>
    <t>739502-00-225701</t>
  </si>
  <si>
    <t>010-6472-9733</t>
  </si>
  <si>
    <t>230-910343-12707</t>
  </si>
  <si>
    <t>010-7323-5042</t>
  </si>
  <si>
    <t>219402-04-041508</t>
  </si>
  <si>
    <t>010-6686-0447</t>
  </si>
  <si>
    <t>752601-04-290518</t>
  </si>
  <si>
    <t>010-9025-0778</t>
  </si>
  <si>
    <t>정수은</t>
  </si>
  <si>
    <t>010-3054-8625</t>
  </si>
  <si>
    <t>010-2268-0148</t>
  </si>
  <si>
    <t>010-4427-2379</t>
  </si>
  <si>
    <t>1002-982-920320</t>
  </si>
  <si>
    <t>010-7303-5053</t>
  </si>
  <si>
    <t>010-5264-1693</t>
  </si>
  <si>
    <t>527802-01-323296</t>
  </si>
  <si>
    <t>010-2323-1921</t>
  </si>
  <si>
    <t>333-910140-89807</t>
  </si>
  <si>
    <t>010-2569-3178</t>
  </si>
  <si>
    <t>010-8753-6160</t>
  </si>
  <si>
    <t>1002-331-532645</t>
  </si>
  <si>
    <t>010-9514-6859</t>
  </si>
  <si>
    <t>010-3211-4854</t>
  </si>
  <si>
    <t>010-6263-8713</t>
  </si>
  <si>
    <t>1002-357-214211</t>
  </si>
  <si>
    <t>010-5144-9535</t>
  </si>
  <si>
    <t>010-4321-6731</t>
  </si>
  <si>
    <t>010-4217-7098</t>
  </si>
  <si>
    <t>010-8942-9113</t>
  </si>
  <si>
    <t>010-8652-9330</t>
  </si>
  <si>
    <t>010-3004-4447</t>
  </si>
  <si>
    <t>169-05593-264</t>
  </si>
  <si>
    <t>010-7493-5553</t>
  </si>
  <si>
    <t>010-2321-0406</t>
  </si>
  <si>
    <t>010-7307-5749</t>
  </si>
  <si>
    <t>010-7681-6881</t>
  </si>
  <si>
    <t>010-7177-5407</t>
  </si>
  <si>
    <t>010-2702-5497</t>
  </si>
  <si>
    <t>010-8875-8178</t>
  </si>
  <si>
    <t>010-4430-2509</t>
  </si>
  <si>
    <t>010-3343-0836</t>
  </si>
  <si>
    <t>010-9282-4449</t>
  </si>
  <si>
    <t>053602-04-178369</t>
  </si>
  <si>
    <t>010-7174-0587</t>
  </si>
  <si>
    <t>1002-437-874880</t>
  </si>
  <si>
    <t>010-8501-7110</t>
  </si>
  <si>
    <t>010-8772-7955</t>
  </si>
  <si>
    <t>755-910044-77807</t>
  </si>
  <si>
    <t>010-4886-4263</t>
  </si>
  <si>
    <t>010-6232-9987</t>
  </si>
  <si>
    <t>010-9510-3253</t>
  </si>
  <si>
    <t>010-2299-9011</t>
  </si>
  <si>
    <t>010-2076-3130</t>
  </si>
  <si>
    <t>한선영</t>
  </si>
  <si>
    <t>010-4294-1808</t>
  </si>
  <si>
    <t>010-3214-5048</t>
  </si>
  <si>
    <t>010-7103-0823</t>
  </si>
  <si>
    <t>한정미</t>
  </si>
  <si>
    <t>010-3896-4816</t>
  </si>
  <si>
    <t>010-3640-9717</t>
  </si>
  <si>
    <t>010-9115-3198</t>
  </si>
  <si>
    <t>함형식</t>
  </si>
  <si>
    <t>010-5296-1208</t>
  </si>
  <si>
    <t>0909-10-001450-1</t>
  </si>
  <si>
    <t>010-2871-0333</t>
  </si>
  <si>
    <t>010-5746-5401</t>
  </si>
  <si>
    <t>010-8825-3510</t>
  </si>
  <si>
    <t>110-183-178114</t>
  </si>
  <si>
    <t>010-8997-0608</t>
  </si>
  <si>
    <t>010-7280-6518</t>
  </si>
  <si>
    <t>520702-01-232966</t>
  </si>
  <si>
    <t>황보람</t>
  </si>
  <si>
    <t>010-2540-6838</t>
  </si>
  <si>
    <t>010-9200-8624</t>
  </si>
  <si>
    <t>010-7452-1221</t>
  </si>
  <si>
    <t>강현우</t>
  </si>
  <si>
    <t>고병정</t>
  </si>
  <si>
    <t>고은진</t>
  </si>
  <si>
    <t>곽다미</t>
  </si>
  <si>
    <t>권귀빈</t>
  </si>
  <si>
    <t>권현주</t>
  </si>
  <si>
    <t>김나정</t>
  </si>
  <si>
    <t>김달</t>
  </si>
  <si>
    <t>김보미</t>
  </si>
  <si>
    <t>김석</t>
  </si>
  <si>
    <t>김소형</t>
  </si>
  <si>
    <t>김은주</t>
  </si>
  <si>
    <t>김정인79</t>
  </si>
  <si>
    <t>김정인82</t>
  </si>
  <si>
    <t>김주희</t>
  </si>
  <si>
    <t>김지수91</t>
  </si>
  <si>
    <t>김태용</t>
  </si>
  <si>
    <t>김태윤</t>
  </si>
  <si>
    <t>김하나</t>
  </si>
  <si>
    <t>김한상</t>
  </si>
  <si>
    <t>김현주</t>
  </si>
  <si>
    <t>김혜진</t>
  </si>
  <si>
    <t>김희수</t>
  </si>
  <si>
    <t>김희진</t>
  </si>
  <si>
    <t>남경순</t>
  </si>
  <si>
    <t>남이슬</t>
  </si>
  <si>
    <t>류동길</t>
  </si>
  <si>
    <t>류한준</t>
  </si>
  <si>
    <t>문새미</t>
  </si>
  <si>
    <t>민광숙</t>
  </si>
  <si>
    <t>민신혜</t>
  </si>
  <si>
    <t>박매화</t>
  </si>
  <si>
    <t>박수진</t>
  </si>
  <si>
    <t>박아람</t>
  </si>
  <si>
    <t>박제영</t>
  </si>
  <si>
    <t>박지인</t>
  </si>
  <si>
    <t>방용진</t>
  </si>
  <si>
    <t>배성종</t>
  </si>
  <si>
    <t>서미영83</t>
  </si>
  <si>
    <t>서희선</t>
  </si>
  <si>
    <t>석서현</t>
  </si>
  <si>
    <t>성미혜</t>
  </si>
  <si>
    <t>성보희</t>
  </si>
  <si>
    <t>송도경</t>
  </si>
  <si>
    <t>신상용</t>
  </si>
  <si>
    <t>신선영</t>
  </si>
  <si>
    <t>신윤미</t>
  </si>
  <si>
    <t>안소현</t>
  </si>
  <si>
    <t>안지현</t>
  </si>
  <si>
    <t>윤담</t>
  </si>
  <si>
    <t>윤수향</t>
  </si>
  <si>
    <t>윤승미</t>
  </si>
  <si>
    <t>윤일식</t>
  </si>
  <si>
    <t>윤지희</t>
  </si>
  <si>
    <t>이나리87</t>
  </si>
  <si>
    <t>이유선</t>
  </si>
  <si>
    <t>이은정</t>
  </si>
  <si>
    <t>이일경</t>
  </si>
  <si>
    <t>이재호</t>
  </si>
  <si>
    <t>이준섭</t>
  </si>
  <si>
    <t>이한나</t>
  </si>
  <si>
    <t>이현승</t>
  </si>
  <si>
    <t>이혜강</t>
  </si>
  <si>
    <t>이혜린</t>
  </si>
  <si>
    <t>임잔디</t>
  </si>
  <si>
    <t>임지원</t>
  </si>
  <si>
    <t>임지혜85</t>
  </si>
  <si>
    <t>장상구</t>
  </si>
  <si>
    <t>장연민</t>
  </si>
  <si>
    <t>장윤실</t>
  </si>
  <si>
    <t>전흥선</t>
  </si>
  <si>
    <t>정서원</t>
  </si>
  <si>
    <t>정수라</t>
  </si>
  <si>
    <t>정우진</t>
  </si>
  <si>
    <t>정태회</t>
  </si>
  <si>
    <t>조기현</t>
  </si>
  <si>
    <t>주인지</t>
  </si>
  <si>
    <t>주혜성</t>
  </si>
  <si>
    <t>지나경</t>
  </si>
  <si>
    <t>차봄</t>
  </si>
  <si>
    <t>최기용</t>
  </si>
  <si>
    <t>최보규</t>
  </si>
  <si>
    <t>최서은81</t>
  </si>
  <si>
    <t>최설화</t>
  </si>
  <si>
    <t>최은</t>
  </si>
  <si>
    <t>최준혁</t>
  </si>
  <si>
    <t>하이정</t>
  </si>
  <si>
    <t>한승엽</t>
  </si>
  <si>
    <t>한양화</t>
  </si>
  <si>
    <t>한재원</t>
  </si>
  <si>
    <t>홍지영</t>
  </si>
  <si>
    <t>황선영</t>
  </si>
  <si>
    <t>황진하</t>
  </si>
  <si>
    <t>영화</t>
  </si>
  <si>
    <t>-</t>
  </si>
  <si>
    <t>구본웅</t>
  </si>
  <si>
    <t>김상훈</t>
  </si>
  <si>
    <t>김성현</t>
  </si>
  <si>
    <t>김예지</t>
  </si>
  <si>
    <t>김인영</t>
  </si>
  <si>
    <t>김현일</t>
  </si>
  <si>
    <t>송재윤</t>
  </si>
  <si>
    <t>신승아</t>
  </si>
  <si>
    <t>조성은</t>
  </si>
  <si>
    <t>최지원</t>
  </si>
  <si>
    <t>한덕용</t>
  </si>
  <si>
    <t>황성화</t>
  </si>
  <si>
    <t>황애정</t>
  </si>
  <si>
    <t>840602-1163219</t>
  </si>
  <si>
    <t>010-5555-3927</t>
  </si>
  <si>
    <t>920302-01-289728</t>
  </si>
  <si>
    <t>761209-1106127</t>
  </si>
  <si>
    <t>870930-1023112</t>
  </si>
  <si>
    <t>790224-1047811</t>
  </si>
  <si>
    <t>811022-2155822</t>
  </si>
  <si>
    <t>880704-1095517</t>
  </si>
  <si>
    <t>010-9809-8874</t>
  </si>
  <si>
    <t>955902-01-342504</t>
  </si>
  <si>
    <t>710916-2122014</t>
  </si>
  <si>
    <t>881117-1560327</t>
  </si>
  <si>
    <t>880816-1261119</t>
  </si>
  <si>
    <t>010-5628-0816</t>
  </si>
  <si>
    <t>920128-2559115</t>
  </si>
  <si>
    <t>110-390-574763</t>
  </si>
  <si>
    <t>780117-1080111</t>
  </si>
  <si>
    <t>911014-2235611</t>
  </si>
  <si>
    <t>010-2416-0269</t>
  </si>
  <si>
    <t>1002-334-920974</t>
  </si>
  <si>
    <t>880111-2904410</t>
  </si>
  <si>
    <t>921025-2403611</t>
  </si>
  <si>
    <t>010-7144-7299</t>
  </si>
  <si>
    <t>741012-2055627</t>
  </si>
  <si>
    <t>780228-2010628</t>
  </si>
  <si>
    <t>850602-2126015</t>
  </si>
  <si>
    <t>840406-1069214</t>
  </si>
  <si>
    <t>871029-1246911</t>
  </si>
  <si>
    <t>840208-1227612</t>
  </si>
  <si>
    <t>880929-2184418</t>
  </si>
  <si>
    <t>850706-2149328</t>
  </si>
  <si>
    <t>010-9110-4590</t>
  </si>
  <si>
    <t>1002-459-207279</t>
  </si>
  <si>
    <t>880507-2183727</t>
  </si>
  <si>
    <t>010-7303-0507</t>
  </si>
  <si>
    <t>910602-01-107722</t>
  </si>
  <si>
    <t>880917-2056339</t>
  </si>
  <si>
    <t>861111-2580538</t>
  </si>
  <si>
    <t>농협은행</t>
  </si>
  <si>
    <t>870914-1222018</t>
  </si>
  <si>
    <t>930904-1057618</t>
  </si>
  <si>
    <t>761209-2074617</t>
  </si>
  <si>
    <t>880519-1031211</t>
  </si>
  <si>
    <t>010-9036-3373</t>
  </si>
  <si>
    <t>001502-04-261633</t>
  </si>
  <si>
    <t>820201-2081019</t>
  </si>
  <si>
    <t>810528-1090416</t>
  </si>
  <si>
    <t>431802-01-228960</t>
  </si>
  <si>
    <t>910527-1095919</t>
  </si>
  <si>
    <t>890401-1076315</t>
  </si>
  <si>
    <t>010-6345-6458</t>
  </si>
  <si>
    <t>595101-01-551693</t>
  </si>
  <si>
    <t>700911-2025019</t>
  </si>
  <si>
    <t>926102-01-352363</t>
  </si>
  <si>
    <t>811127-1178411</t>
  </si>
  <si>
    <t>810408-2664313</t>
  </si>
  <si>
    <t>101-138227-02-102</t>
  </si>
  <si>
    <t>910911-2235431</t>
  </si>
  <si>
    <t>1002-841-165142</t>
  </si>
  <si>
    <t>840714-2018922</t>
  </si>
  <si>
    <t>900528-2095213</t>
  </si>
  <si>
    <t>559502-01-352316</t>
  </si>
  <si>
    <t>920117-2054111</t>
  </si>
  <si>
    <t>881205-1685923</t>
  </si>
  <si>
    <t>860103-1566518</t>
  </si>
  <si>
    <t>687-12-352105</t>
  </si>
  <si>
    <t>920115-2779515</t>
  </si>
  <si>
    <t>720526-2408519</t>
  </si>
  <si>
    <t>010-2372-0720</t>
  </si>
  <si>
    <t>110-188-544730</t>
  </si>
  <si>
    <t>891012-2821115</t>
  </si>
  <si>
    <t>801220-1148814</t>
  </si>
  <si>
    <t>910401-1685819</t>
  </si>
  <si>
    <t>053602-04-313223</t>
  </si>
  <si>
    <t>840221-1449418</t>
  </si>
  <si>
    <t>631-21-0377-328</t>
  </si>
  <si>
    <t>890528-2152218</t>
  </si>
  <si>
    <t>831025-2063911</t>
  </si>
  <si>
    <t>1002-830-508323</t>
  </si>
  <si>
    <t>790330-2056323</t>
  </si>
  <si>
    <t>1002-531-818754</t>
  </si>
  <si>
    <t>김윤선</t>
  </si>
  <si>
    <t>930330-1158111</t>
  </si>
  <si>
    <t>468602-04-053866</t>
  </si>
  <si>
    <t>910408-2850115</t>
  </si>
  <si>
    <t>840503-2024116</t>
  </si>
  <si>
    <t>861205-2069011</t>
  </si>
  <si>
    <t>880827-1784023</t>
  </si>
  <si>
    <t>890228-2024412</t>
  </si>
  <si>
    <t>830926-1118217</t>
  </si>
  <si>
    <t>861224-2117332</t>
  </si>
  <si>
    <t>830424-2063912</t>
  </si>
  <si>
    <t>851023-2201213</t>
  </si>
  <si>
    <t>851020-2075215</t>
  </si>
  <si>
    <t>1002-329-778398</t>
  </si>
  <si>
    <t>950201-2000817</t>
  </si>
  <si>
    <t>010-8524-8170</t>
  </si>
  <si>
    <t>381802-04-227243</t>
  </si>
  <si>
    <t>850405-2581111</t>
  </si>
  <si>
    <t>1002-354-584061</t>
  </si>
  <si>
    <t>890727-2163023</t>
  </si>
  <si>
    <t>890503-1032519</t>
  </si>
  <si>
    <t>890605-2057111</t>
  </si>
  <si>
    <t>028002-04-097916</t>
  </si>
  <si>
    <t>880823-2093410</t>
  </si>
  <si>
    <t>710906-1042422</t>
  </si>
  <si>
    <t>910929-2019727</t>
  </si>
  <si>
    <t>760502-2533611</t>
  </si>
  <si>
    <t>761108-2357117</t>
  </si>
  <si>
    <t>900212-2194028</t>
  </si>
  <si>
    <t>890829-2095915</t>
  </si>
  <si>
    <t>821015-2082811</t>
  </si>
  <si>
    <t>830524-2683231</t>
  </si>
  <si>
    <t>910731-2058113</t>
  </si>
  <si>
    <t>920723-2162718</t>
  </si>
  <si>
    <t>010-6270-7021</t>
  </si>
  <si>
    <t>781602-00-032029</t>
  </si>
  <si>
    <t>900428-2020812</t>
  </si>
  <si>
    <t>940217-2162918</t>
  </si>
  <si>
    <t>950226-2255410</t>
  </si>
  <si>
    <t>010-8200-9019</t>
  </si>
  <si>
    <t>110-346-971003</t>
  </si>
  <si>
    <t>860228-2273717</t>
  </si>
  <si>
    <t>438902-01-282277</t>
  </si>
  <si>
    <t>900327-1066913</t>
  </si>
  <si>
    <t>010-9917-0537</t>
  </si>
  <si>
    <t>017002-04-482305</t>
  </si>
  <si>
    <t>950708-2201212</t>
  </si>
  <si>
    <t>010-3753-2883</t>
  </si>
  <si>
    <t>820617-1702318</t>
  </si>
  <si>
    <t>941103-2411618</t>
  </si>
  <si>
    <t>860106-1722019</t>
  </si>
  <si>
    <t>3333-01-6601812</t>
  </si>
  <si>
    <t>940428-2064119</t>
  </si>
  <si>
    <t>880819-1849913</t>
  </si>
  <si>
    <t>110-229-195900</t>
  </si>
  <si>
    <t>890514-2691310</t>
  </si>
  <si>
    <t>810711-1029847</t>
  </si>
  <si>
    <t>901104-2010917</t>
  </si>
  <si>
    <t>748-910028-59305</t>
  </si>
  <si>
    <t>810820-1552414</t>
  </si>
  <si>
    <t>881125-1178526</t>
  </si>
  <si>
    <t>861225-2249113</t>
  </si>
  <si>
    <t>841021-1074511</t>
  </si>
  <si>
    <t>474502-01-309262</t>
  </si>
  <si>
    <t>880205-2474413</t>
  </si>
  <si>
    <t>830320-2820411</t>
  </si>
  <si>
    <t>880617-1108912</t>
  </si>
  <si>
    <t>880504-1559811</t>
  </si>
  <si>
    <t>920817-1559411</t>
  </si>
  <si>
    <t>110-345-545303</t>
  </si>
  <si>
    <t>870106-2236711</t>
  </si>
  <si>
    <t>810410-1692017</t>
  </si>
  <si>
    <t>3333-01-6924157</t>
  </si>
  <si>
    <t>871201-1038045</t>
  </si>
  <si>
    <t>644201-01-276894</t>
  </si>
  <si>
    <t>831021-1075024</t>
  </si>
  <si>
    <t>730602-04-034742</t>
  </si>
  <si>
    <t>850427-2168318</t>
  </si>
  <si>
    <t>010-3144-8402</t>
  </si>
  <si>
    <t>931106-2056218</t>
  </si>
  <si>
    <t>900118-2064012</t>
  </si>
  <si>
    <t>010-8210-7503</t>
  </si>
  <si>
    <t>850506-2709512</t>
  </si>
  <si>
    <t>930212-1178329</t>
  </si>
  <si>
    <t>010-4388-9991</t>
  </si>
  <si>
    <t>1002-344-008714</t>
  </si>
  <si>
    <t>820204-1042534</t>
  </si>
  <si>
    <t>900122-1095238</t>
  </si>
  <si>
    <t>911212-2017619</t>
  </si>
  <si>
    <t>1002-141-533302</t>
  </si>
  <si>
    <t>931009-2035519</t>
  </si>
  <si>
    <t>010-4696-4351</t>
  </si>
  <si>
    <t>1002-350-476953</t>
  </si>
  <si>
    <t>750423-1802419</t>
  </si>
  <si>
    <t>010-8971-9942</t>
  </si>
  <si>
    <t>1002-003-508835</t>
  </si>
  <si>
    <t>870324-1178215</t>
  </si>
  <si>
    <t>880908-1403922</t>
  </si>
  <si>
    <t>780620-2030312</t>
  </si>
  <si>
    <t>820323-2452416</t>
  </si>
  <si>
    <t>918001-01-163561</t>
  </si>
  <si>
    <t>821011-2232810</t>
  </si>
  <si>
    <t>1002-945-190475</t>
  </si>
  <si>
    <t>860723-2483611</t>
  </si>
  <si>
    <t>920924-1010637</t>
  </si>
  <si>
    <t>010-2349-0924</t>
  </si>
  <si>
    <t>326-112763-01-017</t>
  </si>
  <si>
    <t>920228-2158025</t>
  </si>
  <si>
    <t>870730-2025012</t>
  </si>
  <si>
    <t>941202-2183018</t>
  </si>
  <si>
    <t>010-6707-2177</t>
  </si>
  <si>
    <t>790520-2019313</t>
  </si>
  <si>
    <t>110-214-504281</t>
  </si>
  <si>
    <t>931228-2686012</t>
  </si>
  <si>
    <t>010-5479-5696</t>
  </si>
  <si>
    <t>089501-04-245575</t>
  </si>
  <si>
    <t>881030-1011616</t>
  </si>
  <si>
    <t>010-3035-5639</t>
  </si>
  <si>
    <t>840410-2076424</t>
  </si>
  <si>
    <t>911208-2448818</t>
  </si>
  <si>
    <t>850819-1853019</t>
  </si>
  <si>
    <t>820420-2080819</t>
  </si>
  <si>
    <t>010-9097-6204</t>
  </si>
  <si>
    <t>815-21-0584-547</t>
  </si>
  <si>
    <t>851030-2574511</t>
  </si>
  <si>
    <t>870325-1696321</t>
  </si>
  <si>
    <t>010-4527-3852</t>
  </si>
  <si>
    <t>1002-231-160649</t>
  </si>
  <si>
    <t>890920-2783011</t>
  </si>
  <si>
    <t>302-0761-1098-61</t>
  </si>
  <si>
    <t>801130-1042412</t>
  </si>
  <si>
    <t>110-151-522365</t>
  </si>
  <si>
    <t>860922-2005215</t>
  </si>
  <si>
    <t>821118-1821012</t>
  </si>
  <si>
    <t>820706-1042112</t>
  </si>
  <si>
    <t>801219-1094812</t>
  </si>
  <si>
    <t>910128-2163323</t>
  </si>
  <si>
    <t>760108-1000911</t>
  </si>
  <si>
    <t>060401-04-033517</t>
  </si>
  <si>
    <t>710315-2031519</t>
  </si>
  <si>
    <t>010-7535-8792</t>
  </si>
  <si>
    <t>830903-2822628</t>
  </si>
  <si>
    <t>920603-2111011</t>
  </si>
  <si>
    <t>880805-1056921</t>
  </si>
  <si>
    <t>510025-01-011066</t>
  </si>
  <si>
    <t>800113-2063227</t>
  </si>
  <si>
    <t>288-24-0017-249</t>
  </si>
  <si>
    <t>860509-2079723</t>
  </si>
  <si>
    <t>730706-1267716</t>
  </si>
  <si>
    <t>910127-2019411</t>
  </si>
  <si>
    <t>891111-2055324</t>
  </si>
  <si>
    <t>790516-2783915</t>
  </si>
  <si>
    <t>790927-1457217</t>
  </si>
  <si>
    <t>205702-04-067927</t>
  </si>
  <si>
    <t>861225-1052114</t>
  </si>
  <si>
    <t>488-20-016313</t>
  </si>
  <si>
    <t>801105-1095111</t>
  </si>
  <si>
    <t>950131-2082948</t>
  </si>
  <si>
    <t>1002-340-151610</t>
  </si>
  <si>
    <t>860202-1042013</t>
  </si>
  <si>
    <t>850115-1011612</t>
  </si>
  <si>
    <t>910705-2322015</t>
  </si>
  <si>
    <t>830622-1380112</t>
  </si>
  <si>
    <t>850523-1268115</t>
  </si>
  <si>
    <t>830305-1351217</t>
  </si>
  <si>
    <t>010-3084-3022</t>
  </si>
  <si>
    <t>820403-2012920</t>
  </si>
  <si>
    <t>516-04-815724</t>
  </si>
  <si>
    <t>880630-1066919</t>
  </si>
  <si>
    <t>930508-2218718</t>
  </si>
  <si>
    <t>631602-01-328707</t>
  </si>
  <si>
    <t>850422-2231519</t>
  </si>
  <si>
    <t>666202-01-697883</t>
  </si>
  <si>
    <t>861028-1148411</t>
  </si>
  <si>
    <t>870520-2025210</t>
  </si>
  <si>
    <t>871022-2247915</t>
  </si>
  <si>
    <t>110-175-278867</t>
  </si>
  <si>
    <t>870628-1251819</t>
  </si>
  <si>
    <t>110-324-605551</t>
  </si>
  <si>
    <t>870430-1006313</t>
  </si>
  <si>
    <t>전북은행</t>
  </si>
  <si>
    <t>1021-01-4363676</t>
  </si>
  <si>
    <t>850318-1018615</t>
  </si>
  <si>
    <t>010-4731-3180</t>
  </si>
  <si>
    <t>155-910412-39507</t>
  </si>
  <si>
    <t>830801-2012511</t>
  </si>
  <si>
    <t>010-6779-8379</t>
  </si>
  <si>
    <t>920514-2183431</t>
  </si>
  <si>
    <t>110-280-419976</t>
  </si>
  <si>
    <t>930303-2185114</t>
  </si>
  <si>
    <t>288002-04-371278</t>
  </si>
  <si>
    <t>800803-2011321</t>
  </si>
  <si>
    <t>010-9189-4511</t>
  </si>
  <si>
    <t>834702-04-145162</t>
  </si>
  <si>
    <t>860119-1064825</t>
  </si>
  <si>
    <t>010-9060-4645</t>
  </si>
  <si>
    <t>870413-2241115</t>
  </si>
  <si>
    <t>010-2947-1425</t>
  </si>
  <si>
    <t>546902-01-418672</t>
  </si>
  <si>
    <t>890305-2823714</t>
  </si>
  <si>
    <t>851025-1110217</t>
  </si>
  <si>
    <t>511-20-081947</t>
  </si>
  <si>
    <t>910906-1164512</t>
  </si>
  <si>
    <t>010-3098-2013</t>
  </si>
  <si>
    <t>960502-2034519</t>
  </si>
  <si>
    <t>010-8768-0767</t>
  </si>
  <si>
    <t>110-495-570302</t>
  </si>
  <si>
    <t>850713-1082014</t>
  </si>
  <si>
    <t>062-21-0685-567</t>
  </si>
  <si>
    <t>770405-2031118</t>
  </si>
  <si>
    <t>911105-1108826</t>
  </si>
  <si>
    <t>1002-741-654091</t>
  </si>
  <si>
    <t>561208-1481010</t>
  </si>
  <si>
    <t>010-5533-7767</t>
  </si>
  <si>
    <t>430-08-060811</t>
  </si>
  <si>
    <t>890614-1020018</t>
  </si>
  <si>
    <t>880412-1784110</t>
  </si>
  <si>
    <t>880813-1076311</t>
  </si>
  <si>
    <t>110-477-966224</t>
  </si>
  <si>
    <t>881120-2167413</t>
  </si>
  <si>
    <t>010-6771-0704</t>
  </si>
  <si>
    <t>770815-2068611</t>
  </si>
  <si>
    <t>741203-2052610</t>
  </si>
  <si>
    <t>138-08-064929</t>
  </si>
  <si>
    <t>881006-2006316</t>
  </si>
  <si>
    <t>910109-2184449</t>
  </si>
  <si>
    <t>760222-2047312</t>
  </si>
  <si>
    <t>890823-2567912</t>
  </si>
  <si>
    <t>010-2878-4121</t>
  </si>
  <si>
    <t>1002-352-017793</t>
  </si>
  <si>
    <t>891008-2852018</t>
  </si>
  <si>
    <t>910107-2058514</t>
  </si>
  <si>
    <t>901119-2267712</t>
  </si>
  <si>
    <t>930115-2177725</t>
  </si>
  <si>
    <t>369402-01-061943</t>
  </si>
  <si>
    <t>850321-1178711</t>
  </si>
  <si>
    <t>860213-2063413</t>
  </si>
  <si>
    <t>861902-04-065729</t>
  </si>
  <si>
    <t>800510-1849921</t>
  </si>
  <si>
    <t>800517-2051925</t>
  </si>
  <si>
    <t>302-20-108655</t>
  </si>
  <si>
    <t>890917-2069411</t>
  </si>
  <si>
    <t>741007-2001113</t>
  </si>
  <si>
    <t>750320-1545411</t>
  </si>
  <si>
    <t>791020-1065418</t>
  </si>
  <si>
    <t>9003-2285-2501-7</t>
  </si>
  <si>
    <t>751020-2066926</t>
  </si>
  <si>
    <t>921201-2117118</t>
  </si>
  <si>
    <t>850307-2066018</t>
  </si>
  <si>
    <t>760709-2041216</t>
  </si>
  <si>
    <t>850810-2241111</t>
  </si>
  <si>
    <t>831106-1017121</t>
  </si>
  <si>
    <t>911017-1555311</t>
  </si>
  <si>
    <t>801111-2124612</t>
  </si>
  <si>
    <t>780808-1066714</t>
  </si>
  <si>
    <t>110-000-801583</t>
  </si>
  <si>
    <t>890113-1157612</t>
  </si>
  <si>
    <t>657801-01-397018</t>
  </si>
  <si>
    <t>911204-2158613</t>
  </si>
  <si>
    <t>110-456-754263</t>
  </si>
  <si>
    <t>921010-1188718</t>
  </si>
  <si>
    <t>324-890481-12707</t>
  </si>
  <si>
    <t>900130-2555122</t>
  </si>
  <si>
    <t>940724-1010214</t>
  </si>
  <si>
    <t>910629-2118111</t>
  </si>
  <si>
    <t>110-495-663150</t>
  </si>
  <si>
    <t>820127-1178219</t>
  </si>
  <si>
    <t>920928-2158114</t>
  </si>
  <si>
    <t>659401-01-503509</t>
  </si>
  <si>
    <t>911101-2185118</t>
  </si>
  <si>
    <t>720413-2654651</t>
  </si>
  <si>
    <t>010-37157863</t>
  </si>
  <si>
    <t>860909-2079431</t>
  </si>
  <si>
    <t>010-5574-6030</t>
  </si>
  <si>
    <t>901006-2836315</t>
  </si>
  <si>
    <t>810827-2019711</t>
  </si>
  <si>
    <t>890923-1050233</t>
  </si>
  <si>
    <t>860107-2000812</t>
  </si>
  <si>
    <t>296-21-0014-441</t>
  </si>
  <si>
    <t>880916-2249611</t>
  </si>
  <si>
    <t>880911-1775913</t>
  </si>
  <si>
    <t>911214-2081417</t>
  </si>
  <si>
    <t>831207-1184015</t>
  </si>
  <si>
    <t>881109-2078314</t>
  </si>
  <si>
    <t>010-9500-9634</t>
  </si>
  <si>
    <t>010-950096-34207</t>
  </si>
  <si>
    <t>890812-2323438</t>
  </si>
  <si>
    <t>010-5431-0230</t>
  </si>
  <si>
    <t>010-5198-0230</t>
  </si>
  <si>
    <t>720228-1025611</t>
  </si>
  <si>
    <t>010-9111-5081</t>
  </si>
  <si>
    <t>860504-2105310</t>
  </si>
  <si>
    <t>910502-2673615</t>
  </si>
  <si>
    <t>1002-191-910502</t>
  </si>
  <si>
    <t>871102-2041727</t>
  </si>
  <si>
    <t>920813-2065334</t>
  </si>
  <si>
    <t>800829-2038015</t>
  </si>
  <si>
    <t>1002-656-098411</t>
  </si>
  <si>
    <t>890111-1170311</t>
  </si>
  <si>
    <t>110-238-761715</t>
  </si>
  <si>
    <t>930621-2573918</t>
  </si>
  <si>
    <t>케이뱅크</t>
  </si>
  <si>
    <t>100-101-500078</t>
  </si>
  <si>
    <t>890925-1013219</t>
  </si>
  <si>
    <t>891029-2042510</t>
  </si>
  <si>
    <t>830105-2018115</t>
  </si>
  <si>
    <t>890221-2163019</t>
  </si>
  <si>
    <t>840620-2384114</t>
  </si>
  <si>
    <t>302-0965-1909-81</t>
  </si>
  <si>
    <t>930329-2352518</t>
  </si>
  <si>
    <t>811029-2473526</t>
  </si>
  <si>
    <t>910321-2901629</t>
  </si>
  <si>
    <t>871207-2768416</t>
  </si>
  <si>
    <t>010-6755-1207</t>
  </si>
  <si>
    <t>338-910082-88907</t>
  </si>
  <si>
    <t>880310-2169722</t>
  </si>
  <si>
    <t>110-442-400626</t>
  </si>
  <si>
    <t>900526-2117313</t>
  </si>
  <si>
    <t>121064-56-153913</t>
  </si>
  <si>
    <t>771220-1800322</t>
  </si>
  <si>
    <t>861006-1167510</t>
  </si>
  <si>
    <t>741222-2802512</t>
  </si>
  <si>
    <t>810910-1055717</t>
  </si>
  <si>
    <t>900412-2412019</t>
  </si>
  <si>
    <t>820329-2482711</t>
  </si>
  <si>
    <t>831010-2006125</t>
  </si>
  <si>
    <t>841127-2247116</t>
  </si>
  <si>
    <t>851006-2560116</t>
  </si>
  <si>
    <t>910610-2155121</t>
  </si>
  <si>
    <t>241-049422-00207</t>
  </si>
  <si>
    <t>830228-2069738</t>
  </si>
  <si>
    <t>010-3505-7781</t>
  </si>
  <si>
    <t>800913-2927223</t>
  </si>
  <si>
    <t>791112-1332811</t>
  </si>
  <si>
    <t>901006-2063313</t>
  </si>
  <si>
    <t>670201-2403127</t>
  </si>
  <si>
    <t>880216-1080218</t>
  </si>
  <si>
    <t>010-7448-2160</t>
  </si>
  <si>
    <t>890916-2078216</t>
  </si>
  <si>
    <t>811125-2052420</t>
  </si>
  <si>
    <t>860921-2070010</t>
  </si>
  <si>
    <t>1002-157-939655</t>
  </si>
  <si>
    <t>900315-2056019</t>
  </si>
  <si>
    <t>110-226-869677</t>
  </si>
  <si>
    <t>861115-2629712</t>
  </si>
  <si>
    <t>840622-2474511</t>
  </si>
  <si>
    <t>284801-04-000029</t>
  </si>
  <si>
    <t>880619-2114222</t>
  </si>
  <si>
    <t>840502-1065926</t>
  </si>
  <si>
    <t>110-076-350736</t>
  </si>
  <si>
    <t>730727-2452614</t>
  </si>
  <si>
    <t>867-08-023940</t>
  </si>
  <si>
    <t>850912-1009914</t>
  </si>
  <si>
    <t>110-320-580815</t>
  </si>
  <si>
    <t>950117-2078215</t>
  </si>
  <si>
    <t>110-427-553197</t>
  </si>
  <si>
    <t>870908-2574716</t>
  </si>
  <si>
    <t>850724-2002116</t>
  </si>
  <si>
    <t>950417-2070310</t>
  </si>
  <si>
    <t>891125-2080210</t>
  </si>
  <si>
    <t>800330-1236817</t>
  </si>
  <si>
    <t>1002-353-462161</t>
  </si>
  <si>
    <t>841206-2249519</t>
  </si>
  <si>
    <t>006-21-1021-060</t>
  </si>
  <si>
    <t>900111-1187313</t>
  </si>
  <si>
    <t>890530-1822411</t>
  </si>
  <si>
    <t>841011-1664412</t>
  </si>
  <si>
    <t>910224-2067615</t>
  </si>
  <si>
    <t>831110-2025018</t>
  </si>
  <si>
    <t>781118-1029919</t>
  </si>
  <si>
    <t>820822-1682623</t>
  </si>
  <si>
    <t>010-3177-6751</t>
  </si>
  <si>
    <t>100-021-408630</t>
  </si>
  <si>
    <t>901211-1058711</t>
  </si>
  <si>
    <t>810508-1452918</t>
  </si>
  <si>
    <t>010-8990-1056</t>
  </si>
  <si>
    <t>920505-2018417</t>
  </si>
  <si>
    <t>801218-1241825</t>
  </si>
  <si>
    <t>930117-2023918</t>
  </si>
  <si>
    <t>010-9903-9785</t>
  </si>
  <si>
    <t>740918-2025515</t>
  </si>
  <si>
    <t>840323-2156318</t>
  </si>
  <si>
    <t>110-210-659372</t>
  </si>
  <si>
    <t>900102-2552626</t>
  </si>
  <si>
    <t>010-4680-0279</t>
  </si>
  <si>
    <t>601129-52-130455</t>
  </si>
  <si>
    <t>871028-2162114</t>
  </si>
  <si>
    <t>860625-2262322</t>
  </si>
  <si>
    <t>110-444-569750</t>
  </si>
  <si>
    <t>930117-1300613</t>
  </si>
  <si>
    <t>010-4666-9344</t>
  </si>
  <si>
    <t>518402-01-480944</t>
  </si>
  <si>
    <t>930212-2350817</t>
  </si>
  <si>
    <t>010-6455-6819</t>
  </si>
  <si>
    <t>870731-1860516</t>
  </si>
  <si>
    <t>010-7428-5008</t>
  </si>
  <si>
    <t>862-12-219355</t>
  </si>
  <si>
    <t>850221-1124311</t>
  </si>
  <si>
    <t>920320-2158523</t>
  </si>
  <si>
    <t>741105-2155914</t>
  </si>
  <si>
    <t>910401-2351214</t>
  </si>
  <si>
    <t>110-298-393726</t>
  </si>
  <si>
    <t>861010-2023319</t>
  </si>
  <si>
    <t>010-2340-4263</t>
  </si>
  <si>
    <t>3333-03-9292766</t>
  </si>
  <si>
    <t>800828-2674913</t>
  </si>
  <si>
    <t>810516-2358215</t>
  </si>
  <si>
    <t>900918-2001111</t>
  </si>
  <si>
    <t>860103-2696218</t>
  </si>
  <si>
    <t>840515-1346015</t>
  </si>
  <si>
    <t>770605-1645915</t>
  </si>
  <si>
    <t>880607-2110723</t>
  </si>
  <si>
    <t>016702-04-312089</t>
  </si>
  <si>
    <t>920814-2033019</t>
  </si>
  <si>
    <t>950824-2042913</t>
  </si>
  <si>
    <t>010-5572-8789</t>
  </si>
  <si>
    <t>110-406-507605</t>
  </si>
  <si>
    <t>931009-2082711</t>
  </si>
  <si>
    <t>901203-1188219</t>
  </si>
  <si>
    <t>810831-2025712</t>
  </si>
  <si>
    <t>800202-2068311</t>
  </si>
  <si>
    <t>835-21-0411-987</t>
  </si>
  <si>
    <t>920610-2042126</t>
  </si>
  <si>
    <t>010-5305-4993</t>
  </si>
  <si>
    <t>1002-944-088845</t>
  </si>
  <si>
    <t>920222-1417011</t>
  </si>
  <si>
    <t>771006-2041510</t>
  </si>
  <si>
    <t>850322-2006212</t>
  </si>
  <si>
    <t>670116-1067122</t>
  </si>
  <si>
    <t>010-2247-3023</t>
  </si>
  <si>
    <t>096-21-0318-111</t>
  </si>
  <si>
    <t>901011-2636713</t>
  </si>
  <si>
    <t>900307-2034619</t>
  </si>
  <si>
    <t>930406-2560339</t>
  </si>
  <si>
    <t>880422-2058717</t>
  </si>
  <si>
    <t>761118-2182527</t>
  </si>
  <si>
    <t>110-060-555655</t>
  </si>
  <si>
    <t>810106-1528910</t>
  </si>
  <si>
    <t>851104-1403711</t>
  </si>
  <si>
    <t>810805-2047121</t>
  </si>
  <si>
    <t>871003-2010419</t>
  </si>
  <si>
    <t>1002-613-966889</t>
  </si>
  <si>
    <t>910902-2155120</t>
  </si>
  <si>
    <t>010-6741-0902</t>
  </si>
  <si>
    <t>1002-440-834750</t>
  </si>
  <si>
    <t>890110-1038012</t>
  </si>
  <si>
    <t>820424-2065215</t>
  </si>
  <si>
    <t>010-3208-0559</t>
  </si>
  <si>
    <t>757102-04-248117</t>
  </si>
  <si>
    <t>920428-1235214</t>
  </si>
  <si>
    <t>820211-1462211</t>
  </si>
  <si>
    <t>346502-04-067642</t>
  </si>
  <si>
    <t>900509-2184417</t>
  </si>
  <si>
    <t>010-5500-3888</t>
  </si>
  <si>
    <t>851205-2561020</t>
  </si>
  <si>
    <t>1002-459-472624</t>
  </si>
  <si>
    <t>870527-2837324</t>
  </si>
  <si>
    <t>801224-1080827</t>
  </si>
  <si>
    <t>770330-2105317</t>
  </si>
  <si>
    <t>800127-2051613</t>
  </si>
  <si>
    <t>880225-2011937</t>
  </si>
  <si>
    <t>871113-1041813</t>
  </si>
  <si>
    <t>110-270-161200</t>
  </si>
  <si>
    <t>860401-1187417</t>
  </si>
  <si>
    <t>1002-635-881128</t>
  </si>
  <si>
    <t>740914-2038019</t>
  </si>
  <si>
    <t>880130-2018827</t>
  </si>
  <si>
    <t>860803-1173911</t>
  </si>
  <si>
    <t>1002-744-974549</t>
  </si>
  <si>
    <t>930914-1822712</t>
  </si>
  <si>
    <t>292502-01-292764</t>
  </si>
  <si>
    <t>820814-2110516</t>
  </si>
  <si>
    <t>010-4190-9223</t>
  </si>
  <si>
    <t>900313-2090213</t>
  </si>
  <si>
    <t>840225-2121714</t>
  </si>
  <si>
    <t>509002-01-292257</t>
  </si>
  <si>
    <t>731112-2670514</t>
  </si>
  <si>
    <t>920608-1033015</t>
  </si>
  <si>
    <t>3333-09-7787536</t>
  </si>
  <si>
    <t>870324-2076810</t>
  </si>
  <si>
    <t>811209-2122615</t>
  </si>
  <si>
    <t>110-207-504897</t>
  </si>
  <si>
    <t>921107-2029511</t>
  </si>
  <si>
    <t>830527-2011518</t>
  </si>
  <si>
    <t>910223-1357322</t>
  </si>
  <si>
    <t>010-3464-3836</t>
  </si>
  <si>
    <t>360102-04-057524</t>
  </si>
  <si>
    <t>720723-2055713</t>
  </si>
  <si>
    <t>010-3368-3196</t>
  </si>
  <si>
    <t>110-212-308564</t>
  </si>
  <si>
    <t>671124-1068118</t>
  </si>
  <si>
    <t>820528-1905914</t>
  </si>
  <si>
    <t>1002-630-746949</t>
  </si>
  <si>
    <t>911201-2410825</t>
  </si>
  <si>
    <t>3333-04-7289693</t>
  </si>
  <si>
    <t>870706-2065814</t>
  </si>
  <si>
    <t>870522-2076311</t>
  </si>
  <si>
    <t>801029-2069319</t>
  </si>
  <si>
    <t>900201-2124615</t>
  </si>
  <si>
    <t>010-9868-3309</t>
  </si>
  <si>
    <t>1002-159-460414</t>
  </si>
  <si>
    <t>880508-2157710</t>
  </si>
  <si>
    <t>010-9701-6358</t>
  </si>
  <si>
    <t>1002-429-573597</t>
  </si>
  <si>
    <t>731109-2231715</t>
  </si>
  <si>
    <t>1002-036-843571</t>
  </si>
  <si>
    <t>721214-2227117</t>
  </si>
  <si>
    <t>901018-2170217</t>
  </si>
  <si>
    <t>760304-2058311</t>
  </si>
  <si>
    <t>010-7366-4838</t>
  </si>
  <si>
    <t>992801-01-121291</t>
  </si>
  <si>
    <t>850218-2621611</t>
  </si>
  <si>
    <t>477-910109-00307</t>
  </si>
  <si>
    <t>김하림</t>
  </si>
  <si>
    <t>안준기</t>
  </si>
  <si>
    <t>최주연</t>
  </si>
  <si>
    <t>강동헌</t>
  </si>
  <si>
    <t>김가원</t>
  </si>
  <si>
    <t>민미혜</t>
  </si>
  <si>
    <t>김지연</t>
  </si>
  <si>
    <t>김지원85</t>
  </si>
  <si>
    <t>남보현</t>
  </si>
  <si>
    <t>남윤진</t>
  </si>
  <si>
    <t>도한나</t>
  </si>
  <si>
    <t>박범진</t>
  </si>
  <si>
    <t>박정훈</t>
  </si>
  <si>
    <t>배나경91</t>
  </si>
  <si>
    <t>백선욱</t>
  </si>
  <si>
    <t>백순규</t>
  </si>
  <si>
    <t>백준길</t>
  </si>
  <si>
    <t>유지은</t>
  </si>
  <si>
    <t>이원국</t>
  </si>
  <si>
    <t>이인경</t>
  </si>
  <si>
    <t>이지예</t>
  </si>
  <si>
    <t>장문영</t>
  </si>
  <si>
    <t>정현</t>
  </si>
  <si>
    <t>조한아</t>
  </si>
  <si>
    <t>조혜은</t>
  </si>
  <si>
    <t>최정은80</t>
  </si>
  <si>
    <t>추보름</t>
  </si>
  <si>
    <t>한송이</t>
  </si>
  <si>
    <t>박수경</t>
  </si>
  <si>
    <t>서수지</t>
  </si>
  <si>
    <t>이보미</t>
  </si>
  <si>
    <t>최정은77</t>
  </si>
  <si>
    <t>이원지</t>
  </si>
  <si>
    <t>정차현</t>
  </si>
  <si>
    <t>강승표</t>
  </si>
  <si>
    <t>강연경</t>
  </si>
  <si>
    <t>강영옥</t>
  </si>
  <si>
    <t>구혁탄</t>
  </si>
  <si>
    <t>권미경</t>
  </si>
  <si>
    <t>권아람</t>
  </si>
  <si>
    <t>권지영</t>
  </si>
  <si>
    <t>기희진</t>
  </si>
  <si>
    <t>김경아</t>
  </si>
  <si>
    <t>김근형</t>
  </si>
  <si>
    <t>김기정</t>
  </si>
  <si>
    <t>김누리</t>
  </si>
  <si>
    <t>김다래</t>
  </si>
  <si>
    <t>김다혜</t>
  </si>
  <si>
    <t>김대업</t>
  </si>
  <si>
    <t>김대연</t>
  </si>
  <si>
    <t>김도희</t>
  </si>
  <si>
    <t>김로완</t>
  </si>
  <si>
    <t>김민희</t>
  </si>
  <si>
    <t>김빛나래</t>
  </si>
  <si>
    <t>김소라</t>
  </si>
  <si>
    <t>김소희</t>
  </si>
  <si>
    <t>김순택</t>
  </si>
  <si>
    <t>김예샘</t>
  </si>
  <si>
    <t>김원진</t>
  </si>
  <si>
    <t>김은영</t>
  </si>
  <si>
    <t>김준형83</t>
  </si>
  <si>
    <t>김지원83</t>
  </si>
  <si>
    <t>김현승</t>
  </si>
  <si>
    <t>김혜영</t>
  </si>
  <si>
    <t>나은선</t>
  </si>
  <si>
    <t>노수민</t>
  </si>
  <si>
    <t>노형원</t>
  </si>
  <si>
    <t>류현주</t>
  </si>
  <si>
    <t>명소희</t>
  </si>
  <si>
    <t>명재환</t>
  </si>
  <si>
    <t>문민형</t>
  </si>
  <si>
    <t>박소현</t>
  </si>
  <si>
    <t>박시범</t>
  </si>
  <si>
    <t>박지원</t>
  </si>
  <si>
    <t>박초이</t>
  </si>
  <si>
    <t>박하나</t>
  </si>
  <si>
    <t>박하은</t>
  </si>
  <si>
    <t>배나경84</t>
  </si>
  <si>
    <t>배은아</t>
  </si>
  <si>
    <t>백민</t>
  </si>
  <si>
    <t>변가희</t>
  </si>
  <si>
    <t>서지윤</t>
  </si>
  <si>
    <t>손상모</t>
  </si>
  <si>
    <t>손상은</t>
  </si>
  <si>
    <t>손승훈</t>
  </si>
  <si>
    <t>송상훈</t>
  </si>
  <si>
    <t>송정미</t>
  </si>
  <si>
    <t>신동근</t>
  </si>
  <si>
    <t>신정식</t>
  </si>
  <si>
    <t>신형식</t>
  </si>
  <si>
    <t>심미자</t>
  </si>
  <si>
    <t>안병찬</t>
  </si>
  <si>
    <t>안세빈</t>
  </si>
  <si>
    <t>양은선</t>
  </si>
  <si>
    <t>양준명</t>
  </si>
  <si>
    <t>엄소연</t>
  </si>
  <si>
    <t>엄은경</t>
  </si>
  <si>
    <t>오다애</t>
  </si>
  <si>
    <t>오수빈</t>
  </si>
  <si>
    <t>오유나</t>
  </si>
  <si>
    <t>우선화</t>
  </si>
  <si>
    <t>우슬기</t>
  </si>
  <si>
    <t>유승조</t>
  </si>
  <si>
    <t>유화현</t>
  </si>
  <si>
    <t>윤명진</t>
  </si>
  <si>
    <t>윤소원</t>
  </si>
  <si>
    <t>윤수희</t>
  </si>
  <si>
    <t>윤준호</t>
  </si>
  <si>
    <t>윤태경</t>
  </si>
  <si>
    <t>윤희영</t>
  </si>
  <si>
    <t>이광모</t>
  </si>
  <si>
    <t>이나리72</t>
  </si>
  <si>
    <t>이미경</t>
  </si>
  <si>
    <t>이상은</t>
  </si>
  <si>
    <t>이소리</t>
  </si>
  <si>
    <t>이송이</t>
  </si>
  <si>
    <t>이수정</t>
  </si>
  <si>
    <t>이승은</t>
  </si>
  <si>
    <t>이유진</t>
  </si>
  <si>
    <t>이윤주</t>
  </si>
  <si>
    <t>이은엽</t>
  </si>
  <si>
    <t>이은지</t>
  </si>
  <si>
    <t>이인표</t>
  </si>
  <si>
    <t>이정혜</t>
  </si>
  <si>
    <t>이창민</t>
  </si>
  <si>
    <t>이태용</t>
  </si>
  <si>
    <t>이현수</t>
  </si>
  <si>
    <t>이현희</t>
  </si>
  <si>
    <t>이혜리</t>
  </si>
  <si>
    <t>이혜지</t>
  </si>
  <si>
    <t>임지혜95</t>
  </si>
  <si>
    <t>장재원</t>
  </si>
  <si>
    <t>장진수</t>
  </si>
  <si>
    <t>장한별</t>
  </si>
  <si>
    <t>장희정</t>
  </si>
  <si>
    <t>전수지</t>
  </si>
  <si>
    <t>전승현</t>
  </si>
  <si>
    <t>정미금</t>
  </si>
  <si>
    <t>정민섭</t>
  </si>
  <si>
    <t>정선경</t>
  </si>
  <si>
    <t>정유나</t>
  </si>
  <si>
    <t>정은희</t>
  </si>
  <si>
    <t>정준</t>
  </si>
  <si>
    <t>정지영</t>
  </si>
  <si>
    <t>정하니</t>
  </si>
  <si>
    <t>조강이</t>
  </si>
  <si>
    <t>조도경</t>
  </si>
  <si>
    <t>조연우</t>
  </si>
  <si>
    <t>조은진</t>
  </si>
  <si>
    <t>조종하</t>
  </si>
  <si>
    <t>조현기</t>
  </si>
  <si>
    <t>조홍희</t>
  </si>
  <si>
    <t>차화연</t>
  </si>
  <si>
    <t>최민혁</t>
  </si>
  <si>
    <t>최영원</t>
  </si>
  <si>
    <t>최윤</t>
  </si>
  <si>
    <t>최은화</t>
  </si>
  <si>
    <t>최재용</t>
  </si>
  <si>
    <t>최지혜</t>
  </si>
  <si>
    <t>한지현</t>
  </si>
  <si>
    <t>한채경</t>
  </si>
  <si>
    <t>홍래우</t>
  </si>
  <si>
    <t>홍샛별</t>
  </si>
  <si>
    <t>홍은재</t>
  </si>
  <si>
    <t>황수정</t>
  </si>
  <si>
    <t>920405-1069011</t>
  </si>
  <si>
    <t>010-5353-7467</t>
  </si>
  <si>
    <t>040001-04-139370</t>
  </si>
  <si>
    <t>820112-2081139</t>
  </si>
  <si>
    <t>010-9634-1338</t>
  </si>
  <si>
    <t>1002-829-939995</t>
  </si>
  <si>
    <t>940511-2178818</t>
  </si>
  <si>
    <t>010-7228-4122</t>
  </si>
  <si>
    <t>1002-511-282969</t>
  </si>
  <si>
    <t>910228-1010412</t>
  </si>
  <si>
    <t>010-4605-9334</t>
  </si>
  <si>
    <t>110-304-422188</t>
  </si>
  <si>
    <t>830220-2067024</t>
  </si>
  <si>
    <t>010-5272-7602</t>
  </si>
  <si>
    <t>1002-453-995341</t>
  </si>
  <si>
    <t>840221-2091011</t>
  </si>
  <si>
    <t>010-8473-9915</t>
  </si>
  <si>
    <t>670-910129-45307</t>
  </si>
  <si>
    <t>840301-2067230</t>
  </si>
  <si>
    <t>010-9971-4085</t>
  </si>
  <si>
    <t>110-234-488728</t>
  </si>
  <si>
    <t>941128-2677419</t>
  </si>
  <si>
    <t>010-3656-7467</t>
  </si>
  <si>
    <t>509-910480-12807</t>
  </si>
  <si>
    <t>870206-1798611</t>
  </si>
  <si>
    <t>010-3340-5903</t>
  </si>
  <si>
    <t>019-050034-01-020</t>
  </si>
  <si>
    <t>800515-1068716</t>
  </si>
  <si>
    <t>010-9177-8365</t>
  </si>
  <si>
    <t>284802-04-012645</t>
  </si>
  <si>
    <t>921130-2405414</t>
  </si>
  <si>
    <t>010-2611-2430</t>
  </si>
  <si>
    <t>302-0542-1431-91</t>
  </si>
  <si>
    <t>205702-04-154328</t>
  </si>
  <si>
    <t>920520-2063519</t>
  </si>
  <si>
    <t>010-2770-1520</t>
  </si>
  <si>
    <t>772-910096-97007</t>
  </si>
  <si>
    <t>010-6530-3844</t>
  </si>
  <si>
    <t>010-2637-2822</t>
  </si>
  <si>
    <t>790711-1052216</t>
  </si>
  <si>
    <t>010-8226-0711</t>
  </si>
  <si>
    <t>1002-130-094971</t>
  </si>
  <si>
    <t>820913-1482715</t>
  </si>
  <si>
    <t>010-4142-0913</t>
  </si>
  <si>
    <t>027-21-0873-762</t>
  </si>
  <si>
    <t>911202-2167622</t>
  </si>
  <si>
    <t>010-5349-1180</t>
  </si>
  <si>
    <t>011202-04-183633</t>
  </si>
  <si>
    <t>110-417-526744</t>
  </si>
  <si>
    <t>830328-2020010</t>
  </si>
  <si>
    <t>010-4785-4798</t>
  </si>
  <si>
    <t>110-007-917080</t>
  </si>
  <si>
    <t>950127-1328810</t>
  </si>
  <si>
    <t>010-2087-2351</t>
  </si>
  <si>
    <t>110-406-275352</t>
  </si>
  <si>
    <t>820809-1346823</t>
  </si>
  <si>
    <t>010-5019-2575</t>
  </si>
  <si>
    <t>110-233-775248</t>
  </si>
  <si>
    <t>930828-1074813</t>
  </si>
  <si>
    <t>010-4143-9308</t>
  </si>
  <si>
    <t>110-363-310966</t>
  </si>
  <si>
    <t>800817-2721316</t>
  </si>
  <si>
    <t>010-9870-3040</t>
  </si>
  <si>
    <t>900209-2076212</t>
  </si>
  <si>
    <t>010-5105-1039</t>
  </si>
  <si>
    <t>제주은행</t>
  </si>
  <si>
    <t>02-02-314008</t>
  </si>
  <si>
    <t>900112-1011111</t>
  </si>
  <si>
    <t>011-9178-9787</t>
  </si>
  <si>
    <t>110-356-684826</t>
  </si>
  <si>
    <t>870526-2080716</t>
  </si>
  <si>
    <t>010-2920-1131</t>
  </si>
  <si>
    <t>110-293-179743</t>
  </si>
  <si>
    <t>790213-2019111</t>
  </si>
  <si>
    <t>010-3018-3287</t>
  </si>
  <si>
    <t>840-08-037620</t>
  </si>
  <si>
    <t>010-3421-9567</t>
  </si>
  <si>
    <t>871008-2019210</t>
  </si>
  <si>
    <t>010-9268-6168</t>
  </si>
  <si>
    <t>475825-96-109695</t>
  </si>
  <si>
    <t>010-4450-8606</t>
  </si>
  <si>
    <t>3333-13-9392002</t>
  </si>
  <si>
    <t>920405-2574517</t>
  </si>
  <si>
    <t>010-2266-7336</t>
  </si>
  <si>
    <t>1002-480-733645</t>
  </si>
  <si>
    <t>010-9938-0927</t>
  </si>
  <si>
    <t>880129-2070421</t>
  </si>
  <si>
    <t>010-3722-4444</t>
  </si>
  <si>
    <t>780514-1041310</t>
  </si>
  <si>
    <t>010-7289-4050</t>
  </si>
  <si>
    <t>1002-006-717154</t>
  </si>
  <si>
    <t>881024-2152012</t>
  </si>
  <si>
    <t>010-2494-1025</t>
  </si>
  <si>
    <t>110-418-354330</t>
  </si>
  <si>
    <t>880606-2151618</t>
  </si>
  <si>
    <t>010-6638-6149</t>
  </si>
  <si>
    <t>794625-01-006420</t>
  </si>
  <si>
    <t>010-5063-5203</t>
  </si>
  <si>
    <t>010-9922-9237</t>
  </si>
  <si>
    <t>870120-2184024</t>
  </si>
  <si>
    <t>010-3354-1358</t>
  </si>
  <si>
    <t>010-8863-9850</t>
  </si>
  <si>
    <t>010-2040-0621</t>
  </si>
  <si>
    <t>891228-1063224</t>
  </si>
  <si>
    <t>010-3757-9858</t>
  </si>
  <si>
    <t>110-245-926226</t>
  </si>
  <si>
    <t>010-6285-0610</t>
  </si>
  <si>
    <t>800520-2093916</t>
  </si>
  <si>
    <t>010-8556-6524</t>
  </si>
  <si>
    <t>110-162-737318</t>
  </si>
  <si>
    <t>890121-2067741</t>
  </si>
  <si>
    <t>010-8420-4242</t>
  </si>
  <si>
    <t>3333-01-4021179</t>
  </si>
  <si>
    <t>900503-1020225</t>
  </si>
  <si>
    <t>010-2319-3093</t>
  </si>
  <si>
    <t>219402-04-087531</t>
  </si>
  <si>
    <t>860601-2012319</t>
  </si>
  <si>
    <t>010-9983-2196</t>
  </si>
  <si>
    <t>800406-2951015</t>
  </si>
  <si>
    <t>010-8662-5767</t>
  </si>
  <si>
    <t>640602-04-078447</t>
  </si>
  <si>
    <t>851029-1075332</t>
  </si>
  <si>
    <t>010-3279-3719</t>
  </si>
  <si>
    <t>483901-01-187005</t>
  </si>
  <si>
    <t>920727-1120510</t>
  </si>
  <si>
    <t>010-5191-1256</t>
  </si>
  <si>
    <t>647-014215-02-003</t>
  </si>
  <si>
    <t>880716-1019918</t>
  </si>
  <si>
    <t>010-3323-0716</t>
  </si>
  <si>
    <t>220402-04-148016</t>
  </si>
  <si>
    <t>950403-2047317</t>
  </si>
  <si>
    <t>010-3550-2280</t>
  </si>
  <si>
    <t>053601-04-075807</t>
  </si>
  <si>
    <t>880911-2168716</t>
  </si>
  <si>
    <t>010-2791-3683</t>
  </si>
  <si>
    <t>110-236-066145</t>
  </si>
  <si>
    <t>466401-01-368188</t>
  </si>
  <si>
    <t>920807-2070321</t>
  </si>
  <si>
    <t>010-6844-8322</t>
  </si>
  <si>
    <t>1002-243-814903</t>
  </si>
  <si>
    <t>811004-2182920</t>
  </si>
  <si>
    <t>010-8982-5425</t>
  </si>
  <si>
    <t>424-041951-12-001</t>
  </si>
  <si>
    <t>910423-2024618</t>
  </si>
  <si>
    <t>010-9918-1023</t>
  </si>
  <si>
    <t>620-224501-724</t>
  </si>
  <si>
    <t>010-9889-6257</t>
  </si>
  <si>
    <t>850731-1041817</t>
  </si>
  <si>
    <t>010-6254-4263</t>
  </si>
  <si>
    <t>3333-03-6727171</t>
  </si>
  <si>
    <t>880409-2011710</t>
  </si>
  <si>
    <t>010-2058-7913</t>
  </si>
  <si>
    <t>110-445-098243</t>
  </si>
  <si>
    <t>880314-1588011</t>
  </si>
  <si>
    <t>010-5682-4908</t>
  </si>
  <si>
    <t>061702-04-106383</t>
  </si>
  <si>
    <t>880107-1042827</t>
  </si>
  <si>
    <t>010-7143-7215</t>
  </si>
  <si>
    <t>884202-04-094728</t>
  </si>
  <si>
    <t>911001-1078314</t>
  </si>
  <si>
    <t>010-8181-6805</t>
  </si>
  <si>
    <t>1002-052-761454</t>
  </si>
  <si>
    <t>850130-2057111</t>
  </si>
  <si>
    <t>010-4441-1895</t>
  </si>
  <si>
    <t>595-04-766420</t>
  </si>
  <si>
    <t>901124-2018711</t>
  </si>
  <si>
    <t>010-3442-6113</t>
  </si>
  <si>
    <t>1002-444-149250</t>
  </si>
  <si>
    <t>861029-2894817</t>
  </si>
  <si>
    <t>010-8530-7421</t>
  </si>
  <si>
    <t>1002-547-669353</t>
  </si>
  <si>
    <t>박연주</t>
  </si>
  <si>
    <t>송임정</t>
  </si>
  <si>
    <t>안소연</t>
  </si>
  <si>
    <t>유승현</t>
  </si>
  <si>
    <t>임한나</t>
  </si>
  <si>
    <t>최승희</t>
  </si>
  <si>
    <t>급여</t>
    <phoneticPr fontId="18" type="noConversion"/>
  </si>
  <si>
    <t>소득세</t>
    <phoneticPr fontId="18" type="noConversion"/>
  </si>
  <si>
    <t>주민세</t>
    <phoneticPr fontId="18" type="noConversion"/>
  </si>
  <si>
    <t>강석희</t>
  </si>
  <si>
    <t>김민채</t>
  </si>
  <si>
    <t>최상현</t>
  </si>
  <si>
    <t>최영주</t>
  </si>
  <si>
    <t>강민건</t>
  </si>
  <si>
    <t>김선영</t>
  </si>
  <si>
    <t>김세리</t>
  </si>
  <si>
    <t>김세진</t>
  </si>
  <si>
    <t>김수로</t>
  </si>
  <si>
    <t>김혜정</t>
  </si>
  <si>
    <t>박성원</t>
  </si>
  <si>
    <t>박예나</t>
  </si>
  <si>
    <t>배은지</t>
  </si>
  <si>
    <t>부은주</t>
  </si>
  <si>
    <t>손경수</t>
  </si>
  <si>
    <t>전병덕</t>
  </si>
  <si>
    <t>정수정</t>
  </si>
  <si>
    <t>조혜영</t>
  </si>
  <si>
    <t>조혜진</t>
  </si>
  <si>
    <t>최혜진</t>
  </si>
  <si>
    <t>하대훈</t>
  </si>
  <si>
    <t>870103-1025126</t>
  </si>
  <si>
    <t>010-4397-5569</t>
  </si>
  <si>
    <t>778802-04-187747</t>
  </si>
  <si>
    <t>950307-2030616</t>
  </si>
  <si>
    <t>010-5023-9852</t>
  </si>
  <si>
    <t>1002-751-575736</t>
  </si>
  <si>
    <t>930320-2903715</t>
  </si>
  <si>
    <t>010-6481-0706</t>
  </si>
  <si>
    <t>110-362-692783</t>
  </si>
  <si>
    <t>910424-2071028</t>
  </si>
  <si>
    <t>010-7389-9312</t>
  </si>
  <si>
    <t>110-371-678501</t>
  </si>
  <si>
    <t>910811-2235414</t>
  </si>
  <si>
    <t>010-7396-8081</t>
  </si>
  <si>
    <t>270102-04-060009</t>
  </si>
  <si>
    <t>900917-2853417</t>
  </si>
  <si>
    <t>010-4588-0219</t>
  </si>
  <si>
    <t>110-403-060736</t>
  </si>
  <si>
    <t>830702-2360318</t>
  </si>
  <si>
    <t>010-3380-7569</t>
  </si>
  <si>
    <t>332-161571-02-101</t>
  </si>
  <si>
    <t>931203-2933616</t>
  </si>
  <si>
    <t>010-6462-0206</t>
  </si>
  <si>
    <t>1002-448-808741</t>
  </si>
  <si>
    <t>860221-2124214</t>
  </si>
  <si>
    <t>010-5827-5857</t>
  </si>
  <si>
    <t>338-910174-54907</t>
  </si>
  <si>
    <t>880219-2032418</t>
  </si>
  <si>
    <t>010-7730-2019</t>
  </si>
  <si>
    <t>1002-408-932784</t>
  </si>
  <si>
    <t>010-9169-8216</t>
  </si>
  <si>
    <t>960705-2168516</t>
  </si>
  <si>
    <t>010-2337-9320</t>
  </si>
  <si>
    <t>1002-659-183651</t>
  </si>
  <si>
    <t>010-7277-4036</t>
  </si>
  <si>
    <t>010-8584-2463</t>
  </si>
  <si>
    <t>960824-2048210</t>
  </si>
  <si>
    <t>010-7765-2678</t>
  </si>
  <si>
    <t>456702-01-306384</t>
  </si>
  <si>
    <t>800330-1472216</t>
  </si>
  <si>
    <t>010-6810-4882</t>
  </si>
  <si>
    <t>210702-04-020793</t>
  </si>
  <si>
    <t>951008-2260116</t>
  </si>
  <si>
    <t>010-8722-0232</t>
  </si>
  <si>
    <t>302-0734-2761-41</t>
  </si>
  <si>
    <t>930701-1261219</t>
  </si>
  <si>
    <t>010-6829-7171</t>
  </si>
  <si>
    <t>302-0343-9426-01</t>
  </si>
  <si>
    <t>881008-2253732</t>
  </si>
  <si>
    <t>010-6860-9758</t>
  </si>
  <si>
    <t>1002-433-422736</t>
  </si>
  <si>
    <t>940809-2085215</t>
  </si>
  <si>
    <t>010-9298-9489</t>
  </si>
  <si>
    <t>010-7158-0118</t>
  </si>
  <si>
    <t>010-2808-5920</t>
  </si>
  <si>
    <t>920707-2411620</t>
  </si>
  <si>
    <t>010-2022-5829</t>
  </si>
  <si>
    <t>870413-1703017</t>
  </si>
  <si>
    <t>010-3369-5695</t>
  </si>
  <si>
    <t>110-411-852288</t>
  </si>
  <si>
    <t>010-6408-3083</t>
  </si>
  <si>
    <t>971107-1953811</t>
  </si>
  <si>
    <t>010-9742-9787</t>
  </si>
  <si>
    <t>890317-2184015</t>
  </si>
  <si>
    <t>010-4112-8713</t>
  </si>
  <si>
    <t>532002-01-400119</t>
  </si>
  <si>
    <t>960313-2025611</t>
  </si>
  <si>
    <t>010-3994-6228</t>
  </si>
  <si>
    <t>409101-01-160150</t>
  </si>
  <si>
    <t>970702-2164011</t>
  </si>
  <si>
    <t>010-6888-1952</t>
  </si>
  <si>
    <t>1002-855-129524</t>
  </si>
  <si>
    <t>790831-2011122</t>
  </si>
  <si>
    <t>010-7673-0085</t>
  </si>
  <si>
    <t>065-21-0574-556</t>
  </si>
  <si>
    <t>900730-1056729</t>
  </si>
  <si>
    <t>010-8850-8052</t>
  </si>
  <si>
    <t>110-380-410902</t>
  </si>
  <si>
    <t>830517-2031317</t>
  </si>
  <si>
    <t>010-6606-5111</t>
  </si>
  <si>
    <t>1002-500-054515</t>
  </si>
  <si>
    <t>811007-2065311</t>
  </si>
  <si>
    <t>010-7197-0085</t>
  </si>
  <si>
    <t>376-810136-46707</t>
  </si>
  <si>
    <t>911025-2483117</t>
  </si>
  <si>
    <t>010-9814-2800</t>
  </si>
  <si>
    <t>356-0233-8343-83</t>
  </si>
  <si>
    <t>이인애</t>
  </si>
  <si>
    <t>김학수</t>
  </si>
  <si>
    <t>강신곤</t>
  </si>
  <si>
    <t>김광만</t>
  </si>
  <si>
    <t>김기영</t>
  </si>
  <si>
    <t>김동진</t>
  </si>
  <si>
    <t>김민정</t>
  </si>
  <si>
    <t>김자영</t>
  </si>
  <si>
    <t>김지형</t>
  </si>
  <si>
    <t>도예림</t>
  </si>
  <si>
    <t>박경호</t>
  </si>
  <si>
    <t>박새라</t>
  </si>
  <si>
    <t>박초연</t>
  </si>
  <si>
    <t>방재호</t>
  </si>
  <si>
    <t>서승연</t>
  </si>
  <si>
    <t>신누리</t>
  </si>
  <si>
    <t>안현정</t>
  </si>
  <si>
    <t>윤성민</t>
  </si>
  <si>
    <t>이건욱</t>
  </si>
  <si>
    <t>장대성</t>
  </si>
  <si>
    <t>정영진</t>
  </si>
  <si>
    <t>정윤영</t>
  </si>
  <si>
    <t>851025-1042513</t>
  </si>
  <si>
    <t>010-4726-2115</t>
  </si>
  <si>
    <t>616702-01-448431</t>
  </si>
  <si>
    <t>881003-1654715</t>
  </si>
  <si>
    <t>010-8359-0169</t>
  </si>
  <si>
    <t>110-346-041466</t>
  </si>
  <si>
    <t>731211-2671235</t>
  </si>
  <si>
    <t>010-6287-0724</t>
  </si>
  <si>
    <t>920227-1019518</t>
  </si>
  <si>
    <t>010-8987-8246</t>
  </si>
  <si>
    <t>1002-750-108784</t>
  </si>
  <si>
    <t>010-2686-4099</t>
  </si>
  <si>
    <t>880813-2410319</t>
  </si>
  <si>
    <t>010-8528-5513</t>
  </si>
  <si>
    <t>110-510-359776</t>
  </si>
  <si>
    <t>010-5502-4866</t>
  </si>
  <si>
    <t>010-8484-0534</t>
  </si>
  <si>
    <t>880108-2057812</t>
  </si>
  <si>
    <t>010-5115-9738</t>
  </si>
  <si>
    <t>1002-353-752748</t>
  </si>
  <si>
    <t>110-048-658151</t>
  </si>
  <si>
    <t>910620-2021018</t>
  </si>
  <si>
    <t>010-5631-0801</t>
  </si>
  <si>
    <t>3333-12-7675750</t>
  </si>
  <si>
    <t>010-9045-4991</t>
  </si>
  <si>
    <t>960101-2188718</t>
  </si>
  <si>
    <t>010-3247-8968</t>
  </si>
  <si>
    <t>110-146-747657</t>
  </si>
  <si>
    <t>891220-1214210</t>
  </si>
  <si>
    <t>010-9899-8289</t>
  </si>
  <si>
    <t>010-7195-3665</t>
  </si>
  <si>
    <t>950403-2678234</t>
  </si>
  <si>
    <t>010-6782-8459</t>
  </si>
  <si>
    <t>110-406-757271</t>
  </si>
  <si>
    <t>890826-1012519</t>
  </si>
  <si>
    <t>010-2476-9800</t>
  </si>
  <si>
    <t>584-02-233708</t>
  </si>
  <si>
    <t>841020-2904017</t>
  </si>
  <si>
    <t>010-9330-2978</t>
  </si>
  <si>
    <t>110-440-603600</t>
  </si>
  <si>
    <t>010-3201-9803</t>
  </si>
  <si>
    <t>931124-2037322</t>
  </si>
  <si>
    <t>010-8979-1381</t>
  </si>
  <si>
    <t>371101-04-041382</t>
  </si>
  <si>
    <t>730919-2009717</t>
  </si>
  <si>
    <t>010-3454-3837</t>
  </si>
  <si>
    <t>211-910017-64008</t>
  </si>
  <si>
    <t>010-4933-9183</t>
  </si>
  <si>
    <t>010-5538-9011</t>
  </si>
  <si>
    <t>010-9221-8684</t>
  </si>
  <si>
    <t>850617-1912124</t>
  </si>
  <si>
    <t>010-3675-0387</t>
  </si>
  <si>
    <t>110-292-215955</t>
  </si>
  <si>
    <t>010-4306-0011</t>
  </si>
  <si>
    <t>이혜경86</t>
  </si>
  <si>
    <t>790615-1041519</t>
  </si>
  <si>
    <t>010-5172-0909</t>
  </si>
  <si>
    <t>796-095971-02-001</t>
  </si>
  <si>
    <t>010-5122-0401</t>
  </si>
  <si>
    <t>010-5177-8255</t>
  </si>
  <si>
    <t>010-9983-5724</t>
  </si>
  <si>
    <t>010-7514-8037</t>
  </si>
  <si>
    <t>010-2176-4426</t>
  </si>
  <si>
    <t>820111-2095223</t>
  </si>
  <si>
    <t>010-8529-4139</t>
  </si>
  <si>
    <t>110-435-874131</t>
  </si>
  <si>
    <t>850217-1075411</t>
  </si>
  <si>
    <t>010-9007-6822</t>
  </si>
  <si>
    <t>1002-537-811249</t>
  </si>
  <si>
    <t>970206-2076618</t>
  </si>
  <si>
    <t>010-9088-1318</t>
  </si>
  <si>
    <t>3333-02-4822009</t>
  </si>
  <si>
    <t>820816-1770019</t>
  </si>
  <si>
    <t>010-9024-5774</t>
  </si>
  <si>
    <t>631002-04-344623</t>
  </si>
  <si>
    <t>921106-1184210</t>
  </si>
  <si>
    <t>010-6383-6920</t>
  </si>
  <si>
    <t>211-910691-92107</t>
  </si>
  <si>
    <t>780708-2011116</t>
  </si>
  <si>
    <t>010-3691-1895</t>
  </si>
  <si>
    <t>924501-01-093245</t>
  </si>
  <si>
    <t>110-516-806084</t>
  </si>
  <si>
    <t>고은비</t>
  </si>
  <si>
    <t>권우정</t>
  </si>
  <si>
    <t>김남희</t>
  </si>
  <si>
    <t>김다영</t>
  </si>
  <si>
    <t>김유미</t>
  </si>
  <si>
    <t>김태훈</t>
  </si>
  <si>
    <t>김혜림</t>
  </si>
  <si>
    <t>박해원</t>
  </si>
  <si>
    <t>서가영</t>
  </si>
  <si>
    <t>서주현</t>
  </si>
  <si>
    <t>송시윤</t>
  </si>
  <si>
    <t>신은희</t>
  </si>
  <si>
    <t>유다솜</t>
  </si>
  <si>
    <t>이찬형</t>
  </si>
  <si>
    <t>조미선</t>
  </si>
  <si>
    <t>조정연</t>
  </si>
  <si>
    <t>한기장</t>
  </si>
  <si>
    <t>홍혜인</t>
  </si>
  <si>
    <t>용문고</t>
  </si>
  <si>
    <t>양진중</t>
  </si>
  <si>
    <t>임정서</t>
  </si>
  <si>
    <t>황예슬</t>
  </si>
  <si>
    <t>921019-2162420</t>
  </si>
  <si>
    <t>200002-04-143448</t>
  </si>
  <si>
    <t>761010-2721714</t>
  </si>
  <si>
    <t>344-078955-02-001</t>
  </si>
  <si>
    <t>851121-2011419</t>
  </si>
  <si>
    <t>110-157-223520</t>
  </si>
  <si>
    <t>126-264974-12-501</t>
  </si>
  <si>
    <t>김다솜</t>
  </si>
  <si>
    <t>920830-2042911</t>
  </si>
  <si>
    <t>010-2353-3175</t>
  </si>
  <si>
    <t>김송이89</t>
  </si>
  <si>
    <t>820415-1730619</t>
  </si>
  <si>
    <t>222002-04-208460</t>
  </si>
  <si>
    <t>302-1230-2997-91</t>
  </si>
  <si>
    <t>881023-2079911</t>
  </si>
  <si>
    <t>3333-01-9161149</t>
  </si>
  <si>
    <t>박재하</t>
  </si>
  <si>
    <t>850210-1726435</t>
  </si>
  <si>
    <t>010-7169-2677</t>
  </si>
  <si>
    <t>960807-2552611</t>
  </si>
  <si>
    <t>349401-04-235465</t>
  </si>
  <si>
    <t>911106-2032517</t>
  </si>
  <si>
    <t>605301-04-057981</t>
  </si>
  <si>
    <t>010-2598-0073</t>
  </si>
  <si>
    <t>811127-1553319</t>
  </si>
  <si>
    <t>307002-04-140768</t>
  </si>
  <si>
    <t>010-9075-0053</t>
  </si>
  <si>
    <t>940413-2095027</t>
  </si>
  <si>
    <t>560502-02-133813</t>
  </si>
  <si>
    <t>770414-2233213</t>
  </si>
  <si>
    <t>110-173-555949</t>
  </si>
  <si>
    <t>010-4355-6124</t>
  </si>
  <si>
    <t>970119-2017616</t>
  </si>
  <si>
    <t>352-0897-5303-63</t>
  </si>
  <si>
    <t>010-8864-1331</t>
  </si>
  <si>
    <t>유수진</t>
  </si>
  <si>
    <t>801223-2019018</t>
  </si>
  <si>
    <t>010-7133-2074</t>
  </si>
  <si>
    <t>1002-139-718568</t>
  </si>
  <si>
    <t>010-7128-6755</t>
  </si>
  <si>
    <t>010-2906-2307</t>
  </si>
  <si>
    <t>이상학</t>
  </si>
  <si>
    <t>850501-1074616</t>
  </si>
  <si>
    <t>273001-04-066915</t>
  </si>
  <si>
    <t>010-7330-2281</t>
  </si>
  <si>
    <t>이숙연</t>
  </si>
  <si>
    <t>760717-2006014</t>
  </si>
  <si>
    <t>010-8597-7177</t>
  </si>
  <si>
    <t>1002-428-852796</t>
  </si>
  <si>
    <t>010-3121-3111</t>
  </si>
  <si>
    <t>이지연84</t>
  </si>
  <si>
    <t>1002-462-108123</t>
  </si>
  <si>
    <t>760722-1075114</t>
  </si>
  <si>
    <t>110-025-350776</t>
  </si>
  <si>
    <t>910822-2066314</t>
  </si>
  <si>
    <t>110-370-546690</t>
  </si>
  <si>
    <t>정예지</t>
  </si>
  <si>
    <t>890420-2860412</t>
  </si>
  <si>
    <t>010-4824-0420</t>
  </si>
  <si>
    <t>037402-04-239114</t>
  </si>
  <si>
    <t>910727-2079317</t>
  </si>
  <si>
    <t>169-910250-53707</t>
  </si>
  <si>
    <t>771010-2075222</t>
  </si>
  <si>
    <t>267-20-037202</t>
  </si>
  <si>
    <t>880504-1056414</t>
  </si>
  <si>
    <t>527802-01-300116</t>
  </si>
  <si>
    <t>811227-2155320</t>
  </si>
  <si>
    <t>010-991807-12807</t>
  </si>
  <si>
    <t>890324-2030818</t>
  </si>
  <si>
    <t>107-034185-02-602</t>
  </si>
  <si>
    <t>강동규</t>
  </si>
  <si>
    <t>김지혜</t>
  </si>
  <si>
    <t>박찬영</t>
  </si>
  <si>
    <t>배미진</t>
  </si>
  <si>
    <t>배지은</t>
  </si>
  <si>
    <t>송훈</t>
  </si>
  <si>
    <t>이지현</t>
  </si>
  <si>
    <t>월계고</t>
  </si>
  <si>
    <t>860802-1082810</t>
  </si>
  <si>
    <t>010-2773-8132</t>
  </si>
  <si>
    <t>3333-04-0510329</t>
  </si>
  <si>
    <t>761104-2041810</t>
  </si>
  <si>
    <t>443-910470-09207</t>
  </si>
  <si>
    <t>940114-1042110</t>
  </si>
  <si>
    <t>010-7686-5700</t>
  </si>
  <si>
    <t>1002-345-651089</t>
  </si>
  <si>
    <t>861024-2079125</t>
  </si>
  <si>
    <t>010-2708-1024</t>
  </si>
  <si>
    <t>352601-01-278931</t>
  </si>
  <si>
    <t>850131-2056416</t>
  </si>
  <si>
    <t>010-6506-9030</t>
  </si>
  <si>
    <t>484202-01-212969</t>
  </si>
  <si>
    <t>136-319835-02-001</t>
  </si>
  <si>
    <t>750522-1030011</t>
  </si>
  <si>
    <t>010-8447-3399</t>
  </si>
  <si>
    <t>756-910247-26707</t>
  </si>
  <si>
    <t>1002-349-317152</t>
  </si>
  <si>
    <t>박소정</t>
  </si>
  <si>
    <t>강나리</t>
  </si>
  <si>
    <t>강희제</t>
  </si>
  <si>
    <t>곽새미</t>
  </si>
  <si>
    <t>김성곤</t>
  </si>
  <si>
    <t>김성미</t>
  </si>
  <si>
    <t>김수언</t>
  </si>
  <si>
    <t>김슬기</t>
  </si>
  <si>
    <t>김지우89</t>
  </si>
  <si>
    <t>김혜진76</t>
  </si>
  <si>
    <t>문진아</t>
  </si>
  <si>
    <t>박수민</t>
  </si>
  <si>
    <t>박승배</t>
  </si>
  <si>
    <t>박승찬</t>
  </si>
  <si>
    <t>배한올</t>
  </si>
  <si>
    <t>손다겸</t>
  </si>
  <si>
    <t>손예슬</t>
  </si>
  <si>
    <t>송화영</t>
  </si>
  <si>
    <t>신진호</t>
  </si>
  <si>
    <t>여운규</t>
  </si>
  <si>
    <t>왕수희</t>
  </si>
  <si>
    <t>우경희</t>
  </si>
  <si>
    <t>유수민</t>
  </si>
  <si>
    <t>정지웅</t>
  </si>
  <si>
    <t>정지은</t>
  </si>
  <si>
    <t>최인규</t>
  </si>
  <si>
    <t>한아름89</t>
  </si>
  <si>
    <t>황규찬</t>
  </si>
  <si>
    <t>황동석</t>
  </si>
  <si>
    <t>오금중</t>
  </si>
  <si>
    <t>신광여고</t>
  </si>
  <si>
    <t>가락중</t>
  </si>
  <si>
    <t>전농중</t>
  </si>
  <si>
    <t>휘문중</t>
  </si>
  <si>
    <t>언주중</t>
  </si>
  <si>
    <t>영락고</t>
  </si>
  <si>
    <t>양강중</t>
  </si>
  <si>
    <t>신동중</t>
  </si>
  <si>
    <t>언북중</t>
  </si>
  <si>
    <t>홍대부중</t>
  </si>
  <si>
    <t>화계중</t>
  </si>
  <si>
    <t>신구중</t>
  </si>
  <si>
    <t>숭실중</t>
  </si>
  <si>
    <t>상계중</t>
  </si>
  <si>
    <t>공항중</t>
  </si>
  <si>
    <t>봉영여중</t>
  </si>
  <si>
    <t>신도림중</t>
  </si>
  <si>
    <t>장승중</t>
  </si>
  <si>
    <t>선사고</t>
  </si>
  <si>
    <t>환일중</t>
  </si>
  <si>
    <t>방산중</t>
  </si>
  <si>
    <t>광진중</t>
  </si>
  <si>
    <t>풍성중</t>
  </si>
  <si>
    <t>경일중</t>
  </si>
  <si>
    <t>시흥중</t>
  </si>
  <si>
    <t>인창중</t>
  </si>
  <si>
    <t>동구여중</t>
  </si>
  <si>
    <t>목일중</t>
  </si>
  <si>
    <t>여의도중</t>
  </si>
  <si>
    <t>동신중</t>
  </si>
  <si>
    <t>서연중</t>
  </si>
  <si>
    <t>공항고</t>
  </si>
  <si>
    <t>개운중</t>
  </si>
  <si>
    <t xml:space="preserve">영서중 </t>
  </si>
  <si>
    <t>휘문고</t>
  </si>
  <si>
    <t>경수중</t>
  </si>
  <si>
    <t>번동중</t>
  </si>
  <si>
    <t>백석중</t>
  </si>
  <si>
    <t>마포중</t>
  </si>
  <si>
    <t>숭문중</t>
  </si>
  <si>
    <t>노원중</t>
  </si>
  <si>
    <t>영파여중</t>
  </si>
  <si>
    <t>연천중</t>
  </si>
  <si>
    <t>을지중</t>
  </si>
  <si>
    <t>자양고</t>
  </si>
  <si>
    <t>동북중</t>
  </si>
  <si>
    <t>우신중</t>
  </si>
  <si>
    <t>중앙중</t>
  </si>
  <si>
    <t>길음중</t>
  </si>
  <si>
    <t>경희여중</t>
  </si>
  <si>
    <t>오산중</t>
  </si>
  <si>
    <t>경기기계공업고</t>
  </si>
  <si>
    <t>대림중</t>
  </si>
  <si>
    <t>수락중</t>
  </si>
  <si>
    <t>고대부중</t>
  </si>
  <si>
    <t>삼선중</t>
  </si>
  <si>
    <t>미양고</t>
  </si>
  <si>
    <t>해누리중</t>
  </si>
  <si>
    <t>송례중</t>
  </si>
  <si>
    <t>금옥중</t>
  </si>
  <si>
    <t>진관중</t>
  </si>
  <si>
    <t>대방중</t>
  </si>
  <si>
    <t>청량중</t>
  </si>
  <si>
    <t>가산중</t>
  </si>
  <si>
    <t>구암중</t>
  </si>
  <si>
    <t>둔촌중</t>
  </si>
  <si>
    <t>광영고</t>
  </si>
  <si>
    <t>건대부중</t>
  </si>
  <si>
    <t>상봉중</t>
  </si>
  <si>
    <t>배재중</t>
  </si>
  <si>
    <t>원묵중</t>
  </si>
  <si>
    <t>은성중</t>
  </si>
  <si>
    <t>인헌고</t>
  </si>
  <si>
    <t>거원중</t>
  </si>
  <si>
    <t>온곡중</t>
  </si>
  <si>
    <t>광양중</t>
  </si>
  <si>
    <t>고명중</t>
  </si>
  <si>
    <t>태랑중</t>
  </si>
  <si>
    <t>용산중</t>
  </si>
  <si>
    <t>오륜중</t>
  </si>
  <si>
    <t>진선여중</t>
  </si>
  <si>
    <t>자양중</t>
  </si>
  <si>
    <t>녹천중</t>
  </si>
  <si>
    <t>중원중</t>
  </si>
  <si>
    <t>신현중</t>
  </si>
  <si>
    <t>불암중</t>
  </si>
  <si>
    <t>한영중</t>
  </si>
  <si>
    <t>창일중</t>
  </si>
  <si>
    <t>강신중</t>
  </si>
  <si>
    <t>숙명여중</t>
  </si>
  <si>
    <t>역삼중</t>
  </si>
  <si>
    <t>가재울중</t>
  </si>
  <si>
    <t>휘경중</t>
  </si>
  <si>
    <t>개원중</t>
  </si>
  <si>
    <t>광희중</t>
  </si>
  <si>
    <t>한울중</t>
  </si>
  <si>
    <t>서울정민학교</t>
  </si>
  <si>
    <t>마장중</t>
  </si>
  <si>
    <t>신림중</t>
  </si>
  <si>
    <t>대왕중</t>
  </si>
  <si>
    <t>영도중</t>
  </si>
  <si>
    <t>화원중</t>
  </si>
  <si>
    <t>성수중</t>
  </si>
  <si>
    <t>동구마케팅고</t>
  </si>
  <si>
    <t>동명여중</t>
  </si>
  <si>
    <t>천호중</t>
  </si>
  <si>
    <t>대동세무고</t>
  </si>
  <si>
    <t>송곡고</t>
  </si>
  <si>
    <t>세화여중</t>
  </si>
  <si>
    <t>염광여자메디텍고</t>
  </si>
  <si>
    <t>구일고</t>
  </si>
  <si>
    <t>방화중</t>
  </si>
  <si>
    <t>사당중</t>
  </si>
  <si>
    <t>동도중</t>
  </si>
  <si>
    <t>정원여중</t>
  </si>
  <si>
    <t>신양중</t>
  </si>
  <si>
    <t>연북중</t>
  </si>
  <si>
    <t>영남중</t>
  </si>
  <si>
    <t>강남중</t>
  </si>
  <si>
    <t>마곡하늬중</t>
  </si>
  <si>
    <t>수서중</t>
  </si>
  <si>
    <t>휘경여중</t>
  </si>
  <si>
    <t>선정고</t>
  </si>
  <si>
    <t>남성중</t>
  </si>
  <si>
    <t>전일중</t>
  </si>
  <si>
    <t>대청중</t>
  </si>
  <si>
    <t>세곡중</t>
  </si>
  <si>
    <t>신연중</t>
  </si>
  <si>
    <t>홍대사대부여고</t>
  </si>
  <si>
    <t>상명대사대부여중</t>
  </si>
  <si>
    <t>금옥여고</t>
  </si>
  <si>
    <t>남서울중</t>
  </si>
  <si>
    <t>정신여중</t>
  </si>
  <si>
    <t>방배중</t>
  </si>
  <si>
    <t>오산고</t>
  </si>
  <si>
    <t>미림여고</t>
  </si>
  <si>
    <t>염창중</t>
  </si>
  <si>
    <t>신암중</t>
  </si>
  <si>
    <t>동원중</t>
  </si>
  <si>
    <t>무학여고</t>
  </si>
  <si>
    <t>영동중</t>
  </si>
  <si>
    <t>장평중</t>
  </si>
  <si>
    <t>수송중</t>
  </si>
  <si>
    <t>신길중</t>
  </si>
  <si>
    <t>서라벌중</t>
  </si>
  <si>
    <t>은평중</t>
  </si>
  <si>
    <t>서울문영여중</t>
  </si>
  <si>
    <t>영원중</t>
  </si>
  <si>
    <t>강빛중</t>
  </si>
  <si>
    <t>인헌중</t>
  </si>
  <si>
    <t>동대문중</t>
  </si>
  <si>
    <t>신수중</t>
  </si>
  <si>
    <t>양동중</t>
  </si>
  <si>
    <t>삼성고</t>
  </si>
  <si>
    <t>성사중</t>
  </si>
  <si>
    <t>아주중</t>
  </si>
  <si>
    <t>천일중</t>
  </si>
  <si>
    <t>신상중</t>
  </si>
  <si>
    <t>북악중</t>
  </si>
  <si>
    <t>원촌중</t>
  </si>
  <si>
    <t>대원고</t>
  </si>
  <si>
    <t>신사중</t>
  </si>
  <si>
    <t>동양중</t>
  </si>
  <si>
    <t>영림중</t>
  </si>
  <si>
    <t>오주중</t>
  </si>
  <si>
    <t>중랑중</t>
  </si>
  <si>
    <t>중화중</t>
  </si>
  <si>
    <t>중평중</t>
  </si>
  <si>
    <t>보성여고</t>
  </si>
  <si>
    <t>개웅중</t>
  </si>
  <si>
    <t>성내중</t>
  </si>
  <si>
    <t>천왕중</t>
  </si>
  <si>
    <t>창문여중</t>
  </si>
  <si>
    <t>서울대사대부여중</t>
  </si>
  <si>
    <t>성일중</t>
  </si>
  <si>
    <t>방원중</t>
  </si>
  <si>
    <t>영등포여고</t>
  </si>
  <si>
    <t>이수중</t>
  </si>
  <si>
    <t>백운중</t>
  </si>
  <si>
    <t>용곡중</t>
  </si>
  <si>
    <t>신창중</t>
  </si>
  <si>
    <t>1002-245-973894</t>
  </si>
  <si>
    <t>010-7162-5080</t>
  </si>
  <si>
    <t>010-8987-2806</t>
  </si>
  <si>
    <t>010-2468-3306</t>
  </si>
  <si>
    <t>010-2423-9881</t>
  </si>
  <si>
    <t>891008-2117318</t>
  </si>
  <si>
    <t>010-4642-5208</t>
  </si>
  <si>
    <t>김송이92</t>
  </si>
  <si>
    <t>920310-2151918</t>
  </si>
  <si>
    <t>842-910206-75207</t>
  </si>
  <si>
    <t>김은지88</t>
  </si>
  <si>
    <t>010-2501-5455</t>
  </si>
  <si>
    <t>010-7916-1023</t>
  </si>
  <si>
    <t>010-4906-4158</t>
  </si>
  <si>
    <t>010-7326-1106</t>
  </si>
  <si>
    <t>010-2541-1727</t>
  </si>
  <si>
    <t>010-2280-3454</t>
  </si>
  <si>
    <t>010-9928-0024</t>
  </si>
  <si>
    <t>010-2323-8884</t>
  </si>
  <si>
    <t>110-344-828768</t>
  </si>
  <si>
    <t>010-2343-6457</t>
  </si>
  <si>
    <t>010-9090-9482</t>
  </si>
  <si>
    <t>024802-04-078449</t>
  </si>
  <si>
    <t>010-8987-4678</t>
  </si>
  <si>
    <t>010-8633-8479</t>
  </si>
  <si>
    <t>010-9931-2487</t>
  </si>
  <si>
    <t>170-20-114933</t>
  </si>
  <si>
    <t>010-8315-4953</t>
  </si>
  <si>
    <t>010-7107-7265</t>
  </si>
  <si>
    <t>010-3218-9815</t>
  </si>
  <si>
    <t>K뱅크</t>
  </si>
  <si>
    <t>100-182-470117</t>
  </si>
  <si>
    <t>110-222361852</t>
  </si>
  <si>
    <t>110-432-289068</t>
  </si>
  <si>
    <t>010-9467-5091</t>
  </si>
  <si>
    <t>010-3124-8799</t>
  </si>
  <si>
    <t>010-8474-7012</t>
  </si>
  <si>
    <t>010-5259-4967</t>
  </si>
  <si>
    <t>강경태</t>
  </si>
  <si>
    <t>760309-1</t>
  </si>
  <si>
    <t>010-4612-8676</t>
  </si>
  <si>
    <t>010-4645-9144</t>
  </si>
  <si>
    <t>강성현</t>
  </si>
  <si>
    <t>920811-1</t>
  </si>
  <si>
    <t>010-9942-4628</t>
  </si>
  <si>
    <t>010-4807-2046</t>
  </si>
  <si>
    <t>010-9287-0484</t>
  </si>
  <si>
    <t>구소정</t>
  </si>
  <si>
    <t>880812-2</t>
  </si>
  <si>
    <t>010-6476-6812</t>
  </si>
  <si>
    <t>금단비</t>
  </si>
  <si>
    <t>841204-2</t>
  </si>
  <si>
    <t>010-7663-7321</t>
  </si>
  <si>
    <t>김대현</t>
  </si>
  <si>
    <t>840822-1</t>
  </si>
  <si>
    <t>010-9870-6890</t>
  </si>
  <si>
    <t>김무늬</t>
  </si>
  <si>
    <t>920108-2</t>
  </si>
  <si>
    <t>010-9246-1718</t>
  </si>
  <si>
    <t>김미나</t>
  </si>
  <si>
    <t>010-5595-0530</t>
  </si>
  <si>
    <t>김민지</t>
  </si>
  <si>
    <t>850811-2</t>
  </si>
  <si>
    <t>010-6420-8154</t>
  </si>
  <si>
    <t>010-5043-5579</t>
  </si>
  <si>
    <t>950625-2449017</t>
  </si>
  <si>
    <t>010-2495-1297</t>
  </si>
  <si>
    <t>405-02-544090</t>
  </si>
  <si>
    <t>010-2997-1336</t>
  </si>
  <si>
    <t>010-6656-8165</t>
  </si>
  <si>
    <t>김아영</t>
  </si>
  <si>
    <t>950622-2</t>
  </si>
  <si>
    <t>010-4113-2903</t>
  </si>
  <si>
    <t>김은지84</t>
  </si>
  <si>
    <t>840826-2183714</t>
  </si>
  <si>
    <t>010-8890-5538</t>
  </si>
  <si>
    <t>294502-04-124835</t>
  </si>
  <si>
    <t>김종욱</t>
  </si>
  <si>
    <t>851126-1</t>
  </si>
  <si>
    <t>010-9032-5858</t>
  </si>
  <si>
    <t>010-2105-0531</t>
  </si>
  <si>
    <t>김지우94</t>
  </si>
  <si>
    <t>940905-2</t>
  </si>
  <si>
    <t>010-2851-4580</t>
  </si>
  <si>
    <t>김혜진73</t>
  </si>
  <si>
    <t>731026-2</t>
  </si>
  <si>
    <t>010-3663-1082</t>
  </si>
  <si>
    <t>010-9043-7449</t>
  </si>
  <si>
    <t>박미르</t>
  </si>
  <si>
    <t>891107-2</t>
  </si>
  <si>
    <t>010-7938-8602</t>
  </si>
  <si>
    <t>010-5918-2559</t>
  </si>
  <si>
    <t>010-4276-3172</t>
  </si>
  <si>
    <t>010-9303-3712</t>
  </si>
  <si>
    <t>박인지</t>
  </si>
  <si>
    <t>860705-2</t>
  </si>
  <si>
    <t>010-2036-0524</t>
  </si>
  <si>
    <t>박향숙</t>
  </si>
  <si>
    <t>750520-2396927</t>
  </si>
  <si>
    <t>010-6346-3260</t>
  </si>
  <si>
    <t>1002-730-400980</t>
  </si>
  <si>
    <t>방연수</t>
  </si>
  <si>
    <t>010-4677-2801</t>
  </si>
  <si>
    <t>010-7774-5190</t>
  </si>
  <si>
    <t>791216-2025939</t>
  </si>
  <si>
    <t>010-4289-4094</t>
  </si>
  <si>
    <t>302-20-189394</t>
  </si>
  <si>
    <t>손샛별</t>
  </si>
  <si>
    <t>010-2567-0888</t>
  </si>
  <si>
    <t>010-3881-0801</t>
  </si>
  <si>
    <t>010-5392-7377</t>
  </si>
  <si>
    <t>010-4819-3943</t>
  </si>
  <si>
    <t>안도영</t>
  </si>
  <si>
    <t>861228-2</t>
  </si>
  <si>
    <t>010-9852-7656</t>
  </si>
  <si>
    <t>엄주호</t>
  </si>
  <si>
    <t>921215-1</t>
  </si>
  <si>
    <t>010-6439-0107</t>
  </si>
  <si>
    <t>870717-1085411</t>
  </si>
  <si>
    <t>010-4235-8756</t>
  </si>
  <si>
    <t>757102-04-084142</t>
  </si>
  <si>
    <t>920606-1024113</t>
  </si>
  <si>
    <t>010-7152-7236</t>
  </si>
  <si>
    <t>1002-455-126922</t>
  </si>
  <si>
    <t>010-9109-7403</t>
  </si>
  <si>
    <t>961009-2155914</t>
  </si>
  <si>
    <t>010-4333-5991</t>
  </si>
  <si>
    <t>110-434-924161</t>
  </si>
  <si>
    <t>이규린</t>
  </si>
  <si>
    <t>900314-2</t>
  </si>
  <si>
    <t>010-7560-3140</t>
  </si>
  <si>
    <t>이남희</t>
  </si>
  <si>
    <t>811130-2</t>
  </si>
  <si>
    <t>010-6680-6277</t>
  </si>
  <si>
    <t>이명준</t>
  </si>
  <si>
    <t>910507-1</t>
  </si>
  <si>
    <t>010-8407-2705</t>
  </si>
  <si>
    <t>이예지</t>
  </si>
  <si>
    <t>940816-2</t>
  </si>
  <si>
    <t>010-2228-6850</t>
  </si>
  <si>
    <t>임지선</t>
  </si>
  <si>
    <t>920117-2</t>
  </si>
  <si>
    <t>010-8862-0117</t>
  </si>
  <si>
    <t>장은지</t>
  </si>
  <si>
    <t>940504-2</t>
  </si>
  <si>
    <t>010-5766-4355</t>
  </si>
  <si>
    <t>정민</t>
  </si>
  <si>
    <t>851205-2</t>
  </si>
  <si>
    <t>010-6489-1205</t>
  </si>
  <si>
    <t>960301-1179715</t>
  </si>
  <si>
    <t>010-9255-5127</t>
  </si>
  <si>
    <t>229301-04-006262</t>
  </si>
  <si>
    <t>010-9142-8511</t>
  </si>
  <si>
    <t>조윤상</t>
  </si>
  <si>
    <t>010-3007-1708</t>
  </si>
  <si>
    <t>최그림</t>
  </si>
  <si>
    <t>950712-2</t>
  </si>
  <si>
    <t>010-5690-3072</t>
  </si>
  <si>
    <t>최은진</t>
  </si>
  <si>
    <t>891109-2</t>
  </si>
  <si>
    <t>010-2289-8051</t>
  </si>
  <si>
    <t>700203-1106216</t>
  </si>
  <si>
    <t>010-6760-0410</t>
  </si>
  <si>
    <t>110-367-014498</t>
  </si>
  <si>
    <t>최재혁</t>
  </si>
  <si>
    <t>860305-1</t>
  </si>
  <si>
    <t>010-2587-3438</t>
  </si>
  <si>
    <t>하태민</t>
  </si>
  <si>
    <t>891107-1</t>
  </si>
  <si>
    <t>010-6242-2003</t>
  </si>
  <si>
    <t>010-2936-2662</t>
  </si>
  <si>
    <t>한창우</t>
  </si>
  <si>
    <t>910527-1</t>
  </si>
  <si>
    <t>010-5717-2489</t>
  </si>
  <si>
    <t>홍윤희</t>
  </si>
  <si>
    <t>861201-2</t>
  </si>
  <si>
    <t>010-8504-3007</t>
  </si>
  <si>
    <t>941105-1188210</t>
  </si>
  <si>
    <t>010-5125-8489</t>
  </si>
  <si>
    <t>093401-04-208463</t>
  </si>
  <si>
    <t>010-8888-8460</t>
  </si>
  <si>
    <t>민지희</t>
  </si>
  <si>
    <t>940907-2</t>
  </si>
  <si>
    <t>010-7587-6266</t>
  </si>
  <si>
    <t>890328-2184013</t>
  </si>
  <si>
    <t>900205-1031611</t>
  </si>
  <si>
    <t>880514-2831429</t>
  </si>
  <si>
    <t>527802-01-210318</t>
  </si>
  <si>
    <t>053602-04-314390</t>
  </si>
  <si>
    <t>910616-1201212</t>
  </si>
  <si>
    <t>080802-04-155469</t>
  </si>
  <si>
    <t>910108-2109410</t>
  </si>
  <si>
    <t>177739-52-128746</t>
  </si>
  <si>
    <t>900413-2035312</t>
  </si>
  <si>
    <t>1002-383-008165</t>
  </si>
  <si>
    <t>010-7395-7412</t>
  </si>
  <si>
    <t>890531-2721419</t>
  </si>
  <si>
    <t>166-910226-94607</t>
  </si>
  <si>
    <t>730216-2231739</t>
  </si>
  <si>
    <t>1002-951-137362</t>
  </si>
  <si>
    <t>850213-2066327</t>
  </si>
  <si>
    <t>1002-035-987916</t>
  </si>
  <si>
    <t>760214-1037021</t>
  </si>
  <si>
    <t>120-07-307640</t>
  </si>
  <si>
    <t>920407-1588316</t>
  </si>
  <si>
    <t>110-331-047830</t>
  </si>
  <si>
    <t>910102-2821911</t>
  </si>
  <si>
    <t>910801-2036211</t>
  </si>
  <si>
    <t>533302-01-236102</t>
  </si>
  <si>
    <t>910226-2080010</t>
  </si>
  <si>
    <t>1002-732-625962</t>
  </si>
  <si>
    <t>880906-1005917</t>
  </si>
  <si>
    <t>488402-01-181234</t>
  </si>
  <si>
    <t>871224-2143314</t>
  </si>
  <si>
    <t>115-910470-55507</t>
  </si>
  <si>
    <t>871211-2074511</t>
  </si>
  <si>
    <t>053601-04-075571</t>
  </si>
  <si>
    <t>891216-2070739</t>
  </si>
  <si>
    <t>812702-04-211412</t>
  </si>
  <si>
    <t>860917-1352510</t>
  </si>
  <si>
    <t>3333-01-1423547</t>
  </si>
  <si>
    <t>920624-2820711</t>
  </si>
  <si>
    <t>930824-2214411</t>
  </si>
  <si>
    <t>900216-2716210</t>
  </si>
  <si>
    <t>880126-1114616</t>
  </si>
  <si>
    <t>005-069472-01-019</t>
  </si>
  <si>
    <t>110-509-922168</t>
  </si>
  <si>
    <t>110-200-123356</t>
  </si>
  <si>
    <t>110-263-799393</t>
  </si>
  <si>
    <t>110-460-845109</t>
  </si>
  <si>
    <t>110-212-482651</t>
  </si>
  <si>
    <t>한덕용</t>
    <phoneticPr fontId="18" type="noConversion"/>
  </si>
  <si>
    <t>기타</t>
  </si>
  <si>
    <t>기타</t>
    <phoneticPr fontId="18" type="noConversion"/>
  </si>
  <si>
    <t xml:space="preserve">백민 </t>
  </si>
  <si>
    <t xml:space="preserve">윤담 </t>
  </si>
  <si>
    <t>밴드</t>
  </si>
  <si>
    <t>한광고</t>
    <phoneticPr fontId="18" type="noConversion"/>
  </si>
  <si>
    <t>서울금융고</t>
  </si>
  <si>
    <t>경희중</t>
  </si>
  <si>
    <t>양천중</t>
  </si>
  <si>
    <t>대원국제중</t>
  </si>
  <si>
    <t>동덕여중</t>
  </si>
  <si>
    <t>서울애화학교</t>
  </si>
  <si>
    <t>혜성여고</t>
  </si>
  <si>
    <t>한국구화학교</t>
  </si>
  <si>
    <t>성암여중</t>
  </si>
  <si>
    <t>성심여중</t>
  </si>
  <si>
    <t>명지고</t>
  </si>
  <si>
    <t>삼각산중</t>
  </si>
  <si>
    <t>인창고</t>
  </si>
  <si>
    <t>봉화중</t>
  </si>
  <si>
    <t>강동중</t>
  </si>
  <si>
    <t>봉림중</t>
  </si>
  <si>
    <t>정화여중</t>
  </si>
  <si>
    <t>경인고</t>
  </si>
  <si>
    <t>청원중</t>
  </si>
  <si>
    <t>성수고</t>
  </si>
  <si>
    <t>숭곡중</t>
  </si>
  <si>
    <t>대경중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</si>
</sst>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);[Red]\(#,##0\)"/>
    <numFmt numFmtId="177" formatCode="0_);[Red]\(0\)"/>
    <numFmt numFmtId="178" formatCode="#,##0_ 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rgb="FFFF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545454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 tint="0.3499862666707357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545454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rgb="FF00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DF7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dotted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thin">
        <color rgb="FFC3CDDC"/>
      </left>
      <right style="thin">
        <color rgb="FFC3CDDC"/>
      </right>
      <top style="thin">
        <color rgb="FFC3CDDC"/>
      </top>
      <bottom/>
      <diagonal/>
    </border>
    <border>
      <left style="dotted">
        <color rgb="FFC3CDDC"/>
      </left>
      <right/>
      <top style="thin">
        <color rgb="FFC3CDDC"/>
      </top>
      <bottom style="thin">
        <color rgb="FFC3CDDC"/>
      </bottom>
      <diagonal/>
    </border>
    <border>
      <left/>
      <right/>
      <top/>
      <bottom style="thin">
        <color rgb="FFC3CDDC"/>
      </bottom>
      <diagonal/>
    </border>
    <border>
      <left/>
      <right/>
      <top style="thin">
        <color rgb="FFC3CDDC"/>
      </top>
      <bottom style="thin">
        <color rgb="FFC3CDDC"/>
      </bottom>
      <diagonal/>
    </border>
    <border>
      <left style="dotted">
        <color rgb="FFC3CDDC"/>
      </left>
      <right style="dotted">
        <color rgb="FFC3CDDC"/>
      </right>
      <top/>
      <bottom style="thin">
        <color rgb="FFC3CDDC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2">
    <xf numFmtId="0" fontId="0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/>
    <xf numFmtId="0" fontId="1" fillId="0" borderId="0">
      <alignment vertical="center"/>
    </xf>
    <xf numFmtId="0" fontId="31" fillId="0" borderId="0"/>
    <xf numFmtId="0" fontId="19" fillId="0" borderId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31" fillId="0" borderId="0">
      <alignment vertical="center"/>
    </xf>
    <xf numFmtId="0" fontId="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22" fillId="34" borderId="11" xfId="0" applyNumberFormat="1" applyFont="1" applyFill="1" applyBorder="1" applyAlignment="1">
      <alignment horizontal="center" vertical="center"/>
    </xf>
    <xf numFmtId="176" fontId="22" fillId="34" borderId="11" xfId="0" applyNumberFormat="1" applyFont="1" applyFill="1" applyBorder="1" applyAlignment="1">
      <alignment horizontal="left" vertical="center"/>
    </xf>
    <xf numFmtId="176" fontId="24" fillId="34" borderId="11" xfId="0" applyNumberFormat="1" applyFont="1" applyFill="1" applyBorder="1" applyAlignment="1">
      <alignment horizontal="right" vertical="center"/>
    </xf>
    <xf numFmtId="176" fontId="24" fillId="34" borderId="11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176" fontId="22" fillId="34" borderId="16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36" fillId="34" borderId="16" xfId="0" applyNumberFormat="1" applyFont="1" applyFill="1" applyBorder="1" applyAlignment="1">
      <alignment horizontal="center" vertical="center"/>
    </xf>
    <xf numFmtId="176" fontId="21" fillId="34" borderId="17" xfId="0" applyNumberFormat="1" applyFont="1" applyFill="1" applyBorder="1" applyAlignment="1">
      <alignment horizontal="right" vertical="center"/>
    </xf>
    <xf numFmtId="0" fontId="37" fillId="0" borderId="0" xfId="43" applyFont="1" applyFill="1" applyBorder="1" applyAlignment="1">
      <alignment horizontal="center" vertical="center" wrapText="1"/>
    </xf>
    <xf numFmtId="0" fontId="37" fillId="0" borderId="0" xfId="43" applyFont="1" applyFill="1" applyBorder="1" applyAlignment="1">
      <alignment horizontal="center" vertical="center"/>
    </xf>
    <xf numFmtId="177" fontId="0" fillId="0" borderId="0" xfId="0" applyNumberFormat="1" applyAlignment="1"/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6" fillId="0" borderId="0" xfId="49" applyNumberFormat="1" applyFont="1" applyFill="1" applyBorder="1" applyAlignment="1">
      <alignment horizontal="center" vertical="center"/>
    </xf>
    <xf numFmtId="0" fontId="38" fillId="0" borderId="0" xfId="43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39" fillId="0" borderId="0" xfId="0" applyFont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1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quotePrefix="1" applyFont="1" applyFill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41" fontId="20" fillId="0" borderId="11" xfId="56" applyFont="1" applyFill="1" applyBorder="1" applyAlignment="1">
      <alignment horizontal="right" vertical="center"/>
    </xf>
    <xf numFmtId="41" fontId="20" fillId="0" borderId="0" xfId="56" applyFont="1" applyFill="1" applyBorder="1" applyAlignment="1">
      <alignment horizontal="right" vertical="center"/>
    </xf>
    <xf numFmtId="41" fontId="20" fillId="0" borderId="15" xfId="56" applyFont="1" applyFill="1" applyBorder="1" applyAlignment="1">
      <alignment horizontal="right" vertical="center"/>
    </xf>
    <xf numFmtId="41" fontId="20" fillId="0" borderId="14" xfId="56" applyFont="1" applyFill="1" applyBorder="1" applyAlignment="1">
      <alignment vertical="center"/>
    </xf>
    <xf numFmtId="41" fontId="20" fillId="0" borderId="14" xfId="56" applyFont="1" applyFill="1" applyBorder="1" applyAlignment="1">
      <alignment horizontal="right" vertical="center"/>
    </xf>
    <xf numFmtId="41" fontId="20" fillId="0" borderId="11" xfId="56" applyFont="1" applyFill="1" applyBorder="1" applyAlignment="1">
      <alignment vertical="center"/>
    </xf>
    <xf numFmtId="41" fontId="21" fillId="0" borderId="11" xfId="56" applyFont="1" applyFill="1" applyBorder="1" applyAlignment="1">
      <alignment vertical="center"/>
    </xf>
    <xf numFmtId="177" fontId="20" fillId="0" borderId="10" xfId="1" applyNumberFormat="1" applyFont="1" applyFill="1" applyBorder="1" applyAlignment="1">
      <alignment horizontal="center" vertical="center"/>
    </xf>
    <xf numFmtId="177" fontId="22" fillId="34" borderId="1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0" fillId="0" borderId="11" xfId="1" applyNumberFormat="1" applyFont="1" applyFill="1" applyBorder="1" applyAlignment="1">
      <alignment horizontal="center" vertical="center"/>
    </xf>
    <xf numFmtId="177" fontId="24" fillId="34" borderId="11" xfId="0" applyNumberFormat="1" applyFont="1" applyFill="1" applyBorder="1" applyAlignment="1">
      <alignment horizontal="right" vertical="center"/>
    </xf>
    <xf numFmtId="41" fontId="20" fillId="0" borderId="14" xfId="56" applyFont="1" applyFill="1" applyBorder="1" applyAlignment="1">
      <alignment horizontal="right" vertical="center" indent="1"/>
    </xf>
    <xf numFmtId="0" fontId="0" fillId="0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2" fillId="37" borderId="0" xfId="0" applyFont="1" applyFill="1" applyBorder="1" applyAlignment="1">
      <alignment vertical="center"/>
    </xf>
    <xf numFmtId="3" fontId="43" fillId="0" borderId="18" xfId="0" applyNumberFormat="1" applyFont="1" applyBorder="1" applyAlignment="1">
      <alignment horizontal="right" vertical="center" wrapText="1"/>
    </xf>
    <xf numFmtId="0" fontId="25" fillId="33" borderId="12" xfId="1" applyFont="1" applyFill="1" applyBorder="1" applyAlignment="1">
      <alignment horizontal="center" vertical="center"/>
    </xf>
    <xf numFmtId="0" fontId="25" fillId="33" borderId="12" xfId="1" applyFont="1" applyFill="1" applyBorder="1" applyAlignment="1">
      <alignment horizontal="right" vertical="center"/>
    </xf>
    <xf numFmtId="0" fontId="23" fillId="33" borderId="12" xfId="1" applyFont="1" applyFill="1" applyBorder="1" applyAlignment="1">
      <alignment horizontal="right" vertical="center"/>
    </xf>
    <xf numFmtId="0" fontId="25" fillId="36" borderId="12" xfId="1" applyFont="1" applyFill="1" applyBorder="1" applyAlignment="1">
      <alignment horizontal="right" vertical="center"/>
    </xf>
    <xf numFmtId="0" fontId="33" fillId="33" borderId="12" xfId="1" applyFont="1" applyFill="1" applyBorder="1" applyAlignment="1">
      <alignment horizontal="right" vertical="center"/>
    </xf>
    <xf numFmtId="0" fontId="25" fillId="35" borderId="12" xfId="1" applyFont="1" applyFill="1" applyBorder="1" applyAlignment="1">
      <alignment horizontal="right" vertical="center"/>
    </xf>
    <xf numFmtId="177" fontId="25" fillId="33" borderId="12" xfId="1" applyNumberFormat="1" applyFont="1" applyFill="1" applyBorder="1" applyAlignment="1">
      <alignment horizontal="center" vertical="center"/>
    </xf>
    <xf numFmtId="0" fontId="35" fillId="33" borderId="12" xfId="1" applyFont="1" applyFill="1" applyBorder="1" applyAlignment="1">
      <alignment horizontal="center" vertical="center"/>
    </xf>
    <xf numFmtId="0" fontId="32" fillId="0" borderId="0" xfId="0" applyNumberFormat="1" applyFont="1" applyAlignment="1">
      <alignment vertical="center"/>
    </xf>
    <xf numFmtId="14" fontId="20" fillId="0" borderId="13" xfId="1" applyNumberFormat="1" applyFont="1" applyFill="1" applyBorder="1" applyAlignment="1">
      <alignment horizontal="center" vertical="center"/>
    </xf>
  </cellXfs>
  <cellStyles count="92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Normal" xfId="44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쉼표 [0]" xfId="56" builtinId="6"/>
    <cellStyle name="쉼표 [0] 2" xfId="45"/>
    <cellStyle name="쉼표 [0] 2 2" xfId="61"/>
    <cellStyle name="쉼표 [0] 2 2 2" xfId="71"/>
    <cellStyle name="쉼표 [0] 2 2 2 2" xfId="82"/>
    <cellStyle name="쉼표 [0] 2 2 2 3" xfId="90"/>
    <cellStyle name="쉼표 [0] 2 2 3" xfId="78"/>
    <cellStyle name="쉼표 [0] 2 2 4" xfId="86"/>
    <cellStyle name="쉼표 [0] 2 3" xfId="60"/>
    <cellStyle name="쉼표 [0] 2 3 2" xfId="70"/>
    <cellStyle name="쉼표 [0] 2 3 2 2" xfId="81"/>
    <cellStyle name="쉼표 [0] 2 3 2 3" xfId="89"/>
    <cellStyle name="쉼표 [0] 2 3 3" xfId="77"/>
    <cellStyle name="쉼표 [0] 2 3 4" xfId="85"/>
    <cellStyle name="쉼표 [0] 2 4" xfId="58"/>
    <cellStyle name="쉼표 [0] 2 4 2" xfId="76"/>
    <cellStyle name="쉼표 [0] 2 4 3" xfId="88"/>
    <cellStyle name="쉼표 [0] 2 5" xfId="69"/>
    <cellStyle name="쉼표 [0] 2 5 2" xfId="80"/>
    <cellStyle name="쉼표 [0] 2 6" xfId="73"/>
    <cellStyle name="쉼표 [0] 2 7" xfId="84"/>
    <cellStyle name="쉼표 [0] 3" xfId="46"/>
    <cellStyle name="쉼표 [0] 3 2" xfId="62"/>
    <cellStyle name="쉼표 [0] 3 2 2" xfId="79"/>
    <cellStyle name="쉼표 [0] 3 2 3" xfId="91"/>
    <cellStyle name="쉼표 [0] 3 3" xfId="72"/>
    <cellStyle name="쉼표 [0] 3 3 2" xfId="83"/>
    <cellStyle name="쉼표 [0] 3 4" xfId="74"/>
    <cellStyle name="쉼표 [0] 3 5" xfId="87"/>
    <cellStyle name="쉼표 [0] 4" xfId="75"/>
    <cellStyle name="연결된 셀 2" xfId="33"/>
    <cellStyle name="요약 2" xfId="34"/>
    <cellStyle name="입력 2" xfId="35"/>
    <cellStyle name="제목 1 2" xfId="37"/>
    <cellStyle name="제목 2 2" xfId="38"/>
    <cellStyle name="제목 3 2" xfId="39"/>
    <cellStyle name="제목 4 2" xfId="40"/>
    <cellStyle name="제목 5" xfId="36"/>
    <cellStyle name="좋음 2" xfId="41"/>
    <cellStyle name="출력 2" xfId="42"/>
    <cellStyle name="표준" xfId="0" builtinId="0"/>
    <cellStyle name="표준 2" xfId="1"/>
    <cellStyle name="표준 2 2" xfId="48"/>
    <cellStyle name="표준 2 2 2" xfId="49"/>
    <cellStyle name="표준 2 2 3" xfId="64"/>
    <cellStyle name="표준 2 3" xfId="50"/>
    <cellStyle name="표준 2 4" xfId="47"/>
    <cellStyle name="표준 2 5" xfId="65"/>
    <cellStyle name="표준 2 6" xfId="63"/>
    <cellStyle name="표준 3" xfId="51"/>
    <cellStyle name="표준 3 2" xfId="43"/>
    <cellStyle name="표준 3 3" xfId="67"/>
    <cellStyle name="표준 3 4" xfId="66"/>
    <cellStyle name="표준 3 5" xfId="57"/>
    <cellStyle name="표준 4" xfId="52"/>
    <cellStyle name="표준 4 2" xfId="53"/>
    <cellStyle name="표준 5" xfId="55"/>
    <cellStyle name="표준 6" xfId="68"/>
    <cellStyle name="표준 9" xfId="54"/>
    <cellStyle name="표준 9 2" xfId="59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70"/>
  <sheetViews>
    <sheetView tabSelected="1" zoomScale="85" zoomScaleNormal="85" workbookViewId="0">
      <pane xSplit="4" ySplit="1" topLeftCell="R2" activePane="bottomRight" state="frozen"/>
      <selection activeCell="B3" sqref="B3"/>
      <selection pane="topRight" activeCell="E3" sqref="E3"/>
      <selection pane="bottomLeft" activeCell="B5" sqref="B5"/>
      <selection pane="bottomRight" activeCell="C2" sqref="C2"/>
    </sheetView>
  </sheetViews>
  <sheetFormatPr defaultColWidth="9" defaultRowHeight="17.399999999999999" x14ac:dyDescent="0.4"/>
  <cols>
    <col min="1" max="1" width="5.69921875" style="40" customWidth="1"/>
    <col min="2" max="2" width="11.59765625" style="15" customWidth="1"/>
    <col min="3" max="3" width="12.69921875" style="15" customWidth="1"/>
    <col min="4" max="4" width="11.8984375" style="15" customWidth="1"/>
    <col min="5" max="5" width="8" style="9" customWidth="1"/>
    <col min="6" max="6" width="8.3984375" style="7" customWidth="1"/>
    <col min="7" max="7" width="10" style="15" customWidth="1"/>
    <col min="8" max="8" width="15.59765625" style="5" customWidth="1"/>
    <col min="9" max="9" width="13" style="5" customWidth="1"/>
    <col min="10" max="10" width="11.69921875" style="5" customWidth="1"/>
    <col min="11" max="12" width="13.5" style="5" customWidth="1"/>
    <col min="13" max="15" width="13.5" style="5" hidden="1" customWidth="1"/>
    <col min="16" max="19" width="13.5" style="5" customWidth="1"/>
    <col min="20" max="20" width="17.3984375" style="5" customWidth="1"/>
    <col min="21" max="21" width="13.5" style="5" customWidth="1"/>
    <col min="22" max="22" width="15.5" style="5" customWidth="1"/>
    <col min="23" max="23" width="13.8984375" style="15" customWidth="1"/>
    <col min="24" max="24" width="29.69921875" style="7" customWidth="1"/>
    <col min="25" max="25" width="13" style="15" customWidth="1"/>
    <col min="26" max="26" width="9.8984375" style="15" customWidth="1"/>
    <col min="27" max="16384" width="9" style="15"/>
  </cols>
  <sheetData>
    <row r="1" spans="1:29" x14ac:dyDescent="0.4">
      <c r="A1" s="56" t="s">
        <v>0</v>
      </c>
      <c r="B1" s="50" t="s">
        <v>1</v>
      </c>
      <c r="C1" s="50" t="s">
        <v>2</v>
      </c>
      <c r="D1" s="50" t="s">
        <v>63</v>
      </c>
      <c r="E1" s="57" t="s">
        <v>3</v>
      </c>
      <c r="F1" s="56" t="s">
        <v>4</v>
      </c>
      <c r="G1" s="50" t="s">
        <v>5</v>
      </c>
      <c r="H1" s="51" t="s">
        <v>6</v>
      </c>
      <c r="I1" s="51" t="s">
        <v>7</v>
      </c>
      <c r="J1" s="51" t="s">
        <v>8</v>
      </c>
      <c r="K1" s="54" t="s">
        <v>36</v>
      </c>
      <c r="L1" s="52" t="s">
        <v>37</v>
      </c>
      <c r="M1" s="50" t="s">
        <v>30</v>
      </c>
      <c r="N1" s="51" t="s">
        <v>31</v>
      </c>
      <c r="O1" s="52" t="s">
        <v>56</v>
      </c>
      <c r="P1" s="54" t="s">
        <v>32</v>
      </c>
      <c r="Q1" s="52" t="s">
        <v>33</v>
      </c>
      <c r="R1" s="52" t="s">
        <v>9</v>
      </c>
      <c r="S1" s="55" t="s">
        <v>10</v>
      </c>
      <c r="T1" s="53" t="s">
        <v>34</v>
      </c>
      <c r="U1" s="53" t="s">
        <v>11</v>
      </c>
      <c r="V1" s="50" t="s">
        <v>35</v>
      </c>
      <c r="W1" s="50" t="s">
        <v>12</v>
      </c>
      <c r="X1" s="56" t="s">
        <v>13</v>
      </c>
      <c r="Y1" s="50" t="s">
        <v>14</v>
      </c>
      <c r="Z1" s="50" t="s">
        <v>29</v>
      </c>
    </row>
    <row r="2" spans="1:29" s="26" customFormat="1" x14ac:dyDescent="0.4">
      <c r="A2" s="38">
        <v>1</v>
      </c>
      <c r="B2" s="25" t="s">
        <v>2064</v>
      </c>
      <c r="C2" s="58">
        <v>202109</v>
      </c>
      <c r="D2" s="25" t="s">
        <v>219</v>
      </c>
      <c r="E2" s="20" t="s">
        <v>750</v>
      </c>
      <c r="F2" s="30">
        <v>12</v>
      </c>
      <c r="G2" s="31">
        <v>43000</v>
      </c>
      <c r="H2" s="32">
        <f>F2*G2</f>
        <v>516000</v>
      </c>
      <c r="I2" s="33" t="str">
        <f>IFERROR(VLOOKUP(H2,$H$295:$J$370,2,FALSE),"0")</f>
        <v>0</v>
      </c>
      <c r="J2" s="33" t="str">
        <f>IFERROR(VLOOKUP(H2,$H$295:$J$370,3,FALSE),"0")</f>
        <v>0</v>
      </c>
      <c r="K2" s="34">
        <f>ROUNDDOWN((H2*4.5%), -1)</f>
        <v>23220</v>
      </c>
      <c r="L2" s="34">
        <f>ROUNDDOWN((H2*4.5%), -1)</f>
        <v>23220</v>
      </c>
      <c r="M2" s="35" t="str">
        <f>IF(F2&gt;=60,ROUNDDOWN((H2*3.43%), -1),"0")</f>
        <v>0</v>
      </c>
      <c r="N2" s="35" t="str">
        <f>IF(F2&gt;=60,ROUNDDOWN((M2*11.52%), -1),"0")</f>
        <v>0</v>
      </c>
      <c r="O2" s="35">
        <f>M2+N2</f>
        <v>0</v>
      </c>
      <c r="P2" s="36">
        <f>ROUNDDOWN((H2*0.8%), -1)</f>
        <v>4120</v>
      </c>
      <c r="Q2" s="36">
        <f>ROUNDDOWN((H2*1.05%), -1)</f>
        <v>5410</v>
      </c>
      <c r="R2" s="34">
        <f>ROUNDDOWN((H2*0.666%), -1)</f>
        <v>3430</v>
      </c>
      <c r="S2" s="35">
        <f t="shared" ref="S2:S66" si="0">IF(D2=D1,"0",SUM(SUMIF($D$2:$D$288,D2,$I$2:$I$288),SUMIF($D$2:$D$288,D2,$J$2:$J$288),SUMIF($D$2:$D$288,D2,$K$2:$K$288),SUMIF($D$2:$D$288,D2,$M$2:$M$288),SUMIF($D$2:$D$288,D2,$N$2:$N$288),SUMIF($D$2:$D$288,D2,$P$2:$P$288)))</f>
        <v>27340</v>
      </c>
      <c r="T2" s="37">
        <f>H2-S2</f>
        <v>488660</v>
      </c>
      <c r="U2" s="35">
        <f t="shared" ref="U2:U66" si="1">IF(D2=D1,"0",SUM(SUMIF($D$2:$D$255,D2,$L$2:$L$255),SUMIF($D$2:$D$255,D2,$O$2:$O$255),SUMIF($D$2:$D$255,D2,$Q$2:$Q$255),SUMIF($D$2:$D$255,D2,$R$2:$R$255)))</f>
        <v>32060</v>
      </c>
      <c r="V2" s="43">
        <f t="shared" ref="V2:V66" si="2">IF(D2=D1,"0",SUM(SUMIF($D$2:$D$255,D2,$K$2:$K$255),SUMIF($D$2:$D$255,D2,$L$2:$L$255),SUMIF($D$2:$D$255,D2,$M$2:$M$255),SUMIF($D$2:$D$255,D2,$N$2:$N$255),SUMIF($D$2:$D$255,D2,$O$2:$O$255),SUMIF($D$2:$D$255,D2,$P$2:$P$255),SUMIF($D$2:$D$255,D2,$Q$2:$Q$255),SUMIF($D$2:$D$255,D2,$R$2:$R$255)))</f>
        <v>59400</v>
      </c>
      <c r="W2" s="27" t="str">
        <f>VLOOKUP(D2,$O$270:$S$1349,4,FALSE)</f>
        <v>국민은행</v>
      </c>
      <c r="X2" s="41" t="str">
        <f>VLOOKUP(D2,$O$270:$S$1349,5,FALSE)</f>
        <v>920302-01-289728</v>
      </c>
      <c r="Y2" s="59">
        <v>44489</v>
      </c>
      <c r="Z2" s="29" t="str">
        <f>CONCATENATE(D2,"(",E2,") 43,000x",F2,"시수=",TEXT(H2,"###,##0")," / 인건비-강사비")</f>
        <v>감승민(영화) 43,000x12시수=516,000 / 인건비-강사비</v>
      </c>
      <c r="AC2" s="28"/>
    </row>
    <row r="3" spans="1:29" s="26" customFormat="1" x14ac:dyDescent="0.4">
      <c r="A3" s="38">
        <v>2</v>
      </c>
      <c r="B3" s="25" t="s">
        <v>2065</v>
      </c>
      <c r="C3" s="58">
        <v>202109</v>
      </c>
      <c r="D3" s="25" t="s">
        <v>2036</v>
      </c>
      <c r="E3" s="20" t="s">
        <v>17</v>
      </c>
      <c r="F3" s="30">
        <v>13</v>
      </c>
      <c r="G3" s="31">
        <v>43000</v>
      </c>
      <c r="H3" s="32">
        <f t="shared" ref="H3:H66" si="3">F3*G3</f>
        <v>559000</v>
      </c>
      <c r="I3" s="33" t="str">
        <f t="shared" ref="I3:I66" si="4">IFERROR(VLOOKUP(H3,$H$295:$J$370,2,FALSE),"0")</f>
        <v>0</v>
      </c>
      <c r="J3" s="33" t="str">
        <f t="shared" ref="J3:J66" si="5">IFERROR(VLOOKUP(H3,$H$295:$J$370,3,FALSE),"0")</f>
        <v>0</v>
      </c>
      <c r="K3" s="34">
        <f t="shared" ref="K3:K66" si="6">ROUNDDOWN((H3*4.5%), -1)</f>
        <v>25150</v>
      </c>
      <c r="L3" s="34">
        <f t="shared" ref="L3:L66" si="7">ROUNDDOWN((H3*4.5%), -1)</f>
        <v>25150</v>
      </c>
      <c r="M3" s="35" t="str">
        <f t="shared" ref="M3:M66" si="8">IF(F3&gt;=60,ROUNDDOWN((H3*3.43%), -1),"0")</f>
        <v>0</v>
      </c>
      <c r="N3" s="35" t="str">
        <f t="shared" ref="N3:N66" si="9">IF(F3&gt;=60,ROUNDDOWN((M3*11.52%), -1),"0")</f>
        <v>0</v>
      </c>
      <c r="O3" s="35">
        <f t="shared" ref="O3:O66" si="10">M3+N3</f>
        <v>0</v>
      </c>
      <c r="P3" s="36">
        <f t="shared" ref="P3:P66" si="11">ROUNDDOWN((H3*0.8%), -1)</f>
        <v>4470</v>
      </c>
      <c r="Q3" s="36">
        <f t="shared" ref="Q3:Q66" si="12">ROUNDDOWN((H3*1.05%), -1)</f>
        <v>5860</v>
      </c>
      <c r="R3" s="34">
        <f t="shared" ref="R3:R66" si="13">ROUNDDOWN((H3*0.666%), -1)</f>
        <v>3720</v>
      </c>
      <c r="S3" s="35">
        <f t="shared" si="0"/>
        <v>29620</v>
      </c>
      <c r="T3" s="37">
        <f t="shared" ref="T3:T66" si="14">H3-S3</f>
        <v>529380</v>
      </c>
      <c r="U3" s="35">
        <f t="shared" si="1"/>
        <v>34730</v>
      </c>
      <c r="V3" s="43">
        <f t="shared" si="2"/>
        <v>64350</v>
      </c>
      <c r="W3" s="27" t="str">
        <f t="shared" ref="W3:W66" si="15">VLOOKUP(D3,$O$270:$S$1349,4,FALSE)</f>
        <v>기업은행</v>
      </c>
      <c r="X3" s="41" t="str">
        <f t="shared" ref="X3:X66" si="16">VLOOKUP(D3,$O$270:$S$1349,5,FALSE)</f>
        <v>010-4645-9144</v>
      </c>
      <c r="Y3" s="59">
        <v>44489</v>
      </c>
      <c r="Z3" s="29" t="str">
        <f t="shared" ref="Z3:Z66" si="17">CONCATENATE(D3,"(",E3,") 43,000x",F3,"시수=",TEXT(H3,"###,##0")," / 인건비-강사비")</f>
        <v>강나리(뮤지컬) 43,000x13시수=559,000 / 인건비-강사비</v>
      </c>
      <c r="AC3" s="28"/>
    </row>
    <row r="4" spans="1:29" s="26" customFormat="1" x14ac:dyDescent="0.4">
      <c r="A4" s="38">
        <v>3</v>
      </c>
      <c r="B4" s="25" t="s">
        <v>2066</v>
      </c>
      <c r="C4" s="58">
        <v>202109</v>
      </c>
      <c r="D4" s="25" t="s">
        <v>267</v>
      </c>
      <c r="E4" s="20" t="s">
        <v>17</v>
      </c>
      <c r="F4" s="30">
        <v>25</v>
      </c>
      <c r="G4" s="31">
        <v>43000</v>
      </c>
      <c r="H4" s="32">
        <f t="shared" si="3"/>
        <v>1075000</v>
      </c>
      <c r="I4" s="33">
        <f t="shared" si="4"/>
        <v>1250</v>
      </c>
      <c r="J4" s="33">
        <f t="shared" si="5"/>
        <v>120</v>
      </c>
      <c r="K4" s="34">
        <f t="shared" si="6"/>
        <v>48370</v>
      </c>
      <c r="L4" s="34">
        <f t="shared" si="7"/>
        <v>48370</v>
      </c>
      <c r="M4" s="35" t="str">
        <f t="shared" si="8"/>
        <v>0</v>
      </c>
      <c r="N4" s="35" t="str">
        <f t="shared" si="9"/>
        <v>0</v>
      </c>
      <c r="O4" s="35">
        <f t="shared" si="10"/>
        <v>0</v>
      </c>
      <c r="P4" s="36">
        <f t="shared" si="11"/>
        <v>8600</v>
      </c>
      <c r="Q4" s="36">
        <f t="shared" si="12"/>
        <v>11280</v>
      </c>
      <c r="R4" s="34">
        <f t="shared" si="13"/>
        <v>7150</v>
      </c>
      <c r="S4" s="35">
        <f t="shared" si="0"/>
        <v>58340</v>
      </c>
      <c r="T4" s="37">
        <f t="shared" si="14"/>
        <v>1016660</v>
      </c>
      <c r="U4" s="35">
        <f t="shared" si="1"/>
        <v>66800</v>
      </c>
      <c r="V4" s="43">
        <f t="shared" si="2"/>
        <v>123770</v>
      </c>
      <c r="W4" s="27" t="str">
        <f t="shared" si="15"/>
        <v>하나은행</v>
      </c>
      <c r="X4" s="41" t="str">
        <f t="shared" si="16"/>
        <v>338-910054-79307</v>
      </c>
      <c r="Y4" s="59">
        <v>44489</v>
      </c>
      <c r="Z4" s="29" t="str">
        <f t="shared" si="17"/>
        <v>강등원(뮤지컬) 43,000x25시수=1,075,000 / 인건비-강사비</v>
      </c>
      <c r="AC4" s="28"/>
    </row>
    <row r="5" spans="1:29" s="26" customFormat="1" x14ac:dyDescent="0.4">
      <c r="A5" s="38">
        <v>4</v>
      </c>
      <c r="B5" s="25" t="s">
        <v>2067</v>
      </c>
      <c r="C5" s="58">
        <v>202109</v>
      </c>
      <c r="D5" s="25" t="s">
        <v>1708</v>
      </c>
      <c r="E5" s="20" t="s">
        <v>17</v>
      </c>
      <c r="F5" s="30">
        <v>24</v>
      </c>
      <c r="G5" s="31">
        <v>43000</v>
      </c>
      <c r="H5" s="32">
        <f t="shared" si="3"/>
        <v>1032000</v>
      </c>
      <c r="I5" s="33" t="str">
        <f t="shared" si="4"/>
        <v>0</v>
      </c>
      <c r="J5" s="33" t="str">
        <f t="shared" si="5"/>
        <v>0</v>
      </c>
      <c r="K5" s="34">
        <f t="shared" si="6"/>
        <v>46440</v>
      </c>
      <c r="L5" s="34">
        <f t="shared" si="7"/>
        <v>46440</v>
      </c>
      <c r="M5" s="35" t="str">
        <f t="shared" si="8"/>
        <v>0</v>
      </c>
      <c r="N5" s="35" t="str">
        <f t="shared" si="9"/>
        <v>0</v>
      </c>
      <c r="O5" s="35">
        <f t="shared" si="10"/>
        <v>0</v>
      </c>
      <c r="P5" s="36">
        <f t="shared" si="11"/>
        <v>8250</v>
      </c>
      <c r="Q5" s="36">
        <f t="shared" si="12"/>
        <v>10830</v>
      </c>
      <c r="R5" s="34">
        <f t="shared" si="13"/>
        <v>6870</v>
      </c>
      <c r="S5" s="35">
        <f t="shared" si="0"/>
        <v>54690</v>
      </c>
      <c r="T5" s="37">
        <f t="shared" si="14"/>
        <v>977310</v>
      </c>
      <c r="U5" s="35">
        <f t="shared" si="1"/>
        <v>64140</v>
      </c>
      <c r="V5" s="43">
        <f t="shared" si="2"/>
        <v>118830</v>
      </c>
      <c r="W5" s="27" t="str">
        <f t="shared" si="15"/>
        <v>기업은행</v>
      </c>
      <c r="X5" s="41" t="str">
        <f t="shared" si="16"/>
        <v>010-9742-9787</v>
      </c>
      <c r="Y5" s="59">
        <v>44489</v>
      </c>
      <c r="Z5" s="29" t="str">
        <f t="shared" si="17"/>
        <v>강민건(뮤지컬) 43,000x24시수=1,032,000 / 인건비-강사비</v>
      </c>
      <c r="AC5" s="28"/>
    </row>
    <row r="6" spans="1:29" s="26" customFormat="1" x14ac:dyDescent="0.4">
      <c r="A6" s="38">
        <v>5</v>
      </c>
      <c r="B6" s="25" t="s">
        <v>2484</v>
      </c>
      <c r="C6" s="58">
        <v>202109</v>
      </c>
      <c r="D6" s="25" t="s">
        <v>1704</v>
      </c>
      <c r="E6" s="20" t="s">
        <v>2478</v>
      </c>
      <c r="F6" s="30">
        <v>28</v>
      </c>
      <c r="G6" s="31">
        <v>43000</v>
      </c>
      <c r="H6" s="32">
        <f t="shared" si="3"/>
        <v>1204000</v>
      </c>
      <c r="I6" s="33">
        <f t="shared" si="4"/>
        <v>2990</v>
      </c>
      <c r="J6" s="33">
        <f t="shared" si="5"/>
        <v>290</v>
      </c>
      <c r="K6" s="34">
        <f t="shared" si="6"/>
        <v>54180</v>
      </c>
      <c r="L6" s="34">
        <f t="shared" si="7"/>
        <v>54180</v>
      </c>
      <c r="M6" s="35" t="str">
        <f t="shared" si="8"/>
        <v>0</v>
      </c>
      <c r="N6" s="35" t="str">
        <f t="shared" si="9"/>
        <v>0</v>
      </c>
      <c r="O6" s="35">
        <f t="shared" si="10"/>
        <v>0</v>
      </c>
      <c r="P6" s="36">
        <f t="shared" si="11"/>
        <v>9630</v>
      </c>
      <c r="Q6" s="36">
        <f t="shared" si="12"/>
        <v>12640</v>
      </c>
      <c r="R6" s="34">
        <f t="shared" si="13"/>
        <v>8010</v>
      </c>
      <c r="S6" s="35">
        <f t="shared" si="0"/>
        <v>67090</v>
      </c>
      <c r="T6" s="37">
        <f t="shared" si="14"/>
        <v>1136910</v>
      </c>
      <c r="U6" s="35">
        <f t="shared" si="1"/>
        <v>74830</v>
      </c>
      <c r="V6" s="43">
        <f t="shared" si="2"/>
        <v>138640</v>
      </c>
      <c r="W6" s="27" t="str">
        <f t="shared" si="15"/>
        <v>국민은행</v>
      </c>
      <c r="X6" s="41" t="str">
        <f t="shared" si="16"/>
        <v>778802-04-187747</v>
      </c>
      <c r="Y6" s="59">
        <v>44489</v>
      </c>
      <c r="Z6" s="29" t="str">
        <f t="shared" si="17"/>
        <v>강석희(기타) 43,000x28시수=1,204,000 / 인건비-강사비</v>
      </c>
      <c r="AC6" s="28"/>
    </row>
    <row r="7" spans="1:29" s="26" customFormat="1" x14ac:dyDescent="0.4">
      <c r="A7" s="38">
        <v>6</v>
      </c>
      <c r="B7" s="25" t="s">
        <v>2068</v>
      </c>
      <c r="C7" s="58">
        <v>202109</v>
      </c>
      <c r="D7" s="25" t="s">
        <v>1814</v>
      </c>
      <c r="E7" s="20" t="s">
        <v>750</v>
      </c>
      <c r="F7" s="30">
        <v>12</v>
      </c>
      <c r="G7" s="31">
        <v>43000</v>
      </c>
      <c r="H7" s="32">
        <f t="shared" si="3"/>
        <v>516000</v>
      </c>
      <c r="I7" s="33" t="str">
        <f t="shared" si="4"/>
        <v>0</v>
      </c>
      <c r="J7" s="33" t="str">
        <f t="shared" si="5"/>
        <v>0</v>
      </c>
      <c r="K7" s="34">
        <f t="shared" si="6"/>
        <v>23220</v>
      </c>
      <c r="L7" s="34">
        <f t="shared" si="7"/>
        <v>23220</v>
      </c>
      <c r="M7" s="35" t="str">
        <f t="shared" si="8"/>
        <v>0</v>
      </c>
      <c r="N7" s="35" t="str">
        <f t="shared" si="9"/>
        <v>0</v>
      </c>
      <c r="O7" s="35">
        <f t="shared" si="10"/>
        <v>0</v>
      </c>
      <c r="P7" s="36">
        <f t="shared" si="11"/>
        <v>4120</v>
      </c>
      <c r="Q7" s="36">
        <f t="shared" si="12"/>
        <v>5410</v>
      </c>
      <c r="R7" s="34">
        <f t="shared" si="13"/>
        <v>3430</v>
      </c>
      <c r="S7" s="35">
        <f t="shared" si="0"/>
        <v>27340</v>
      </c>
      <c r="T7" s="37">
        <f t="shared" si="14"/>
        <v>488660</v>
      </c>
      <c r="U7" s="35">
        <f t="shared" si="1"/>
        <v>32060</v>
      </c>
      <c r="V7" s="43">
        <f t="shared" si="2"/>
        <v>59400</v>
      </c>
      <c r="W7" s="27" t="str">
        <f t="shared" si="15"/>
        <v>국민은행</v>
      </c>
      <c r="X7" s="41" t="str">
        <f t="shared" si="16"/>
        <v>616702-01-448431</v>
      </c>
      <c r="Y7" s="59">
        <v>44489</v>
      </c>
      <c r="Z7" s="29" t="str">
        <f t="shared" si="17"/>
        <v>강신곤(영화) 43,000x12시수=516,000 / 인건비-강사비</v>
      </c>
      <c r="AC7" s="28"/>
    </row>
    <row r="8" spans="1:29" s="26" customFormat="1" x14ac:dyDescent="0.4">
      <c r="A8" s="38">
        <v>7</v>
      </c>
      <c r="B8" s="25" t="s">
        <v>2069</v>
      </c>
      <c r="C8" s="58">
        <v>202109</v>
      </c>
      <c r="D8" s="25" t="s">
        <v>2037</v>
      </c>
      <c r="E8" s="20" t="s">
        <v>17</v>
      </c>
      <c r="F8" s="30">
        <v>15</v>
      </c>
      <c r="G8" s="31">
        <v>43000</v>
      </c>
      <c r="H8" s="32">
        <f t="shared" si="3"/>
        <v>645000</v>
      </c>
      <c r="I8" s="33" t="str">
        <f t="shared" si="4"/>
        <v>0</v>
      </c>
      <c r="J8" s="33" t="str">
        <f t="shared" si="5"/>
        <v>0</v>
      </c>
      <c r="K8" s="34">
        <f t="shared" si="6"/>
        <v>29020</v>
      </c>
      <c r="L8" s="34">
        <f t="shared" si="7"/>
        <v>29020</v>
      </c>
      <c r="M8" s="35" t="str">
        <f t="shared" si="8"/>
        <v>0</v>
      </c>
      <c r="N8" s="35" t="str">
        <f t="shared" si="9"/>
        <v>0</v>
      </c>
      <c r="O8" s="35">
        <f t="shared" si="10"/>
        <v>0</v>
      </c>
      <c r="P8" s="36">
        <f t="shared" si="11"/>
        <v>5160</v>
      </c>
      <c r="Q8" s="36">
        <f t="shared" si="12"/>
        <v>6770</v>
      </c>
      <c r="R8" s="34">
        <f t="shared" si="13"/>
        <v>4290</v>
      </c>
      <c r="S8" s="35">
        <f t="shared" si="0"/>
        <v>34180</v>
      </c>
      <c r="T8" s="37">
        <f t="shared" si="14"/>
        <v>610820</v>
      </c>
      <c r="U8" s="35">
        <f t="shared" si="1"/>
        <v>40080</v>
      </c>
      <c r="V8" s="43">
        <f t="shared" si="2"/>
        <v>74260</v>
      </c>
      <c r="W8" s="27" t="str">
        <f t="shared" si="15"/>
        <v>국민은행</v>
      </c>
      <c r="X8" s="41" t="str">
        <f t="shared" si="16"/>
        <v>527802-01-210318</v>
      </c>
      <c r="Y8" s="59">
        <v>44489</v>
      </c>
      <c r="Z8" s="29" t="str">
        <f t="shared" si="17"/>
        <v>강희제(뮤지컬) 43,000x15시수=645,000 / 인건비-강사비</v>
      </c>
      <c r="AC8" s="28"/>
    </row>
    <row r="9" spans="1:29" s="26" customFormat="1" x14ac:dyDescent="0.4">
      <c r="A9" s="38">
        <v>8</v>
      </c>
      <c r="B9" s="25" t="s">
        <v>2070</v>
      </c>
      <c r="C9" s="58">
        <v>202109</v>
      </c>
      <c r="D9" s="25" t="s">
        <v>658</v>
      </c>
      <c r="E9" s="20" t="s">
        <v>750</v>
      </c>
      <c r="F9" s="30">
        <v>28</v>
      </c>
      <c r="G9" s="31">
        <v>43000</v>
      </c>
      <c r="H9" s="32">
        <f t="shared" si="3"/>
        <v>1204000</v>
      </c>
      <c r="I9" s="33">
        <f t="shared" si="4"/>
        <v>2990</v>
      </c>
      <c r="J9" s="33">
        <f t="shared" si="5"/>
        <v>290</v>
      </c>
      <c r="K9" s="34">
        <f t="shared" si="6"/>
        <v>54180</v>
      </c>
      <c r="L9" s="34">
        <f t="shared" si="7"/>
        <v>54180</v>
      </c>
      <c r="M9" s="35" t="str">
        <f t="shared" si="8"/>
        <v>0</v>
      </c>
      <c r="N9" s="35" t="str">
        <f t="shared" si="9"/>
        <v>0</v>
      </c>
      <c r="O9" s="35">
        <f t="shared" si="10"/>
        <v>0</v>
      </c>
      <c r="P9" s="36">
        <f t="shared" si="11"/>
        <v>9630</v>
      </c>
      <c r="Q9" s="36">
        <f t="shared" si="12"/>
        <v>12640</v>
      </c>
      <c r="R9" s="34">
        <f t="shared" si="13"/>
        <v>8010</v>
      </c>
      <c r="S9" s="35">
        <f t="shared" si="0"/>
        <v>67090</v>
      </c>
      <c r="T9" s="37">
        <f t="shared" si="14"/>
        <v>1136910</v>
      </c>
      <c r="U9" s="35">
        <f t="shared" si="1"/>
        <v>74830</v>
      </c>
      <c r="V9" s="43">
        <f t="shared" si="2"/>
        <v>138640</v>
      </c>
      <c r="W9" s="27" t="str">
        <f t="shared" si="15"/>
        <v>국민은행</v>
      </c>
      <c r="X9" s="41">
        <f t="shared" si="16"/>
        <v>91073173701</v>
      </c>
      <c r="Y9" s="59">
        <v>44489</v>
      </c>
      <c r="Z9" s="29" t="str">
        <f t="shared" si="17"/>
        <v>고병정(영화) 43,000x28시수=1,204,000 / 인건비-강사비</v>
      </c>
      <c r="AC9" s="28"/>
    </row>
    <row r="10" spans="1:29" s="26" customFormat="1" x14ac:dyDescent="0.4">
      <c r="A10" s="38">
        <v>9</v>
      </c>
      <c r="B10" s="25" t="s">
        <v>2071</v>
      </c>
      <c r="C10" s="58">
        <v>202109</v>
      </c>
      <c r="D10" s="25" t="s">
        <v>1916</v>
      </c>
      <c r="E10" s="20" t="s">
        <v>17</v>
      </c>
      <c r="F10" s="30">
        <v>21</v>
      </c>
      <c r="G10" s="31">
        <v>43000</v>
      </c>
      <c r="H10" s="32">
        <f t="shared" si="3"/>
        <v>903000</v>
      </c>
      <c r="I10" s="33" t="str">
        <f t="shared" si="4"/>
        <v>0</v>
      </c>
      <c r="J10" s="33" t="str">
        <f t="shared" si="5"/>
        <v>0</v>
      </c>
      <c r="K10" s="34">
        <f t="shared" si="6"/>
        <v>40630</v>
      </c>
      <c r="L10" s="34">
        <f t="shared" si="7"/>
        <v>40630</v>
      </c>
      <c r="M10" s="35" t="str">
        <f t="shared" si="8"/>
        <v>0</v>
      </c>
      <c r="N10" s="35" t="str">
        <f t="shared" si="9"/>
        <v>0</v>
      </c>
      <c r="O10" s="35">
        <f t="shared" si="10"/>
        <v>0</v>
      </c>
      <c r="P10" s="36">
        <f t="shared" si="11"/>
        <v>7220</v>
      </c>
      <c r="Q10" s="36">
        <f t="shared" si="12"/>
        <v>9480</v>
      </c>
      <c r="R10" s="34">
        <f t="shared" si="13"/>
        <v>6010</v>
      </c>
      <c r="S10" s="35">
        <f t="shared" si="0"/>
        <v>47850</v>
      </c>
      <c r="T10" s="37">
        <f t="shared" si="14"/>
        <v>855150</v>
      </c>
      <c r="U10" s="35">
        <f t="shared" si="1"/>
        <v>56120</v>
      </c>
      <c r="V10" s="43">
        <f t="shared" si="2"/>
        <v>103970</v>
      </c>
      <c r="W10" s="27" t="str">
        <f t="shared" si="15"/>
        <v>국민은행</v>
      </c>
      <c r="X10" s="41" t="str">
        <f t="shared" si="16"/>
        <v>200002-04-143448</v>
      </c>
      <c r="Y10" s="59">
        <v>44489</v>
      </c>
      <c r="Z10" s="29" t="str">
        <f t="shared" si="17"/>
        <v>고은비(뮤지컬) 43,000x21시수=903,000 / 인건비-강사비</v>
      </c>
      <c r="AC10" s="28"/>
    </row>
    <row r="11" spans="1:29" s="26" customFormat="1" x14ac:dyDescent="0.4">
      <c r="A11" s="38">
        <v>10</v>
      </c>
      <c r="B11" s="25" t="s">
        <v>2072</v>
      </c>
      <c r="C11" s="58">
        <v>202109</v>
      </c>
      <c r="D11" s="25" t="s">
        <v>2038</v>
      </c>
      <c r="E11" s="20" t="s">
        <v>750</v>
      </c>
      <c r="F11" s="30">
        <v>26</v>
      </c>
      <c r="G11" s="31">
        <v>43000</v>
      </c>
      <c r="H11" s="32">
        <f t="shared" si="3"/>
        <v>1118000</v>
      </c>
      <c r="I11" s="33">
        <f t="shared" si="4"/>
        <v>1810</v>
      </c>
      <c r="J11" s="33">
        <f t="shared" si="5"/>
        <v>180</v>
      </c>
      <c r="K11" s="34">
        <f t="shared" si="6"/>
        <v>50310</v>
      </c>
      <c r="L11" s="34">
        <f t="shared" si="7"/>
        <v>50310</v>
      </c>
      <c r="M11" s="35" t="str">
        <f t="shared" si="8"/>
        <v>0</v>
      </c>
      <c r="N11" s="35" t="str">
        <f t="shared" si="9"/>
        <v>0</v>
      </c>
      <c r="O11" s="35">
        <f t="shared" si="10"/>
        <v>0</v>
      </c>
      <c r="P11" s="36">
        <f t="shared" si="11"/>
        <v>8940</v>
      </c>
      <c r="Q11" s="36">
        <f t="shared" si="12"/>
        <v>11730</v>
      </c>
      <c r="R11" s="34">
        <f t="shared" si="13"/>
        <v>7440</v>
      </c>
      <c r="S11" s="35">
        <f t="shared" si="0"/>
        <v>61240</v>
      </c>
      <c r="T11" s="37">
        <f t="shared" si="14"/>
        <v>1056760</v>
      </c>
      <c r="U11" s="35">
        <f t="shared" si="1"/>
        <v>69480</v>
      </c>
      <c r="V11" s="43">
        <f t="shared" si="2"/>
        <v>128730</v>
      </c>
      <c r="W11" s="27" t="str">
        <f t="shared" si="15"/>
        <v>국민은행</v>
      </c>
      <c r="X11" s="41" t="str">
        <f t="shared" si="16"/>
        <v>053602-04-314390</v>
      </c>
      <c r="Y11" s="59">
        <v>44489</v>
      </c>
      <c r="Z11" s="29" t="str">
        <f t="shared" si="17"/>
        <v>곽새미(영화) 43,000x26시수=1,118,000 / 인건비-강사비</v>
      </c>
      <c r="AC11" s="28"/>
    </row>
    <row r="12" spans="1:29" s="26" customFormat="1" x14ac:dyDescent="0.4">
      <c r="A12" s="38">
        <v>11</v>
      </c>
      <c r="B12" s="25" t="s">
        <v>2073</v>
      </c>
      <c r="C12" s="58">
        <v>202109</v>
      </c>
      <c r="D12" s="25" t="s">
        <v>2038</v>
      </c>
      <c r="E12" s="20" t="s">
        <v>750</v>
      </c>
      <c r="F12" s="30"/>
      <c r="G12" s="31">
        <v>43000</v>
      </c>
      <c r="H12" s="32">
        <f t="shared" si="3"/>
        <v>0</v>
      </c>
      <c r="I12" s="33" t="str">
        <f t="shared" si="4"/>
        <v>0</v>
      </c>
      <c r="J12" s="33" t="str">
        <f t="shared" si="5"/>
        <v>0</v>
      </c>
      <c r="K12" s="34">
        <f t="shared" si="6"/>
        <v>0</v>
      </c>
      <c r="L12" s="34">
        <f t="shared" si="7"/>
        <v>0</v>
      </c>
      <c r="M12" s="35" t="str">
        <f t="shared" si="8"/>
        <v>0</v>
      </c>
      <c r="N12" s="35" t="str">
        <f t="shared" si="9"/>
        <v>0</v>
      </c>
      <c r="O12" s="35">
        <f t="shared" si="10"/>
        <v>0</v>
      </c>
      <c r="P12" s="36">
        <f t="shared" si="11"/>
        <v>0</v>
      </c>
      <c r="Q12" s="36">
        <f t="shared" si="12"/>
        <v>0</v>
      </c>
      <c r="R12" s="34">
        <f t="shared" si="13"/>
        <v>0</v>
      </c>
      <c r="S12" s="35" t="str">
        <f t="shared" si="0"/>
        <v>0</v>
      </c>
      <c r="T12" s="37">
        <f t="shared" si="14"/>
        <v>0</v>
      </c>
      <c r="U12" s="35" t="str">
        <f t="shared" si="1"/>
        <v>0</v>
      </c>
      <c r="V12" s="43" t="str">
        <f t="shared" si="2"/>
        <v>0</v>
      </c>
      <c r="W12" s="27" t="str">
        <f t="shared" si="15"/>
        <v>국민은행</v>
      </c>
      <c r="X12" s="41" t="str">
        <f t="shared" si="16"/>
        <v>053602-04-314390</v>
      </c>
      <c r="Y12" s="59">
        <v>44489</v>
      </c>
      <c r="Z12" s="29" t="str">
        <f t="shared" si="17"/>
        <v>곽새미(영화) 43,000x시수=0 / 인건비-강사비</v>
      </c>
      <c r="AC12" s="28"/>
    </row>
    <row r="13" spans="1:29" s="26" customFormat="1" x14ac:dyDescent="0.4">
      <c r="A13" s="38">
        <v>12</v>
      </c>
      <c r="B13" s="25" t="s">
        <v>2485</v>
      </c>
      <c r="C13" s="58">
        <v>202109</v>
      </c>
      <c r="D13" s="25" t="s">
        <v>221</v>
      </c>
      <c r="E13" s="20" t="s">
        <v>15</v>
      </c>
      <c r="F13" s="30">
        <v>21</v>
      </c>
      <c r="G13" s="31">
        <v>43000</v>
      </c>
      <c r="H13" s="32">
        <f t="shared" si="3"/>
        <v>903000</v>
      </c>
      <c r="I13" s="33" t="str">
        <f t="shared" si="4"/>
        <v>0</v>
      </c>
      <c r="J13" s="33" t="str">
        <f t="shared" si="5"/>
        <v>0</v>
      </c>
      <c r="K13" s="34">
        <f t="shared" si="6"/>
        <v>40630</v>
      </c>
      <c r="L13" s="34">
        <f t="shared" si="7"/>
        <v>40630</v>
      </c>
      <c r="M13" s="35" t="str">
        <f t="shared" si="8"/>
        <v>0</v>
      </c>
      <c r="N13" s="35" t="str">
        <f t="shared" si="9"/>
        <v>0</v>
      </c>
      <c r="O13" s="35">
        <f t="shared" si="10"/>
        <v>0</v>
      </c>
      <c r="P13" s="36">
        <f t="shared" si="11"/>
        <v>7220</v>
      </c>
      <c r="Q13" s="36">
        <f t="shared" si="12"/>
        <v>9480</v>
      </c>
      <c r="R13" s="34">
        <f t="shared" si="13"/>
        <v>6010</v>
      </c>
      <c r="S13" s="35">
        <f t="shared" si="0"/>
        <v>47850</v>
      </c>
      <c r="T13" s="37">
        <f t="shared" si="14"/>
        <v>855150</v>
      </c>
      <c r="U13" s="35">
        <f t="shared" si="1"/>
        <v>56120</v>
      </c>
      <c r="V13" s="43">
        <f t="shared" si="2"/>
        <v>103970</v>
      </c>
      <c r="W13" s="27" t="str">
        <f t="shared" si="15"/>
        <v>국민은행</v>
      </c>
      <c r="X13" s="41">
        <f t="shared" si="16"/>
        <v>91056280816</v>
      </c>
      <c r="Y13" s="59">
        <v>44489</v>
      </c>
      <c r="Z13" s="29" t="str">
        <f t="shared" si="17"/>
        <v>곽재혁(연극) 43,000x21시수=903,000 / 인건비-강사비</v>
      </c>
      <c r="AC13" s="28"/>
    </row>
    <row r="14" spans="1:29" s="26" customFormat="1" x14ac:dyDescent="0.4">
      <c r="A14" s="38">
        <v>13</v>
      </c>
      <c r="B14" s="25" t="s">
        <v>2074</v>
      </c>
      <c r="C14" s="58">
        <v>202109</v>
      </c>
      <c r="D14" s="25" t="s">
        <v>1917</v>
      </c>
      <c r="E14" s="20" t="s">
        <v>750</v>
      </c>
      <c r="F14" s="30">
        <v>15</v>
      </c>
      <c r="G14" s="31">
        <v>43000</v>
      </c>
      <c r="H14" s="32">
        <f t="shared" si="3"/>
        <v>645000</v>
      </c>
      <c r="I14" s="33" t="str">
        <f t="shared" si="4"/>
        <v>0</v>
      </c>
      <c r="J14" s="33" t="str">
        <f t="shared" si="5"/>
        <v>0</v>
      </c>
      <c r="K14" s="34">
        <f t="shared" si="6"/>
        <v>29020</v>
      </c>
      <c r="L14" s="34">
        <f t="shared" si="7"/>
        <v>29020</v>
      </c>
      <c r="M14" s="35" t="str">
        <f t="shared" si="8"/>
        <v>0</v>
      </c>
      <c r="N14" s="35" t="str">
        <f t="shared" si="9"/>
        <v>0</v>
      </c>
      <c r="O14" s="35">
        <f t="shared" si="10"/>
        <v>0</v>
      </c>
      <c r="P14" s="36">
        <f t="shared" si="11"/>
        <v>5160</v>
      </c>
      <c r="Q14" s="36">
        <f t="shared" si="12"/>
        <v>6770</v>
      </c>
      <c r="R14" s="34">
        <f t="shared" si="13"/>
        <v>4290</v>
      </c>
      <c r="S14" s="35">
        <f t="shared" si="0"/>
        <v>34180</v>
      </c>
      <c r="T14" s="37">
        <f t="shared" si="14"/>
        <v>610820</v>
      </c>
      <c r="U14" s="35">
        <f t="shared" si="1"/>
        <v>40080</v>
      </c>
      <c r="V14" s="43">
        <f t="shared" si="2"/>
        <v>74260</v>
      </c>
      <c r="W14" s="27" t="str">
        <f t="shared" si="15"/>
        <v>우리은행</v>
      </c>
      <c r="X14" s="41" t="str">
        <f t="shared" si="16"/>
        <v>344-078955-02-001</v>
      </c>
      <c r="Y14" s="59">
        <v>44489</v>
      </c>
      <c r="Z14" s="29" t="str">
        <f t="shared" si="17"/>
        <v>권우정(영화) 43,000x15시수=645,000 / 인건비-강사비</v>
      </c>
      <c r="AC14" s="28"/>
    </row>
    <row r="15" spans="1:29" s="26" customFormat="1" x14ac:dyDescent="0.4">
      <c r="A15" s="38">
        <v>14</v>
      </c>
      <c r="B15" s="25" t="s">
        <v>2015</v>
      </c>
      <c r="C15" s="58">
        <v>202109</v>
      </c>
      <c r="D15" s="25" t="s">
        <v>16</v>
      </c>
      <c r="E15" s="20" t="s">
        <v>15</v>
      </c>
      <c r="F15" s="30">
        <v>12</v>
      </c>
      <c r="G15" s="31">
        <v>43000</v>
      </c>
      <c r="H15" s="32">
        <f t="shared" si="3"/>
        <v>516000</v>
      </c>
      <c r="I15" s="33" t="str">
        <f t="shared" si="4"/>
        <v>0</v>
      </c>
      <c r="J15" s="33" t="str">
        <f t="shared" si="5"/>
        <v>0</v>
      </c>
      <c r="K15" s="34">
        <f t="shared" si="6"/>
        <v>23220</v>
      </c>
      <c r="L15" s="34">
        <f t="shared" si="7"/>
        <v>23220</v>
      </c>
      <c r="M15" s="35" t="str">
        <f t="shared" si="8"/>
        <v>0</v>
      </c>
      <c r="N15" s="35" t="str">
        <f t="shared" si="9"/>
        <v>0</v>
      </c>
      <c r="O15" s="35">
        <f t="shared" si="10"/>
        <v>0</v>
      </c>
      <c r="P15" s="36">
        <f t="shared" si="11"/>
        <v>4120</v>
      </c>
      <c r="Q15" s="36">
        <f t="shared" si="12"/>
        <v>5410</v>
      </c>
      <c r="R15" s="34">
        <f t="shared" si="13"/>
        <v>3430</v>
      </c>
      <c r="S15" s="35">
        <f t="shared" si="0"/>
        <v>27340</v>
      </c>
      <c r="T15" s="37">
        <f t="shared" si="14"/>
        <v>488660</v>
      </c>
      <c r="U15" s="35">
        <f t="shared" si="1"/>
        <v>32060</v>
      </c>
      <c r="V15" s="43">
        <f t="shared" si="2"/>
        <v>59400</v>
      </c>
      <c r="W15" s="27" t="str">
        <f t="shared" si="15"/>
        <v>신한은행</v>
      </c>
      <c r="X15" s="41" t="str">
        <f t="shared" si="16"/>
        <v>110-305-430190</v>
      </c>
      <c r="Y15" s="59">
        <v>44489</v>
      </c>
      <c r="Z15" s="29" t="str">
        <f t="shared" si="17"/>
        <v>권인선(연극) 43,000x12시수=516,000 / 인건비-강사비</v>
      </c>
      <c r="AC15" s="28"/>
    </row>
    <row r="16" spans="1:29" s="26" customFormat="1" x14ac:dyDescent="0.4">
      <c r="A16" s="38">
        <v>15</v>
      </c>
      <c r="B16" s="25" t="s">
        <v>2075</v>
      </c>
      <c r="C16" s="58">
        <v>202109</v>
      </c>
      <c r="D16" s="25" t="s">
        <v>662</v>
      </c>
      <c r="E16" s="20" t="s">
        <v>750</v>
      </c>
      <c r="F16" s="30">
        <v>24</v>
      </c>
      <c r="G16" s="31">
        <v>43000</v>
      </c>
      <c r="H16" s="32">
        <f t="shared" si="3"/>
        <v>1032000</v>
      </c>
      <c r="I16" s="33" t="str">
        <f t="shared" si="4"/>
        <v>0</v>
      </c>
      <c r="J16" s="33" t="str">
        <f t="shared" si="5"/>
        <v>0</v>
      </c>
      <c r="K16" s="34">
        <f t="shared" si="6"/>
        <v>46440</v>
      </c>
      <c r="L16" s="34">
        <f t="shared" si="7"/>
        <v>46440</v>
      </c>
      <c r="M16" s="35" t="str">
        <f t="shared" si="8"/>
        <v>0</v>
      </c>
      <c r="N16" s="35" t="str">
        <f t="shared" si="9"/>
        <v>0</v>
      </c>
      <c r="O16" s="35">
        <f t="shared" si="10"/>
        <v>0</v>
      </c>
      <c r="P16" s="36">
        <f t="shared" si="11"/>
        <v>8250</v>
      </c>
      <c r="Q16" s="36">
        <f t="shared" si="12"/>
        <v>10830</v>
      </c>
      <c r="R16" s="34">
        <f t="shared" si="13"/>
        <v>6870</v>
      </c>
      <c r="S16" s="35">
        <f t="shared" si="0"/>
        <v>54690</v>
      </c>
      <c r="T16" s="37">
        <f t="shared" si="14"/>
        <v>977310</v>
      </c>
      <c r="U16" s="35">
        <f t="shared" si="1"/>
        <v>64140</v>
      </c>
      <c r="V16" s="43">
        <f t="shared" si="2"/>
        <v>118830</v>
      </c>
      <c r="W16" s="27" t="str">
        <f t="shared" si="15"/>
        <v>하나은행</v>
      </c>
      <c r="X16" s="41" t="str">
        <f t="shared" si="16"/>
        <v>670-910129-45307</v>
      </c>
      <c r="Y16" s="59">
        <v>44489</v>
      </c>
      <c r="Z16" s="29" t="str">
        <f t="shared" si="17"/>
        <v>권현주(영화) 43,000x24시수=1,032,000 / 인건비-강사비</v>
      </c>
      <c r="AC16" s="28"/>
    </row>
    <row r="17" spans="1:29" s="26" customFormat="1" x14ac:dyDescent="0.4">
      <c r="A17" s="38">
        <v>16</v>
      </c>
      <c r="B17" s="25" t="s">
        <v>2076</v>
      </c>
      <c r="C17" s="58">
        <v>202109</v>
      </c>
      <c r="D17" s="25" t="s">
        <v>201</v>
      </c>
      <c r="E17" s="20" t="s">
        <v>17</v>
      </c>
      <c r="F17" s="30">
        <v>16</v>
      </c>
      <c r="G17" s="31">
        <v>43000</v>
      </c>
      <c r="H17" s="32">
        <f t="shared" si="3"/>
        <v>688000</v>
      </c>
      <c r="I17" s="33" t="str">
        <f t="shared" si="4"/>
        <v>0</v>
      </c>
      <c r="J17" s="33" t="str">
        <f t="shared" si="5"/>
        <v>0</v>
      </c>
      <c r="K17" s="34">
        <f t="shared" si="6"/>
        <v>30960</v>
      </c>
      <c r="L17" s="34">
        <f t="shared" si="7"/>
        <v>30960</v>
      </c>
      <c r="M17" s="35" t="str">
        <f t="shared" si="8"/>
        <v>0</v>
      </c>
      <c r="N17" s="35" t="str">
        <f t="shared" si="9"/>
        <v>0</v>
      </c>
      <c r="O17" s="35">
        <f t="shared" si="10"/>
        <v>0</v>
      </c>
      <c r="P17" s="36">
        <f t="shared" si="11"/>
        <v>5500</v>
      </c>
      <c r="Q17" s="36">
        <f t="shared" si="12"/>
        <v>7220</v>
      </c>
      <c r="R17" s="34">
        <f t="shared" si="13"/>
        <v>4580</v>
      </c>
      <c r="S17" s="35">
        <f t="shared" si="0"/>
        <v>36460</v>
      </c>
      <c r="T17" s="37">
        <f t="shared" si="14"/>
        <v>651540</v>
      </c>
      <c r="U17" s="35">
        <f t="shared" si="1"/>
        <v>42760</v>
      </c>
      <c r="V17" s="43">
        <f t="shared" si="2"/>
        <v>79220</v>
      </c>
      <c r="W17" s="27" t="str">
        <f t="shared" si="15"/>
        <v>농협</v>
      </c>
      <c r="X17" s="41" t="str">
        <f t="shared" si="16"/>
        <v>352-02-350275</v>
      </c>
      <c r="Y17" s="59">
        <v>44489</v>
      </c>
      <c r="Z17" s="29" t="str">
        <f t="shared" si="17"/>
        <v>김경일(뮤지컬) 43,000x16시수=688,000 / 인건비-강사비</v>
      </c>
      <c r="AC17" s="28"/>
    </row>
    <row r="18" spans="1:29" s="26" customFormat="1" x14ac:dyDescent="0.4">
      <c r="A18" s="38">
        <v>17</v>
      </c>
      <c r="B18" s="25" t="s">
        <v>2077</v>
      </c>
      <c r="C18" s="58">
        <v>202109</v>
      </c>
      <c r="D18" s="25" t="s">
        <v>1402</v>
      </c>
      <c r="E18" s="20" t="s">
        <v>15</v>
      </c>
      <c r="F18" s="30">
        <v>18</v>
      </c>
      <c r="G18" s="31">
        <v>43000</v>
      </c>
      <c r="H18" s="32">
        <f t="shared" si="3"/>
        <v>774000</v>
      </c>
      <c r="I18" s="33" t="str">
        <f t="shared" si="4"/>
        <v>0</v>
      </c>
      <c r="J18" s="33" t="str">
        <f t="shared" si="5"/>
        <v>0</v>
      </c>
      <c r="K18" s="34">
        <f t="shared" si="6"/>
        <v>34830</v>
      </c>
      <c r="L18" s="34">
        <f t="shared" si="7"/>
        <v>34830</v>
      </c>
      <c r="M18" s="35" t="str">
        <f t="shared" si="8"/>
        <v>0</v>
      </c>
      <c r="N18" s="35" t="str">
        <f t="shared" si="9"/>
        <v>0</v>
      </c>
      <c r="O18" s="35">
        <f t="shared" si="10"/>
        <v>0</v>
      </c>
      <c r="P18" s="36">
        <f t="shared" si="11"/>
        <v>6190</v>
      </c>
      <c r="Q18" s="36">
        <f t="shared" si="12"/>
        <v>8120</v>
      </c>
      <c r="R18" s="34">
        <f t="shared" si="13"/>
        <v>5150</v>
      </c>
      <c r="S18" s="35">
        <f t="shared" si="0"/>
        <v>41020</v>
      </c>
      <c r="T18" s="37">
        <f t="shared" si="14"/>
        <v>732980</v>
      </c>
      <c r="U18" s="35">
        <f t="shared" si="1"/>
        <v>48100</v>
      </c>
      <c r="V18" s="43">
        <f t="shared" si="2"/>
        <v>89120</v>
      </c>
      <c r="W18" s="27" t="str">
        <f t="shared" si="15"/>
        <v>우리은행</v>
      </c>
      <c r="X18" s="41" t="str">
        <f t="shared" si="16"/>
        <v>1002-541-537140</v>
      </c>
      <c r="Y18" s="59">
        <v>44489</v>
      </c>
      <c r="Z18" s="29" t="str">
        <f t="shared" si="17"/>
        <v>김근형(연극) 43,000x18시수=774,000 / 인건비-강사비</v>
      </c>
      <c r="AC18" s="28"/>
    </row>
    <row r="19" spans="1:29" s="26" customFormat="1" x14ac:dyDescent="0.4">
      <c r="A19" s="38">
        <v>18</v>
      </c>
      <c r="B19" s="25" t="s">
        <v>2078</v>
      </c>
      <c r="C19" s="58">
        <v>202109</v>
      </c>
      <c r="D19" s="25" t="s">
        <v>1919</v>
      </c>
      <c r="E19" s="20" t="s">
        <v>750</v>
      </c>
      <c r="F19" s="30">
        <v>16</v>
      </c>
      <c r="G19" s="31">
        <v>43000</v>
      </c>
      <c r="H19" s="32">
        <f t="shared" si="3"/>
        <v>688000</v>
      </c>
      <c r="I19" s="33" t="str">
        <f t="shared" si="4"/>
        <v>0</v>
      </c>
      <c r="J19" s="33" t="str">
        <f t="shared" si="5"/>
        <v>0</v>
      </c>
      <c r="K19" s="34">
        <f t="shared" si="6"/>
        <v>30960</v>
      </c>
      <c r="L19" s="34">
        <f t="shared" si="7"/>
        <v>30960</v>
      </c>
      <c r="M19" s="35" t="str">
        <f t="shared" si="8"/>
        <v>0</v>
      </c>
      <c r="N19" s="35" t="str">
        <f t="shared" si="9"/>
        <v>0</v>
      </c>
      <c r="O19" s="35">
        <f t="shared" si="10"/>
        <v>0</v>
      </c>
      <c r="P19" s="36">
        <f t="shared" si="11"/>
        <v>5500</v>
      </c>
      <c r="Q19" s="36">
        <f t="shared" si="12"/>
        <v>7220</v>
      </c>
      <c r="R19" s="34">
        <f t="shared" si="13"/>
        <v>4580</v>
      </c>
      <c r="S19" s="35">
        <f t="shared" si="0"/>
        <v>36460</v>
      </c>
      <c r="T19" s="37">
        <f t="shared" si="14"/>
        <v>651540</v>
      </c>
      <c r="U19" s="35">
        <f t="shared" si="1"/>
        <v>42760</v>
      </c>
      <c r="V19" s="43">
        <f t="shared" si="2"/>
        <v>79220</v>
      </c>
      <c r="W19" s="27" t="str">
        <f t="shared" si="15"/>
        <v>우리은행</v>
      </c>
      <c r="X19" s="41" t="str">
        <f t="shared" si="16"/>
        <v>126-264974-12-501</v>
      </c>
      <c r="Y19" s="59">
        <v>44489</v>
      </c>
      <c r="Z19" s="29" t="str">
        <f t="shared" si="17"/>
        <v>김다영(영화) 43,000x16시수=688,000 / 인건비-강사비</v>
      </c>
      <c r="AC19" s="28"/>
    </row>
    <row r="20" spans="1:29" s="26" customFormat="1" x14ac:dyDescent="0.4">
      <c r="A20" s="38">
        <v>19</v>
      </c>
      <c r="B20" s="25" t="s">
        <v>2079</v>
      </c>
      <c r="C20" s="58">
        <v>202109</v>
      </c>
      <c r="D20" s="25" t="s">
        <v>1406</v>
      </c>
      <c r="E20" s="20" t="s">
        <v>17</v>
      </c>
      <c r="F20" s="30">
        <v>47</v>
      </c>
      <c r="G20" s="31">
        <v>43000</v>
      </c>
      <c r="H20" s="32">
        <f t="shared" si="3"/>
        <v>2021000</v>
      </c>
      <c r="I20" s="33">
        <f t="shared" si="4"/>
        <v>20170</v>
      </c>
      <c r="J20" s="33">
        <f t="shared" si="5"/>
        <v>2010</v>
      </c>
      <c r="K20" s="34">
        <f t="shared" si="6"/>
        <v>90940</v>
      </c>
      <c r="L20" s="34">
        <f t="shared" si="7"/>
        <v>90940</v>
      </c>
      <c r="M20" s="35" t="str">
        <f t="shared" si="8"/>
        <v>0</v>
      </c>
      <c r="N20" s="35" t="str">
        <f t="shared" si="9"/>
        <v>0</v>
      </c>
      <c r="O20" s="35">
        <f t="shared" si="10"/>
        <v>0</v>
      </c>
      <c r="P20" s="36">
        <f t="shared" si="11"/>
        <v>16160</v>
      </c>
      <c r="Q20" s="36">
        <f t="shared" si="12"/>
        <v>21220</v>
      </c>
      <c r="R20" s="34">
        <f t="shared" si="13"/>
        <v>13450</v>
      </c>
      <c r="S20" s="35">
        <f t="shared" si="0"/>
        <v>129280</v>
      </c>
      <c r="T20" s="37">
        <f t="shared" si="14"/>
        <v>1891720</v>
      </c>
      <c r="U20" s="35">
        <f t="shared" si="1"/>
        <v>125610</v>
      </c>
      <c r="V20" s="43">
        <f t="shared" si="2"/>
        <v>232710</v>
      </c>
      <c r="W20" s="27" t="str">
        <f t="shared" si="15"/>
        <v>우리은행</v>
      </c>
      <c r="X20" s="41" t="str">
        <f t="shared" si="16"/>
        <v>571-354865-02-001</v>
      </c>
      <c r="Y20" s="59">
        <v>44489</v>
      </c>
      <c r="Z20" s="29" t="str">
        <f t="shared" si="17"/>
        <v>김다혜(뮤지컬) 43,000x47시수=2,021,000 / 인건비-강사비</v>
      </c>
      <c r="AC20" s="28"/>
    </row>
    <row r="21" spans="1:29" s="26" customFormat="1" x14ac:dyDescent="0.4">
      <c r="A21" s="38">
        <v>20</v>
      </c>
      <c r="B21" s="25" t="s">
        <v>2080</v>
      </c>
      <c r="C21" s="58">
        <v>202109</v>
      </c>
      <c r="D21" s="25" t="s">
        <v>1406</v>
      </c>
      <c r="E21" s="20" t="s">
        <v>17</v>
      </c>
      <c r="F21" s="30"/>
      <c r="G21" s="31">
        <v>43000</v>
      </c>
      <c r="H21" s="32">
        <f t="shared" si="3"/>
        <v>0</v>
      </c>
      <c r="I21" s="33" t="str">
        <f t="shared" si="4"/>
        <v>0</v>
      </c>
      <c r="J21" s="33" t="str">
        <f t="shared" si="5"/>
        <v>0</v>
      </c>
      <c r="K21" s="34">
        <f t="shared" si="6"/>
        <v>0</v>
      </c>
      <c r="L21" s="34">
        <f t="shared" si="7"/>
        <v>0</v>
      </c>
      <c r="M21" s="35" t="str">
        <f t="shared" si="8"/>
        <v>0</v>
      </c>
      <c r="N21" s="35" t="str">
        <f t="shared" si="9"/>
        <v>0</v>
      </c>
      <c r="O21" s="35">
        <f t="shared" si="10"/>
        <v>0</v>
      </c>
      <c r="P21" s="36">
        <f t="shared" si="11"/>
        <v>0</v>
      </c>
      <c r="Q21" s="36">
        <f t="shared" si="12"/>
        <v>0</v>
      </c>
      <c r="R21" s="34">
        <f t="shared" si="13"/>
        <v>0</v>
      </c>
      <c r="S21" s="35" t="str">
        <f t="shared" si="0"/>
        <v>0</v>
      </c>
      <c r="T21" s="37">
        <f t="shared" si="14"/>
        <v>0</v>
      </c>
      <c r="U21" s="35" t="str">
        <f t="shared" si="1"/>
        <v>0</v>
      </c>
      <c r="V21" s="43" t="str">
        <f t="shared" si="2"/>
        <v>0</v>
      </c>
      <c r="W21" s="27" t="str">
        <f t="shared" si="15"/>
        <v>우리은행</v>
      </c>
      <c r="X21" s="41" t="str">
        <f t="shared" si="16"/>
        <v>571-354865-02-001</v>
      </c>
      <c r="Y21" s="59">
        <v>44489</v>
      </c>
      <c r="Z21" s="29" t="str">
        <f t="shared" si="17"/>
        <v>김다혜(뮤지컬) 43,000x시수=0 / 인건비-강사비</v>
      </c>
      <c r="AC21" s="28"/>
    </row>
    <row r="22" spans="1:29" s="26" customFormat="1" x14ac:dyDescent="0.4">
      <c r="A22" s="38">
        <v>21</v>
      </c>
      <c r="B22" s="25" t="s">
        <v>2081</v>
      </c>
      <c r="C22" s="58">
        <v>202109</v>
      </c>
      <c r="D22" s="25" t="s">
        <v>664</v>
      </c>
      <c r="E22" s="20" t="s">
        <v>17</v>
      </c>
      <c r="F22" s="30">
        <v>18</v>
      </c>
      <c r="G22" s="31">
        <v>43000</v>
      </c>
      <c r="H22" s="32">
        <f t="shared" si="3"/>
        <v>774000</v>
      </c>
      <c r="I22" s="33" t="str">
        <f t="shared" si="4"/>
        <v>0</v>
      </c>
      <c r="J22" s="33" t="str">
        <f t="shared" si="5"/>
        <v>0</v>
      </c>
      <c r="K22" s="34">
        <f t="shared" si="6"/>
        <v>34830</v>
      </c>
      <c r="L22" s="34">
        <f t="shared" si="7"/>
        <v>34830</v>
      </c>
      <c r="M22" s="35" t="str">
        <f t="shared" si="8"/>
        <v>0</v>
      </c>
      <c r="N22" s="35" t="str">
        <f t="shared" si="9"/>
        <v>0</v>
      </c>
      <c r="O22" s="35">
        <f t="shared" si="10"/>
        <v>0</v>
      </c>
      <c r="P22" s="36">
        <f t="shared" si="11"/>
        <v>6190</v>
      </c>
      <c r="Q22" s="36">
        <f t="shared" si="12"/>
        <v>8120</v>
      </c>
      <c r="R22" s="34">
        <f t="shared" si="13"/>
        <v>5150</v>
      </c>
      <c r="S22" s="35">
        <f t="shared" si="0"/>
        <v>41020</v>
      </c>
      <c r="T22" s="37">
        <f t="shared" si="14"/>
        <v>732980</v>
      </c>
      <c r="U22" s="35">
        <f t="shared" si="1"/>
        <v>48100</v>
      </c>
      <c r="V22" s="43">
        <f t="shared" si="2"/>
        <v>89120</v>
      </c>
      <c r="W22" s="27" t="str">
        <f t="shared" si="15"/>
        <v>농협은행</v>
      </c>
      <c r="X22" s="41" t="str">
        <f t="shared" si="16"/>
        <v>302-0306-9828-51</v>
      </c>
      <c r="Y22" s="59">
        <v>44489</v>
      </c>
      <c r="Z22" s="29" t="str">
        <f t="shared" si="17"/>
        <v>김달(뮤지컬) 43,000x18시수=774,000 / 인건비-강사비</v>
      </c>
      <c r="AC22" s="28"/>
    </row>
    <row r="23" spans="1:29" s="26" customFormat="1" x14ac:dyDescent="0.4">
      <c r="A23" s="38">
        <v>22</v>
      </c>
      <c r="B23" s="25" t="s">
        <v>2082</v>
      </c>
      <c r="C23" s="58">
        <v>202109</v>
      </c>
      <c r="D23" s="25" t="s">
        <v>60</v>
      </c>
      <c r="E23" s="20" t="s">
        <v>17</v>
      </c>
      <c r="F23" s="30">
        <v>28</v>
      </c>
      <c r="G23" s="31">
        <v>43000</v>
      </c>
      <c r="H23" s="32">
        <f t="shared" si="3"/>
        <v>1204000</v>
      </c>
      <c r="I23" s="33">
        <f t="shared" si="4"/>
        <v>2990</v>
      </c>
      <c r="J23" s="33">
        <f t="shared" si="5"/>
        <v>290</v>
      </c>
      <c r="K23" s="34">
        <f t="shared" si="6"/>
        <v>54180</v>
      </c>
      <c r="L23" s="34">
        <f t="shared" si="7"/>
        <v>54180</v>
      </c>
      <c r="M23" s="35" t="str">
        <f t="shared" si="8"/>
        <v>0</v>
      </c>
      <c r="N23" s="35" t="str">
        <f t="shared" si="9"/>
        <v>0</v>
      </c>
      <c r="O23" s="35">
        <f t="shared" si="10"/>
        <v>0</v>
      </c>
      <c r="P23" s="36">
        <f t="shared" si="11"/>
        <v>9630</v>
      </c>
      <c r="Q23" s="36">
        <f t="shared" si="12"/>
        <v>12640</v>
      </c>
      <c r="R23" s="34">
        <f t="shared" si="13"/>
        <v>8010</v>
      </c>
      <c r="S23" s="35">
        <f t="shared" si="0"/>
        <v>67090</v>
      </c>
      <c r="T23" s="37">
        <f t="shared" si="14"/>
        <v>1136910</v>
      </c>
      <c r="U23" s="35">
        <f t="shared" si="1"/>
        <v>74830</v>
      </c>
      <c r="V23" s="43">
        <f t="shared" si="2"/>
        <v>138640</v>
      </c>
      <c r="W23" s="27" t="str">
        <f t="shared" si="15"/>
        <v>우리은행</v>
      </c>
      <c r="X23" s="41" t="str">
        <f t="shared" si="16"/>
        <v>1002-545-032435</v>
      </c>
      <c r="Y23" s="59">
        <v>44489</v>
      </c>
      <c r="Z23" s="29" t="str">
        <f t="shared" si="17"/>
        <v>김민수(뮤지컬) 43,000x28시수=1,204,000 / 인건비-강사비</v>
      </c>
      <c r="AC23" s="28"/>
    </row>
    <row r="24" spans="1:29" s="26" customFormat="1" x14ac:dyDescent="0.4">
      <c r="A24" s="38">
        <v>23</v>
      </c>
      <c r="B24" s="25" t="s">
        <v>2083</v>
      </c>
      <c r="C24" s="58">
        <v>202109</v>
      </c>
      <c r="D24" s="25" t="s">
        <v>1705</v>
      </c>
      <c r="E24" s="20" t="s">
        <v>17</v>
      </c>
      <c r="F24" s="30">
        <v>12</v>
      </c>
      <c r="G24" s="31">
        <v>43000</v>
      </c>
      <c r="H24" s="32">
        <f t="shared" si="3"/>
        <v>516000</v>
      </c>
      <c r="I24" s="33" t="str">
        <f t="shared" si="4"/>
        <v>0</v>
      </c>
      <c r="J24" s="33" t="str">
        <f t="shared" si="5"/>
        <v>0</v>
      </c>
      <c r="K24" s="34">
        <f t="shared" si="6"/>
        <v>23220</v>
      </c>
      <c r="L24" s="34">
        <f t="shared" si="7"/>
        <v>23220</v>
      </c>
      <c r="M24" s="35" t="str">
        <f t="shared" si="8"/>
        <v>0</v>
      </c>
      <c r="N24" s="35" t="str">
        <f t="shared" si="9"/>
        <v>0</v>
      </c>
      <c r="O24" s="35">
        <f t="shared" si="10"/>
        <v>0</v>
      </c>
      <c r="P24" s="36">
        <f t="shared" si="11"/>
        <v>4120</v>
      </c>
      <c r="Q24" s="36">
        <f t="shared" si="12"/>
        <v>5410</v>
      </c>
      <c r="R24" s="34">
        <f t="shared" si="13"/>
        <v>3430</v>
      </c>
      <c r="S24" s="35">
        <f t="shared" si="0"/>
        <v>27340</v>
      </c>
      <c r="T24" s="37">
        <f t="shared" si="14"/>
        <v>488660</v>
      </c>
      <c r="U24" s="35">
        <f t="shared" si="1"/>
        <v>32060</v>
      </c>
      <c r="V24" s="43">
        <f t="shared" si="2"/>
        <v>59400</v>
      </c>
      <c r="W24" s="27" t="str">
        <f t="shared" si="15"/>
        <v>국민은행</v>
      </c>
      <c r="X24" s="41" t="str">
        <f t="shared" si="16"/>
        <v>532002-01-400119</v>
      </c>
      <c r="Y24" s="59">
        <v>44489</v>
      </c>
      <c r="Z24" s="29" t="str">
        <f t="shared" si="17"/>
        <v>김민채(뮤지컬) 43,000x12시수=516,000 / 인건비-강사비</v>
      </c>
      <c r="AC24" s="28"/>
    </row>
    <row r="25" spans="1:29" s="26" customFormat="1" x14ac:dyDescent="0.4">
      <c r="A25" s="38">
        <v>24</v>
      </c>
      <c r="B25" s="25" t="s">
        <v>2087</v>
      </c>
      <c r="C25" s="58">
        <v>202109</v>
      </c>
      <c r="D25" s="25" t="s">
        <v>1705</v>
      </c>
      <c r="E25" s="20" t="s">
        <v>17</v>
      </c>
      <c r="F25" s="30"/>
      <c r="G25" s="31">
        <v>43000</v>
      </c>
      <c r="H25" s="32">
        <f t="shared" si="3"/>
        <v>0</v>
      </c>
      <c r="I25" s="33" t="str">
        <f t="shared" si="4"/>
        <v>0</v>
      </c>
      <c r="J25" s="33" t="str">
        <f t="shared" si="5"/>
        <v>0</v>
      </c>
      <c r="K25" s="34">
        <f t="shared" si="6"/>
        <v>0</v>
      </c>
      <c r="L25" s="34">
        <f t="shared" si="7"/>
        <v>0</v>
      </c>
      <c r="M25" s="35" t="str">
        <f t="shared" si="8"/>
        <v>0</v>
      </c>
      <c r="N25" s="35" t="str">
        <f t="shared" si="9"/>
        <v>0</v>
      </c>
      <c r="O25" s="35">
        <f t="shared" si="10"/>
        <v>0</v>
      </c>
      <c r="P25" s="36">
        <f t="shared" si="11"/>
        <v>0</v>
      </c>
      <c r="Q25" s="36">
        <f t="shared" si="12"/>
        <v>0</v>
      </c>
      <c r="R25" s="34">
        <f t="shared" si="13"/>
        <v>0</v>
      </c>
      <c r="S25" s="35" t="str">
        <f t="shared" si="0"/>
        <v>0</v>
      </c>
      <c r="T25" s="37">
        <f t="shared" si="14"/>
        <v>0</v>
      </c>
      <c r="U25" s="35" t="str">
        <f t="shared" si="1"/>
        <v>0</v>
      </c>
      <c r="V25" s="43" t="str">
        <f t="shared" si="2"/>
        <v>0</v>
      </c>
      <c r="W25" s="27" t="str">
        <f t="shared" si="15"/>
        <v>국민은행</v>
      </c>
      <c r="X25" s="41" t="str">
        <f t="shared" si="16"/>
        <v>532002-01-400119</v>
      </c>
      <c r="Y25" s="59">
        <v>44489</v>
      </c>
      <c r="Z25" s="29" t="str">
        <f t="shared" si="17"/>
        <v>김민채(뮤지컬) 43,000x시수=0 / 인건비-강사비</v>
      </c>
      <c r="AC25" s="28"/>
    </row>
    <row r="26" spans="1:29" s="26" customFormat="1" x14ac:dyDescent="0.4">
      <c r="A26" s="38">
        <v>25</v>
      </c>
      <c r="B26" s="25" t="s">
        <v>2084</v>
      </c>
      <c r="C26" s="58">
        <v>202109</v>
      </c>
      <c r="D26" s="25" t="s">
        <v>1411</v>
      </c>
      <c r="E26" s="20" t="s">
        <v>17</v>
      </c>
      <c r="F26" s="30">
        <v>16</v>
      </c>
      <c r="G26" s="31">
        <v>43000</v>
      </c>
      <c r="H26" s="32">
        <f t="shared" si="3"/>
        <v>688000</v>
      </c>
      <c r="I26" s="33" t="str">
        <f t="shared" si="4"/>
        <v>0</v>
      </c>
      <c r="J26" s="33" t="str">
        <f t="shared" si="5"/>
        <v>0</v>
      </c>
      <c r="K26" s="34">
        <f t="shared" si="6"/>
        <v>30960</v>
      </c>
      <c r="L26" s="34">
        <f t="shared" si="7"/>
        <v>30960</v>
      </c>
      <c r="M26" s="35" t="str">
        <f t="shared" si="8"/>
        <v>0</v>
      </c>
      <c r="N26" s="35" t="str">
        <f t="shared" si="9"/>
        <v>0</v>
      </c>
      <c r="O26" s="35">
        <f t="shared" si="10"/>
        <v>0</v>
      </c>
      <c r="P26" s="36">
        <f t="shared" si="11"/>
        <v>5500</v>
      </c>
      <c r="Q26" s="36">
        <f t="shared" si="12"/>
        <v>7220</v>
      </c>
      <c r="R26" s="34">
        <f t="shared" si="13"/>
        <v>4580</v>
      </c>
      <c r="S26" s="35">
        <f t="shared" si="0"/>
        <v>36460</v>
      </c>
      <c r="T26" s="37">
        <f t="shared" si="14"/>
        <v>651540</v>
      </c>
      <c r="U26" s="35">
        <f t="shared" si="1"/>
        <v>42760</v>
      </c>
      <c r="V26" s="43">
        <f t="shared" si="2"/>
        <v>79220</v>
      </c>
      <c r="W26" s="27" t="str">
        <f t="shared" si="15"/>
        <v>우리은행</v>
      </c>
      <c r="X26" s="41" t="str">
        <f t="shared" si="16"/>
        <v>1002-347-972699</v>
      </c>
      <c r="Y26" s="59">
        <v>44489</v>
      </c>
      <c r="Z26" s="29" t="str">
        <f t="shared" si="17"/>
        <v>김민희(뮤지컬) 43,000x16시수=688,000 / 인건비-강사비</v>
      </c>
      <c r="AC26" s="28"/>
    </row>
    <row r="27" spans="1:29" s="26" customFormat="1" x14ac:dyDescent="0.4">
      <c r="A27" s="38">
        <v>26</v>
      </c>
      <c r="B27" s="25" t="s">
        <v>2085</v>
      </c>
      <c r="C27" s="58">
        <v>202109</v>
      </c>
      <c r="D27" s="25" t="s">
        <v>666</v>
      </c>
      <c r="E27" s="20" t="s">
        <v>750</v>
      </c>
      <c r="F27" s="30">
        <v>21</v>
      </c>
      <c r="G27" s="31">
        <v>43000</v>
      </c>
      <c r="H27" s="32">
        <f t="shared" si="3"/>
        <v>903000</v>
      </c>
      <c r="I27" s="33" t="str">
        <f t="shared" si="4"/>
        <v>0</v>
      </c>
      <c r="J27" s="33" t="str">
        <f t="shared" si="5"/>
        <v>0</v>
      </c>
      <c r="K27" s="34">
        <f t="shared" si="6"/>
        <v>40630</v>
      </c>
      <c r="L27" s="34">
        <f t="shared" si="7"/>
        <v>40630</v>
      </c>
      <c r="M27" s="35" t="str">
        <f t="shared" si="8"/>
        <v>0</v>
      </c>
      <c r="N27" s="35" t="str">
        <f t="shared" si="9"/>
        <v>0</v>
      </c>
      <c r="O27" s="35">
        <f t="shared" si="10"/>
        <v>0</v>
      </c>
      <c r="P27" s="36">
        <f t="shared" si="11"/>
        <v>7220</v>
      </c>
      <c r="Q27" s="36">
        <f t="shared" si="12"/>
        <v>9480</v>
      </c>
      <c r="R27" s="34">
        <f t="shared" si="13"/>
        <v>6010</v>
      </c>
      <c r="S27" s="35">
        <f t="shared" si="0"/>
        <v>47850</v>
      </c>
      <c r="T27" s="37">
        <f t="shared" si="14"/>
        <v>855150</v>
      </c>
      <c r="U27" s="35">
        <f t="shared" si="1"/>
        <v>56120</v>
      </c>
      <c r="V27" s="43">
        <f t="shared" si="2"/>
        <v>103970</v>
      </c>
      <c r="W27" s="27" t="str">
        <f t="shared" si="15"/>
        <v>신한은행</v>
      </c>
      <c r="X27" s="41" t="str">
        <f t="shared" si="16"/>
        <v>110-448-850929</v>
      </c>
      <c r="Y27" s="59">
        <v>44489</v>
      </c>
      <c r="Z27" s="29" t="str">
        <f t="shared" si="17"/>
        <v>김석(영화) 43,000x21시수=903,000 / 인건비-강사비</v>
      </c>
      <c r="AC27" s="28"/>
    </row>
    <row r="28" spans="1:29" s="26" customFormat="1" x14ac:dyDescent="0.4">
      <c r="A28" s="38">
        <v>27</v>
      </c>
      <c r="B28" s="25" t="s">
        <v>2086</v>
      </c>
      <c r="C28" s="58">
        <v>202109</v>
      </c>
      <c r="D28" s="25" t="s">
        <v>2039</v>
      </c>
      <c r="E28" s="20" t="s">
        <v>17</v>
      </c>
      <c r="F28" s="30">
        <v>20</v>
      </c>
      <c r="G28" s="31">
        <v>43000</v>
      </c>
      <c r="H28" s="32">
        <f t="shared" si="3"/>
        <v>860000</v>
      </c>
      <c r="I28" s="33" t="str">
        <f t="shared" si="4"/>
        <v>0</v>
      </c>
      <c r="J28" s="33" t="str">
        <f t="shared" si="5"/>
        <v>0</v>
      </c>
      <c r="K28" s="34">
        <f t="shared" si="6"/>
        <v>38700</v>
      </c>
      <c r="L28" s="34">
        <f t="shared" si="7"/>
        <v>38700</v>
      </c>
      <c r="M28" s="35" t="str">
        <f t="shared" si="8"/>
        <v>0</v>
      </c>
      <c r="N28" s="35" t="str">
        <f t="shared" si="9"/>
        <v>0</v>
      </c>
      <c r="O28" s="35">
        <f t="shared" si="10"/>
        <v>0</v>
      </c>
      <c r="P28" s="36">
        <f t="shared" si="11"/>
        <v>6880</v>
      </c>
      <c r="Q28" s="36">
        <f t="shared" si="12"/>
        <v>9030</v>
      </c>
      <c r="R28" s="34">
        <f t="shared" si="13"/>
        <v>5720</v>
      </c>
      <c r="S28" s="35">
        <f t="shared" si="0"/>
        <v>45580</v>
      </c>
      <c r="T28" s="37">
        <f t="shared" si="14"/>
        <v>814420</v>
      </c>
      <c r="U28" s="35">
        <f t="shared" si="1"/>
        <v>53450</v>
      </c>
      <c r="V28" s="43">
        <f t="shared" si="2"/>
        <v>99030</v>
      </c>
      <c r="W28" s="27" t="str">
        <f t="shared" si="15"/>
        <v>국민은행</v>
      </c>
      <c r="X28" s="41" t="str">
        <f t="shared" si="16"/>
        <v>080802-04-155469</v>
      </c>
      <c r="Y28" s="59">
        <v>44489</v>
      </c>
      <c r="Z28" s="29" t="str">
        <f t="shared" si="17"/>
        <v>김성곤(뮤지컬) 43,000x20시수=860,000 / 인건비-강사비</v>
      </c>
      <c r="AC28" s="28"/>
    </row>
    <row r="29" spans="1:29" s="26" customFormat="1" x14ac:dyDescent="0.4">
      <c r="A29" s="38">
        <v>28</v>
      </c>
      <c r="B29" s="25" t="s">
        <v>2087</v>
      </c>
      <c r="C29" s="58">
        <v>202109</v>
      </c>
      <c r="D29" s="25" t="s">
        <v>2040</v>
      </c>
      <c r="E29" s="20" t="s">
        <v>17</v>
      </c>
      <c r="F29" s="30">
        <v>21</v>
      </c>
      <c r="G29" s="31">
        <v>43000</v>
      </c>
      <c r="H29" s="32">
        <f t="shared" si="3"/>
        <v>903000</v>
      </c>
      <c r="I29" s="33" t="str">
        <f t="shared" si="4"/>
        <v>0</v>
      </c>
      <c r="J29" s="33" t="str">
        <f t="shared" si="5"/>
        <v>0</v>
      </c>
      <c r="K29" s="34">
        <f t="shared" si="6"/>
        <v>40630</v>
      </c>
      <c r="L29" s="34">
        <f t="shared" si="7"/>
        <v>40630</v>
      </c>
      <c r="M29" s="35" t="str">
        <f t="shared" si="8"/>
        <v>0</v>
      </c>
      <c r="N29" s="35" t="str">
        <f t="shared" si="9"/>
        <v>0</v>
      </c>
      <c r="O29" s="35">
        <f t="shared" si="10"/>
        <v>0</v>
      </c>
      <c r="P29" s="36">
        <f t="shared" si="11"/>
        <v>7220</v>
      </c>
      <c r="Q29" s="36">
        <f t="shared" si="12"/>
        <v>9480</v>
      </c>
      <c r="R29" s="34">
        <f t="shared" si="13"/>
        <v>6010</v>
      </c>
      <c r="S29" s="35">
        <f t="shared" si="0"/>
        <v>47850</v>
      </c>
      <c r="T29" s="37">
        <f t="shared" si="14"/>
        <v>855150</v>
      </c>
      <c r="U29" s="35">
        <f t="shared" si="1"/>
        <v>56120</v>
      </c>
      <c r="V29" s="43">
        <f t="shared" si="2"/>
        <v>103970</v>
      </c>
      <c r="W29" s="27" t="str">
        <f t="shared" si="15"/>
        <v>농협은행</v>
      </c>
      <c r="X29" s="41" t="str">
        <f t="shared" si="16"/>
        <v>405-02-544090</v>
      </c>
      <c r="Y29" s="59">
        <v>44489</v>
      </c>
      <c r="Z29" s="29" t="str">
        <f t="shared" si="17"/>
        <v>김성미(뮤지컬) 43,000x21시수=903,000 / 인건비-강사비</v>
      </c>
      <c r="AC29" s="28"/>
    </row>
    <row r="30" spans="1:29" s="26" customFormat="1" x14ac:dyDescent="0.4">
      <c r="A30" s="38">
        <v>29</v>
      </c>
      <c r="B30" s="25" t="s">
        <v>2088</v>
      </c>
      <c r="C30" s="58">
        <v>202109</v>
      </c>
      <c r="D30" s="25" t="s">
        <v>754</v>
      </c>
      <c r="E30" s="20" t="s">
        <v>17</v>
      </c>
      <c r="F30" s="30">
        <v>8</v>
      </c>
      <c r="G30" s="31">
        <v>43000</v>
      </c>
      <c r="H30" s="32">
        <f t="shared" si="3"/>
        <v>344000</v>
      </c>
      <c r="I30" s="33" t="str">
        <f t="shared" si="4"/>
        <v>0</v>
      </c>
      <c r="J30" s="33" t="str">
        <f t="shared" si="5"/>
        <v>0</v>
      </c>
      <c r="K30" s="34">
        <f t="shared" si="6"/>
        <v>15480</v>
      </c>
      <c r="L30" s="34">
        <f t="shared" si="7"/>
        <v>15480</v>
      </c>
      <c r="M30" s="35" t="str">
        <f t="shared" si="8"/>
        <v>0</v>
      </c>
      <c r="N30" s="35" t="str">
        <f t="shared" si="9"/>
        <v>0</v>
      </c>
      <c r="O30" s="35">
        <f t="shared" si="10"/>
        <v>0</v>
      </c>
      <c r="P30" s="36">
        <f t="shared" si="11"/>
        <v>2750</v>
      </c>
      <c r="Q30" s="36">
        <f t="shared" si="12"/>
        <v>3610</v>
      </c>
      <c r="R30" s="34">
        <f t="shared" si="13"/>
        <v>2290</v>
      </c>
      <c r="S30" s="35">
        <f t="shared" si="0"/>
        <v>18230</v>
      </c>
      <c r="T30" s="37">
        <f t="shared" si="14"/>
        <v>325770</v>
      </c>
      <c r="U30" s="35">
        <f t="shared" si="1"/>
        <v>21380</v>
      </c>
      <c r="V30" s="43">
        <f t="shared" si="2"/>
        <v>39610</v>
      </c>
      <c r="W30" s="27" t="str">
        <f t="shared" si="15"/>
        <v>국민은행</v>
      </c>
      <c r="X30" s="41" t="str">
        <f t="shared" si="16"/>
        <v>284802-04-012645</v>
      </c>
      <c r="Y30" s="59">
        <v>44489</v>
      </c>
      <c r="Z30" s="29" t="str">
        <f t="shared" si="17"/>
        <v>김성현(뮤지컬) 43,000x8시수=344,000 / 인건비-강사비</v>
      </c>
      <c r="AC30" s="28"/>
    </row>
    <row r="31" spans="1:29" s="26" customFormat="1" x14ac:dyDescent="0.4">
      <c r="A31" s="38">
        <v>30</v>
      </c>
      <c r="B31" s="25" t="s">
        <v>2089</v>
      </c>
      <c r="C31" s="58">
        <v>202109</v>
      </c>
      <c r="D31" s="25" t="s">
        <v>1710</v>
      </c>
      <c r="E31" s="20" t="s">
        <v>17</v>
      </c>
      <c r="F31" s="30">
        <v>15</v>
      </c>
      <c r="G31" s="31">
        <v>43000</v>
      </c>
      <c r="H31" s="32">
        <f t="shared" si="3"/>
        <v>645000</v>
      </c>
      <c r="I31" s="33" t="str">
        <f t="shared" si="4"/>
        <v>0</v>
      </c>
      <c r="J31" s="33" t="str">
        <f t="shared" si="5"/>
        <v>0</v>
      </c>
      <c r="K31" s="34">
        <f t="shared" si="6"/>
        <v>29020</v>
      </c>
      <c r="L31" s="34">
        <f t="shared" si="7"/>
        <v>29020</v>
      </c>
      <c r="M31" s="35" t="str">
        <f t="shared" si="8"/>
        <v>0</v>
      </c>
      <c r="N31" s="35" t="str">
        <f t="shared" si="9"/>
        <v>0</v>
      </c>
      <c r="O31" s="35">
        <f t="shared" si="10"/>
        <v>0</v>
      </c>
      <c r="P31" s="36">
        <f t="shared" si="11"/>
        <v>5160</v>
      </c>
      <c r="Q31" s="36">
        <f t="shared" si="12"/>
        <v>6770</v>
      </c>
      <c r="R31" s="34">
        <f t="shared" si="13"/>
        <v>4290</v>
      </c>
      <c r="S31" s="35">
        <f t="shared" si="0"/>
        <v>34180</v>
      </c>
      <c r="T31" s="37">
        <f t="shared" si="14"/>
        <v>610820</v>
      </c>
      <c r="U31" s="35">
        <f t="shared" si="1"/>
        <v>40080</v>
      </c>
      <c r="V31" s="43">
        <f t="shared" si="2"/>
        <v>74260</v>
      </c>
      <c r="W31" s="27" t="str">
        <f t="shared" si="15"/>
        <v>우리은행</v>
      </c>
      <c r="X31" s="41" t="str">
        <f t="shared" si="16"/>
        <v>1002-855-129524</v>
      </c>
      <c r="Y31" s="59">
        <v>44489</v>
      </c>
      <c r="Z31" s="29" t="str">
        <f t="shared" si="17"/>
        <v>김세리(뮤지컬) 43,000x15시수=645,000 / 인건비-강사비</v>
      </c>
      <c r="AC31" s="28"/>
    </row>
    <row r="32" spans="1:29" s="26" customFormat="1" x14ac:dyDescent="0.4">
      <c r="A32" s="38">
        <v>31</v>
      </c>
      <c r="B32" s="25" t="s">
        <v>2090</v>
      </c>
      <c r="C32" s="58">
        <v>202109</v>
      </c>
      <c r="D32" s="25" t="s">
        <v>1711</v>
      </c>
      <c r="E32" s="20" t="s">
        <v>17</v>
      </c>
      <c r="F32" s="30">
        <v>21</v>
      </c>
      <c r="G32" s="31">
        <v>43000</v>
      </c>
      <c r="H32" s="32">
        <f t="shared" si="3"/>
        <v>903000</v>
      </c>
      <c r="I32" s="33" t="str">
        <f t="shared" si="4"/>
        <v>0</v>
      </c>
      <c r="J32" s="33" t="str">
        <f t="shared" si="5"/>
        <v>0</v>
      </c>
      <c r="K32" s="34">
        <f t="shared" si="6"/>
        <v>40630</v>
      </c>
      <c r="L32" s="34">
        <f t="shared" si="7"/>
        <v>40630</v>
      </c>
      <c r="M32" s="35" t="str">
        <f t="shared" si="8"/>
        <v>0</v>
      </c>
      <c r="N32" s="35" t="str">
        <f t="shared" si="9"/>
        <v>0</v>
      </c>
      <c r="O32" s="35">
        <f t="shared" si="10"/>
        <v>0</v>
      </c>
      <c r="P32" s="36">
        <f t="shared" si="11"/>
        <v>7220</v>
      </c>
      <c r="Q32" s="36">
        <f t="shared" si="12"/>
        <v>9480</v>
      </c>
      <c r="R32" s="34">
        <f t="shared" si="13"/>
        <v>6010</v>
      </c>
      <c r="S32" s="35">
        <f t="shared" si="0"/>
        <v>47850</v>
      </c>
      <c r="T32" s="37">
        <f t="shared" si="14"/>
        <v>855150</v>
      </c>
      <c r="U32" s="35">
        <f t="shared" si="1"/>
        <v>56120</v>
      </c>
      <c r="V32" s="43">
        <f t="shared" si="2"/>
        <v>103970</v>
      </c>
      <c r="W32" s="27" t="str">
        <f t="shared" si="15"/>
        <v>국민은행</v>
      </c>
      <c r="X32" s="41" t="str">
        <f t="shared" si="16"/>
        <v>065-21-0574-556</v>
      </c>
      <c r="Y32" s="59">
        <v>44489</v>
      </c>
      <c r="Z32" s="29" t="str">
        <f t="shared" si="17"/>
        <v>김세진(뮤지컬) 43,000x21시수=903,000 / 인건비-강사비</v>
      </c>
      <c r="AC32" s="28"/>
    </row>
    <row r="33" spans="1:29" s="26" customFormat="1" x14ac:dyDescent="0.4">
      <c r="A33" s="38">
        <v>32</v>
      </c>
      <c r="B33" s="25" t="s">
        <v>2091</v>
      </c>
      <c r="C33" s="58">
        <v>202109</v>
      </c>
      <c r="D33" s="25" t="s">
        <v>667</v>
      </c>
      <c r="E33" s="20" t="s">
        <v>750</v>
      </c>
      <c r="F33" s="30">
        <v>30</v>
      </c>
      <c r="G33" s="31">
        <v>43000</v>
      </c>
      <c r="H33" s="32">
        <f t="shared" si="3"/>
        <v>1290000</v>
      </c>
      <c r="I33" s="33">
        <f t="shared" si="4"/>
        <v>4530</v>
      </c>
      <c r="J33" s="33">
        <f t="shared" si="5"/>
        <v>450</v>
      </c>
      <c r="K33" s="34">
        <f t="shared" si="6"/>
        <v>58050</v>
      </c>
      <c r="L33" s="34">
        <f t="shared" si="7"/>
        <v>58050</v>
      </c>
      <c r="M33" s="35" t="str">
        <f t="shared" si="8"/>
        <v>0</v>
      </c>
      <c r="N33" s="35" t="str">
        <f t="shared" si="9"/>
        <v>0</v>
      </c>
      <c r="O33" s="35">
        <f t="shared" si="10"/>
        <v>0</v>
      </c>
      <c r="P33" s="36">
        <f t="shared" si="11"/>
        <v>10320</v>
      </c>
      <c r="Q33" s="36">
        <f t="shared" si="12"/>
        <v>13540</v>
      </c>
      <c r="R33" s="34">
        <f t="shared" si="13"/>
        <v>8590</v>
      </c>
      <c r="S33" s="35">
        <f t="shared" si="0"/>
        <v>73350</v>
      </c>
      <c r="T33" s="37">
        <f t="shared" si="14"/>
        <v>1216650</v>
      </c>
      <c r="U33" s="35">
        <f t="shared" si="1"/>
        <v>80180</v>
      </c>
      <c r="V33" s="43">
        <f t="shared" si="2"/>
        <v>148550</v>
      </c>
      <c r="W33" s="27" t="str">
        <f t="shared" si="15"/>
        <v>농협</v>
      </c>
      <c r="X33" s="41" t="str">
        <f t="shared" si="16"/>
        <v>302-0542-1431-91</v>
      </c>
      <c r="Y33" s="59">
        <v>44489</v>
      </c>
      <c r="Z33" s="29" t="str">
        <f t="shared" si="17"/>
        <v>김소형(영화) 43,000x30시수=1,290,000 / 인건비-강사비</v>
      </c>
      <c r="AC33" s="28"/>
    </row>
    <row r="34" spans="1:29" s="26" customFormat="1" x14ac:dyDescent="0.4">
      <c r="A34" s="38">
        <v>33</v>
      </c>
      <c r="B34" s="25" t="s">
        <v>2069</v>
      </c>
      <c r="C34" s="58">
        <v>202109</v>
      </c>
      <c r="D34" s="25" t="s">
        <v>2041</v>
      </c>
      <c r="E34" s="20" t="s">
        <v>17</v>
      </c>
      <c r="F34" s="30">
        <v>20</v>
      </c>
      <c r="G34" s="31">
        <v>43000</v>
      </c>
      <c r="H34" s="32">
        <f t="shared" si="3"/>
        <v>860000</v>
      </c>
      <c r="I34" s="33" t="str">
        <f t="shared" si="4"/>
        <v>0</v>
      </c>
      <c r="J34" s="33" t="str">
        <f t="shared" si="5"/>
        <v>0</v>
      </c>
      <c r="K34" s="34">
        <f t="shared" si="6"/>
        <v>38700</v>
      </c>
      <c r="L34" s="34">
        <f t="shared" si="7"/>
        <v>38700</v>
      </c>
      <c r="M34" s="35" t="str">
        <f t="shared" si="8"/>
        <v>0</v>
      </c>
      <c r="N34" s="35" t="str">
        <f t="shared" si="9"/>
        <v>0</v>
      </c>
      <c r="O34" s="35">
        <f t="shared" si="10"/>
        <v>0</v>
      </c>
      <c r="P34" s="36">
        <f t="shared" si="11"/>
        <v>6880</v>
      </c>
      <c r="Q34" s="36">
        <f t="shared" si="12"/>
        <v>9030</v>
      </c>
      <c r="R34" s="34">
        <f t="shared" si="13"/>
        <v>5720</v>
      </c>
      <c r="S34" s="35">
        <f t="shared" si="0"/>
        <v>45580</v>
      </c>
      <c r="T34" s="37">
        <f t="shared" si="14"/>
        <v>814420</v>
      </c>
      <c r="U34" s="35">
        <f t="shared" si="1"/>
        <v>53450</v>
      </c>
      <c r="V34" s="43">
        <f t="shared" si="2"/>
        <v>99030</v>
      </c>
      <c r="W34" s="27" t="str">
        <f t="shared" si="15"/>
        <v>농협</v>
      </c>
      <c r="X34" s="41" t="str">
        <f t="shared" si="16"/>
        <v>177739-52-128746</v>
      </c>
      <c r="Y34" s="59">
        <v>44489</v>
      </c>
      <c r="Z34" s="29" t="str">
        <f t="shared" si="17"/>
        <v>김수언(뮤지컬) 43,000x20시수=860,000 / 인건비-강사비</v>
      </c>
      <c r="AC34" s="28"/>
    </row>
    <row r="35" spans="1:29" s="26" customFormat="1" x14ac:dyDescent="0.4">
      <c r="A35" s="38">
        <v>34</v>
      </c>
      <c r="B35" s="25" t="s">
        <v>2092</v>
      </c>
      <c r="C35" s="58">
        <v>202109</v>
      </c>
      <c r="D35" s="25" t="s">
        <v>2042</v>
      </c>
      <c r="E35" s="20" t="s">
        <v>750</v>
      </c>
      <c r="F35" s="30">
        <v>28</v>
      </c>
      <c r="G35" s="31">
        <v>43000</v>
      </c>
      <c r="H35" s="32">
        <f t="shared" si="3"/>
        <v>1204000</v>
      </c>
      <c r="I35" s="33">
        <f t="shared" si="4"/>
        <v>2990</v>
      </c>
      <c r="J35" s="33">
        <f t="shared" si="5"/>
        <v>290</v>
      </c>
      <c r="K35" s="34">
        <f t="shared" si="6"/>
        <v>54180</v>
      </c>
      <c r="L35" s="34">
        <f t="shared" si="7"/>
        <v>54180</v>
      </c>
      <c r="M35" s="35" t="str">
        <f t="shared" si="8"/>
        <v>0</v>
      </c>
      <c r="N35" s="35" t="str">
        <f t="shared" si="9"/>
        <v>0</v>
      </c>
      <c r="O35" s="35">
        <f t="shared" si="10"/>
        <v>0</v>
      </c>
      <c r="P35" s="36">
        <f t="shared" si="11"/>
        <v>9630</v>
      </c>
      <c r="Q35" s="36">
        <f t="shared" si="12"/>
        <v>12640</v>
      </c>
      <c r="R35" s="34">
        <f t="shared" si="13"/>
        <v>8010</v>
      </c>
      <c r="S35" s="35">
        <f t="shared" si="0"/>
        <v>67090</v>
      </c>
      <c r="T35" s="37">
        <f t="shared" si="14"/>
        <v>1136910</v>
      </c>
      <c r="U35" s="35">
        <f t="shared" si="1"/>
        <v>74830</v>
      </c>
      <c r="V35" s="43">
        <f t="shared" si="2"/>
        <v>138640</v>
      </c>
      <c r="W35" s="27" t="str">
        <f t="shared" si="15"/>
        <v>우리은행</v>
      </c>
      <c r="X35" s="41" t="str">
        <f t="shared" si="16"/>
        <v>1002-383-008165</v>
      </c>
      <c r="Y35" s="59">
        <v>44489</v>
      </c>
      <c r="Z35" s="29" t="str">
        <f t="shared" si="17"/>
        <v>김슬기(영화) 43,000x28시수=1,204,000 / 인건비-강사비</v>
      </c>
      <c r="AC35" s="28"/>
    </row>
    <row r="36" spans="1:29" s="26" customFormat="1" x14ac:dyDescent="0.4">
      <c r="A36" s="38">
        <v>35</v>
      </c>
      <c r="B36" s="25" t="s">
        <v>2093</v>
      </c>
      <c r="C36" s="58">
        <v>202109</v>
      </c>
      <c r="D36" s="25" t="s">
        <v>1920</v>
      </c>
      <c r="E36" s="20" t="s">
        <v>17</v>
      </c>
      <c r="F36" s="30">
        <v>32</v>
      </c>
      <c r="G36" s="31">
        <v>43000</v>
      </c>
      <c r="H36" s="32">
        <f t="shared" si="3"/>
        <v>1376000</v>
      </c>
      <c r="I36" s="33">
        <f t="shared" si="4"/>
        <v>6290</v>
      </c>
      <c r="J36" s="33">
        <f t="shared" si="5"/>
        <v>620</v>
      </c>
      <c r="K36" s="34">
        <f t="shared" si="6"/>
        <v>61920</v>
      </c>
      <c r="L36" s="34">
        <f t="shared" si="7"/>
        <v>61920</v>
      </c>
      <c r="M36" s="35" t="str">
        <f t="shared" si="8"/>
        <v>0</v>
      </c>
      <c r="N36" s="35" t="str">
        <f t="shared" si="9"/>
        <v>0</v>
      </c>
      <c r="O36" s="35">
        <f t="shared" si="10"/>
        <v>0</v>
      </c>
      <c r="P36" s="36">
        <f t="shared" si="11"/>
        <v>11000</v>
      </c>
      <c r="Q36" s="36">
        <f t="shared" si="12"/>
        <v>14440</v>
      </c>
      <c r="R36" s="34">
        <f t="shared" si="13"/>
        <v>9160</v>
      </c>
      <c r="S36" s="35">
        <f t="shared" si="0"/>
        <v>79830</v>
      </c>
      <c r="T36" s="37">
        <f t="shared" si="14"/>
        <v>1296170</v>
      </c>
      <c r="U36" s="35">
        <f t="shared" si="1"/>
        <v>85520</v>
      </c>
      <c r="V36" s="43">
        <f t="shared" si="2"/>
        <v>158440</v>
      </c>
      <c r="W36" s="27" t="str">
        <f t="shared" si="15"/>
        <v>우리은행</v>
      </c>
      <c r="X36" s="41" t="str">
        <f t="shared" si="16"/>
        <v>1002-531-818754</v>
      </c>
      <c r="Y36" s="59">
        <v>44489</v>
      </c>
      <c r="Z36" s="29" t="str">
        <f t="shared" si="17"/>
        <v>김유미(뮤지컬) 43,000x32시수=1,376,000 / 인건비-강사비</v>
      </c>
      <c r="AC36" s="28"/>
    </row>
    <row r="37" spans="1:29" s="26" customFormat="1" x14ac:dyDescent="0.4">
      <c r="A37" s="38">
        <v>36</v>
      </c>
      <c r="B37" s="25" t="s">
        <v>2094</v>
      </c>
      <c r="C37" s="58">
        <v>202109</v>
      </c>
      <c r="D37" s="25" t="s">
        <v>668</v>
      </c>
      <c r="E37" s="20" t="s">
        <v>17</v>
      </c>
      <c r="F37" s="30">
        <v>32</v>
      </c>
      <c r="G37" s="31">
        <v>43000</v>
      </c>
      <c r="H37" s="32">
        <f t="shared" si="3"/>
        <v>1376000</v>
      </c>
      <c r="I37" s="33">
        <f t="shared" si="4"/>
        <v>6290</v>
      </c>
      <c r="J37" s="33">
        <f t="shared" si="5"/>
        <v>620</v>
      </c>
      <c r="K37" s="34">
        <f t="shared" si="6"/>
        <v>61920</v>
      </c>
      <c r="L37" s="34">
        <f t="shared" si="7"/>
        <v>61920</v>
      </c>
      <c r="M37" s="35" t="str">
        <f t="shared" si="8"/>
        <v>0</v>
      </c>
      <c r="N37" s="35" t="str">
        <f t="shared" si="9"/>
        <v>0</v>
      </c>
      <c r="O37" s="35">
        <f t="shared" si="10"/>
        <v>0</v>
      </c>
      <c r="P37" s="36">
        <f t="shared" si="11"/>
        <v>11000</v>
      </c>
      <c r="Q37" s="36">
        <f t="shared" si="12"/>
        <v>14440</v>
      </c>
      <c r="R37" s="34">
        <f t="shared" si="13"/>
        <v>9160</v>
      </c>
      <c r="S37" s="35">
        <f t="shared" si="0"/>
        <v>79830</v>
      </c>
      <c r="T37" s="37">
        <f t="shared" si="14"/>
        <v>1296170</v>
      </c>
      <c r="U37" s="35">
        <f t="shared" si="1"/>
        <v>85520</v>
      </c>
      <c r="V37" s="43">
        <f t="shared" si="2"/>
        <v>158440</v>
      </c>
      <c r="W37" s="27" t="str">
        <f t="shared" si="15"/>
        <v>우리은행</v>
      </c>
      <c r="X37" s="41" t="str">
        <f t="shared" si="16"/>
        <v>1002-928-782257</v>
      </c>
      <c r="Y37" s="59">
        <v>44489</v>
      </c>
      <c r="Z37" s="29" t="str">
        <f t="shared" si="17"/>
        <v>김은주(뮤지컬) 43,000x32시수=1,376,000 / 인건비-강사비</v>
      </c>
      <c r="AC37" s="28"/>
    </row>
    <row r="38" spans="1:29" s="26" customFormat="1" x14ac:dyDescent="0.4">
      <c r="A38" s="38">
        <v>37</v>
      </c>
      <c r="B38" s="25" t="s">
        <v>2095</v>
      </c>
      <c r="C38" s="58">
        <v>202109</v>
      </c>
      <c r="D38" s="25" t="s">
        <v>668</v>
      </c>
      <c r="E38" s="20" t="s">
        <v>17</v>
      </c>
      <c r="F38" s="30"/>
      <c r="G38" s="31">
        <v>43000</v>
      </c>
      <c r="H38" s="32">
        <f t="shared" si="3"/>
        <v>0</v>
      </c>
      <c r="I38" s="33" t="str">
        <f t="shared" si="4"/>
        <v>0</v>
      </c>
      <c r="J38" s="33" t="str">
        <f t="shared" si="5"/>
        <v>0</v>
      </c>
      <c r="K38" s="34">
        <f t="shared" si="6"/>
        <v>0</v>
      </c>
      <c r="L38" s="34">
        <f t="shared" si="7"/>
        <v>0</v>
      </c>
      <c r="M38" s="35" t="str">
        <f t="shared" si="8"/>
        <v>0</v>
      </c>
      <c r="N38" s="35" t="str">
        <f t="shared" si="9"/>
        <v>0</v>
      </c>
      <c r="O38" s="35">
        <f t="shared" si="10"/>
        <v>0</v>
      </c>
      <c r="P38" s="36">
        <f t="shared" si="11"/>
        <v>0</v>
      </c>
      <c r="Q38" s="36">
        <f t="shared" si="12"/>
        <v>0</v>
      </c>
      <c r="R38" s="34">
        <f t="shared" si="13"/>
        <v>0</v>
      </c>
      <c r="S38" s="35" t="str">
        <f t="shared" si="0"/>
        <v>0</v>
      </c>
      <c r="T38" s="37">
        <f t="shared" si="14"/>
        <v>0</v>
      </c>
      <c r="U38" s="35" t="str">
        <f t="shared" si="1"/>
        <v>0</v>
      </c>
      <c r="V38" s="43" t="str">
        <f t="shared" si="2"/>
        <v>0</v>
      </c>
      <c r="W38" s="27" t="str">
        <f t="shared" si="15"/>
        <v>우리은행</v>
      </c>
      <c r="X38" s="41" t="str">
        <f t="shared" si="16"/>
        <v>1002-928-782257</v>
      </c>
      <c r="Y38" s="59">
        <v>44489</v>
      </c>
      <c r="Z38" s="29" t="str">
        <f t="shared" si="17"/>
        <v>김은주(뮤지컬) 43,000x시수=0 / 인건비-강사비</v>
      </c>
      <c r="AC38" s="28"/>
    </row>
    <row r="39" spans="1:29" s="26" customFormat="1" x14ac:dyDescent="0.4">
      <c r="A39" s="38">
        <v>38</v>
      </c>
      <c r="B39" s="25" t="s">
        <v>2486</v>
      </c>
      <c r="C39" s="58">
        <v>202109</v>
      </c>
      <c r="D39" s="25" t="s">
        <v>2319</v>
      </c>
      <c r="E39" s="20" t="s">
        <v>17</v>
      </c>
      <c r="F39" s="30">
        <v>18</v>
      </c>
      <c r="G39" s="31">
        <v>43000</v>
      </c>
      <c r="H39" s="32">
        <f t="shared" si="3"/>
        <v>774000</v>
      </c>
      <c r="I39" s="33" t="str">
        <f t="shared" si="4"/>
        <v>0</v>
      </c>
      <c r="J39" s="33" t="str">
        <f t="shared" si="5"/>
        <v>0</v>
      </c>
      <c r="K39" s="34">
        <f t="shared" si="6"/>
        <v>34830</v>
      </c>
      <c r="L39" s="34">
        <f t="shared" si="7"/>
        <v>34830</v>
      </c>
      <c r="M39" s="35" t="str">
        <f t="shared" si="8"/>
        <v>0</v>
      </c>
      <c r="N39" s="35" t="str">
        <f t="shared" si="9"/>
        <v>0</v>
      </c>
      <c r="O39" s="35">
        <f t="shared" si="10"/>
        <v>0</v>
      </c>
      <c r="P39" s="36">
        <f t="shared" si="11"/>
        <v>6190</v>
      </c>
      <c r="Q39" s="36">
        <f t="shared" si="12"/>
        <v>8120</v>
      </c>
      <c r="R39" s="34">
        <f t="shared" si="13"/>
        <v>5150</v>
      </c>
      <c r="S39" s="35">
        <f t="shared" si="0"/>
        <v>41020</v>
      </c>
      <c r="T39" s="37">
        <f t="shared" si="14"/>
        <v>732980</v>
      </c>
      <c r="U39" s="35">
        <f t="shared" si="1"/>
        <v>48100</v>
      </c>
      <c r="V39" s="43">
        <f t="shared" si="2"/>
        <v>89120</v>
      </c>
      <c r="W39" s="27" t="str">
        <f t="shared" si="15"/>
        <v>국민은행</v>
      </c>
      <c r="X39" s="41" t="str">
        <f t="shared" si="16"/>
        <v>294502-04-124835</v>
      </c>
      <c r="Y39" s="59">
        <v>44489</v>
      </c>
      <c r="Z39" s="29" t="str">
        <f t="shared" si="17"/>
        <v>김은지84(뮤지컬) 43,000x18시수=774,000 / 인건비-강사비</v>
      </c>
      <c r="AC39" s="28"/>
    </row>
    <row r="40" spans="1:29" s="26" customFormat="1" x14ac:dyDescent="0.4">
      <c r="A40" s="38">
        <v>39</v>
      </c>
      <c r="B40" s="25" t="s">
        <v>2096</v>
      </c>
      <c r="C40" s="58">
        <v>202109</v>
      </c>
      <c r="D40" s="25" t="s">
        <v>96</v>
      </c>
      <c r="E40" s="20" t="s">
        <v>17</v>
      </c>
      <c r="F40" s="30">
        <v>28</v>
      </c>
      <c r="G40" s="31">
        <v>43000</v>
      </c>
      <c r="H40" s="32">
        <f t="shared" si="3"/>
        <v>1204000</v>
      </c>
      <c r="I40" s="33">
        <f t="shared" si="4"/>
        <v>2990</v>
      </c>
      <c r="J40" s="33">
        <f t="shared" si="5"/>
        <v>290</v>
      </c>
      <c r="K40" s="34">
        <f t="shared" si="6"/>
        <v>54180</v>
      </c>
      <c r="L40" s="34">
        <f t="shared" si="7"/>
        <v>54180</v>
      </c>
      <c r="M40" s="35" t="str">
        <f t="shared" si="8"/>
        <v>0</v>
      </c>
      <c r="N40" s="35" t="str">
        <f t="shared" si="9"/>
        <v>0</v>
      </c>
      <c r="O40" s="35">
        <f t="shared" si="10"/>
        <v>0</v>
      </c>
      <c r="P40" s="36">
        <f t="shared" si="11"/>
        <v>9630</v>
      </c>
      <c r="Q40" s="36">
        <f t="shared" si="12"/>
        <v>12640</v>
      </c>
      <c r="R40" s="34">
        <f t="shared" si="13"/>
        <v>8010</v>
      </c>
      <c r="S40" s="35">
        <f t="shared" si="0"/>
        <v>67090</v>
      </c>
      <c r="T40" s="37">
        <f t="shared" si="14"/>
        <v>1136910</v>
      </c>
      <c r="U40" s="35">
        <f t="shared" si="1"/>
        <v>74830</v>
      </c>
      <c r="V40" s="43">
        <f t="shared" si="2"/>
        <v>138640</v>
      </c>
      <c r="W40" s="27" t="str">
        <f t="shared" si="15"/>
        <v>국민은행</v>
      </c>
      <c r="X40" s="41" t="str">
        <f t="shared" si="16"/>
        <v>038702-04-118706</v>
      </c>
      <c r="Y40" s="59">
        <v>44489</v>
      </c>
      <c r="Z40" s="29" t="str">
        <f t="shared" si="17"/>
        <v>김재목(뮤지컬) 43,000x28시수=1,204,000 / 인건비-강사비</v>
      </c>
      <c r="AC40" s="28"/>
    </row>
    <row r="41" spans="1:29" s="26" customFormat="1" x14ac:dyDescent="0.4">
      <c r="A41" s="38">
        <v>40</v>
      </c>
      <c r="B41" s="25" t="s">
        <v>2097</v>
      </c>
      <c r="C41" s="58">
        <v>202109</v>
      </c>
      <c r="D41" s="25" t="s">
        <v>670</v>
      </c>
      <c r="E41" s="20" t="s">
        <v>750</v>
      </c>
      <c r="F41" s="30">
        <v>12</v>
      </c>
      <c r="G41" s="31">
        <v>43000</v>
      </c>
      <c r="H41" s="32">
        <f t="shared" si="3"/>
        <v>516000</v>
      </c>
      <c r="I41" s="33" t="str">
        <f t="shared" si="4"/>
        <v>0</v>
      </c>
      <c r="J41" s="33" t="str">
        <f t="shared" si="5"/>
        <v>0</v>
      </c>
      <c r="K41" s="34">
        <f t="shared" si="6"/>
        <v>23220</v>
      </c>
      <c r="L41" s="34">
        <f t="shared" si="7"/>
        <v>23220</v>
      </c>
      <c r="M41" s="35" t="str">
        <f t="shared" si="8"/>
        <v>0</v>
      </c>
      <c r="N41" s="35" t="str">
        <f t="shared" si="9"/>
        <v>0</v>
      </c>
      <c r="O41" s="35">
        <f t="shared" si="10"/>
        <v>0</v>
      </c>
      <c r="P41" s="36">
        <f t="shared" si="11"/>
        <v>4120</v>
      </c>
      <c r="Q41" s="36">
        <f t="shared" si="12"/>
        <v>5410</v>
      </c>
      <c r="R41" s="34">
        <f t="shared" si="13"/>
        <v>3430</v>
      </c>
      <c r="S41" s="35">
        <f t="shared" si="0"/>
        <v>27340</v>
      </c>
      <c r="T41" s="37">
        <f t="shared" si="14"/>
        <v>488660</v>
      </c>
      <c r="U41" s="35">
        <f t="shared" si="1"/>
        <v>32060</v>
      </c>
      <c r="V41" s="43">
        <f t="shared" si="2"/>
        <v>59400</v>
      </c>
      <c r="W41" s="27" t="str">
        <f t="shared" si="15"/>
        <v>국민은행</v>
      </c>
      <c r="X41" s="41" t="str">
        <f t="shared" si="16"/>
        <v>027-21-0873-762</v>
      </c>
      <c r="Y41" s="59">
        <v>44489</v>
      </c>
      <c r="Z41" s="29" t="str">
        <f t="shared" si="17"/>
        <v>김정인82(영화) 43,000x12시수=516,000 / 인건비-강사비</v>
      </c>
      <c r="AC41" s="28"/>
    </row>
    <row r="42" spans="1:29" s="26" customFormat="1" x14ac:dyDescent="0.4">
      <c r="A42" s="38">
        <v>41</v>
      </c>
      <c r="B42" s="25" t="s">
        <v>2228</v>
      </c>
      <c r="C42" s="58">
        <v>202109</v>
      </c>
      <c r="D42" s="25" t="s">
        <v>671</v>
      </c>
      <c r="E42" s="20" t="s">
        <v>17</v>
      </c>
      <c r="F42" s="30">
        <v>15</v>
      </c>
      <c r="G42" s="31">
        <v>43000</v>
      </c>
      <c r="H42" s="32">
        <f t="shared" si="3"/>
        <v>645000</v>
      </c>
      <c r="I42" s="33" t="str">
        <f t="shared" si="4"/>
        <v>0</v>
      </c>
      <c r="J42" s="33" t="str">
        <f t="shared" si="5"/>
        <v>0</v>
      </c>
      <c r="K42" s="34">
        <f t="shared" si="6"/>
        <v>29020</v>
      </c>
      <c r="L42" s="34">
        <f t="shared" si="7"/>
        <v>29020</v>
      </c>
      <c r="M42" s="35" t="str">
        <f t="shared" si="8"/>
        <v>0</v>
      </c>
      <c r="N42" s="35" t="str">
        <f t="shared" si="9"/>
        <v>0</v>
      </c>
      <c r="O42" s="35">
        <f t="shared" si="10"/>
        <v>0</v>
      </c>
      <c r="P42" s="36">
        <f t="shared" si="11"/>
        <v>5160</v>
      </c>
      <c r="Q42" s="36">
        <f t="shared" si="12"/>
        <v>6770</v>
      </c>
      <c r="R42" s="34">
        <f t="shared" si="13"/>
        <v>4290</v>
      </c>
      <c r="S42" s="35">
        <f t="shared" si="0"/>
        <v>34180</v>
      </c>
      <c r="T42" s="37">
        <f t="shared" si="14"/>
        <v>610820</v>
      </c>
      <c r="U42" s="35">
        <f t="shared" si="1"/>
        <v>40080</v>
      </c>
      <c r="V42" s="43">
        <f t="shared" si="2"/>
        <v>74260</v>
      </c>
      <c r="W42" s="27" t="str">
        <f t="shared" si="15"/>
        <v>기업은행</v>
      </c>
      <c r="X42" s="41" t="str">
        <f t="shared" si="16"/>
        <v>010-6302-3736</v>
      </c>
      <c r="Y42" s="59">
        <v>44489</v>
      </c>
      <c r="Z42" s="29" t="str">
        <f t="shared" si="17"/>
        <v>김주희(뮤지컬) 43,000x15시수=645,000 / 인건비-강사비</v>
      </c>
      <c r="AC42" s="28"/>
    </row>
    <row r="43" spans="1:29" s="26" customFormat="1" x14ac:dyDescent="0.4">
      <c r="A43" s="38">
        <v>42</v>
      </c>
      <c r="B43" s="25" t="s">
        <v>2098</v>
      </c>
      <c r="C43" s="58">
        <v>202109</v>
      </c>
      <c r="D43" s="25" t="s">
        <v>1365</v>
      </c>
      <c r="E43" s="20" t="s">
        <v>15</v>
      </c>
      <c r="F43" s="30">
        <v>28</v>
      </c>
      <c r="G43" s="31">
        <v>43000</v>
      </c>
      <c r="H43" s="32">
        <f t="shared" si="3"/>
        <v>1204000</v>
      </c>
      <c r="I43" s="33">
        <f t="shared" si="4"/>
        <v>2990</v>
      </c>
      <c r="J43" s="33">
        <f t="shared" si="5"/>
        <v>290</v>
      </c>
      <c r="K43" s="34">
        <f t="shared" si="6"/>
        <v>54180</v>
      </c>
      <c r="L43" s="34">
        <f t="shared" si="7"/>
        <v>54180</v>
      </c>
      <c r="M43" s="35" t="str">
        <f t="shared" si="8"/>
        <v>0</v>
      </c>
      <c r="N43" s="35" t="str">
        <f t="shared" si="9"/>
        <v>0</v>
      </c>
      <c r="O43" s="35">
        <f t="shared" si="10"/>
        <v>0</v>
      </c>
      <c r="P43" s="36">
        <f t="shared" si="11"/>
        <v>9630</v>
      </c>
      <c r="Q43" s="36">
        <f t="shared" si="12"/>
        <v>12640</v>
      </c>
      <c r="R43" s="34">
        <f t="shared" si="13"/>
        <v>8010</v>
      </c>
      <c r="S43" s="35">
        <f t="shared" si="0"/>
        <v>67090</v>
      </c>
      <c r="T43" s="37">
        <f t="shared" si="14"/>
        <v>1136910</v>
      </c>
      <c r="U43" s="35">
        <f t="shared" si="1"/>
        <v>74830</v>
      </c>
      <c r="V43" s="43">
        <f t="shared" si="2"/>
        <v>138640</v>
      </c>
      <c r="W43" s="27" t="str">
        <f t="shared" si="15"/>
        <v>신한은행</v>
      </c>
      <c r="X43" s="41" t="str">
        <f t="shared" si="16"/>
        <v>110-417-526744</v>
      </c>
      <c r="Y43" s="59">
        <v>44489</v>
      </c>
      <c r="Z43" s="29" t="str">
        <f t="shared" si="17"/>
        <v>김지연(연극) 43,000x28시수=1,204,000 / 인건비-강사비</v>
      </c>
      <c r="AC43" s="28"/>
    </row>
    <row r="44" spans="1:29" s="26" customFormat="1" x14ac:dyDescent="0.4">
      <c r="A44" s="38">
        <v>43</v>
      </c>
      <c r="B44" s="25" t="s">
        <v>2099</v>
      </c>
      <c r="C44" s="58">
        <v>202109</v>
      </c>
      <c r="D44" s="25" t="s">
        <v>1365</v>
      </c>
      <c r="E44" s="20" t="s">
        <v>15</v>
      </c>
      <c r="F44" s="30"/>
      <c r="G44" s="31">
        <v>43000</v>
      </c>
      <c r="H44" s="32">
        <f t="shared" si="3"/>
        <v>0</v>
      </c>
      <c r="I44" s="33" t="str">
        <f t="shared" si="4"/>
        <v>0</v>
      </c>
      <c r="J44" s="33" t="str">
        <f t="shared" si="5"/>
        <v>0</v>
      </c>
      <c r="K44" s="34">
        <f t="shared" si="6"/>
        <v>0</v>
      </c>
      <c r="L44" s="34">
        <f t="shared" si="7"/>
        <v>0</v>
      </c>
      <c r="M44" s="35" t="str">
        <f t="shared" si="8"/>
        <v>0</v>
      </c>
      <c r="N44" s="35" t="str">
        <f t="shared" si="9"/>
        <v>0</v>
      </c>
      <c r="O44" s="35">
        <f t="shared" si="10"/>
        <v>0</v>
      </c>
      <c r="P44" s="36">
        <f t="shared" si="11"/>
        <v>0</v>
      </c>
      <c r="Q44" s="36">
        <f t="shared" si="12"/>
        <v>0</v>
      </c>
      <c r="R44" s="34">
        <f t="shared" si="13"/>
        <v>0</v>
      </c>
      <c r="S44" s="35" t="str">
        <f t="shared" si="0"/>
        <v>0</v>
      </c>
      <c r="T44" s="37">
        <f t="shared" si="14"/>
        <v>0</v>
      </c>
      <c r="U44" s="35" t="str">
        <f t="shared" si="1"/>
        <v>0</v>
      </c>
      <c r="V44" s="43" t="str">
        <f t="shared" si="2"/>
        <v>0</v>
      </c>
      <c r="W44" s="27" t="str">
        <f t="shared" si="15"/>
        <v>신한은행</v>
      </c>
      <c r="X44" s="41" t="str">
        <f t="shared" si="16"/>
        <v>110-417-526744</v>
      </c>
      <c r="Y44" s="59">
        <v>44489</v>
      </c>
      <c r="Z44" s="29" t="str">
        <f t="shared" si="17"/>
        <v>김지연(연극) 43,000x시수=0 / 인건비-강사비</v>
      </c>
      <c r="AC44" s="28"/>
    </row>
    <row r="45" spans="1:29" s="26" customFormat="1" x14ac:dyDescent="0.4">
      <c r="A45" s="38">
        <v>44</v>
      </c>
      <c r="B45" s="25" t="s">
        <v>2100</v>
      </c>
      <c r="C45" s="58">
        <v>202109</v>
      </c>
      <c r="D45" s="25" t="s">
        <v>2043</v>
      </c>
      <c r="E45" s="20" t="s">
        <v>17</v>
      </c>
      <c r="F45" s="30">
        <v>20</v>
      </c>
      <c r="G45" s="31">
        <v>43000</v>
      </c>
      <c r="H45" s="32">
        <f t="shared" si="3"/>
        <v>860000</v>
      </c>
      <c r="I45" s="33" t="str">
        <f t="shared" si="4"/>
        <v>0</v>
      </c>
      <c r="J45" s="33" t="str">
        <f t="shared" si="5"/>
        <v>0</v>
      </c>
      <c r="K45" s="34">
        <f t="shared" si="6"/>
        <v>38700</v>
      </c>
      <c r="L45" s="34">
        <f t="shared" si="7"/>
        <v>38700</v>
      </c>
      <c r="M45" s="35" t="str">
        <f t="shared" si="8"/>
        <v>0</v>
      </c>
      <c r="N45" s="35" t="str">
        <f t="shared" si="9"/>
        <v>0</v>
      </c>
      <c r="O45" s="35">
        <f t="shared" si="10"/>
        <v>0</v>
      </c>
      <c r="P45" s="36">
        <f t="shared" si="11"/>
        <v>6880</v>
      </c>
      <c r="Q45" s="36">
        <f t="shared" si="12"/>
        <v>9030</v>
      </c>
      <c r="R45" s="34">
        <f t="shared" si="13"/>
        <v>5720</v>
      </c>
      <c r="S45" s="35">
        <f t="shared" si="0"/>
        <v>45580</v>
      </c>
      <c r="T45" s="37">
        <f t="shared" si="14"/>
        <v>814420</v>
      </c>
      <c r="U45" s="35">
        <f t="shared" si="1"/>
        <v>53450</v>
      </c>
      <c r="V45" s="43">
        <f t="shared" si="2"/>
        <v>99030</v>
      </c>
      <c r="W45" s="27" t="str">
        <f t="shared" si="15"/>
        <v>하나은행</v>
      </c>
      <c r="X45" s="41" t="str">
        <f t="shared" si="16"/>
        <v>166-910226-94607</v>
      </c>
      <c r="Y45" s="59">
        <v>44489</v>
      </c>
      <c r="Z45" s="29" t="str">
        <f t="shared" si="17"/>
        <v>김지우89(뮤지컬) 43,000x20시수=860,000 / 인건비-강사비</v>
      </c>
      <c r="AC45" s="28"/>
    </row>
    <row r="46" spans="1:29" s="26" customFormat="1" x14ac:dyDescent="0.4">
      <c r="A46" s="38">
        <v>45</v>
      </c>
      <c r="B46" s="25" t="s">
        <v>2101</v>
      </c>
      <c r="C46" s="58">
        <v>202109</v>
      </c>
      <c r="D46" s="25" t="s">
        <v>2009</v>
      </c>
      <c r="E46" s="20" t="s">
        <v>17</v>
      </c>
      <c r="F46" s="30">
        <v>28</v>
      </c>
      <c r="G46" s="31">
        <v>43000</v>
      </c>
      <c r="H46" s="32">
        <f t="shared" si="3"/>
        <v>1204000</v>
      </c>
      <c r="I46" s="33">
        <f t="shared" si="4"/>
        <v>2990</v>
      </c>
      <c r="J46" s="33">
        <f t="shared" si="5"/>
        <v>290</v>
      </c>
      <c r="K46" s="34">
        <f t="shared" si="6"/>
        <v>54180</v>
      </c>
      <c r="L46" s="34">
        <f t="shared" si="7"/>
        <v>54180</v>
      </c>
      <c r="M46" s="35" t="str">
        <f t="shared" si="8"/>
        <v>0</v>
      </c>
      <c r="N46" s="35" t="str">
        <f t="shared" si="9"/>
        <v>0</v>
      </c>
      <c r="O46" s="35">
        <f t="shared" si="10"/>
        <v>0</v>
      </c>
      <c r="P46" s="36">
        <f t="shared" si="11"/>
        <v>9630</v>
      </c>
      <c r="Q46" s="36">
        <f t="shared" si="12"/>
        <v>12640</v>
      </c>
      <c r="R46" s="34">
        <f t="shared" si="13"/>
        <v>8010</v>
      </c>
      <c r="S46" s="35">
        <f t="shared" si="0"/>
        <v>67090</v>
      </c>
      <c r="T46" s="37">
        <f t="shared" si="14"/>
        <v>1136910</v>
      </c>
      <c r="U46" s="35">
        <f t="shared" si="1"/>
        <v>74830</v>
      </c>
      <c r="V46" s="43">
        <f t="shared" si="2"/>
        <v>138640</v>
      </c>
      <c r="W46" s="27" t="str">
        <f t="shared" si="15"/>
        <v>신한은행</v>
      </c>
      <c r="X46" s="41" t="str">
        <f t="shared" si="16"/>
        <v>110-007-917080</v>
      </c>
      <c r="Y46" s="59">
        <v>44489</v>
      </c>
      <c r="Z46" s="29" t="str">
        <f t="shared" si="17"/>
        <v>김지혜(뮤지컬) 43,000x28시수=1,204,000 / 인건비-강사비</v>
      </c>
      <c r="AC46" s="28"/>
    </row>
    <row r="47" spans="1:29" s="26" customFormat="1" x14ac:dyDescent="0.4">
      <c r="A47" s="38">
        <v>46</v>
      </c>
      <c r="B47" s="25" t="s">
        <v>2102</v>
      </c>
      <c r="C47" s="58">
        <v>202109</v>
      </c>
      <c r="D47" s="25" t="s">
        <v>18</v>
      </c>
      <c r="E47" s="20" t="s">
        <v>15</v>
      </c>
      <c r="F47" s="30">
        <v>31</v>
      </c>
      <c r="G47" s="31">
        <v>43000</v>
      </c>
      <c r="H47" s="32">
        <f t="shared" si="3"/>
        <v>1333000</v>
      </c>
      <c r="I47" s="33">
        <f t="shared" si="4"/>
        <v>5360</v>
      </c>
      <c r="J47" s="33">
        <f t="shared" si="5"/>
        <v>530</v>
      </c>
      <c r="K47" s="34">
        <f t="shared" si="6"/>
        <v>59980</v>
      </c>
      <c r="L47" s="34">
        <f t="shared" si="7"/>
        <v>59980</v>
      </c>
      <c r="M47" s="35" t="str">
        <f t="shared" si="8"/>
        <v>0</v>
      </c>
      <c r="N47" s="35" t="str">
        <f t="shared" si="9"/>
        <v>0</v>
      </c>
      <c r="O47" s="35">
        <f t="shared" si="10"/>
        <v>0</v>
      </c>
      <c r="P47" s="36">
        <f t="shared" si="11"/>
        <v>10660</v>
      </c>
      <c r="Q47" s="36">
        <f t="shared" si="12"/>
        <v>13990</v>
      </c>
      <c r="R47" s="34">
        <f t="shared" si="13"/>
        <v>8870</v>
      </c>
      <c r="S47" s="35">
        <f t="shared" si="0"/>
        <v>76530</v>
      </c>
      <c r="T47" s="37">
        <f t="shared" si="14"/>
        <v>1256470</v>
      </c>
      <c r="U47" s="35">
        <f t="shared" si="1"/>
        <v>82840</v>
      </c>
      <c r="V47" s="43">
        <f t="shared" si="2"/>
        <v>153480</v>
      </c>
      <c r="W47" s="27" t="str">
        <f t="shared" si="15"/>
        <v>우리은행</v>
      </c>
      <c r="X47" s="41" t="str">
        <f t="shared" si="16"/>
        <v>1002-354-584061</v>
      </c>
      <c r="Y47" s="59">
        <v>44489</v>
      </c>
      <c r="Z47" s="29" t="str">
        <f t="shared" si="17"/>
        <v>김진경(연극) 43,000x31시수=1,333,000 / 인건비-강사비</v>
      </c>
      <c r="AC47" s="28"/>
    </row>
    <row r="48" spans="1:29" s="26" customFormat="1" x14ac:dyDescent="0.4">
      <c r="A48" s="38">
        <v>47</v>
      </c>
      <c r="B48" s="25" t="s">
        <v>2103</v>
      </c>
      <c r="C48" s="58">
        <v>202109</v>
      </c>
      <c r="D48" s="25" t="s">
        <v>676</v>
      </c>
      <c r="E48" s="20" t="s">
        <v>750</v>
      </c>
      <c r="F48" s="30">
        <v>27</v>
      </c>
      <c r="G48" s="31">
        <v>43000</v>
      </c>
      <c r="H48" s="32">
        <f t="shared" si="3"/>
        <v>1161000</v>
      </c>
      <c r="I48" s="33">
        <f t="shared" si="4"/>
        <v>2440</v>
      </c>
      <c r="J48" s="33">
        <f t="shared" si="5"/>
        <v>240</v>
      </c>
      <c r="K48" s="34">
        <f t="shared" si="6"/>
        <v>52240</v>
      </c>
      <c r="L48" s="34">
        <f t="shared" si="7"/>
        <v>52240</v>
      </c>
      <c r="M48" s="35" t="str">
        <f t="shared" si="8"/>
        <v>0</v>
      </c>
      <c r="N48" s="35" t="str">
        <f t="shared" si="9"/>
        <v>0</v>
      </c>
      <c r="O48" s="35">
        <f t="shared" si="10"/>
        <v>0</v>
      </c>
      <c r="P48" s="36">
        <f t="shared" si="11"/>
        <v>9280</v>
      </c>
      <c r="Q48" s="36">
        <f t="shared" si="12"/>
        <v>12190</v>
      </c>
      <c r="R48" s="34">
        <f t="shared" si="13"/>
        <v>7730</v>
      </c>
      <c r="S48" s="35">
        <f t="shared" si="0"/>
        <v>64200</v>
      </c>
      <c r="T48" s="37">
        <f t="shared" si="14"/>
        <v>1096800</v>
      </c>
      <c r="U48" s="35">
        <f t="shared" si="1"/>
        <v>72160</v>
      </c>
      <c r="V48" s="43">
        <f t="shared" si="2"/>
        <v>133680</v>
      </c>
      <c r="W48" s="27" t="str">
        <f t="shared" si="15"/>
        <v>신한은행</v>
      </c>
      <c r="X48" s="41" t="str">
        <f t="shared" si="16"/>
        <v>358-04-669658</v>
      </c>
      <c r="Y48" s="59">
        <v>44489</v>
      </c>
      <c r="Z48" s="29" t="str">
        <f t="shared" si="17"/>
        <v>김한상(영화) 43,000x27시수=1,161,000 / 인건비-강사비</v>
      </c>
      <c r="AC48" s="28"/>
    </row>
    <row r="49" spans="1:29" s="26" customFormat="1" x14ac:dyDescent="0.4">
      <c r="A49" s="38">
        <v>48</v>
      </c>
      <c r="B49" s="25" t="s">
        <v>2104</v>
      </c>
      <c r="C49" s="58">
        <v>202109</v>
      </c>
      <c r="D49" s="25" t="s">
        <v>676</v>
      </c>
      <c r="E49" s="20" t="s">
        <v>750</v>
      </c>
      <c r="F49" s="30"/>
      <c r="G49" s="31">
        <v>43000</v>
      </c>
      <c r="H49" s="32">
        <f t="shared" si="3"/>
        <v>0</v>
      </c>
      <c r="I49" s="33" t="str">
        <f t="shared" si="4"/>
        <v>0</v>
      </c>
      <c r="J49" s="33" t="str">
        <f t="shared" si="5"/>
        <v>0</v>
      </c>
      <c r="K49" s="34">
        <f t="shared" si="6"/>
        <v>0</v>
      </c>
      <c r="L49" s="34">
        <f t="shared" si="7"/>
        <v>0</v>
      </c>
      <c r="M49" s="35" t="str">
        <f t="shared" si="8"/>
        <v>0</v>
      </c>
      <c r="N49" s="35" t="str">
        <f t="shared" si="9"/>
        <v>0</v>
      </c>
      <c r="O49" s="35">
        <f t="shared" si="10"/>
        <v>0</v>
      </c>
      <c r="P49" s="36">
        <f t="shared" si="11"/>
        <v>0</v>
      </c>
      <c r="Q49" s="36">
        <f t="shared" si="12"/>
        <v>0</v>
      </c>
      <c r="R49" s="34">
        <f t="shared" si="13"/>
        <v>0</v>
      </c>
      <c r="S49" s="35" t="str">
        <f t="shared" si="0"/>
        <v>0</v>
      </c>
      <c r="T49" s="37">
        <f t="shared" si="14"/>
        <v>0</v>
      </c>
      <c r="U49" s="35" t="str">
        <f t="shared" si="1"/>
        <v>0</v>
      </c>
      <c r="V49" s="43" t="str">
        <f t="shared" si="2"/>
        <v>0</v>
      </c>
      <c r="W49" s="27" t="str">
        <f t="shared" si="15"/>
        <v>신한은행</v>
      </c>
      <c r="X49" s="41" t="str">
        <f t="shared" si="16"/>
        <v>358-04-669658</v>
      </c>
      <c r="Y49" s="59">
        <v>44489</v>
      </c>
      <c r="Z49" s="29" t="str">
        <f t="shared" si="17"/>
        <v>김한상(영화) 43,000x시수=0 / 인건비-강사비</v>
      </c>
      <c r="AC49" s="28"/>
    </row>
    <row r="50" spans="1:29" s="26" customFormat="1" x14ac:dyDescent="0.4">
      <c r="A50" s="38">
        <v>49</v>
      </c>
      <c r="B50" s="25" t="s">
        <v>2105</v>
      </c>
      <c r="C50" s="58">
        <v>202109</v>
      </c>
      <c r="D50" s="25" t="s">
        <v>757</v>
      </c>
      <c r="E50" s="20" t="s">
        <v>750</v>
      </c>
      <c r="F50" s="30">
        <v>18</v>
      </c>
      <c r="G50" s="31">
        <v>43000</v>
      </c>
      <c r="H50" s="32">
        <f t="shared" si="3"/>
        <v>774000</v>
      </c>
      <c r="I50" s="33" t="str">
        <f t="shared" si="4"/>
        <v>0</v>
      </c>
      <c r="J50" s="33" t="str">
        <f t="shared" si="5"/>
        <v>0</v>
      </c>
      <c r="K50" s="34">
        <f t="shared" si="6"/>
        <v>34830</v>
      </c>
      <c r="L50" s="34">
        <f t="shared" si="7"/>
        <v>34830</v>
      </c>
      <c r="M50" s="35" t="str">
        <f t="shared" si="8"/>
        <v>0</v>
      </c>
      <c r="N50" s="35" t="str">
        <f t="shared" si="9"/>
        <v>0</v>
      </c>
      <c r="O50" s="35">
        <f t="shared" si="10"/>
        <v>0</v>
      </c>
      <c r="P50" s="36">
        <f t="shared" si="11"/>
        <v>6190</v>
      </c>
      <c r="Q50" s="36">
        <f t="shared" si="12"/>
        <v>8120</v>
      </c>
      <c r="R50" s="34">
        <f t="shared" si="13"/>
        <v>5150</v>
      </c>
      <c r="S50" s="35">
        <f t="shared" si="0"/>
        <v>41020</v>
      </c>
      <c r="T50" s="37">
        <f t="shared" si="14"/>
        <v>732980</v>
      </c>
      <c r="U50" s="35">
        <f t="shared" si="1"/>
        <v>48100</v>
      </c>
      <c r="V50" s="43">
        <f t="shared" si="2"/>
        <v>89120</v>
      </c>
      <c r="W50" s="27" t="str">
        <f t="shared" si="15"/>
        <v>신한은행</v>
      </c>
      <c r="X50" s="41" t="str">
        <f t="shared" si="16"/>
        <v>110-363-310966</v>
      </c>
      <c r="Y50" s="59">
        <v>44489</v>
      </c>
      <c r="Z50" s="29" t="str">
        <f t="shared" si="17"/>
        <v>김현일(영화) 43,000x18시수=774,000 / 인건비-강사비</v>
      </c>
      <c r="AC50" s="28"/>
    </row>
    <row r="51" spans="1:29" s="26" customFormat="1" x14ac:dyDescent="0.4">
      <c r="A51" s="38">
        <v>50</v>
      </c>
      <c r="B51" s="25" t="s">
        <v>2106</v>
      </c>
      <c r="C51" s="58">
        <v>202109</v>
      </c>
      <c r="D51" s="25" t="s">
        <v>677</v>
      </c>
      <c r="E51" s="20" t="s">
        <v>15</v>
      </c>
      <c r="F51" s="30">
        <v>20</v>
      </c>
      <c r="G51" s="31">
        <v>43000</v>
      </c>
      <c r="H51" s="32">
        <f t="shared" si="3"/>
        <v>860000</v>
      </c>
      <c r="I51" s="33" t="str">
        <f t="shared" si="4"/>
        <v>0</v>
      </c>
      <c r="J51" s="33" t="str">
        <f t="shared" si="5"/>
        <v>0</v>
      </c>
      <c r="K51" s="34">
        <f t="shared" si="6"/>
        <v>38700</v>
      </c>
      <c r="L51" s="34">
        <f t="shared" si="7"/>
        <v>38700</v>
      </c>
      <c r="M51" s="35" t="str">
        <f t="shared" si="8"/>
        <v>0</v>
      </c>
      <c r="N51" s="35" t="str">
        <f t="shared" si="9"/>
        <v>0</v>
      </c>
      <c r="O51" s="35">
        <f t="shared" si="10"/>
        <v>0</v>
      </c>
      <c r="P51" s="36">
        <f t="shared" si="11"/>
        <v>6880</v>
      </c>
      <c r="Q51" s="36">
        <f t="shared" si="12"/>
        <v>9030</v>
      </c>
      <c r="R51" s="34">
        <f t="shared" si="13"/>
        <v>5720</v>
      </c>
      <c r="S51" s="35">
        <f t="shared" si="0"/>
        <v>45580</v>
      </c>
      <c r="T51" s="37">
        <f t="shared" si="14"/>
        <v>814420</v>
      </c>
      <c r="U51" s="35">
        <f t="shared" si="1"/>
        <v>53450</v>
      </c>
      <c r="V51" s="43">
        <f t="shared" si="2"/>
        <v>99030</v>
      </c>
      <c r="W51" s="27" t="str">
        <f t="shared" si="15"/>
        <v>농협</v>
      </c>
      <c r="X51" s="41" t="str">
        <f t="shared" si="16"/>
        <v>302-1230-2997-91</v>
      </c>
      <c r="Y51" s="59">
        <v>44489</v>
      </c>
      <c r="Z51" s="29" t="str">
        <f t="shared" si="17"/>
        <v>김현주(연극) 43,000x20시수=860,000 / 인건비-강사비</v>
      </c>
      <c r="AC51" s="28"/>
    </row>
    <row r="52" spans="1:29" s="26" customFormat="1" x14ac:dyDescent="0.4">
      <c r="A52" s="38">
        <v>51</v>
      </c>
      <c r="B52" s="25" t="s">
        <v>2078</v>
      </c>
      <c r="C52" s="58">
        <v>202109</v>
      </c>
      <c r="D52" s="25" t="s">
        <v>1922</v>
      </c>
      <c r="E52" s="20" t="s">
        <v>750</v>
      </c>
      <c r="F52" s="30">
        <v>8</v>
      </c>
      <c r="G52" s="31">
        <v>43000</v>
      </c>
      <c r="H52" s="32">
        <f t="shared" si="3"/>
        <v>344000</v>
      </c>
      <c r="I52" s="33" t="str">
        <f t="shared" si="4"/>
        <v>0</v>
      </c>
      <c r="J52" s="33" t="str">
        <f t="shared" si="5"/>
        <v>0</v>
      </c>
      <c r="K52" s="34">
        <f t="shared" si="6"/>
        <v>15480</v>
      </c>
      <c r="L52" s="34">
        <f t="shared" si="7"/>
        <v>15480</v>
      </c>
      <c r="M52" s="35" t="str">
        <f t="shared" si="8"/>
        <v>0</v>
      </c>
      <c r="N52" s="35" t="str">
        <f t="shared" si="9"/>
        <v>0</v>
      </c>
      <c r="O52" s="35">
        <f t="shared" si="10"/>
        <v>0</v>
      </c>
      <c r="P52" s="36">
        <f t="shared" si="11"/>
        <v>2750</v>
      </c>
      <c r="Q52" s="36">
        <f t="shared" si="12"/>
        <v>3610</v>
      </c>
      <c r="R52" s="34">
        <f t="shared" si="13"/>
        <v>2290</v>
      </c>
      <c r="S52" s="35">
        <f t="shared" si="0"/>
        <v>18230</v>
      </c>
      <c r="T52" s="37">
        <f t="shared" si="14"/>
        <v>325770</v>
      </c>
      <c r="U52" s="35">
        <f t="shared" si="1"/>
        <v>21380</v>
      </c>
      <c r="V52" s="43">
        <f t="shared" si="2"/>
        <v>39610</v>
      </c>
      <c r="W52" s="27" t="str">
        <f t="shared" si="15"/>
        <v>카카오뱅크</v>
      </c>
      <c r="X52" s="41" t="str">
        <f t="shared" si="16"/>
        <v>3333-01-9161149</v>
      </c>
      <c r="Y52" s="59">
        <v>44489</v>
      </c>
      <c r="Z52" s="29" t="str">
        <f t="shared" si="17"/>
        <v>김혜림(영화) 43,000x8시수=344,000 / 인건비-강사비</v>
      </c>
      <c r="AC52" s="28"/>
    </row>
    <row r="53" spans="1:29" s="26" customFormat="1" x14ac:dyDescent="0.4">
      <c r="A53" s="38">
        <v>52</v>
      </c>
      <c r="B53" s="25" t="s">
        <v>2107</v>
      </c>
      <c r="C53" s="58">
        <v>202109</v>
      </c>
      <c r="D53" s="48" t="s">
        <v>1713</v>
      </c>
      <c r="E53" s="20" t="s">
        <v>17</v>
      </c>
      <c r="F53" s="30">
        <v>39</v>
      </c>
      <c r="G53" s="31">
        <v>43000</v>
      </c>
      <c r="H53" s="32">
        <f t="shared" si="3"/>
        <v>1677000</v>
      </c>
      <c r="I53" s="33">
        <f t="shared" si="4"/>
        <v>12430</v>
      </c>
      <c r="J53" s="33">
        <f t="shared" si="5"/>
        <v>1240</v>
      </c>
      <c r="K53" s="34"/>
      <c r="L53" s="34"/>
      <c r="M53" s="35"/>
      <c r="N53" s="35"/>
      <c r="O53" s="35"/>
      <c r="P53" s="36"/>
      <c r="Q53" s="36"/>
      <c r="R53" s="34">
        <f t="shared" si="13"/>
        <v>11160</v>
      </c>
      <c r="S53" s="35">
        <f t="shared" si="0"/>
        <v>13670</v>
      </c>
      <c r="T53" s="37">
        <f t="shared" si="14"/>
        <v>1663330</v>
      </c>
      <c r="U53" s="35">
        <f t="shared" si="1"/>
        <v>11160</v>
      </c>
      <c r="V53" s="43">
        <f t="shared" si="2"/>
        <v>11160</v>
      </c>
      <c r="W53" s="27" t="str">
        <f t="shared" si="15"/>
        <v>신한은행</v>
      </c>
      <c r="X53" s="41" t="str">
        <f t="shared" si="16"/>
        <v>110-362-692783</v>
      </c>
      <c r="Y53" s="59">
        <v>44489</v>
      </c>
      <c r="Z53" s="29" t="str">
        <f t="shared" si="17"/>
        <v>김혜정(뮤지컬) 43,000x39시수=1,677,000 / 인건비-강사비</v>
      </c>
      <c r="AC53" s="28"/>
    </row>
    <row r="54" spans="1:29" s="26" customFormat="1" x14ac:dyDescent="0.4">
      <c r="A54" s="38">
        <v>53</v>
      </c>
      <c r="B54" s="25" t="s">
        <v>2108</v>
      </c>
      <c r="C54" s="58">
        <v>202109</v>
      </c>
      <c r="D54" s="25" t="s">
        <v>2044</v>
      </c>
      <c r="E54" s="20" t="s">
        <v>750</v>
      </c>
      <c r="F54" s="30">
        <v>27</v>
      </c>
      <c r="G54" s="31">
        <v>43000</v>
      </c>
      <c r="H54" s="32">
        <f t="shared" si="3"/>
        <v>1161000</v>
      </c>
      <c r="I54" s="33">
        <f t="shared" si="4"/>
        <v>2440</v>
      </c>
      <c r="J54" s="33">
        <f t="shared" si="5"/>
        <v>240</v>
      </c>
      <c r="K54" s="34">
        <f t="shared" si="6"/>
        <v>52240</v>
      </c>
      <c r="L54" s="34">
        <f t="shared" si="7"/>
        <v>52240</v>
      </c>
      <c r="M54" s="35" t="str">
        <f t="shared" si="8"/>
        <v>0</v>
      </c>
      <c r="N54" s="35" t="str">
        <f t="shared" si="9"/>
        <v>0</v>
      </c>
      <c r="O54" s="35">
        <f t="shared" si="10"/>
        <v>0</v>
      </c>
      <c r="P54" s="36">
        <f t="shared" si="11"/>
        <v>9280</v>
      </c>
      <c r="Q54" s="36">
        <f t="shared" si="12"/>
        <v>12190</v>
      </c>
      <c r="R54" s="34">
        <f t="shared" si="13"/>
        <v>7730</v>
      </c>
      <c r="S54" s="35">
        <f t="shared" si="0"/>
        <v>64200</v>
      </c>
      <c r="T54" s="37">
        <f t="shared" si="14"/>
        <v>1096800</v>
      </c>
      <c r="U54" s="35">
        <f t="shared" si="1"/>
        <v>72160</v>
      </c>
      <c r="V54" s="43">
        <f t="shared" si="2"/>
        <v>133680</v>
      </c>
      <c r="W54" s="27" t="str">
        <f t="shared" si="15"/>
        <v>국민은행</v>
      </c>
      <c r="X54" s="41" t="str">
        <f t="shared" si="16"/>
        <v>488402-01-267130</v>
      </c>
      <c r="Y54" s="59">
        <v>44489</v>
      </c>
      <c r="Z54" s="29" t="str">
        <f t="shared" si="17"/>
        <v>김혜진76(영화) 43,000x27시수=1,161,000 / 인건비-강사비</v>
      </c>
      <c r="AC54" s="28"/>
    </row>
    <row r="55" spans="1:29" s="26" customFormat="1" x14ac:dyDescent="0.4">
      <c r="A55" s="38">
        <v>54</v>
      </c>
      <c r="B55" s="25" t="s">
        <v>2109</v>
      </c>
      <c r="C55" s="58">
        <v>202109</v>
      </c>
      <c r="D55" s="25" t="s">
        <v>679</v>
      </c>
      <c r="E55" s="20" t="s">
        <v>750</v>
      </c>
      <c r="F55" s="30">
        <v>24</v>
      </c>
      <c r="G55" s="31">
        <v>43000</v>
      </c>
      <c r="H55" s="32">
        <f t="shared" si="3"/>
        <v>1032000</v>
      </c>
      <c r="I55" s="33" t="str">
        <f t="shared" si="4"/>
        <v>0</v>
      </c>
      <c r="J55" s="33" t="str">
        <f t="shared" si="5"/>
        <v>0</v>
      </c>
      <c r="K55" s="34">
        <f t="shared" si="6"/>
        <v>46440</v>
      </c>
      <c r="L55" s="34">
        <f t="shared" si="7"/>
        <v>46440</v>
      </c>
      <c r="M55" s="35" t="str">
        <f t="shared" si="8"/>
        <v>0</v>
      </c>
      <c r="N55" s="35" t="str">
        <f t="shared" si="9"/>
        <v>0</v>
      </c>
      <c r="O55" s="35">
        <f t="shared" si="10"/>
        <v>0</v>
      </c>
      <c r="P55" s="36">
        <f t="shared" si="11"/>
        <v>8250</v>
      </c>
      <c r="Q55" s="36">
        <f t="shared" si="12"/>
        <v>10830</v>
      </c>
      <c r="R55" s="34">
        <f t="shared" si="13"/>
        <v>6870</v>
      </c>
      <c r="S55" s="35">
        <f t="shared" si="0"/>
        <v>54690</v>
      </c>
      <c r="T55" s="37">
        <f t="shared" si="14"/>
        <v>977310</v>
      </c>
      <c r="U55" s="35">
        <f t="shared" si="1"/>
        <v>64140</v>
      </c>
      <c r="V55" s="43">
        <f t="shared" si="2"/>
        <v>118830</v>
      </c>
      <c r="W55" s="27" t="str">
        <f t="shared" si="15"/>
        <v>제주은행</v>
      </c>
      <c r="X55" s="41" t="str">
        <f t="shared" si="16"/>
        <v>02-02-314008</v>
      </c>
      <c r="Y55" s="59">
        <v>44489</v>
      </c>
      <c r="Z55" s="29" t="str">
        <f t="shared" si="17"/>
        <v>김희수(영화) 43,000x24시수=1,032,000 / 인건비-강사비</v>
      </c>
      <c r="AC55" s="28"/>
    </row>
    <row r="56" spans="1:29" s="26" customFormat="1" x14ac:dyDescent="0.4">
      <c r="A56" s="38">
        <v>55</v>
      </c>
      <c r="B56" s="25" t="s">
        <v>2110</v>
      </c>
      <c r="C56" s="58">
        <v>202109</v>
      </c>
      <c r="D56" s="25" t="s">
        <v>45</v>
      </c>
      <c r="E56" s="20" t="s">
        <v>17</v>
      </c>
      <c r="F56" s="30">
        <v>50</v>
      </c>
      <c r="G56" s="31">
        <v>43000</v>
      </c>
      <c r="H56" s="32">
        <f t="shared" si="3"/>
        <v>2150000</v>
      </c>
      <c r="I56" s="33">
        <f t="shared" si="4"/>
        <v>24340</v>
      </c>
      <c r="J56" s="33">
        <f t="shared" si="5"/>
        <v>2430</v>
      </c>
      <c r="K56" s="34">
        <f t="shared" si="6"/>
        <v>96750</v>
      </c>
      <c r="L56" s="34">
        <f t="shared" si="7"/>
        <v>96750</v>
      </c>
      <c r="M56" s="35" t="str">
        <f t="shared" si="8"/>
        <v>0</v>
      </c>
      <c r="N56" s="35" t="str">
        <f t="shared" si="9"/>
        <v>0</v>
      </c>
      <c r="O56" s="35">
        <f t="shared" si="10"/>
        <v>0</v>
      </c>
      <c r="P56" s="36">
        <f t="shared" si="11"/>
        <v>17200</v>
      </c>
      <c r="Q56" s="36">
        <f t="shared" si="12"/>
        <v>22570</v>
      </c>
      <c r="R56" s="34">
        <f t="shared" si="13"/>
        <v>14310</v>
      </c>
      <c r="S56" s="35">
        <f t="shared" si="0"/>
        <v>140720</v>
      </c>
      <c r="T56" s="37">
        <f t="shared" si="14"/>
        <v>2009280</v>
      </c>
      <c r="U56" s="35">
        <f t="shared" si="1"/>
        <v>133630</v>
      </c>
      <c r="V56" s="43">
        <f t="shared" si="2"/>
        <v>247580</v>
      </c>
      <c r="W56" s="27" t="str">
        <f t="shared" si="15"/>
        <v>기업은행</v>
      </c>
      <c r="X56" s="41" t="str">
        <f t="shared" si="16"/>
        <v>010-4466-0358</v>
      </c>
      <c r="Y56" s="59">
        <v>44489</v>
      </c>
      <c r="Z56" s="29" t="str">
        <f t="shared" si="17"/>
        <v>김희정(뮤지컬) 43,000x50시수=2,150,000 / 인건비-강사비</v>
      </c>
      <c r="AC56" s="28"/>
    </row>
    <row r="57" spans="1:29" s="26" customFormat="1" x14ac:dyDescent="0.4">
      <c r="A57" s="38">
        <v>56</v>
      </c>
      <c r="B57" s="25" t="s">
        <v>2111</v>
      </c>
      <c r="C57" s="58">
        <v>202109</v>
      </c>
      <c r="D57" s="25" t="s">
        <v>45</v>
      </c>
      <c r="E57" s="20" t="s">
        <v>17</v>
      </c>
      <c r="F57" s="30"/>
      <c r="G57" s="31">
        <v>43000</v>
      </c>
      <c r="H57" s="32">
        <f t="shared" si="3"/>
        <v>0</v>
      </c>
      <c r="I57" s="33" t="str">
        <f t="shared" si="4"/>
        <v>0</v>
      </c>
      <c r="J57" s="33" t="str">
        <f t="shared" si="5"/>
        <v>0</v>
      </c>
      <c r="K57" s="34">
        <f t="shared" si="6"/>
        <v>0</v>
      </c>
      <c r="L57" s="34">
        <f t="shared" si="7"/>
        <v>0</v>
      </c>
      <c r="M57" s="35" t="str">
        <f t="shared" si="8"/>
        <v>0</v>
      </c>
      <c r="N57" s="35" t="str">
        <f t="shared" si="9"/>
        <v>0</v>
      </c>
      <c r="O57" s="35">
        <f t="shared" si="10"/>
        <v>0</v>
      </c>
      <c r="P57" s="36">
        <f t="shared" si="11"/>
        <v>0</v>
      </c>
      <c r="Q57" s="36">
        <f t="shared" si="12"/>
        <v>0</v>
      </c>
      <c r="R57" s="34">
        <f t="shared" si="13"/>
        <v>0</v>
      </c>
      <c r="S57" s="35" t="str">
        <f t="shared" si="0"/>
        <v>0</v>
      </c>
      <c r="T57" s="37">
        <f t="shared" si="14"/>
        <v>0</v>
      </c>
      <c r="U57" s="35" t="str">
        <f t="shared" si="1"/>
        <v>0</v>
      </c>
      <c r="V57" s="43" t="str">
        <f t="shared" si="2"/>
        <v>0</v>
      </c>
      <c r="W57" s="27" t="str">
        <f t="shared" si="15"/>
        <v>기업은행</v>
      </c>
      <c r="X57" s="41" t="str">
        <f t="shared" si="16"/>
        <v>010-4466-0358</v>
      </c>
      <c r="Y57" s="59">
        <v>44489</v>
      </c>
      <c r="Z57" s="29" t="str">
        <f t="shared" si="17"/>
        <v>김희정(뮤지컬) 43,000x시수=0 / 인건비-강사비</v>
      </c>
      <c r="AC57" s="28"/>
    </row>
    <row r="58" spans="1:29" s="26" customFormat="1" x14ac:dyDescent="0.4">
      <c r="A58" s="38">
        <v>57</v>
      </c>
      <c r="B58" s="25" t="s">
        <v>2112</v>
      </c>
      <c r="C58" s="58">
        <v>202109</v>
      </c>
      <c r="D58" s="25" t="s">
        <v>680</v>
      </c>
      <c r="E58" s="20" t="s">
        <v>15</v>
      </c>
      <c r="F58" s="30">
        <v>16</v>
      </c>
      <c r="G58" s="31">
        <v>43000</v>
      </c>
      <c r="H58" s="32">
        <f t="shared" si="3"/>
        <v>688000</v>
      </c>
      <c r="I58" s="33" t="str">
        <f t="shared" si="4"/>
        <v>0</v>
      </c>
      <c r="J58" s="33" t="str">
        <f t="shared" si="5"/>
        <v>0</v>
      </c>
      <c r="K58" s="34">
        <f t="shared" si="6"/>
        <v>30960</v>
      </c>
      <c r="L58" s="34">
        <f t="shared" si="7"/>
        <v>30960</v>
      </c>
      <c r="M58" s="35" t="str">
        <f t="shared" si="8"/>
        <v>0</v>
      </c>
      <c r="N58" s="35" t="str">
        <f t="shared" si="9"/>
        <v>0</v>
      </c>
      <c r="O58" s="35">
        <f t="shared" si="10"/>
        <v>0</v>
      </c>
      <c r="P58" s="36">
        <f t="shared" si="11"/>
        <v>5500</v>
      </c>
      <c r="Q58" s="36">
        <f t="shared" si="12"/>
        <v>7220</v>
      </c>
      <c r="R58" s="34">
        <f t="shared" si="13"/>
        <v>4580</v>
      </c>
      <c r="S58" s="35">
        <f t="shared" si="0"/>
        <v>36460</v>
      </c>
      <c r="T58" s="37">
        <f t="shared" si="14"/>
        <v>651540</v>
      </c>
      <c r="U58" s="35">
        <f t="shared" si="1"/>
        <v>42760</v>
      </c>
      <c r="V58" s="43">
        <f t="shared" si="2"/>
        <v>79220</v>
      </c>
      <c r="W58" s="27" t="str">
        <f t="shared" si="15"/>
        <v>국민은행</v>
      </c>
      <c r="X58" s="41" t="str">
        <f t="shared" si="16"/>
        <v>772001-04-176993</v>
      </c>
      <c r="Y58" s="59">
        <v>44489</v>
      </c>
      <c r="Z58" s="29" t="str">
        <f t="shared" si="17"/>
        <v>김희진(연극) 43,000x16시수=688,000 / 인건비-강사비</v>
      </c>
      <c r="AC58" s="28"/>
    </row>
    <row r="59" spans="1:29" s="26" customFormat="1" x14ac:dyDescent="0.4">
      <c r="A59" s="38">
        <v>58</v>
      </c>
      <c r="B59" s="25" t="s">
        <v>2113</v>
      </c>
      <c r="C59" s="58">
        <v>202109</v>
      </c>
      <c r="D59" s="25" t="s">
        <v>681</v>
      </c>
      <c r="E59" s="20" t="s">
        <v>750</v>
      </c>
      <c r="F59" s="30">
        <v>20</v>
      </c>
      <c r="G59" s="31">
        <v>43000</v>
      </c>
      <c r="H59" s="32">
        <f t="shared" si="3"/>
        <v>860000</v>
      </c>
      <c r="I59" s="33" t="str">
        <f t="shared" si="4"/>
        <v>0</v>
      </c>
      <c r="J59" s="33" t="str">
        <f t="shared" si="5"/>
        <v>0</v>
      </c>
      <c r="K59" s="34">
        <f t="shared" si="6"/>
        <v>38700</v>
      </c>
      <c r="L59" s="34">
        <f t="shared" si="7"/>
        <v>38700</v>
      </c>
      <c r="M59" s="35" t="str">
        <f t="shared" si="8"/>
        <v>0</v>
      </c>
      <c r="N59" s="35" t="str">
        <f t="shared" si="9"/>
        <v>0</v>
      </c>
      <c r="O59" s="35">
        <f t="shared" si="10"/>
        <v>0</v>
      </c>
      <c r="P59" s="36">
        <f t="shared" si="11"/>
        <v>6880</v>
      </c>
      <c r="Q59" s="36">
        <f t="shared" si="12"/>
        <v>9030</v>
      </c>
      <c r="R59" s="34">
        <f t="shared" si="13"/>
        <v>5720</v>
      </c>
      <c r="S59" s="35">
        <f t="shared" si="0"/>
        <v>45580</v>
      </c>
      <c r="T59" s="37">
        <f t="shared" si="14"/>
        <v>814420</v>
      </c>
      <c r="U59" s="35">
        <f t="shared" si="1"/>
        <v>53450</v>
      </c>
      <c r="V59" s="43">
        <f t="shared" si="2"/>
        <v>99030</v>
      </c>
      <c r="W59" s="27" t="str">
        <f t="shared" si="15"/>
        <v>우리은행</v>
      </c>
      <c r="X59" s="41" t="str">
        <f t="shared" si="16"/>
        <v>1002-750-979929</v>
      </c>
      <c r="Y59" s="59">
        <v>44489</v>
      </c>
      <c r="Z59" s="29" t="str">
        <f t="shared" si="17"/>
        <v>남경순(영화) 43,000x20시수=860,000 / 인건비-강사비</v>
      </c>
      <c r="AC59" s="28"/>
    </row>
    <row r="60" spans="1:29" s="26" customFormat="1" x14ac:dyDescent="0.4">
      <c r="A60" s="38">
        <v>59</v>
      </c>
      <c r="B60" s="25" t="s">
        <v>2114</v>
      </c>
      <c r="C60" s="58">
        <v>202109</v>
      </c>
      <c r="D60" s="48" t="s">
        <v>1368</v>
      </c>
      <c r="E60" s="20" t="s">
        <v>17</v>
      </c>
      <c r="F60" s="30">
        <v>48</v>
      </c>
      <c r="G60" s="31">
        <v>43000</v>
      </c>
      <c r="H60" s="32">
        <f t="shared" si="3"/>
        <v>2064000</v>
      </c>
      <c r="I60" s="33">
        <f t="shared" si="4"/>
        <v>21450</v>
      </c>
      <c r="J60" s="33">
        <f t="shared" si="5"/>
        <v>2140</v>
      </c>
      <c r="K60" s="34"/>
      <c r="L60" s="34"/>
      <c r="M60" s="35"/>
      <c r="N60" s="35"/>
      <c r="O60" s="35"/>
      <c r="P60" s="36"/>
      <c r="Q60" s="36"/>
      <c r="R60" s="34">
        <f t="shared" si="13"/>
        <v>13740</v>
      </c>
      <c r="S60" s="35">
        <f t="shared" si="0"/>
        <v>23590</v>
      </c>
      <c r="T60" s="37">
        <f t="shared" si="14"/>
        <v>2040410</v>
      </c>
      <c r="U60" s="35">
        <f t="shared" si="1"/>
        <v>13740</v>
      </c>
      <c r="V60" s="43">
        <f t="shared" si="2"/>
        <v>13740</v>
      </c>
      <c r="W60" s="27" t="str">
        <f t="shared" si="15"/>
        <v>우리은행</v>
      </c>
      <c r="X60" s="41" t="str">
        <f t="shared" si="16"/>
        <v>1002-057-065784</v>
      </c>
      <c r="Y60" s="59">
        <v>44489</v>
      </c>
      <c r="Z60" s="29" t="str">
        <f t="shared" si="17"/>
        <v>남윤진(뮤지컬) 43,000x48시수=2,064,000 / 인건비-강사비</v>
      </c>
      <c r="AC60" s="28"/>
    </row>
    <row r="61" spans="1:29" s="26" customFormat="1" x14ac:dyDescent="0.4">
      <c r="A61" s="38">
        <v>60</v>
      </c>
      <c r="B61" s="25" t="s">
        <v>2115</v>
      </c>
      <c r="C61" s="58">
        <v>202109</v>
      </c>
      <c r="D61" s="48" t="s">
        <v>682</v>
      </c>
      <c r="E61" s="20" t="s">
        <v>17</v>
      </c>
      <c r="F61" s="30">
        <v>43</v>
      </c>
      <c r="G61" s="31">
        <v>43000</v>
      </c>
      <c r="H61" s="32">
        <f t="shared" si="3"/>
        <v>1849000</v>
      </c>
      <c r="I61" s="33">
        <f t="shared" si="4"/>
        <v>15940</v>
      </c>
      <c r="J61" s="33">
        <f t="shared" si="5"/>
        <v>1590</v>
      </c>
      <c r="K61" s="34">
        <f t="shared" ref="K61" si="18">ROUNDDOWN((H61*4.5%), -1)</f>
        <v>83200</v>
      </c>
      <c r="L61" s="34">
        <f t="shared" ref="L61" si="19">ROUNDDOWN((H61*4.5%), -1)</f>
        <v>83200</v>
      </c>
      <c r="M61" s="35" t="str">
        <f t="shared" ref="M61" si="20">IF(F61&gt;=60,ROUNDDOWN((H61*3.43%), -1),"0")</f>
        <v>0</v>
      </c>
      <c r="N61" s="35" t="str">
        <f t="shared" ref="N61" si="21">IF(F61&gt;=60,ROUNDDOWN((M61*11.52%), -1),"0")</f>
        <v>0</v>
      </c>
      <c r="O61" s="35">
        <f t="shared" ref="O61" si="22">M61+N61</f>
        <v>0</v>
      </c>
      <c r="P61" s="36">
        <f t="shared" ref="P61" si="23">ROUNDDOWN((H61*0.8%), -1)</f>
        <v>14790</v>
      </c>
      <c r="Q61" s="36">
        <f t="shared" ref="Q61" si="24">ROUNDDOWN((H61*1.05%), -1)</f>
        <v>19410</v>
      </c>
      <c r="R61" s="34">
        <f t="shared" si="13"/>
        <v>12310</v>
      </c>
      <c r="S61" s="35">
        <f t="shared" si="0"/>
        <v>115520</v>
      </c>
      <c r="T61" s="37">
        <f t="shared" si="14"/>
        <v>1733480</v>
      </c>
      <c r="U61" s="35">
        <f t="shared" si="1"/>
        <v>114920</v>
      </c>
      <c r="V61" s="43">
        <f t="shared" si="2"/>
        <v>212910</v>
      </c>
      <c r="W61" s="27" t="str">
        <f t="shared" si="15"/>
        <v>우리은행</v>
      </c>
      <c r="X61" s="41" t="str">
        <f t="shared" si="16"/>
        <v>1002-847-034802</v>
      </c>
      <c r="Y61" s="59">
        <v>44489</v>
      </c>
      <c r="Z61" s="29" t="str">
        <f t="shared" si="17"/>
        <v>남이슬(뮤지컬) 43,000x43시수=1,849,000 / 인건비-강사비</v>
      </c>
      <c r="AC61" s="28"/>
    </row>
    <row r="62" spans="1:29" s="26" customFormat="1" x14ac:dyDescent="0.4">
      <c r="A62" s="38">
        <v>61</v>
      </c>
      <c r="B62" s="25" t="s">
        <v>2116</v>
      </c>
      <c r="C62" s="58">
        <v>202109</v>
      </c>
      <c r="D62" s="25" t="s">
        <v>1425</v>
      </c>
      <c r="E62" s="20" t="s">
        <v>15</v>
      </c>
      <c r="F62" s="30">
        <v>20</v>
      </c>
      <c r="G62" s="31">
        <v>43000</v>
      </c>
      <c r="H62" s="32">
        <f t="shared" si="3"/>
        <v>860000</v>
      </c>
      <c r="I62" s="33" t="str">
        <f t="shared" si="4"/>
        <v>0</v>
      </c>
      <c r="J62" s="33" t="str">
        <f t="shared" si="5"/>
        <v>0</v>
      </c>
      <c r="K62" s="34">
        <f t="shared" si="6"/>
        <v>38700</v>
      </c>
      <c r="L62" s="34">
        <f t="shared" si="7"/>
        <v>38700</v>
      </c>
      <c r="M62" s="35" t="str">
        <f t="shared" si="8"/>
        <v>0</v>
      </c>
      <c r="N62" s="35" t="str">
        <f t="shared" si="9"/>
        <v>0</v>
      </c>
      <c r="O62" s="35">
        <f t="shared" si="10"/>
        <v>0</v>
      </c>
      <c r="P62" s="36">
        <f t="shared" si="11"/>
        <v>6880</v>
      </c>
      <c r="Q62" s="36">
        <f t="shared" si="12"/>
        <v>9030</v>
      </c>
      <c r="R62" s="34">
        <f t="shared" si="13"/>
        <v>5720</v>
      </c>
      <c r="S62" s="35">
        <f t="shared" si="0"/>
        <v>45580</v>
      </c>
      <c r="T62" s="37">
        <f t="shared" si="14"/>
        <v>814420</v>
      </c>
      <c r="U62" s="35">
        <f t="shared" si="1"/>
        <v>53450</v>
      </c>
      <c r="V62" s="43">
        <f t="shared" si="2"/>
        <v>99030</v>
      </c>
      <c r="W62" s="27" t="str">
        <f t="shared" si="15"/>
        <v>국민은행</v>
      </c>
      <c r="X62" s="41" t="str">
        <f t="shared" si="16"/>
        <v>503601-04-053539</v>
      </c>
      <c r="Y62" s="59">
        <v>44489</v>
      </c>
      <c r="Z62" s="29" t="str">
        <f t="shared" si="17"/>
        <v>노형원(연극) 43,000x20시수=860,000 / 인건비-강사비</v>
      </c>
      <c r="AC62" s="28"/>
    </row>
    <row r="63" spans="1:29" s="26" customFormat="1" x14ac:dyDescent="0.4">
      <c r="A63" s="38">
        <v>62</v>
      </c>
      <c r="B63" s="25" t="s">
        <v>2117</v>
      </c>
      <c r="C63" s="58">
        <v>202109</v>
      </c>
      <c r="D63" s="25" t="s">
        <v>1369</v>
      </c>
      <c r="E63" s="20" t="s">
        <v>17</v>
      </c>
      <c r="F63" s="30">
        <v>37</v>
      </c>
      <c r="G63" s="31">
        <v>43000</v>
      </c>
      <c r="H63" s="32">
        <f t="shared" si="3"/>
        <v>1591000</v>
      </c>
      <c r="I63" s="33">
        <f t="shared" si="4"/>
        <v>10780</v>
      </c>
      <c r="J63" s="33">
        <f t="shared" si="5"/>
        <v>1070</v>
      </c>
      <c r="K63" s="34">
        <f t="shared" si="6"/>
        <v>71590</v>
      </c>
      <c r="L63" s="34">
        <f t="shared" si="7"/>
        <v>71590</v>
      </c>
      <c r="M63" s="35" t="str">
        <f t="shared" si="8"/>
        <v>0</v>
      </c>
      <c r="N63" s="35" t="str">
        <f t="shared" si="9"/>
        <v>0</v>
      </c>
      <c r="O63" s="35">
        <f t="shared" si="10"/>
        <v>0</v>
      </c>
      <c r="P63" s="36">
        <f t="shared" si="11"/>
        <v>12720</v>
      </c>
      <c r="Q63" s="36">
        <f t="shared" si="12"/>
        <v>16700</v>
      </c>
      <c r="R63" s="34">
        <f t="shared" si="13"/>
        <v>10590</v>
      </c>
      <c r="S63" s="35">
        <f t="shared" si="0"/>
        <v>96160</v>
      </c>
      <c r="T63" s="37">
        <f t="shared" si="14"/>
        <v>1494840</v>
      </c>
      <c r="U63" s="35">
        <f t="shared" si="1"/>
        <v>98880</v>
      </c>
      <c r="V63" s="43">
        <f t="shared" si="2"/>
        <v>183190</v>
      </c>
      <c r="W63" s="27" t="str">
        <f t="shared" si="15"/>
        <v>국민은행</v>
      </c>
      <c r="X63" s="41" t="str">
        <f t="shared" si="16"/>
        <v>475402-04-124339</v>
      </c>
      <c r="Y63" s="59">
        <v>44489</v>
      </c>
      <c r="Z63" s="29" t="str">
        <f t="shared" si="17"/>
        <v>도한나(뮤지컬) 43,000x37시수=1,591,000 / 인건비-강사비</v>
      </c>
      <c r="AC63" s="28"/>
    </row>
    <row r="64" spans="1:29" s="26" customFormat="1" x14ac:dyDescent="0.4">
      <c r="A64" s="38">
        <v>63</v>
      </c>
      <c r="B64" s="25" t="s">
        <v>2236</v>
      </c>
      <c r="C64" s="58">
        <v>202109</v>
      </c>
      <c r="D64" s="25" t="s">
        <v>1369</v>
      </c>
      <c r="E64" s="20" t="s">
        <v>17</v>
      </c>
      <c r="F64" s="30"/>
      <c r="G64" s="31">
        <v>43000</v>
      </c>
      <c r="H64" s="32">
        <f t="shared" si="3"/>
        <v>0</v>
      </c>
      <c r="I64" s="33" t="str">
        <f t="shared" si="4"/>
        <v>0</v>
      </c>
      <c r="J64" s="33" t="str">
        <f t="shared" si="5"/>
        <v>0</v>
      </c>
      <c r="K64" s="34">
        <f t="shared" si="6"/>
        <v>0</v>
      </c>
      <c r="L64" s="34">
        <f t="shared" si="7"/>
        <v>0</v>
      </c>
      <c r="M64" s="35" t="str">
        <f t="shared" si="8"/>
        <v>0</v>
      </c>
      <c r="N64" s="35" t="str">
        <f t="shared" si="9"/>
        <v>0</v>
      </c>
      <c r="O64" s="35">
        <f t="shared" si="10"/>
        <v>0</v>
      </c>
      <c r="P64" s="36">
        <f t="shared" si="11"/>
        <v>0</v>
      </c>
      <c r="Q64" s="36">
        <f t="shared" si="12"/>
        <v>0</v>
      </c>
      <c r="R64" s="34">
        <f t="shared" si="13"/>
        <v>0</v>
      </c>
      <c r="S64" s="35" t="str">
        <f t="shared" si="0"/>
        <v>0</v>
      </c>
      <c r="T64" s="37">
        <f t="shared" si="14"/>
        <v>0</v>
      </c>
      <c r="U64" s="35" t="str">
        <f t="shared" si="1"/>
        <v>0</v>
      </c>
      <c r="V64" s="43" t="str">
        <f t="shared" si="2"/>
        <v>0</v>
      </c>
      <c r="W64" s="27" t="str">
        <f t="shared" si="15"/>
        <v>국민은행</v>
      </c>
      <c r="X64" s="41" t="str">
        <f t="shared" si="16"/>
        <v>475402-04-124339</v>
      </c>
      <c r="Y64" s="59">
        <v>44489</v>
      </c>
      <c r="Z64" s="29" t="str">
        <f t="shared" si="17"/>
        <v>도한나(뮤지컬) 43,000x시수=0 / 인건비-강사비</v>
      </c>
      <c r="AC64" s="28"/>
    </row>
    <row r="65" spans="1:29" s="26" customFormat="1" x14ac:dyDescent="0.4">
      <c r="A65" s="38">
        <v>64</v>
      </c>
      <c r="B65" s="25" t="s">
        <v>2487</v>
      </c>
      <c r="C65" s="58">
        <v>202109</v>
      </c>
      <c r="D65" s="25" t="s">
        <v>683</v>
      </c>
      <c r="E65" s="20" t="s">
        <v>750</v>
      </c>
      <c r="F65" s="30">
        <v>41</v>
      </c>
      <c r="G65" s="31">
        <v>43000</v>
      </c>
      <c r="H65" s="32">
        <f t="shared" si="3"/>
        <v>1763000</v>
      </c>
      <c r="I65" s="33">
        <f t="shared" si="4"/>
        <v>14290</v>
      </c>
      <c r="J65" s="33">
        <f t="shared" si="5"/>
        <v>1420</v>
      </c>
      <c r="K65" s="34">
        <f t="shared" si="6"/>
        <v>79330</v>
      </c>
      <c r="L65" s="34">
        <f t="shared" si="7"/>
        <v>79330</v>
      </c>
      <c r="M65" s="35" t="str">
        <f t="shared" si="8"/>
        <v>0</v>
      </c>
      <c r="N65" s="35" t="str">
        <f t="shared" si="9"/>
        <v>0</v>
      </c>
      <c r="O65" s="35">
        <f t="shared" si="10"/>
        <v>0</v>
      </c>
      <c r="P65" s="36">
        <f t="shared" si="11"/>
        <v>14100</v>
      </c>
      <c r="Q65" s="36">
        <f t="shared" si="12"/>
        <v>18510</v>
      </c>
      <c r="R65" s="34">
        <f t="shared" si="13"/>
        <v>11740</v>
      </c>
      <c r="S65" s="35">
        <f t="shared" si="0"/>
        <v>109140</v>
      </c>
      <c r="T65" s="37">
        <f t="shared" si="14"/>
        <v>1653860</v>
      </c>
      <c r="U65" s="35">
        <f t="shared" si="1"/>
        <v>109580</v>
      </c>
      <c r="V65" s="43">
        <f t="shared" si="2"/>
        <v>203010</v>
      </c>
      <c r="W65" s="27" t="str">
        <f t="shared" si="15"/>
        <v>신한은행</v>
      </c>
      <c r="X65" s="41" t="str">
        <f t="shared" si="16"/>
        <v>110-356-684826</v>
      </c>
      <c r="Y65" s="59">
        <v>44489</v>
      </c>
      <c r="Z65" s="29" t="str">
        <f t="shared" si="17"/>
        <v>류동길(영화) 43,000x41시수=1,763,000 / 인건비-강사비</v>
      </c>
      <c r="AC65" s="28"/>
    </row>
    <row r="66" spans="1:29" s="26" customFormat="1" x14ac:dyDescent="0.4">
      <c r="A66" s="38">
        <v>65</v>
      </c>
      <c r="B66" s="25" t="s">
        <v>2118</v>
      </c>
      <c r="C66" s="58">
        <v>202109</v>
      </c>
      <c r="D66" s="25" t="s">
        <v>683</v>
      </c>
      <c r="E66" s="20" t="s">
        <v>750</v>
      </c>
      <c r="F66" s="30"/>
      <c r="G66" s="31">
        <v>43000</v>
      </c>
      <c r="H66" s="32">
        <f t="shared" si="3"/>
        <v>0</v>
      </c>
      <c r="I66" s="33" t="str">
        <f t="shared" si="4"/>
        <v>0</v>
      </c>
      <c r="J66" s="33" t="str">
        <f t="shared" si="5"/>
        <v>0</v>
      </c>
      <c r="K66" s="34">
        <f t="shared" si="6"/>
        <v>0</v>
      </c>
      <c r="L66" s="34">
        <f t="shared" si="7"/>
        <v>0</v>
      </c>
      <c r="M66" s="35" t="str">
        <f t="shared" si="8"/>
        <v>0</v>
      </c>
      <c r="N66" s="35" t="str">
        <f t="shared" si="9"/>
        <v>0</v>
      </c>
      <c r="O66" s="35">
        <f t="shared" si="10"/>
        <v>0</v>
      </c>
      <c r="P66" s="36">
        <f t="shared" si="11"/>
        <v>0</v>
      </c>
      <c r="Q66" s="36">
        <f t="shared" si="12"/>
        <v>0</v>
      </c>
      <c r="R66" s="34">
        <f t="shared" si="13"/>
        <v>0</v>
      </c>
      <c r="S66" s="35" t="str">
        <f t="shared" si="0"/>
        <v>0</v>
      </c>
      <c r="T66" s="37">
        <f t="shared" si="14"/>
        <v>0</v>
      </c>
      <c r="U66" s="35" t="str">
        <f t="shared" si="1"/>
        <v>0</v>
      </c>
      <c r="V66" s="43" t="str">
        <f t="shared" si="2"/>
        <v>0</v>
      </c>
      <c r="W66" s="27" t="str">
        <f t="shared" si="15"/>
        <v>신한은행</v>
      </c>
      <c r="X66" s="41" t="str">
        <f t="shared" si="16"/>
        <v>110-356-684826</v>
      </c>
      <c r="Y66" s="59">
        <v>44489</v>
      </c>
      <c r="Z66" s="29" t="str">
        <f t="shared" si="17"/>
        <v>류동길(영화) 43,000x시수=0 / 인건비-강사비</v>
      </c>
      <c r="AC66" s="28"/>
    </row>
    <row r="67" spans="1:29" s="26" customFormat="1" x14ac:dyDescent="0.4">
      <c r="A67" s="38">
        <v>66</v>
      </c>
      <c r="B67" s="25" t="s">
        <v>2119</v>
      </c>
      <c r="C67" s="58">
        <v>202109</v>
      </c>
      <c r="D67" s="25" t="s">
        <v>684</v>
      </c>
      <c r="E67" s="20" t="s">
        <v>750</v>
      </c>
      <c r="F67" s="30">
        <v>41</v>
      </c>
      <c r="G67" s="31">
        <v>43000</v>
      </c>
      <c r="H67" s="32">
        <f t="shared" ref="H67:H130" si="25">F67*G67</f>
        <v>1763000</v>
      </c>
      <c r="I67" s="33">
        <f t="shared" ref="I67:I130" si="26">IFERROR(VLOOKUP(H67,$H$295:$J$370,2,FALSE),"0")</f>
        <v>14290</v>
      </c>
      <c r="J67" s="33">
        <f t="shared" ref="J67:J130" si="27">IFERROR(VLOOKUP(H67,$H$295:$J$370,3,FALSE),"0")</f>
        <v>1420</v>
      </c>
      <c r="K67" s="34">
        <f t="shared" ref="K67:K130" si="28">ROUNDDOWN((H67*4.5%), -1)</f>
        <v>79330</v>
      </c>
      <c r="L67" s="34">
        <f t="shared" ref="L67:L130" si="29">ROUNDDOWN((H67*4.5%), -1)</f>
        <v>79330</v>
      </c>
      <c r="M67" s="35" t="str">
        <f t="shared" ref="M67:M130" si="30">IF(F67&gt;=60,ROUNDDOWN((H67*3.43%), -1),"0")</f>
        <v>0</v>
      </c>
      <c r="N67" s="35" t="str">
        <f t="shared" ref="N67:N130" si="31">IF(F67&gt;=60,ROUNDDOWN((M67*11.52%), -1),"0")</f>
        <v>0</v>
      </c>
      <c r="O67" s="35">
        <f t="shared" ref="O67:O130" si="32">M67+N67</f>
        <v>0</v>
      </c>
      <c r="P67" s="36">
        <f t="shared" ref="P67:P130" si="33">ROUNDDOWN((H67*0.8%), -1)</f>
        <v>14100</v>
      </c>
      <c r="Q67" s="36">
        <f t="shared" ref="Q67:Q130" si="34">ROUNDDOWN((H67*1.05%), -1)</f>
        <v>18510</v>
      </c>
      <c r="R67" s="34">
        <f t="shared" ref="R67:R130" si="35">ROUNDDOWN((H67*0.666%), -1)</f>
        <v>11740</v>
      </c>
      <c r="S67" s="35">
        <f t="shared" ref="S67:S130" si="36">IF(D67=D66,"0",SUM(SUMIF($D$2:$D$288,D67,$I$2:$I$288),SUMIF($D$2:$D$288,D67,$J$2:$J$288),SUMIF($D$2:$D$288,D67,$K$2:$K$288),SUMIF($D$2:$D$288,D67,$M$2:$M$288),SUMIF($D$2:$D$288,D67,$N$2:$N$288),SUMIF($D$2:$D$288,D67,$P$2:$P$288)))</f>
        <v>109140</v>
      </c>
      <c r="T67" s="37">
        <f t="shared" ref="T67:T130" si="37">H67-S67</f>
        <v>1653860</v>
      </c>
      <c r="U67" s="35">
        <f t="shared" ref="U67:U130" si="38">IF(D67=D66,"0",SUM(SUMIF($D$2:$D$255,D67,$L$2:$L$255),SUMIF($D$2:$D$255,D67,$O$2:$O$255),SUMIF($D$2:$D$255,D67,$Q$2:$Q$255),SUMIF($D$2:$D$255,D67,$R$2:$R$255)))</f>
        <v>109580</v>
      </c>
      <c r="V67" s="43">
        <f t="shared" ref="V67:V130" si="39">IF(D67=D66,"0",SUM(SUMIF($D$2:$D$255,D67,$K$2:$K$255),SUMIF($D$2:$D$255,D67,$L$2:$L$255),SUMIF($D$2:$D$255,D67,$M$2:$M$255),SUMIF($D$2:$D$255,D67,$N$2:$N$255),SUMIF($D$2:$D$255,D67,$O$2:$O$255),SUMIF($D$2:$D$255,D67,$P$2:$P$255),SUMIF($D$2:$D$255,D67,$Q$2:$Q$255),SUMIF($D$2:$D$255,D67,$R$2:$R$255)))</f>
        <v>203010</v>
      </c>
      <c r="W67" s="27" t="str">
        <f t="shared" ref="W67:W130" si="40">VLOOKUP(D67,$O$270:$S$1349,4,FALSE)</f>
        <v>카카오뱅크</v>
      </c>
      <c r="X67" s="41" t="str">
        <f t="shared" ref="X67:X130" si="41">VLOOKUP(D67,$O$270:$S$1349,5,FALSE)</f>
        <v>3333-01-6601812</v>
      </c>
      <c r="Y67" s="59">
        <v>44489</v>
      </c>
      <c r="Z67" s="29" t="str">
        <f t="shared" ref="Z67:Z130" si="42">CONCATENATE(D67,"(",E67,") 43,000x",F67,"시수=",TEXT(H67,"###,##0")," / 인건비-강사비")</f>
        <v>류한준(영화) 43,000x41시수=1,763,000 / 인건비-강사비</v>
      </c>
      <c r="AC67" s="28"/>
    </row>
    <row r="68" spans="1:29" s="26" customFormat="1" x14ac:dyDescent="0.4">
      <c r="A68" s="38">
        <v>67</v>
      </c>
      <c r="B68" s="25" t="s">
        <v>2120</v>
      </c>
      <c r="C68" s="58">
        <v>202109</v>
      </c>
      <c r="D68" s="25" t="s">
        <v>684</v>
      </c>
      <c r="E68" s="20" t="s">
        <v>750</v>
      </c>
      <c r="F68" s="30"/>
      <c r="G68" s="31">
        <v>43000</v>
      </c>
      <c r="H68" s="32">
        <f t="shared" si="25"/>
        <v>0</v>
      </c>
      <c r="I68" s="33" t="str">
        <f t="shared" si="26"/>
        <v>0</v>
      </c>
      <c r="J68" s="33" t="str">
        <f t="shared" si="27"/>
        <v>0</v>
      </c>
      <c r="K68" s="34">
        <f t="shared" si="28"/>
        <v>0</v>
      </c>
      <c r="L68" s="34">
        <f t="shared" si="29"/>
        <v>0</v>
      </c>
      <c r="M68" s="35" t="str">
        <f t="shared" si="30"/>
        <v>0</v>
      </c>
      <c r="N68" s="35" t="str">
        <f t="shared" si="31"/>
        <v>0</v>
      </c>
      <c r="O68" s="35">
        <f t="shared" si="32"/>
        <v>0</v>
      </c>
      <c r="P68" s="36">
        <f t="shared" si="33"/>
        <v>0</v>
      </c>
      <c r="Q68" s="36">
        <f t="shared" si="34"/>
        <v>0</v>
      </c>
      <c r="R68" s="34">
        <f t="shared" si="35"/>
        <v>0</v>
      </c>
      <c r="S68" s="35" t="str">
        <f t="shared" si="36"/>
        <v>0</v>
      </c>
      <c r="T68" s="37">
        <f t="shared" si="37"/>
        <v>0</v>
      </c>
      <c r="U68" s="35" t="str">
        <f t="shared" si="38"/>
        <v>0</v>
      </c>
      <c r="V68" s="43" t="str">
        <f t="shared" si="39"/>
        <v>0</v>
      </c>
      <c r="W68" s="27" t="str">
        <f t="shared" si="40"/>
        <v>카카오뱅크</v>
      </c>
      <c r="X68" s="41" t="str">
        <f t="shared" si="41"/>
        <v>3333-01-6601812</v>
      </c>
      <c r="Y68" s="59">
        <v>44489</v>
      </c>
      <c r="Z68" s="29" t="str">
        <f t="shared" si="42"/>
        <v>류한준(영화) 43,000x시수=0 / 인건비-강사비</v>
      </c>
      <c r="AC68" s="28"/>
    </row>
    <row r="69" spans="1:29" s="26" customFormat="1" x14ac:dyDescent="0.4">
      <c r="A69" s="38">
        <v>68</v>
      </c>
      <c r="B69" s="25" t="s">
        <v>2121</v>
      </c>
      <c r="C69" s="58">
        <v>202109</v>
      </c>
      <c r="D69" s="25" t="s">
        <v>46</v>
      </c>
      <c r="E69" s="20" t="s">
        <v>750</v>
      </c>
      <c r="F69" s="30">
        <v>21</v>
      </c>
      <c r="G69" s="31">
        <v>43000</v>
      </c>
      <c r="H69" s="32">
        <f t="shared" si="25"/>
        <v>903000</v>
      </c>
      <c r="I69" s="33" t="str">
        <f t="shared" si="26"/>
        <v>0</v>
      </c>
      <c r="J69" s="33" t="str">
        <f t="shared" si="27"/>
        <v>0</v>
      </c>
      <c r="K69" s="34">
        <f t="shared" si="28"/>
        <v>40630</v>
      </c>
      <c r="L69" s="34">
        <f t="shared" si="29"/>
        <v>40630</v>
      </c>
      <c r="M69" s="35" t="str">
        <f t="shared" si="30"/>
        <v>0</v>
      </c>
      <c r="N69" s="35" t="str">
        <f t="shared" si="31"/>
        <v>0</v>
      </c>
      <c r="O69" s="35">
        <f t="shared" si="32"/>
        <v>0</v>
      </c>
      <c r="P69" s="36">
        <f t="shared" si="33"/>
        <v>7220</v>
      </c>
      <c r="Q69" s="36">
        <f t="shared" si="34"/>
        <v>9480</v>
      </c>
      <c r="R69" s="34">
        <f t="shared" si="35"/>
        <v>6010</v>
      </c>
      <c r="S69" s="35">
        <f t="shared" si="36"/>
        <v>47850</v>
      </c>
      <c r="T69" s="37">
        <f t="shared" si="37"/>
        <v>855150</v>
      </c>
      <c r="U69" s="35">
        <f t="shared" si="38"/>
        <v>56120</v>
      </c>
      <c r="V69" s="43">
        <f t="shared" si="39"/>
        <v>103970</v>
      </c>
      <c r="W69" s="27" t="str">
        <f t="shared" si="40"/>
        <v>하나은행</v>
      </c>
      <c r="X69" s="41" t="str">
        <f t="shared" si="41"/>
        <v>748-910028-59305</v>
      </c>
      <c r="Y69" s="59">
        <v>44489</v>
      </c>
      <c r="Z69" s="29" t="str">
        <f t="shared" si="42"/>
        <v>명지은(영화) 43,000x21시수=903,000 / 인건비-강사비</v>
      </c>
      <c r="AC69" s="28"/>
    </row>
    <row r="70" spans="1:29" s="26" customFormat="1" x14ac:dyDescent="0.4">
      <c r="A70" s="38">
        <v>69</v>
      </c>
      <c r="B70" s="25" t="s">
        <v>2122</v>
      </c>
      <c r="C70" s="58">
        <v>202109</v>
      </c>
      <c r="D70" s="25" t="s">
        <v>2045</v>
      </c>
      <c r="E70" s="20" t="s">
        <v>750</v>
      </c>
      <c r="F70" s="30">
        <v>21</v>
      </c>
      <c r="G70" s="31">
        <v>43000</v>
      </c>
      <c r="H70" s="32">
        <f t="shared" si="25"/>
        <v>903000</v>
      </c>
      <c r="I70" s="33" t="str">
        <f t="shared" si="26"/>
        <v>0</v>
      </c>
      <c r="J70" s="33" t="str">
        <f t="shared" si="27"/>
        <v>0</v>
      </c>
      <c r="K70" s="34">
        <f t="shared" si="28"/>
        <v>40630</v>
      </c>
      <c r="L70" s="34">
        <f t="shared" si="29"/>
        <v>40630</v>
      </c>
      <c r="M70" s="35" t="str">
        <f t="shared" si="30"/>
        <v>0</v>
      </c>
      <c r="N70" s="35" t="str">
        <f t="shared" si="31"/>
        <v>0</v>
      </c>
      <c r="O70" s="35">
        <f t="shared" si="32"/>
        <v>0</v>
      </c>
      <c r="P70" s="36">
        <f t="shared" si="33"/>
        <v>7220</v>
      </c>
      <c r="Q70" s="36">
        <f t="shared" si="34"/>
        <v>9480</v>
      </c>
      <c r="R70" s="34">
        <f t="shared" si="35"/>
        <v>6010</v>
      </c>
      <c r="S70" s="35">
        <f t="shared" si="36"/>
        <v>47850</v>
      </c>
      <c r="T70" s="37">
        <f t="shared" si="37"/>
        <v>855150</v>
      </c>
      <c r="U70" s="35">
        <f t="shared" si="38"/>
        <v>56120</v>
      </c>
      <c r="V70" s="43">
        <f t="shared" si="39"/>
        <v>103970</v>
      </c>
      <c r="W70" s="27" t="str">
        <f t="shared" si="40"/>
        <v>우리은행</v>
      </c>
      <c r="X70" s="41" t="str">
        <f t="shared" si="41"/>
        <v>1002-951-137362</v>
      </c>
      <c r="Y70" s="59">
        <v>44489</v>
      </c>
      <c r="Z70" s="29" t="str">
        <f t="shared" si="42"/>
        <v>문진아(영화) 43,000x21시수=903,000 / 인건비-강사비</v>
      </c>
      <c r="AC70" s="28"/>
    </row>
    <row r="71" spans="1:29" s="26" customFormat="1" x14ac:dyDescent="0.4">
      <c r="A71" s="38">
        <v>70</v>
      </c>
      <c r="B71" s="25" t="s">
        <v>2123</v>
      </c>
      <c r="C71" s="58">
        <v>202109</v>
      </c>
      <c r="D71" s="25" t="s">
        <v>686</v>
      </c>
      <c r="E71" s="20" t="s">
        <v>17</v>
      </c>
      <c r="F71" s="30">
        <v>21</v>
      </c>
      <c r="G71" s="31">
        <v>43000</v>
      </c>
      <c r="H71" s="32">
        <f t="shared" si="25"/>
        <v>903000</v>
      </c>
      <c r="I71" s="33" t="str">
        <f t="shared" si="26"/>
        <v>0</v>
      </c>
      <c r="J71" s="33" t="str">
        <f t="shared" si="27"/>
        <v>0</v>
      </c>
      <c r="K71" s="34">
        <f t="shared" si="28"/>
        <v>40630</v>
      </c>
      <c r="L71" s="34">
        <f t="shared" si="29"/>
        <v>40630</v>
      </c>
      <c r="M71" s="35" t="str">
        <f t="shared" si="30"/>
        <v>0</v>
      </c>
      <c r="N71" s="35" t="str">
        <f t="shared" si="31"/>
        <v>0</v>
      </c>
      <c r="O71" s="35">
        <f t="shared" si="32"/>
        <v>0</v>
      </c>
      <c r="P71" s="36">
        <f t="shared" si="33"/>
        <v>7220</v>
      </c>
      <c r="Q71" s="36">
        <f t="shared" si="34"/>
        <v>9480</v>
      </c>
      <c r="R71" s="34">
        <f t="shared" si="35"/>
        <v>6010</v>
      </c>
      <c r="S71" s="35">
        <f t="shared" si="36"/>
        <v>47850</v>
      </c>
      <c r="T71" s="37">
        <f t="shared" si="37"/>
        <v>855150</v>
      </c>
      <c r="U71" s="35">
        <f t="shared" si="38"/>
        <v>56120</v>
      </c>
      <c r="V71" s="43">
        <f t="shared" si="39"/>
        <v>103970</v>
      </c>
      <c r="W71" s="27" t="str">
        <f t="shared" si="40"/>
        <v>하나은행</v>
      </c>
      <c r="X71" s="41" t="str">
        <f t="shared" si="41"/>
        <v>138-910070-50707</v>
      </c>
      <c r="Y71" s="59">
        <v>44489</v>
      </c>
      <c r="Z71" s="29" t="str">
        <f t="shared" si="42"/>
        <v>민광숙(뮤지컬) 43,000x21시수=903,000 / 인건비-강사비</v>
      </c>
      <c r="AC71" s="28"/>
    </row>
    <row r="72" spans="1:29" s="26" customFormat="1" x14ac:dyDescent="0.4">
      <c r="A72" s="38">
        <v>71</v>
      </c>
      <c r="B72" s="25" t="s">
        <v>2124</v>
      </c>
      <c r="C72" s="58">
        <v>202109</v>
      </c>
      <c r="D72" s="25" t="s">
        <v>688</v>
      </c>
      <c r="E72" s="20" t="s">
        <v>750</v>
      </c>
      <c r="F72" s="30">
        <v>36</v>
      </c>
      <c r="G72" s="31">
        <v>43000</v>
      </c>
      <c r="H72" s="32">
        <f t="shared" si="25"/>
        <v>1548000</v>
      </c>
      <c r="I72" s="33">
        <f t="shared" si="26"/>
        <v>9740</v>
      </c>
      <c r="J72" s="33">
        <f t="shared" si="27"/>
        <v>970</v>
      </c>
      <c r="K72" s="34">
        <f t="shared" si="28"/>
        <v>69660</v>
      </c>
      <c r="L72" s="34">
        <f t="shared" si="29"/>
        <v>69660</v>
      </c>
      <c r="M72" s="35" t="str">
        <f t="shared" si="30"/>
        <v>0</v>
      </c>
      <c r="N72" s="35" t="str">
        <f t="shared" si="31"/>
        <v>0</v>
      </c>
      <c r="O72" s="35">
        <f t="shared" si="32"/>
        <v>0</v>
      </c>
      <c r="P72" s="36">
        <f t="shared" si="33"/>
        <v>12380</v>
      </c>
      <c r="Q72" s="36">
        <f t="shared" si="34"/>
        <v>16250</v>
      </c>
      <c r="R72" s="34">
        <f t="shared" si="35"/>
        <v>10300</v>
      </c>
      <c r="S72" s="35">
        <f t="shared" si="36"/>
        <v>92750</v>
      </c>
      <c r="T72" s="37">
        <f t="shared" si="37"/>
        <v>1455250</v>
      </c>
      <c r="U72" s="35">
        <f t="shared" si="38"/>
        <v>96210</v>
      </c>
      <c r="V72" s="43">
        <f t="shared" si="39"/>
        <v>178250</v>
      </c>
      <c r="W72" s="27" t="str">
        <f t="shared" si="40"/>
        <v>신한은행</v>
      </c>
      <c r="X72" s="41" t="str">
        <f t="shared" si="41"/>
        <v>110-222-512158</v>
      </c>
      <c r="Y72" s="59">
        <v>44489</v>
      </c>
      <c r="Z72" s="29" t="str">
        <f t="shared" si="42"/>
        <v>박매화(영화) 43,000x36시수=1,548,000 / 인건비-강사비</v>
      </c>
      <c r="AC72" s="28"/>
    </row>
    <row r="73" spans="1:29" s="26" customFormat="1" x14ac:dyDescent="0.4">
      <c r="A73" s="38">
        <v>72</v>
      </c>
      <c r="B73" s="25" t="s">
        <v>2125</v>
      </c>
      <c r="C73" s="58">
        <v>202109</v>
      </c>
      <c r="D73" s="25" t="s">
        <v>1370</v>
      </c>
      <c r="E73" s="20" t="s">
        <v>17</v>
      </c>
      <c r="F73" s="30">
        <v>21</v>
      </c>
      <c r="G73" s="31">
        <v>43000</v>
      </c>
      <c r="H73" s="32">
        <f t="shared" si="25"/>
        <v>903000</v>
      </c>
      <c r="I73" s="33" t="str">
        <f t="shared" si="26"/>
        <v>0</v>
      </c>
      <c r="J73" s="33" t="str">
        <f t="shared" si="27"/>
        <v>0</v>
      </c>
      <c r="K73" s="34">
        <f t="shared" si="28"/>
        <v>40630</v>
      </c>
      <c r="L73" s="34">
        <f t="shared" si="29"/>
        <v>40630</v>
      </c>
      <c r="M73" s="35" t="str">
        <f t="shared" si="30"/>
        <v>0</v>
      </c>
      <c r="N73" s="35" t="str">
        <f t="shared" si="31"/>
        <v>0</v>
      </c>
      <c r="O73" s="35">
        <f t="shared" si="32"/>
        <v>0</v>
      </c>
      <c r="P73" s="36">
        <f t="shared" si="33"/>
        <v>7220</v>
      </c>
      <c r="Q73" s="36">
        <f t="shared" si="34"/>
        <v>9480</v>
      </c>
      <c r="R73" s="34">
        <f t="shared" si="35"/>
        <v>6010</v>
      </c>
      <c r="S73" s="35">
        <f t="shared" si="36"/>
        <v>47850</v>
      </c>
      <c r="T73" s="37">
        <f t="shared" si="37"/>
        <v>855150</v>
      </c>
      <c r="U73" s="35">
        <f t="shared" si="38"/>
        <v>56120</v>
      </c>
      <c r="V73" s="43">
        <f t="shared" si="39"/>
        <v>103970</v>
      </c>
      <c r="W73" s="27" t="str">
        <f t="shared" si="40"/>
        <v>외환은행</v>
      </c>
      <c r="X73" s="41" t="str">
        <f t="shared" si="41"/>
        <v>620-239125-519</v>
      </c>
      <c r="Y73" s="59">
        <v>44489</v>
      </c>
      <c r="Z73" s="29" t="str">
        <f t="shared" si="42"/>
        <v>박범진(뮤지컬) 43,000x21시수=903,000 / 인건비-강사비</v>
      </c>
      <c r="AC73" s="28"/>
    </row>
    <row r="74" spans="1:29" s="26" customFormat="1" x14ac:dyDescent="0.4">
      <c r="A74" s="38">
        <v>73</v>
      </c>
      <c r="B74" s="25" t="s">
        <v>2126</v>
      </c>
      <c r="C74" s="58">
        <v>202109</v>
      </c>
      <c r="D74" s="25" t="s">
        <v>20</v>
      </c>
      <c r="E74" s="20" t="s">
        <v>17</v>
      </c>
      <c r="F74" s="30">
        <v>59</v>
      </c>
      <c r="G74" s="31">
        <v>43000</v>
      </c>
      <c r="H74" s="32">
        <f t="shared" si="25"/>
        <v>2537000</v>
      </c>
      <c r="I74" s="33">
        <f t="shared" si="26"/>
        <v>44200</v>
      </c>
      <c r="J74" s="33">
        <f t="shared" si="27"/>
        <v>4420</v>
      </c>
      <c r="K74" s="34">
        <f t="shared" si="28"/>
        <v>114160</v>
      </c>
      <c r="L74" s="34">
        <f t="shared" si="29"/>
        <v>114160</v>
      </c>
      <c r="M74" s="35" t="str">
        <f t="shared" si="30"/>
        <v>0</v>
      </c>
      <c r="N74" s="35" t="str">
        <f t="shared" si="31"/>
        <v>0</v>
      </c>
      <c r="O74" s="35">
        <f t="shared" si="32"/>
        <v>0</v>
      </c>
      <c r="P74" s="36">
        <f t="shared" si="33"/>
        <v>20290</v>
      </c>
      <c r="Q74" s="36">
        <f t="shared" si="34"/>
        <v>26630</v>
      </c>
      <c r="R74" s="34">
        <f t="shared" si="35"/>
        <v>16890</v>
      </c>
      <c r="S74" s="35">
        <f t="shared" si="36"/>
        <v>183070</v>
      </c>
      <c r="T74" s="37">
        <f t="shared" si="37"/>
        <v>2353930</v>
      </c>
      <c r="U74" s="35">
        <f t="shared" si="38"/>
        <v>157680</v>
      </c>
      <c r="V74" s="43">
        <f t="shared" si="39"/>
        <v>292130</v>
      </c>
      <c r="W74" s="27" t="str">
        <f t="shared" si="40"/>
        <v>기업은행</v>
      </c>
      <c r="X74" s="41" t="str">
        <f t="shared" si="41"/>
        <v>010-7942-6323</v>
      </c>
      <c r="Y74" s="59">
        <v>44489</v>
      </c>
      <c r="Z74" s="29" t="str">
        <f t="shared" si="42"/>
        <v>박상윤(뮤지컬) 43,000x59시수=2,537,000 / 인건비-강사비</v>
      </c>
      <c r="AC74" s="28"/>
    </row>
    <row r="75" spans="1:29" s="26" customFormat="1" x14ac:dyDescent="0.4">
      <c r="A75" s="38">
        <v>74</v>
      </c>
      <c r="B75" s="25" t="s">
        <v>2127</v>
      </c>
      <c r="C75" s="58">
        <v>202109</v>
      </c>
      <c r="D75" s="25" t="s">
        <v>47</v>
      </c>
      <c r="E75" s="20" t="s">
        <v>15</v>
      </c>
      <c r="F75" s="30">
        <v>14</v>
      </c>
      <c r="G75" s="31">
        <v>43000</v>
      </c>
      <c r="H75" s="32">
        <f t="shared" si="25"/>
        <v>602000</v>
      </c>
      <c r="I75" s="33" t="str">
        <f t="shared" si="26"/>
        <v>0</v>
      </c>
      <c r="J75" s="33" t="str">
        <f t="shared" si="27"/>
        <v>0</v>
      </c>
      <c r="K75" s="34">
        <f t="shared" si="28"/>
        <v>27090</v>
      </c>
      <c r="L75" s="34">
        <f t="shared" si="29"/>
        <v>27090</v>
      </c>
      <c r="M75" s="35" t="str">
        <f t="shared" si="30"/>
        <v>0</v>
      </c>
      <c r="N75" s="35" t="str">
        <f t="shared" si="31"/>
        <v>0</v>
      </c>
      <c r="O75" s="35">
        <f t="shared" si="32"/>
        <v>0</v>
      </c>
      <c r="P75" s="36">
        <f t="shared" si="33"/>
        <v>4810</v>
      </c>
      <c r="Q75" s="36">
        <f t="shared" si="34"/>
        <v>6320</v>
      </c>
      <c r="R75" s="34">
        <f t="shared" si="35"/>
        <v>4000</v>
      </c>
      <c r="S75" s="35">
        <f t="shared" si="36"/>
        <v>31900</v>
      </c>
      <c r="T75" s="37">
        <f t="shared" si="37"/>
        <v>570100</v>
      </c>
      <c r="U75" s="35">
        <f t="shared" si="38"/>
        <v>37410</v>
      </c>
      <c r="V75" s="43">
        <f t="shared" si="39"/>
        <v>69310</v>
      </c>
      <c r="W75" s="27" t="str">
        <f t="shared" si="40"/>
        <v>신한은행</v>
      </c>
      <c r="X75" s="41" t="str">
        <f t="shared" si="41"/>
        <v>110-345-545303</v>
      </c>
      <c r="Y75" s="59">
        <v>44489</v>
      </c>
      <c r="Z75" s="29" t="str">
        <f t="shared" si="42"/>
        <v>박상하(연극) 43,000x14시수=602,000 / 인건비-강사비</v>
      </c>
      <c r="AC75" s="28"/>
    </row>
    <row r="76" spans="1:29" s="26" customFormat="1" x14ac:dyDescent="0.4">
      <c r="A76" s="38">
        <v>75</v>
      </c>
      <c r="B76" s="25" t="s">
        <v>2128</v>
      </c>
      <c r="C76" s="58">
        <v>202109</v>
      </c>
      <c r="D76" s="25" t="s">
        <v>1823</v>
      </c>
      <c r="E76" s="20" t="s">
        <v>17</v>
      </c>
      <c r="F76" s="30">
        <v>42</v>
      </c>
      <c r="G76" s="31">
        <v>43000</v>
      </c>
      <c r="H76" s="32">
        <f t="shared" si="25"/>
        <v>1806000</v>
      </c>
      <c r="I76" s="33">
        <f t="shared" si="26"/>
        <v>15110</v>
      </c>
      <c r="J76" s="33">
        <f t="shared" si="27"/>
        <v>1510</v>
      </c>
      <c r="K76" s="34">
        <f t="shared" si="28"/>
        <v>81270</v>
      </c>
      <c r="L76" s="34">
        <f t="shared" si="29"/>
        <v>81270</v>
      </c>
      <c r="M76" s="35" t="str">
        <f t="shared" si="30"/>
        <v>0</v>
      </c>
      <c r="N76" s="35" t="str">
        <f t="shared" si="31"/>
        <v>0</v>
      </c>
      <c r="O76" s="35">
        <f t="shared" si="32"/>
        <v>0</v>
      </c>
      <c r="P76" s="36">
        <f t="shared" si="33"/>
        <v>14440</v>
      </c>
      <c r="Q76" s="36">
        <f t="shared" si="34"/>
        <v>18960</v>
      </c>
      <c r="R76" s="34">
        <f t="shared" si="35"/>
        <v>12020</v>
      </c>
      <c r="S76" s="35">
        <f t="shared" si="36"/>
        <v>112330</v>
      </c>
      <c r="T76" s="37">
        <f t="shared" si="37"/>
        <v>1693670</v>
      </c>
      <c r="U76" s="35">
        <f t="shared" si="38"/>
        <v>112250</v>
      </c>
      <c r="V76" s="43">
        <f t="shared" si="39"/>
        <v>207960</v>
      </c>
      <c r="W76" s="27" t="str">
        <f t="shared" si="40"/>
        <v>신한은행</v>
      </c>
      <c r="X76" s="41" t="str">
        <f t="shared" si="41"/>
        <v>110-440-603600</v>
      </c>
      <c r="Y76" s="59">
        <v>44489</v>
      </c>
      <c r="Z76" s="29" t="str">
        <f t="shared" si="42"/>
        <v>박새라(뮤지컬) 43,000x42시수=1,806,000 / 인건비-강사비</v>
      </c>
      <c r="AC76" s="28"/>
    </row>
    <row r="77" spans="1:29" s="26" customFormat="1" x14ac:dyDescent="0.4">
      <c r="A77" s="38">
        <v>76</v>
      </c>
      <c r="B77" s="25" t="s">
        <v>2129</v>
      </c>
      <c r="C77" s="58">
        <v>202109</v>
      </c>
      <c r="D77" s="25" t="s">
        <v>1714</v>
      </c>
      <c r="E77" s="20" t="s">
        <v>15</v>
      </c>
      <c r="F77" s="30">
        <v>39</v>
      </c>
      <c r="G77" s="31">
        <v>43000</v>
      </c>
      <c r="H77" s="32">
        <f t="shared" si="25"/>
        <v>1677000</v>
      </c>
      <c r="I77" s="33">
        <f t="shared" si="26"/>
        <v>12430</v>
      </c>
      <c r="J77" s="33">
        <f t="shared" si="27"/>
        <v>1240</v>
      </c>
      <c r="K77" s="34">
        <f t="shared" si="28"/>
        <v>75460</v>
      </c>
      <c r="L77" s="34">
        <f t="shared" si="29"/>
        <v>75460</v>
      </c>
      <c r="M77" s="35" t="str">
        <f t="shared" si="30"/>
        <v>0</v>
      </c>
      <c r="N77" s="35" t="str">
        <f t="shared" si="31"/>
        <v>0</v>
      </c>
      <c r="O77" s="35">
        <f t="shared" si="32"/>
        <v>0</v>
      </c>
      <c r="P77" s="36">
        <f t="shared" si="33"/>
        <v>13410</v>
      </c>
      <c r="Q77" s="36">
        <f t="shared" si="34"/>
        <v>17600</v>
      </c>
      <c r="R77" s="34">
        <f t="shared" si="35"/>
        <v>11160</v>
      </c>
      <c r="S77" s="35">
        <f t="shared" si="36"/>
        <v>102540</v>
      </c>
      <c r="T77" s="37">
        <f t="shared" si="37"/>
        <v>1574460</v>
      </c>
      <c r="U77" s="35">
        <f t="shared" si="38"/>
        <v>104220</v>
      </c>
      <c r="V77" s="43">
        <f t="shared" si="39"/>
        <v>193090</v>
      </c>
      <c r="W77" s="27" t="str">
        <f t="shared" si="40"/>
        <v>신한은행</v>
      </c>
      <c r="X77" s="41" t="str">
        <f t="shared" si="41"/>
        <v>110-371-678501</v>
      </c>
      <c r="Y77" s="59">
        <v>44489</v>
      </c>
      <c r="Z77" s="29" t="str">
        <f t="shared" si="42"/>
        <v>박성원(연극) 43,000x39시수=1,677,000 / 인건비-강사비</v>
      </c>
      <c r="AC77" s="28"/>
    </row>
    <row r="78" spans="1:29" s="26" customFormat="1" x14ac:dyDescent="0.4">
      <c r="A78" s="38">
        <v>77</v>
      </c>
      <c r="B78" s="25" t="s">
        <v>2130</v>
      </c>
      <c r="C78" s="58">
        <v>202109</v>
      </c>
      <c r="D78" s="25" t="s">
        <v>1714</v>
      </c>
      <c r="E78" s="20" t="s">
        <v>15</v>
      </c>
      <c r="F78" s="30"/>
      <c r="G78" s="31">
        <v>43000</v>
      </c>
      <c r="H78" s="32">
        <f t="shared" si="25"/>
        <v>0</v>
      </c>
      <c r="I78" s="33" t="str">
        <f t="shared" si="26"/>
        <v>0</v>
      </c>
      <c r="J78" s="33" t="str">
        <f t="shared" si="27"/>
        <v>0</v>
      </c>
      <c r="K78" s="34">
        <f t="shared" si="28"/>
        <v>0</v>
      </c>
      <c r="L78" s="34">
        <f t="shared" si="29"/>
        <v>0</v>
      </c>
      <c r="M78" s="35" t="str">
        <f t="shared" si="30"/>
        <v>0</v>
      </c>
      <c r="N78" s="35" t="str">
        <f t="shared" si="31"/>
        <v>0</v>
      </c>
      <c r="O78" s="35">
        <f t="shared" si="32"/>
        <v>0</v>
      </c>
      <c r="P78" s="36">
        <f t="shared" si="33"/>
        <v>0</v>
      </c>
      <c r="Q78" s="36">
        <f t="shared" si="34"/>
        <v>0</v>
      </c>
      <c r="R78" s="34">
        <f t="shared" si="35"/>
        <v>0</v>
      </c>
      <c r="S78" s="35" t="str">
        <f t="shared" si="36"/>
        <v>0</v>
      </c>
      <c r="T78" s="37">
        <f t="shared" si="37"/>
        <v>0</v>
      </c>
      <c r="U78" s="35" t="str">
        <f t="shared" si="38"/>
        <v>0</v>
      </c>
      <c r="V78" s="43" t="str">
        <f t="shared" si="39"/>
        <v>0</v>
      </c>
      <c r="W78" s="27" t="str">
        <f t="shared" si="40"/>
        <v>신한은행</v>
      </c>
      <c r="X78" s="41" t="str">
        <f t="shared" si="41"/>
        <v>110-371-678501</v>
      </c>
      <c r="Y78" s="59">
        <v>44489</v>
      </c>
      <c r="Z78" s="29" t="str">
        <f t="shared" si="42"/>
        <v>박성원(연극) 43,000x시수=0 / 인건비-강사비</v>
      </c>
      <c r="AC78" s="28"/>
    </row>
    <row r="79" spans="1:29" s="26" customFormat="1" x14ac:dyDescent="0.4">
      <c r="A79" s="38">
        <v>78</v>
      </c>
      <c r="B79" s="25" t="s">
        <v>2131</v>
      </c>
      <c r="C79" s="58">
        <v>202109</v>
      </c>
      <c r="D79" s="25" t="s">
        <v>2046</v>
      </c>
      <c r="E79" s="20" t="s">
        <v>15</v>
      </c>
      <c r="F79" s="30">
        <v>20</v>
      </c>
      <c r="G79" s="31">
        <v>43000</v>
      </c>
      <c r="H79" s="32">
        <f t="shared" si="25"/>
        <v>860000</v>
      </c>
      <c r="I79" s="33" t="str">
        <f t="shared" si="26"/>
        <v>0</v>
      </c>
      <c r="J79" s="33" t="str">
        <f t="shared" si="27"/>
        <v>0</v>
      </c>
      <c r="K79" s="34">
        <f t="shared" si="28"/>
        <v>38700</v>
      </c>
      <c r="L79" s="34">
        <f t="shared" si="29"/>
        <v>38700</v>
      </c>
      <c r="M79" s="35" t="str">
        <f t="shared" si="30"/>
        <v>0</v>
      </c>
      <c r="N79" s="35" t="str">
        <f t="shared" si="31"/>
        <v>0</v>
      </c>
      <c r="O79" s="35">
        <f t="shared" si="32"/>
        <v>0</v>
      </c>
      <c r="P79" s="36">
        <f t="shared" si="33"/>
        <v>6880</v>
      </c>
      <c r="Q79" s="36">
        <f t="shared" si="34"/>
        <v>9030</v>
      </c>
      <c r="R79" s="34">
        <f t="shared" si="35"/>
        <v>5720</v>
      </c>
      <c r="S79" s="35">
        <f t="shared" si="36"/>
        <v>45580</v>
      </c>
      <c r="T79" s="37">
        <f t="shared" si="37"/>
        <v>814420</v>
      </c>
      <c r="U79" s="35">
        <f t="shared" si="38"/>
        <v>53450</v>
      </c>
      <c r="V79" s="43">
        <f t="shared" si="39"/>
        <v>99030</v>
      </c>
      <c r="W79" s="27" t="str">
        <f t="shared" si="40"/>
        <v>우리은행</v>
      </c>
      <c r="X79" s="41" t="str">
        <f t="shared" si="41"/>
        <v>1002-035-987916</v>
      </c>
      <c r="Y79" s="59">
        <v>44489</v>
      </c>
      <c r="Z79" s="29" t="str">
        <f t="shared" si="42"/>
        <v>박수민(연극) 43,000x20시수=860,000 / 인건비-강사비</v>
      </c>
      <c r="AC79" s="28"/>
    </row>
    <row r="80" spans="1:29" s="26" customFormat="1" x14ac:dyDescent="0.4">
      <c r="A80" s="38">
        <v>79</v>
      </c>
      <c r="B80" s="25" t="s">
        <v>2132</v>
      </c>
      <c r="C80" s="58">
        <v>202109</v>
      </c>
      <c r="D80" s="25" t="s">
        <v>689</v>
      </c>
      <c r="E80" s="20" t="s">
        <v>15</v>
      </c>
      <c r="F80" s="30">
        <v>47</v>
      </c>
      <c r="G80" s="31">
        <v>43000</v>
      </c>
      <c r="H80" s="32">
        <f t="shared" si="25"/>
        <v>2021000</v>
      </c>
      <c r="I80" s="33">
        <f t="shared" si="26"/>
        <v>20170</v>
      </c>
      <c r="J80" s="33">
        <f t="shared" si="27"/>
        <v>2010</v>
      </c>
      <c r="K80" s="34">
        <f t="shared" si="28"/>
        <v>90940</v>
      </c>
      <c r="L80" s="34">
        <f t="shared" si="29"/>
        <v>90940</v>
      </c>
      <c r="M80" s="35" t="str">
        <f t="shared" si="30"/>
        <v>0</v>
      </c>
      <c r="N80" s="35" t="str">
        <f t="shared" si="31"/>
        <v>0</v>
      </c>
      <c r="O80" s="35">
        <f t="shared" si="32"/>
        <v>0</v>
      </c>
      <c r="P80" s="36">
        <f t="shared" si="33"/>
        <v>16160</v>
      </c>
      <c r="Q80" s="36">
        <f t="shared" si="34"/>
        <v>21220</v>
      </c>
      <c r="R80" s="34">
        <f t="shared" si="35"/>
        <v>13450</v>
      </c>
      <c r="S80" s="35">
        <f t="shared" si="36"/>
        <v>129280</v>
      </c>
      <c r="T80" s="37">
        <f t="shared" si="37"/>
        <v>1891720</v>
      </c>
      <c r="U80" s="35">
        <f t="shared" si="38"/>
        <v>125610</v>
      </c>
      <c r="V80" s="43">
        <f t="shared" si="39"/>
        <v>232710</v>
      </c>
      <c r="W80" s="27" t="str">
        <f t="shared" si="40"/>
        <v>우리은행</v>
      </c>
      <c r="X80" s="41" t="str">
        <f t="shared" si="41"/>
        <v>088-436634-02-001</v>
      </c>
      <c r="Y80" s="59">
        <v>44489</v>
      </c>
      <c r="Z80" s="29" t="str">
        <f t="shared" si="42"/>
        <v>박수진(연극) 43,000x47시수=2,021,000 / 인건비-강사비</v>
      </c>
      <c r="AC80" s="28"/>
    </row>
    <row r="81" spans="1:29" s="26" customFormat="1" x14ac:dyDescent="0.4">
      <c r="A81" s="38">
        <v>80</v>
      </c>
      <c r="B81" s="25" t="s">
        <v>2133</v>
      </c>
      <c r="C81" s="58">
        <v>202109</v>
      </c>
      <c r="D81" s="25" t="s">
        <v>689</v>
      </c>
      <c r="E81" s="20" t="s">
        <v>15</v>
      </c>
      <c r="F81" s="30"/>
      <c r="G81" s="31">
        <v>43000</v>
      </c>
      <c r="H81" s="32">
        <f t="shared" si="25"/>
        <v>0</v>
      </c>
      <c r="I81" s="33" t="str">
        <f t="shared" si="26"/>
        <v>0</v>
      </c>
      <c r="J81" s="33" t="str">
        <f t="shared" si="27"/>
        <v>0</v>
      </c>
      <c r="K81" s="34">
        <f t="shared" si="28"/>
        <v>0</v>
      </c>
      <c r="L81" s="34">
        <f t="shared" si="29"/>
        <v>0</v>
      </c>
      <c r="M81" s="35" t="str">
        <f t="shared" si="30"/>
        <v>0</v>
      </c>
      <c r="N81" s="35" t="str">
        <f t="shared" si="31"/>
        <v>0</v>
      </c>
      <c r="O81" s="35">
        <f t="shared" si="32"/>
        <v>0</v>
      </c>
      <c r="P81" s="36">
        <f t="shared" si="33"/>
        <v>0</v>
      </c>
      <c r="Q81" s="36">
        <f t="shared" si="34"/>
        <v>0</v>
      </c>
      <c r="R81" s="34">
        <f t="shared" si="35"/>
        <v>0</v>
      </c>
      <c r="S81" s="35" t="str">
        <f t="shared" si="36"/>
        <v>0</v>
      </c>
      <c r="T81" s="37">
        <f t="shared" si="37"/>
        <v>0</v>
      </c>
      <c r="U81" s="35" t="str">
        <f t="shared" si="38"/>
        <v>0</v>
      </c>
      <c r="V81" s="43" t="str">
        <f t="shared" si="39"/>
        <v>0</v>
      </c>
      <c r="W81" s="27" t="str">
        <f t="shared" si="40"/>
        <v>우리은행</v>
      </c>
      <c r="X81" s="41" t="str">
        <f t="shared" si="41"/>
        <v>088-436634-02-001</v>
      </c>
      <c r="Y81" s="59">
        <v>44489</v>
      </c>
      <c r="Z81" s="29" t="str">
        <f t="shared" si="42"/>
        <v>박수진(연극) 43,000x시수=0 / 인건비-강사비</v>
      </c>
      <c r="AC81" s="28"/>
    </row>
    <row r="82" spans="1:29" s="26" customFormat="1" x14ac:dyDescent="0.4">
      <c r="A82" s="38">
        <v>81</v>
      </c>
      <c r="B82" s="25" t="s">
        <v>2134</v>
      </c>
      <c r="C82" s="58">
        <v>202109</v>
      </c>
      <c r="D82" s="25" t="s">
        <v>2047</v>
      </c>
      <c r="E82" s="20" t="s">
        <v>17</v>
      </c>
      <c r="F82" s="30">
        <v>30</v>
      </c>
      <c r="G82" s="31">
        <v>43000</v>
      </c>
      <c r="H82" s="32">
        <f t="shared" si="25"/>
        <v>1290000</v>
      </c>
      <c r="I82" s="33">
        <f t="shared" si="26"/>
        <v>4530</v>
      </c>
      <c r="J82" s="33">
        <f t="shared" si="27"/>
        <v>450</v>
      </c>
      <c r="K82" s="34">
        <f t="shared" si="28"/>
        <v>58050</v>
      </c>
      <c r="L82" s="34">
        <f t="shared" si="29"/>
        <v>58050</v>
      </c>
      <c r="M82" s="35" t="str">
        <f t="shared" si="30"/>
        <v>0</v>
      </c>
      <c r="N82" s="35" t="str">
        <f t="shared" si="31"/>
        <v>0</v>
      </c>
      <c r="O82" s="35">
        <f t="shared" si="32"/>
        <v>0</v>
      </c>
      <c r="P82" s="36">
        <f t="shared" si="33"/>
        <v>10320</v>
      </c>
      <c r="Q82" s="36">
        <f t="shared" si="34"/>
        <v>13540</v>
      </c>
      <c r="R82" s="34">
        <f t="shared" si="35"/>
        <v>8590</v>
      </c>
      <c r="S82" s="35">
        <f t="shared" si="36"/>
        <v>73350</v>
      </c>
      <c r="T82" s="37">
        <f t="shared" si="37"/>
        <v>1216650</v>
      </c>
      <c r="U82" s="35">
        <f t="shared" si="38"/>
        <v>80180</v>
      </c>
      <c r="V82" s="43">
        <f t="shared" si="39"/>
        <v>148550</v>
      </c>
      <c r="W82" s="27" t="str">
        <f t="shared" si="40"/>
        <v>우리은행</v>
      </c>
      <c r="X82" s="41" t="str">
        <f t="shared" si="41"/>
        <v>120-07-307640</v>
      </c>
      <c r="Y82" s="59">
        <v>44489</v>
      </c>
      <c r="Z82" s="29" t="str">
        <f t="shared" si="42"/>
        <v>박승배(뮤지컬) 43,000x30시수=1,290,000 / 인건비-강사비</v>
      </c>
      <c r="AC82" s="28"/>
    </row>
    <row r="83" spans="1:29" s="26" customFormat="1" x14ac:dyDescent="0.4">
      <c r="A83" s="38">
        <v>82</v>
      </c>
      <c r="B83" s="25" t="s">
        <v>2135</v>
      </c>
      <c r="C83" s="58">
        <v>202109</v>
      </c>
      <c r="D83" s="25" t="s">
        <v>2048</v>
      </c>
      <c r="E83" s="20" t="s">
        <v>750</v>
      </c>
      <c r="F83" s="30">
        <v>14</v>
      </c>
      <c r="G83" s="31">
        <v>43000</v>
      </c>
      <c r="H83" s="32">
        <f t="shared" si="25"/>
        <v>602000</v>
      </c>
      <c r="I83" s="33" t="str">
        <f t="shared" si="26"/>
        <v>0</v>
      </c>
      <c r="J83" s="33" t="str">
        <f t="shared" si="27"/>
        <v>0</v>
      </c>
      <c r="K83" s="34">
        <f t="shared" si="28"/>
        <v>27090</v>
      </c>
      <c r="L83" s="34">
        <f t="shared" si="29"/>
        <v>27090</v>
      </c>
      <c r="M83" s="35" t="str">
        <f t="shared" si="30"/>
        <v>0</v>
      </c>
      <c r="N83" s="35" t="str">
        <f t="shared" si="31"/>
        <v>0</v>
      </c>
      <c r="O83" s="35">
        <f t="shared" si="32"/>
        <v>0</v>
      </c>
      <c r="P83" s="36">
        <f t="shared" si="33"/>
        <v>4810</v>
      </c>
      <c r="Q83" s="36">
        <f t="shared" si="34"/>
        <v>6320</v>
      </c>
      <c r="R83" s="34">
        <f t="shared" si="35"/>
        <v>4000</v>
      </c>
      <c r="S83" s="35">
        <f t="shared" si="36"/>
        <v>31900</v>
      </c>
      <c r="T83" s="37">
        <f t="shared" si="37"/>
        <v>570100</v>
      </c>
      <c r="U83" s="35">
        <f t="shared" si="38"/>
        <v>37410</v>
      </c>
      <c r="V83" s="43">
        <f t="shared" si="39"/>
        <v>69310</v>
      </c>
      <c r="W83" s="27" t="str">
        <f t="shared" si="40"/>
        <v>신한은행</v>
      </c>
      <c r="X83" s="41" t="str">
        <f t="shared" si="41"/>
        <v>110-331-047830</v>
      </c>
      <c r="Y83" s="59">
        <v>44489</v>
      </c>
      <c r="Z83" s="29" t="str">
        <f t="shared" si="42"/>
        <v>박승찬(영화) 43,000x14시수=602,000 / 인건비-강사비</v>
      </c>
      <c r="AC83" s="28"/>
    </row>
    <row r="84" spans="1:29" s="26" customFormat="1" x14ac:dyDescent="0.4">
      <c r="A84" s="38">
        <v>83</v>
      </c>
      <c r="B84" s="25" t="s">
        <v>2136</v>
      </c>
      <c r="C84" s="58">
        <v>202109</v>
      </c>
      <c r="D84" s="25" t="s">
        <v>21</v>
      </c>
      <c r="E84" s="20" t="s">
        <v>750</v>
      </c>
      <c r="F84" s="30">
        <v>15</v>
      </c>
      <c r="G84" s="31">
        <v>43000</v>
      </c>
      <c r="H84" s="32">
        <f t="shared" si="25"/>
        <v>645000</v>
      </c>
      <c r="I84" s="33" t="str">
        <f t="shared" si="26"/>
        <v>0</v>
      </c>
      <c r="J84" s="33" t="str">
        <f t="shared" si="27"/>
        <v>0</v>
      </c>
      <c r="K84" s="34">
        <f t="shared" si="28"/>
        <v>29020</v>
      </c>
      <c r="L84" s="34">
        <f t="shared" si="29"/>
        <v>29020</v>
      </c>
      <c r="M84" s="35" t="str">
        <f t="shared" si="30"/>
        <v>0</v>
      </c>
      <c r="N84" s="35" t="str">
        <f t="shared" si="31"/>
        <v>0</v>
      </c>
      <c r="O84" s="35">
        <f t="shared" si="32"/>
        <v>0</v>
      </c>
      <c r="P84" s="36">
        <f t="shared" si="33"/>
        <v>5160</v>
      </c>
      <c r="Q84" s="36">
        <f t="shared" si="34"/>
        <v>6770</v>
      </c>
      <c r="R84" s="34">
        <f t="shared" si="35"/>
        <v>4290</v>
      </c>
      <c r="S84" s="35">
        <f t="shared" si="36"/>
        <v>34180</v>
      </c>
      <c r="T84" s="37">
        <f t="shared" si="37"/>
        <v>610820</v>
      </c>
      <c r="U84" s="35">
        <f t="shared" si="38"/>
        <v>40080</v>
      </c>
      <c r="V84" s="43">
        <f t="shared" si="39"/>
        <v>74260</v>
      </c>
      <c r="W84" s="27" t="str">
        <f t="shared" si="40"/>
        <v>카카오뱅크</v>
      </c>
      <c r="X84" s="41" t="str">
        <f t="shared" si="41"/>
        <v>3333-05-5152964</v>
      </c>
      <c r="Y84" s="59">
        <v>44489</v>
      </c>
      <c r="Z84" s="29" t="str">
        <f t="shared" si="42"/>
        <v>박억(영화) 43,000x15시수=645,000 / 인건비-강사비</v>
      </c>
      <c r="AC84" s="28"/>
    </row>
    <row r="85" spans="1:29" s="26" customFormat="1" x14ac:dyDescent="0.4">
      <c r="A85" s="38">
        <v>84</v>
      </c>
      <c r="B85" s="25" t="s">
        <v>2137</v>
      </c>
      <c r="C85" s="58">
        <v>202109</v>
      </c>
      <c r="D85" s="25" t="s">
        <v>1695</v>
      </c>
      <c r="E85" s="20" t="s">
        <v>17</v>
      </c>
      <c r="F85" s="30">
        <v>52</v>
      </c>
      <c r="G85" s="31">
        <v>43000</v>
      </c>
      <c r="H85" s="32">
        <f t="shared" si="25"/>
        <v>2236000</v>
      </c>
      <c r="I85" s="33">
        <f t="shared" si="26"/>
        <v>26910</v>
      </c>
      <c r="J85" s="33">
        <f t="shared" si="27"/>
        <v>2690</v>
      </c>
      <c r="K85" s="34">
        <f t="shared" si="28"/>
        <v>100620</v>
      </c>
      <c r="L85" s="34">
        <f t="shared" si="29"/>
        <v>100620</v>
      </c>
      <c r="M85" s="35" t="str">
        <f t="shared" si="30"/>
        <v>0</v>
      </c>
      <c r="N85" s="35" t="str">
        <f t="shared" si="31"/>
        <v>0</v>
      </c>
      <c r="O85" s="35">
        <f t="shared" si="32"/>
        <v>0</v>
      </c>
      <c r="P85" s="36">
        <f t="shared" si="33"/>
        <v>17880</v>
      </c>
      <c r="Q85" s="36">
        <f t="shared" si="34"/>
        <v>23470</v>
      </c>
      <c r="R85" s="34">
        <f t="shared" si="35"/>
        <v>14890</v>
      </c>
      <c r="S85" s="35">
        <f t="shared" si="36"/>
        <v>148100</v>
      </c>
      <c r="T85" s="37">
        <f t="shared" si="37"/>
        <v>2087900</v>
      </c>
      <c r="U85" s="35">
        <f t="shared" si="38"/>
        <v>138980</v>
      </c>
      <c r="V85" s="43">
        <f t="shared" si="39"/>
        <v>257480</v>
      </c>
      <c r="W85" s="27" t="str">
        <f t="shared" si="40"/>
        <v>국민은행</v>
      </c>
      <c r="X85" s="41" t="str">
        <f t="shared" si="41"/>
        <v>270102-04-060009</v>
      </c>
      <c r="Y85" s="59">
        <v>44489</v>
      </c>
      <c r="Z85" s="29" t="str">
        <f t="shared" si="42"/>
        <v>박연주(뮤지컬) 43,000x52시수=2,236,000 / 인건비-강사비</v>
      </c>
      <c r="AC85" s="28"/>
    </row>
    <row r="86" spans="1:29" s="26" customFormat="1" x14ac:dyDescent="0.4">
      <c r="A86" s="38">
        <v>85</v>
      </c>
      <c r="B86" s="25" t="s">
        <v>2488</v>
      </c>
      <c r="C86" s="58">
        <v>202109</v>
      </c>
      <c r="D86" s="48" t="s">
        <v>1715</v>
      </c>
      <c r="E86" s="20" t="s">
        <v>17</v>
      </c>
      <c r="F86" s="30">
        <v>26</v>
      </c>
      <c r="G86" s="31">
        <v>43000</v>
      </c>
      <c r="H86" s="32">
        <f t="shared" si="25"/>
        <v>1118000</v>
      </c>
      <c r="I86" s="33">
        <f t="shared" si="26"/>
        <v>1810</v>
      </c>
      <c r="J86" s="33">
        <f t="shared" si="27"/>
        <v>180</v>
      </c>
      <c r="K86" s="34"/>
      <c r="L86" s="34"/>
      <c r="M86" s="35"/>
      <c r="N86" s="35"/>
      <c r="O86" s="35"/>
      <c r="P86" s="36"/>
      <c r="Q86" s="36"/>
      <c r="R86" s="34">
        <f t="shared" si="35"/>
        <v>7440</v>
      </c>
      <c r="S86" s="35">
        <f t="shared" si="36"/>
        <v>1990</v>
      </c>
      <c r="T86" s="37">
        <f t="shared" si="37"/>
        <v>1116010</v>
      </c>
      <c r="U86" s="35">
        <f t="shared" si="38"/>
        <v>7440</v>
      </c>
      <c r="V86" s="43">
        <f t="shared" si="39"/>
        <v>7440</v>
      </c>
      <c r="W86" s="27" t="str">
        <f t="shared" si="40"/>
        <v>신한은행</v>
      </c>
      <c r="X86" s="41" t="str">
        <f t="shared" si="41"/>
        <v>110-403-060736</v>
      </c>
      <c r="Y86" s="59">
        <v>44489</v>
      </c>
      <c r="Z86" s="29" t="str">
        <f t="shared" si="42"/>
        <v>박예나(뮤지컬) 43,000x26시수=1,118,000 / 인건비-강사비</v>
      </c>
      <c r="AC86" s="28"/>
    </row>
    <row r="87" spans="1:29" s="26" customFormat="1" x14ac:dyDescent="0.4">
      <c r="A87" s="38">
        <v>86</v>
      </c>
      <c r="B87" s="25" t="s">
        <v>2138</v>
      </c>
      <c r="C87" s="58">
        <v>202109</v>
      </c>
      <c r="D87" s="25" t="s">
        <v>48</v>
      </c>
      <c r="E87" s="20" t="s">
        <v>17</v>
      </c>
      <c r="F87" s="30">
        <v>21</v>
      </c>
      <c r="G87" s="31">
        <v>43000</v>
      </c>
      <c r="H87" s="32">
        <f t="shared" si="25"/>
        <v>903000</v>
      </c>
      <c r="I87" s="33" t="str">
        <f t="shared" si="26"/>
        <v>0</v>
      </c>
      <c r="J87" s="33" t="str">
        <f t="shared" si="27"/>
        <v>0</v>
      </c>
      <c r="K87" s="34">
        <f t="shared" si="28"/>
        <v>40630</v>
      </c>
      <c r="L87" s="34">
        <f t="shared" si="29"/>
        <v>40630</v>
      </c>
      <c r="M87" s="35" t="str">
        <f t="shared" si="30"/>
        <v>0</v>
      </c>
      <c r="N87" s="35" t="str">
        <f t="shared" si="31"/>
        <v>0</v>
      </c>
      <c r="O87" s="35">
        <f t="shared" si="32"/>
        <v>0</v>
      </c>
      <c r="P87" s="36">
        <f t="shared" si="33"/>
        <v>7220</v>
      </c>
      <c r="Q87" s="36">
        <f t="shared" si="34"/>
        <v>9480</v>
      </c>
      <c r="R87" s="34">
        <f t="shared" si="35"/>
        <v>6010</v>
      </c>
      <c r="S87" s="35">
        <f t="shared" si="36"/>
        <v>47850</v>
      </c>
      <c r="T87" s="37">
        <f t="shared" si="37"/>
        <v>855150</v>
      </c>
      <c r="U87" s="35">
        <f t="shared" si="38"/>
        <v>56120</v>
      </c>
      <c r="V87" s="43">
        <f t="shared" si="39"/>
        <v>103970</v>
      </c>
      <c r="W87" s="27" t="str">
        <f t="shared" si="40"/>
        <v>우리은행</v>
      </c>
      <c r="X87" s="41" t="str">
        <f t="shared" si="41"/>
        <v>1002-141-533302</v>
      </c>
      <c r="Y87" s="59">
        <v>44489</v>
      </c>
      <c r="Z87" s="29" t="str">
        <f t="shared" si="42"/>
        <v>박은선(뮤지컬) 43,000x21시수=903,000 / 인건비-강사비</v>
      </c>
      <c r="AC87" s="28"/>
    </row>
    <row r="88" spans="1:29" s="26" customFormat="1" x14ac:dyDescent="0.4">
      <c r="A88" s="38">
        <v>87</v>
      </c>
      <c r="B88" s="25" t="s">
        <v>2139</v>
      </c>
      <c r="C88" s="58">
        <v>202109</v>
      </c>
      <c r="D88" s="25" t="s">
        <v>71</v>
      </c>
      <c r="E88" s="20" t="s">
        <v>750</v>
      </c>
      <c r="F88" s="30">
        <v>20</v>
      </c>
      <c r="G88" s="31">
        <v>43000</v>
      </c>
      <c r="H88" s="32">
        <f t="shared" si="25"/>
        <v>860000</v>
      </c>
      <c r="I88" s="33" t="str">
        <f t="shared" si="26"/>
        <v>0</v>
      </c>
      <c r="J88" s="33" t="str">
        <f t="shared" si="27"/>
        <v>0</v>
      </c>
      <c r="K88" s="34">
        <f t="shared" si="28"/>
        <v>38700</v>
      </c>
      <c r="L88" s="34">
        <f t="shared" si="29"/>
        <v>38700</v>
      </c>
      <c r="M88" s="35" t="str">
        <f t="shared" si="30"/>
        <v>0</v>
      </c>
      <c r="N88" s="35" t="str">
        <f t="shared" si="31"/>
        <v>0</v>
      </c>
      <c r="O88" s="35">
        <f t="shared" si="32"/>
        <v>0</v>
      </c>
      <c r="P88" s="36">
        <f t="shared" si="33"/>
        <v>6880</v>
      </c>
      <c r="Q88" s="36">
        <f t="shared" si="34"/>
        <v>9030</v>
      </c>
      <c r="R88" s="34">
        <f t="shared" si="35"/>
        <v>5720</v>
      </c>
      <c r="S88" s="35">
        <f t="shared" si="36"/>
        <v>45580</v>
      </c>
      <c r="T88" s="37">
        <f t="shared" si="37"/>
        <v>814420</v>
      </c>
      <c r="U88" s="35">
        <f t="shared" si="38"/>
        <v>53450</v>
      </c>
      <c r="V88" s="43">
        <f t="shared" si="39"/>
        <v>99030</v>
      </c>
      <c r="W88" s="27" t="str">
        <f t="shared" si="40"/>
        <v>국민은행</v>
      </c>
      <c r="X88" s="41" t="str">
        <f t="shared" si="41"/>
        <v>918001-01-163561</v>
      </c>
      <c r="Y88" s="59">
        <v>44489</v>
      </c>
      <c r="Z88" s="29" t="str">
        <f t="shared" si="42"/>
        <v>박지은820323(영화) 43,000x20시수=860,000 / 인건비-강사비</v>
      </c>
      <c r="AC88" s="28"/>
    </row>
    <row r="89" spans="1:29" s="26" customFormat="1" x14ac:dyDescent="0.4">
      <c r="A89" s="38">
        <v>88</v>
      </c>
      <c r="B89" s="25" t="s">
        <v>2140</v>
      </c>
      <c r="C89" s="58">
        <v>202109</v>
      </c>
      <c r="D89" s="25" t="s">
        <v>1923</v>
      </c>
      <c r="E89" s="20" t="s">
        <v>750</v>
      </c>
      <c r="F89" s="30">
        <v>14</v>
      </c>
      <c r="G89" s="31">
        <v>43000</v>
      </c>
      <c r="H89" s="32">
        <f t="shared" si="25"/>
        <v>602000</v>
      </c>
      <c r="I89" s="33" t="str">
        <f t="shared" si="26"/>
        <v>0</v>
      </c>
      <c r="J89" s="33" t="str">
        <f t="shared" si="27"/>
        <v>0</v>
      </c>
      <c r="K89" s="34">
        <f t="shared" si="28"/>
        <v>27090</v>
      </c>
      <c r="L89" s="34">
        <f t="shared" si="29"/>
        <v>27090</v>
      </c>
      <c r="M89" s="35" t="str">
        <f t="shared" si="30"/>
        <v>0</v>
      </c>
      <c r="N89" s="35" t="str">
        <f t="shared" si="31"/>
        <v>0</v>
      </c>
      <c r="O89" s="35">
        <f t="shared" si="32"/>
        <v>0</v>
      </c>
      <c r="P89" s="36">
        <f t="shared" si="33"/>
        <v>4810</v>
      </c>
      <c r="Q89" s="36">
        <f t="shared" si="34"/>
        <v>6320</v>
      </c>
      <c r="R89" s="34">
        <f t="shared" si="35"/>
        <v>4000</v>
      </c>
      <c r="S89" s="35">
        <f t="shared" si="36"/>
        <v>31900</v>
      </c>
      <c r="T89" s="37">
        <f t="shared" si="37"/>
        <v>570100</v>
      </c>
      <c r="U89" s="35">
        <f t="shared" si="38"/>
        <v>37410</v>
      </c>
      <c r="V89" s="43">
        <f t="shared" si="39"/>
        <v>69310</v>
      </c>
      <c r="W89" s="27" t="str">
        <f t="shared" si="40"/>
        <v>국민은행</v>
      </c>
      <c r="X89" s="41" t="str">
        <f t="shared" si="41"/>
        <v>349401-04-235465</v>
      </c>
      <c r="Y89" s="59">
        <v>44489</v>
      </c>
      <c r="Z89" s="29" t="str">
        <f t="shared" si="42"/>
        <v>박해원(영화) 43,000x14시수=602,000 / 인건비-강사비</v>
      </c>
      <c r="AC89" s="28"/>
    </row>
    <row r="90" spans="1:29" s="26" customFormat="1" x14ac:dyDescent="0.4">
      <c r="A90" s="38">
        <v>89</v>
      </c>
      <c r="B90" s="25" t="s">
        <v>2489</v>
      </c>
      <c r="C90" s="58">
        <v>202109</v>
      </c>
      <c r="D90" s="25" t="s">
        <v>2343</v>
      </c>
      <c r="E90" s="20" t="s">
        <v>15</v>
      </c>
      <c r="F90" s="30">
        <v>2</v>
      </c>
      <c r="G90" s="31">
        <v>43000</v>
      </c>
      <c r="H90" s="32">
        <f t="shared" si="25"/>
        <v>86000</v>
      </c>
      <c r="I90" s="33" t="str">
        <f t="shared" si="26"/>
        <v>0</v>
      </c>
      <c r="J90" s="33" t="str">
        <f t="shared" si="27"/>
        <v>0</v>
      </c>
      <c r="K90" s="34">
        <f t="shared" si="28"/>
        <v>3870</v>
      </c>
      <c r="L90" s="34">
        <f t="shared" si="29"/>
        <v>3870</v>
      </c>
      <c r="M90" s="35" t="str">
        <f t="shared" si="30"/>
        <v>0</v>
      </c>
      <c r="N90" s="35" t="str">
        <f t="shared" si="31"/>
        <v>0</v>
      </c>
      <c r="O90" s="35">
        <f t="shared" si="32"/>
        <v>0</v>
      </c>
      <c r="P90" s="36">
        <f t="shared" si="33"/>
        <v>680</v>
      </c>
      <c r="Q90" s="36">
        <f t="shared" si="34"/>
        <v>900</v>
      </c>
      <c r="R90" s="34">
        <f t="shared" si="35"/>
        <v>570</v>
      </c>
      <c r="S90" s="35">
        <f t="shared" si="36"/>
        <v>4550</v>
      </c>
      <c r="T90" s="37">
        <f t="shared" si="37"/>
        <v>81450</v>
      </c>
      <c r="U90" s="35">
        <f t="shared" si="38"/>
        <v>5340</v>
      </c>
      <c r="V90" s="43">
        <f t="shared" si="39"/>
        <v>9890</v>
      </c>
      <c r="W90" s="27" t="str">
        <f t="shared" si="40"/>
        <v>우리은행</v>
      </c>
      <c r="X90" s="41" t="str">
        <f t="shared" si="41"/>
        <v>1002-730-400980</v>
      </c>
      <c r="Y90" s="59">
        <v>44489</v>
      </c>
      <c r="Z90" s="29" t="str">
        <f t="shared" si="42"/>
        <v>박향숙(연극) 43,000x2시수=86,000 / 인건비-강사비</v>
      </c>
      <c r="AC90" s="28"/>
    </row>
    <row r="91" spans="1:29" s="26" customFormat="1" x14ac:dyDescent="0.4">
      <c r="A91" s="38">
        <v>90</v>
      </c>
      <c r="B91" s="25" t="s">
        <v>2141</v>
      </c>
      <c r="C91" s="58">
        <v>202109</v>
      </c>
      <c r="D91" s="25" t="s">
        <v>39</v>
      </c>
      <c r="E91" s="20" t="s">
        <v>15</v>
      </c>
      <c r="F91" s="30">
        <v>15</v>
      </c>
      <c r="G91" s="31">
        <v>43000</v>
      </c>
      <c r="H91" s="32">
        <f t="shared" si="25"/>
        <v>645000</v>
      </c>
      <c r="I91" s="33" t="str">
        <f t="shared" si="26"/>
        <v>0</v>
      </c>
      <c r="J91" s="33" t="str">
        <f t="shared" si="27"/>
        <v>0</v>
      </c>
      <c r="K91" s="34">
        <f t="shared" si="28"/>
        <v>29020</v>
      </c>
      <c r="L91" s="34">
        <f t="shared" si="29"/>
        <v>29020</v>
      </c>
      <c r="M91" s="35" t="str">
        <f t="shared" si="30"/>
        <v>0</v>
      </c>
      <c r="N91" s="35" t="str">
        <f t="shared" si="31"/>
        <v>0</v>
      </c>
      <c r="O91" s="35">
        <f t="shared" si="32"/>
        <v>0</v>
      </c>
      <c r="P91" s="36">
        <f t="shared" si="33"/>
        <v>5160</v>
      </c>
      <c r="Q91" s="36">
        <f t="shared" si="34"/>
        <v>6770</v>
      </c>
      <c r="R91" s="34">
        <f t="shared" si="35"/>
        <v>4290</v>
      </c>
      <c r="S91" s="35">
        <f t="shared" si="36"/>
        <v>34180</v>
      </c>
      <c r="T91" s="37">
        <f t="shared" si="37"/>
        <v>610820</v>
      </c>
      <c r="U91" s="35">
        <f t="shared" si="38"/>
        <v>40080</v>
      </c>
      <c r="V91" s="43">
        <f t="shared" si="39"/>
        <v>74260</v>
      </c>
      <c r="W91" s="27" t="str">
        <f t="shared" si="40"/>
        <v>신한은행</v>
      </c>
      <c r="X91" s="41" t="str">
        <f t="shared" si="41"/>
        <v>110-214-504281</v>
      </c>
      <c r="Y91" s="59">
        <v>44489</v>
      </c>
      <c r="Z91" s="29" t="str">
        <f t="shared" si="42"/>
        <v>박현정(연극) 43,000x15시수=645,000 / 인건비-강사비</v>
      </c>
      <c r="AC91" s="28"/>
    </row>
    <row r="92" spans="1:29" s="26" customFormat="1" ht="15.75" customHeight="1" x14ac:dyDescent="0.4">
      <c r="A92" s="38">
        <v>91</v>
      </c>
      <c r="B92" s="25" t="s">
        <v>2135</v>
      </c>
      <c r="C92" s="58">
        <v>202109</v>
      </c>
      <c r="D92" s="25" t="s">
        <v>693</v>
      </c>
      <c r="E92" s="20" t="s">
        <v>750</v>
      </c>
      <c r="F92" s="30">
        <v>44</v>
      </c>
      <c r="G92" s="31">
        <v>43000</v>
      </c>
      <c r="H92" s="32">
        <f t="shared" si="25"/>
        <v>1892000</v>
      </c>
      <c r="I92" s="33">
        <f t="shared" si="26"/>
        <v>16970</v>
      </c>
      <c r="J92" s="33">
        <f t="shared" si="27"/>
        <v>1690</v>
      </c>
      <c r="K92" s="34">
        <f t="shared" si="28"/>
        <v>85140</v>
      </c>
      <c r="L92" s="34">
        <f t="shared" si="29"/>
        <v>85140</v>
      </c>
      <c r="M92" s="35" t="str">
        <f t="shared" si="30"/>
        <v>0</v>
      </c>
      <c r="N92" s="35" t="str">
        <f t="shared" si="31"/>
        <v>0</v>
      </c>
      <c r="O92" s="35">
        <f t="shared" si="32"/>
        <v>0</v>
      </c>
      <c r="P92" s="36">
        <f t="shared" si="33"/>
        <v>15130</v>
      </c>
      <c r="Q92" s="36">
        <f t="shared" si="34"/>
        <v>19860</v>
      </c>
      <c r="R92" s="34">
        <f t="shared" si="35"/>
        <v>12600</v>
      </c>
      <c r="S92" s="35">
        <f t="shared" si="36"/>
        <v>118930</v>
      </c>
      <c r="T92" s="37">
        <f t="shared" si="37"/>
        <v>1773070</v>
      </c>
      <c r="U92" s="35">
        <f t="shared" si="38"/>
        <v>117600</v>
      </c>
      <c r="V92" s="43">
        <f t="shared" si="39"/>
        <v>217870</v>
      </c>
      <c r="W92" s="27" t="str">
        <f t="shared" si="40"/>
        <v>국민은행</v>
      </c>
      <c r="X92" s="41" t="str">
        <f t="shared" si="41"/>
        <v>217802-04-246790</v>
      </c>
      <c r="Y92" s="59">
        <v>44489</v>
      </c>
      <c r="Z92" s="29" t="str">
        <f t="shared" si="42"/>
        <v>방용진(영화) 43,000x44시수=1,892,000 / 인건비-강사비</v>
      </c>
      <c r="AC92" s="28"/>
    </row>
    <row r="93" spans="1:29" s="26" customFormat="1" x14ac:dyDescent="0.4">
      <c r="A93" s="38">
        <v>92</v>
      </c>
      <c r="B93" s="25" t="s">
        <v>2142</v>
      </c>
      <c r="C93" s="58">
        <v>202109</v>
      </c>
      <c r="D93" s="25" t="s">
        <v>693</v>
      </c>
      <c r="E93" s="20" t="s">
        <v>750</v>
      </c>
      <c r="F93" s="30"/>
      <c r="G93" s="31">
        <v>43000</v>
      </c>
      <c r="H93" s="32">
        <f t="shared" si="25"/>
        <v>0</v>
      </c>
      <c r="I93" s="33" t="str">
        <f t="shared" si="26"/>
        <v>0</v>
      </c>
      <c r="J93" s="33" t="str">
        <f t="shared" si="27"/>
        <v>0</v>
      </c>
      <c r="K93" s="34">
        <f t="shared" si="28"/>
        <v>0</v>
      </c>
      <c r="L93" s="34">
        <f t="shared" si="29"/>
        <v>0</v>
      </c>
      <c r="M93" s="35" t="str">
        <f t="shared" si="30"/>
        <v>0</v>
      </c>
      <c r="N93" s="35" t="str">
        <f t="shared" si="31"/>
        <v>0</v>
      </c>
      <c r="O93" s="35">
        <f t="shared" si="32"/>
        <v>0</v>
      </c>
      <c r="P93" s="36">
        <f t="shared" si="33"/>
        <v>0</v>
      </c>
      <c r="Q93" s="36">
        <f t="shared" si="34"/>
        <v>0</v>
      </c>
      <c r="R93" s="34">
        <f t="shared" si="35"/>
        <v>0</v>
      </c>
      <c r="S93" s="35" t="str">
        <f t="shared" si="36"/>
        <v>0</v>
      </c>
      <c r="T93" s="37">
        <f t="shared" si="37"/>
        <v>0</v>
      </c>
      <c r="U93" s="35" t="str">
        <f t="shared" si="38"/>
        <v>0</v>
      </c>
      <c r="V93" s="43" t="str">
        <f t="shared" si="39"/>
        <v>0</v>
      </c>
      <c r="W93" s="27" t="str">
        <f t="shared" si="40"/>
        <v>국민은행</v>
      </c>
      <c r="X93" s="41" t="str">
        <f t="shared" si="41"/>
        <v>217802-04-246790</v>
      </c>
      <c r="Y93" s="59">
        <v>44489</v>
      </c>
      <c r="Z93" s="29" t="str">
        <f t="shared" si="42"/>
        <v>방용진(영화) 43,000x시수=0 / 인건비-강사비</v>
      </c>
      <c r="AC93" s="28"/>
    </row>
    <row r="94" spans="1:29" s="26" customFormat="1" x14ac:dyDescent="0.4">
      <c r="A94" s="38">
        <v>93</v>
      </c>
      <c r="B94" s="25" t="s">
        <v>2143</v>
      </c>
      <c r="C94" s="58">
        <v>202109</v>
      </c>
      <c r="D94" s="25" t="s">
        <v>694</v>
      </c>
      <c r="E94" s="20" t="s">
        <v>15</v>
      </c>
      <c r="F94" s="30">
        <v>47</v>
      </c>
      <c r="G94" s="31">
        <v>43000</v>
      </c>
      <c r="H94" s="32">
        <f t="shared" si="25"/>
        <v>2021000</v>
      </c>
      <c r="I94" s="33">
        <f t="shared" si="26"/>
        <v>20170</v>
      </c>
      <c r="J94" s="33">
        <f t="shared" si="27"/>
        <v>2010</v>
      </c>
      <c r="K94" s="34">
        <f t="shared" si="28"/>
        <v>90940</v>
      </c>
      <c r="L94" s="34">
        <f t="shared" si="29"/>
        <v>90940</v>
      </c>
      <c r="M94" s="35" t="str">
        <f t="shared" si="30"/>
        <v>0</v>
      </c>
      <c r="N94" s="35" t="str">
        <f t="shared" si="31"/>
        <v>0</v>
      </c>
      <c r="O94" s="35">
        <f t="shared" si="32"/>
        <v>0</v>
      </c>
      <c r="P94" s="36">
        <f t="shared" si="33"/>
        <v>16160</v>
      </c>
      <c r="Q94" s="36">
        <f t="shared" si="34"/>
        <v>21220</v>
      </c>
      <c r="R94" s="34">
        <f t="shared" si="35"/>
        <v>13450</v>
      </c>
      <c r="S94" s="35">
        <f t="shared" si="36"/>
        <v>129280</v>
      </c>
      <c r="T94" s="37">
        <f t="shared" si="37"/>
        <v>1891720</v>
      </c>
      <c r="U94" s="35">
        <f t="shared" si="38"/>
        <v>125610</v>
      </c>
      <c r="V94" s="43">
        <f t="shared" si="39"/>
        <v>232710</v>
      </c>
      <c r="W94" s="27" t="str">
        <f t="shared" si="40"/>
        <v>농협은행</v>
      </c>
      <c r="X94" s="41" t="str">
        <f t="shared" si="41"/>
        <v>815811-56-087076</v>
      </c>
      <c r="Y94" s="59">
        <v>44489</v>
      </c>
      <c r="Z94" s="29" t="str">
        <f t="shared" si="42"/>
        <v>배성종(연극) 43,000x47시수=2,021,000 / 인건비-강사비</v>
      </c>
      <c r="AC94" s="28"/>
    </row>
    <row r="95" spans="1:29" s="26" customFormat="1" x14ac:dyDescent="0.4">
      <c r="A95" s="38">
        <v>94</v>
      </c>
      <c r="B95" s="25" t="s">
        <v>2099</v>
      </c>
      <c r="C95" s="58">
        <v>202109</v>
      </c>
      <c r="D95" s="25" t="s">
        <v>694</v>
      </c>
      <c r="E95" s="20" t="s">
        <v>15</v>
      </c>
      <c r="F95" s="30"/>
      <c r="G95" s="31">
        <v>43000</v>
      </c>
      <c r="H95" s="32">
        <f t="shared" si="25"/>
        <v>0</v>
      </c>
      <c r="I95" s="33" t="str">
        <f t="shared" si="26"/>
        <v>0</v>
      </c>
      <c r="J95" s="33" t="str">
        <f t="shared" si="27"/>
        <v>0</v>
      </c>
      <c r="K95" s="34">
        <f t="shared" si="28"/>
        <v>0</v>
      </c>
      <c r="L95" s="34">
        <f t="shared" si="29"/>
        <v>0</v>
      </c>
      <c r="M95" s="35" t="str">
        <f t="shared" si="30"/>
        <v>0</v>
      </c>
      <c r="N95" s="35" t="str">
        <f t="shared" si="31"/>
        <v>0</v>
      </c>
      <c r="O95" s="35">
        <f t="shared" si="32"/>
        <v>0</v>
      </c>
      <c r="P95" s="36">
        <f t="shared" si="33"/>
        <v>0</v>
      </c>
      <c r="Q95" s="36">
        <f t="shared" si="34"/>
        <v>0</v>
      </c>
      <c r="R95" s="34">
        <f t="shared" si="35"/>
        <v>0</v>
      </c>
      <c r="S95" s="35" t="str">
        <f t="shared" si="36"/>
        <v>0</v>
      </c>
      <c r="T95" s="37">
        <f t="shared" si="37"/>
        <v>0</v>
      </c>
      <c r="U95" s="35" t="str">
        <f t="shared" si="38"/>
        <v>0</v>
      </c>
      <c r="V95" s="43" t="str">
        <f t="shared" si="39"/>
        <v>0</v>
      </c>
      <c r="W95" s="27" t="str">
        <f t="shared" si="40"/>
        <v>농협은행</v>
      </c>
      <c r="X95" s="41" t="str">
        <f t="shared" si="41"/>
        <v>815811-56-087076</v>
      </c>
      <c r="Y95" s="59">
        <v>44489</v>
      </c>
      <c r="Z95" s="29" t="str">
        <f t="shared" si="42"/>
        <v>배성종(연극) 43,000x시수=0 / 인건비-강사비</v>
      </c>
      <c r="AC95" s="28"/>
    </row>
    <row r="96" spans="1:29" s="26" customFormat="1" x14ac:dyDescent="0.4">
      <c r="A96" s="38">
        <v>95</v>
      </c>
      <c r="B96" s="25" t="s">
        <v>2144</v>
      </c>
      <c r="C96" s="58">
        <v>202109</v>
      </c>
      <c r="D96" s="25" t="s">
        <v>1716</v>
      </c>
      <c r="E96" s="20" t="s">
        <v>17</v>
      </c>
      <c r="F96" s="30">
        <v>12</v>
      </c>
      <c r="G96" s="31">
        <v>43000</v>
      </c>
      <c r="H96" s="32">
        <f t="shared" si="25"/>
        <v>516000</v>
      </c>
      <c r="I96" s="33" t="str">
        <f t="shared" si="26"/>
        <v>0</v>
      </c>
      <c r="J96" s="33" t="str">
        <f t="shared" si="27"/>
        <v>0</v>
      </c>
      <c r="K96" s="34">
        <f t="shared" si="28"/>
        <v>23220</v>
      </c>
      <c r="L96" s="34">
        <f t="shared" si="29"/>
        <v>23220</v>
      </c>
      <c r="M96" s="35" t="str">
        <f t="shared" si="30"/>
        <v>0</v>
      </c>
      <c r="N96" s="35" t="str">
        <f t="shared" si="31"/>
        <v>0</v>
      </c>
      <c r="O96" s="35">
        <f t="shared" si="32"/>
        <v>0</v>
      </c>
      <c r="P96" s="36">
        <f t="shared" si="33"/>
        <v>4120</v>
      </c>
      <c r="Q96" s="36">
        <f t="shared" si="34"/>
        <v>5410</v>
      </c>
      <c r="R96" s="34">
        <f t="shared" si="35"/>
        <v>3430</v>
      </c>
      <c r="S96" s="35">
        <f t="shared" si="36"/>
        <v>27340</v>
      </c>
      <c r="T96" s="37">
        <f t="shared" si="37"/>
        <v>488660</v>
      </c>
      <c r="U96" s="35">
        <f t="shared" si="38"/>
        <v>32060</v>
      </c>
      <c r="V96" s="43">
        <f t="shared" si="39"/>
        <v>59400</v>
      </c>
      <c r="W96" s="27" t="str">
        <f t="shared" si="40"/>
        <v>우리은행</v>
      </c>
      <c r="X96" s="41" t="str">
        <f t="shared" si="41"/>
        <v>332-161571-02-101</v>
      </c>
      <c r="Y96" s="59">
        <v>44489</v>
      </c>
      <c r="Z96" s="29" t="str">
        <f t="shared" si="42"/>
        <v>배은지(뮤지컬) 43,000x12시수=516,000 / 인건비-강사비</v>
      </c>
      <c r="AC96" s="28"/>
    </row>
    <row r="97" spans="1:29" s="26" customFormat="1" x14ac:dyDescent="0.4">
      <c r="A97" s="38">
        <v>96</v>
      </c>
      <c r="B97" s="25" t="s">
        <v>2145</v>
      </c>
      <c r="C97" s="58">
        <v>202109</v>
      </c>
      <c r="D97" s="48" t="s">
        <v>2049</v>
      </c>
      <c r="E97" s="20" t="s">
        <v>750</v>
      </c>
      <c r="F97" s="30">
        <v>15</v>
      </c>
      <c r="G97" s="31">
        <v>43000</v>
      </c>
      <c r="H97" s="32">
        <f t="shared" si="25"/>
        <v>645000</v>
      </c>
      <c r="I97" s="33" t="str">
        <f t="shared" si="26"/>
        <v>0</v>
      </c>
      <c r="J97" s="33" t="str">
        <f t="shared" si="27"/>
        <v>0</v>
      </c>
      <c r="K97" s="34"/>
      <c r="L97" s="34"/>
      <c r="M97" s="35"/>
      <c r="N97" s="35"/>
      <c r="O97" s="35"/>
      <c r="P97" s="36"/>
      <c r="Q97" s="36"/>
      <c r="R97" s="34">
        <f t="shared" si="35"/>
        <v>4290</v>
      </c>
      <c r="S97" s="35">
        <f t="shared" si="36"/>
        <v>0</v>
      </c>
      <c r="T97" s="37">
        <f t="shared" si="37"/>
        <v>645000</v>
      </c>
      <c r="U97" s="35">
        <f t="shared" si="38"/>
        <v>4290</v>
      </c>
      <c r="V97" s="43">
        <f t="shared" si="39"/>
        <v>4290</v>
      </c>
      <c r="W97" s="27" t="str">
        <f t="shared" si="40"/>
        <v>기업은행</v>
      </c>
      <c r="X97" s="41" t="str">
        <f t="shared" si="41"/>
        <v>010-7774-5190</v>
      </c>
      <c r="Y97" s="59">
        <v>44489</v>
      </c>
      <c r="Z97" s="29" t="str">
        <f t="shared" si="42"/>
        <v>배한올(영화) 43,000x15시수=645,000 / 인건비-강사비</v>
      </c>
      <c r="AC97" s="28"/>
    </row>
    <row r="98" spans="1:29" s="26" customFormat="1" x14ac:dyDescent="0.4">
      <c r="A98" s="38">
        <v>97</v>
      </c>
      <c r="B98" s="25" t="s">
        <v>2490</v>
      </c>
      <c r="C98" s="58">
        <v>202109</v>
      </c>
      <c r="D98" s="25" t="s">
        <v>72</v>
      </c>
      <c r="E98" s="20" t="s">
        <v>17</v>
      </c>
      <c r="F98" s="30">
        <v>16</v>
      </c>
      <c r="G98" s="31">
        <v>43000</v>
      </c>
      <c r="H98" s="32">
        <f t="shared" si="25"/>
        <v>688000</v>
      </c>
      <c r="I98" s="33" t="str">
        <f t="shared" si="26"/>
        <v>0</v>
      </c>
      <c r="J98" s="33" t="str">
        <f t="shared" si="27"/>
        <v>0</v>
      </c>
      <c r="K98" s="34">
        <f t="shared" si="28"/>
        <v>30960</v>
      </c>
      <c r="L98" s="34">
        <f t="shared" si="29"/>
        <v>30960</v>
      </c>
      <c r="M98" s="35" t="str">
        <f t="shared" si="30"/>
        <v>0</v>
      </c>
      <c r="N98" s="35" t="str">
        <f t="shared" si="31"/>
        <v>0</v>
      </c>
      <c r="O98" s="35">
        <f t="shared" si="32"/>
        <v>0</v>
      </c>
      <c r="P98" s="36">
        <f t="shared" si="33"/>
        <v>5500</v>
      </c>
      <c r="Q98" s="36">
        <f t="shared" si="34"/>
        <v>7220</v>
      </c>
      <c r="R98" s="34">
        <f t="shared" si="35"/>
        <v>4580</v>
      </c>
      <c r="S98" s="35">
        <f t="shared" si="36"/>
        <v>36460</v>
      </c>
      <c r="T98" s="37">
        <f t="shared" si="37"/>
        <v>651540</v>
      </c>
      <c r="U98" s="35">
        <f t="shared" si="38"/>
        <v>42760</v>
      </c>
      <c r="V98" s="43">
        <f t="shared" si="39"/>
        <v>79220</v>
      </c>
      <c r="W98" s="27" t="str">
        <f t="shared" si="40"/>
        <v>농협</v>
      </c>
      <c r="X98" s="41" t="str">
        <f t="shared" si="41"/>
        <v>302-0761-1098-61</v>
      </c>
      <c r="Y98" s="59">
        <v>44489</v>
      </c>
      <c r="Z98" s="29" t="str">
        <f t="shared" si="42"/>
        <v>배희수(뮤지컬) 43,000x16시수=688,000 / 인건비-강사비</v>
      </c>
      <c r="AC98" s="28"/>
    </row>
    <row r="99" spans="1:29" s="26" customFormat="1" x14ac:dyDescent="0.4">
      <c r="A99" s="38">
        <v>98</v>
      </c>
      <c r="B99" s="25" t="s">
        <v>2146</v>
      </c>
      <c r="C99" s="58">
        <v>202109</v>
      </c>
      <c r="D99" s="25" t="s">
        <v>2480</v>
      </c>
      <c r="E99" s="20" t="s">
        <v>17</v>
      </c>
      <c r="F99" s="30">
        <v>30</v>
      </c>
      <c r="G99" s="31">
        <v>43000</v>
      </c>
      <c r="H99" s="32">
        <f t="shared" si="25"/>
        <v>1290000</v>
      </c>
      <c r="I99" s="33">
        <f t="shared" si="26"/>
        <v>4530</v>
      </c>
      <c r="J99" s="33">
        <f t="shared" si="27"/>
        <v>450</v>
      </c>
      <c r="K99" s="34">
        <f t="shared" si="28"/>
        <v>58050</v>
      </c>
      <c r="L99" s="34">
        <f t="shared" si="29"/>
        <v>58050</v>
      </c>
      <c r="M99" s="35" t="str">
        <f t="shared" si="30"/>
        <v>0</v>
      </c>
      <c r="N99" s="35" t="str">
        <f t="shared" si="31"/>
        <v>0</v>
      </c>
      <c r="O99" s="35">
        <f t="shared" si="32"/>
        <v>0</v>
      </c>
      <c r="P99" s="36">
        <f t="shared" si="33"/>
        <v>10320</v>
      </c>
      <c r="Q99" s="36">
        <f t="shared" si="34"/>
        <v>13540</v>
      </c>
      <c r="R99" s="34">
        <f t="shared" si="35"/>
        <v>8590</v>
      </c>
      <c r="S99" s="35">
        <f t="shared" si="36"/>
        <v>73350</v>
      </c>
      <c r="T99" s="37">
        <f t="shared" si="37"/>
        <v>1216650</v>
      </c>
      <c r="U99" s="35">
        <f t="shared" si="38"/>
        <v>80180</v>
      </c>
      <c r="V99" s="43">
        <f t="shared" si="39"/>
        <v>148550</v>
      </c>
      <c r="W99" s="27" t="s">
        <v>102</v>
      </c>
      <c r="X99" s="41" t="s">
        <v>977</v>
      </c>
      <c r="Y99" s="59">
        <v>44489</v>
      </c>
      <c r="Z99" s="29" t="str">
        <f t="shared" si="42"/>
        <v>백민 (뮤지컬) 43,000x30시수=1,290,000 / 인건비-강사비</v>
      </c>
      <c r="AC99" s="28"/>
    </row>
    <row r="100" spans="1:29" s="26" customFormat="1" x14ac:dyDescent="0.4">
      <c r="A100" s="38">
        <v>99</v>
      </c>
      <c r="B100" s="25" t="s">
        <v>2098</v>
      </c>
      <c r="C100" s="58">
        <v>202109</v>
      </c>
      <c r="D100" s="25" t="s">
        <v>1373</v>
      </c>
      <c r="E100" s="20" t="s">
        <v>15</v>
      </c>
      <c r="F100" s="30">
        <v>12</v>
      </c>
      <c r="G100" s="31">
        <v>43000</v>
      </c>
      <c r="H100" s="32">
        <f t="shared" si="25"/>
        <v>516000</v>
      </c>
      <c r="I100" s="33" t="str">
        <f t="shared" si="26"/>
        <v>0</v>
      </c>
      <c r="J100" s="33" t="str">
        <f t="shared" si="27"/>
        <v>0</v>
      </c>
      <c r="K100" s="34">
        <f t="shared" si="28"/>
        <v>23220</v>
      </c>
      <c r="L100" s="34">
        <f t="shared" si="29"/>
        <v>23220</v>
      </c>
      <c r="M100" s="35" t="str">
        <f t="shared" si="30"/>
        <v>0</v>
      </c>
      <c r="N100" s="35" t="str">
        <f t="shared" si="31"/>
        <v>0</v>
      </c>
      <c r="O100" s="35">
        <f t="shared" si="32"/>
        <v>0</v>
      </c>
      <c r="P100" s="36">
        <f t="shared" si="33"/>
        <v>4120</v>
      </c>
      <c r="Q100" s="36">
        <f t="shared" si="34"/>
        <v>5410</v>
      </c>
      <c r="R100" s="34">
        <f t="shared" si="35"/>
        <v>3430</v>
      </c>
      <c r="S100" s="35">
        <f t="shared" si="36"/>
        <v>27340</v>
      </c>
      <c r="T100" s="37">
        <f t="shared" si="37"/>
        <v>488660</v>
      </c>
      <c r="U100" s="35">
        <f t="shared" si="38"/>
        <v>32060</v>
      </c>
      <c r="V100" s="43">
        <f t="shared" si="39"/>
        <v>59400</v>
      </c>
      <c r="W100" s="27" t="str">
        <f t="shared" si="40"/>
        <v>국민은행</v>
      </c>
      <c r="X100" s="41" t="str">
        <f t="shared" si="41"/>
        <v>422401-01-335771</v>
      </c>
      <c r="Y100" s="59">
        <v>44489</v>
      </c>
      <c r="Z100" s="29" t="str">
        <f t="shared" si="42"/>
        <v>백선욱(연극) 43,000x12시수=516,000 / 인건비-강사비</v>
      </c>
      <c r="AC100" s="28"/>
    </row>
    <row r="101" spans="1:29" s="26" customFormat="1" x14ac:dyDescent="0.4">
      <c r="A101" s="38">
        <v>100</v>
      </c>
      <c r="B101" s="25" t="s">
        <v>2147</v>
      </c>
      <c r="C101" s="58">
        <v>202109</v>
      </c>
      <c r="D101" s="25" t="s">
        <v>1374</v>
      </c>
      <c r="E101" s="20" t="s">
        <v>750</v>
      </c>
      <c r="F101" s="30">
        <v>51</v>
      </c>
      <c r="G101" s="31">
        <v>43000</v>
      </c>
      <c r="H101" s="32">
        <f t="shared" si="25"/>
        <v>2193000</v>
      </c>
      <c r="I101" s="33">
        <f t="shared" si="26"/>
        <v>25630</v>
      </c>
      <c r="J101" s="33">
        <f t="shared" si="27"/>
        <v>2560</v>
      </c>
      <c r="K101" s="34">
        <f t="shared" si="28"/>
        <v>98680</v>
      </c>
      <c r="L101" s="34">
        <f t="shared" si="29"/>
        <v>98680</v>
      </c>
      <c r="M101" s="35" t="str">
        <f t="shared" si="30"/>
        <v>0</v>
      </c>
      <c r="N101" s="35" t="str">
        <f t="shared" si="31"/>
        <v>0</v>
      </c>
      <c r="O101" s="35">
        <f t="shared" si="32"/>
        <v>0</v>
      </c>
      <c r="P101" s="36">
        <f t="shared" si="33"/>
        <v>17540</v>
      </c>
      <c r="Q101" s="36">
        <f t="shared" si="34"/>
        <v>23020</v>
      </c>
      <c r="R101" s="34">
        <f t="shared" si="35"/>
        <v>14600</v>
      </c>
      <c r="S101" s="35">
        <f t="shared" si="36"/>
        <v>144410</v>
      </c>
      <c r="T101" s="37">
        <f t="shared" si="37"/>
        <v>2048590</v>
      </c>
      <c r="U101" s="35">
        <f t="shared" si="38"/>
        <v>136300</v>
      </c>
      <c r="V101" s="43">
        <f t="shared" si="39"/>
        <v>252520</v>
      </c>
      <c r="W101" s="27" t="str">
        <f t="shared" si="40"/>
        <v>카카오뱅크</v>
      </c>
      <c r="X101" s="41" t="str">
        <f t="shared" si="41"/>
        <v>3333-13-9392002</v>
      </c>
      <c r="Y101" s="59">
        <v>44489</v>
      </c>
      <c r="Z101" s="29" t="str">
        <f t="shared" si="42"/>
        <v>백순규(영화) 43,000x51시수=2,193,000 / 인건비-강사비</v>
      </c>
      <c r="AC101" s="28"/>
    </row>
    <row r="102" spans="1:29" s="26" customFormat="1" x14ac:dyDescent="0.4">
      <c r="A102" s="38">
        <v>101</v>
      </c>
      <c r="B102" s="25" t="s">
        <v>2148</v>
      </c>
      <c r="C102" s="58">
        <v>202109</v>
      </c>
      <c r="D102" s="25" t="s">
        <v>1374</v>
      </c>
      <c r="E102" s="20" t="s">
        <v>750</v>
      </c>
      <c r="F102" s="30"/>
      <c r="G102" s="31">
        <v>43000</v>
      </c>
      <c r="H102" s="32">
        <f t="shared" si="25"/>
        <v>0</v>
      </c>
      <c r="I102" s="33" t="str">
        <f t="shared" si="26"/>
        <v>0</v>
      </c>
      <c r="J102" s="33" t="str">
        <f t="shared" si="27"/>
        <v>0</v>
      </c>
      <c r="K102" s="34">
        <f t="shared" si="28"/>
        <v>0</v>
      </c>
      <c r="L102" s="34">
        <f t="shared" si="29"/>
        <v>0</v>
      </c>
      <c r="M102" s="35" t="str">
        <f t="shared" si="30"/>
        <v>0</v>
      </c>
      <c r="N102" s="35" t="str">
        <f t="shared" si="31"/>
        <v>0</v>
      </c>
      <c r="O102" s="35">
        <f t="shared" si="32"/>
        <v>0</v>
      </c>
      <c r="P102" s="36">
        <f t="shared" si="33"/>
        <v>0</v>
      </c>
      <c r="Q102" s="36">
        <f t="shared" si="34"/>
        <v>0</v>
      </c>
      <c r="R102" s="34">
        <f t="shared" si="35"/>
        <v>0</v>
      </c>
      <c r="S102" s="35" t="str">
        <f t="shared" si="36"/>
        <v>0</v>
      </c>
      <c r="T102" s="37">
        <f t="shared" si="37"/>
        <v>0</v>
      </c>
      <c r="U102" s="35" t="str">
        <f t="shared" si="38"/>
        <v>0</v>
      </c>
      <c r="V102" s="43" t="str">
        <f t="shared" si="39"/>
        <v>0</v>
      </c>
      <c r="W102" s="27" t="str">
        <f t="shared" si="40"/>
        <v>카카오뱅크</v>
      </c>
      <c r="X102" s="41" t="str">
        <f t="shared" si="41"/>
        <v>3333-13-9392002</v>
      </c>
      <c r="Y102" s="59">
        <v>44489</v>
      </c>
      <c r="Z102" s="29" t="str">
        <f t="shared" si="42"/>
        <v>백순규(영화) 43,000x시수=0 / 인건비-강사비</v>
      </c>
      <c r="AC102" s="28"/>
    </row>
    <row r="103" spans="1:29" s="26" customFormat="1" x14ac:dyDescent="0.4">
      <c r="A103" s="38">
        <v>102</v>
      </c>
      <c r="B103" s="25" t="s">
        <v>2149</v>
      </c>
      <c r="C103" s="58">
        <v>202109</v>
      </c>
      <c r="D103" s="25" t="s">
        <v>1375</v>
      </c>
      <c r="E103" s="20" t="s">
        <v>17</v>
      </c>
      <c r="F103" s="30">
        <v>30</v>
      </c>
      <c r="G103" s="31">
        <v>43000</v>
      </c>
      <c r="H103" s="32">
        <f t="shared" si="25"/>
        <v>1290000</v>
      </c>
      <c r="I103" s="33">
        <f t="shared" si="26"/>
        <v>4530</v>
      </c>
      <c r="J103" s="33">
        <f t="shared" si="27"/>
        <v>450</v>
      </c>
      <c r="K103" s="34">
        <f t="shared" si="28"/>
        <v>58050</v>
      </c>
      <c r="L103" s="34">
        <f t="shared" si="29"/>
        <v>58050</v>
      </c>
      <c r="M103" s="35" t="str">
        <f t="shared" si="30"/>
        <v>0</v>
      </c>
      <c r="N103" s="35" t="str">
        <f t="shared" si="31"/>
        <v>0</v>
      </c>
      <c r="O103" s="35">
        <f t="shared" si="32"/>
        <v>0</v>
      </c>
      <c r="P103" s="36">
        <f t="shared" si="33"/>
        <v>10320</v>
      </c>
      <c r="Q103" s="36">
        <f t="shared" si="34"/>
        <v>13540</v>
      </c>
      <c r="R103" s="34">
        <f t="shared" si="35"/>
        <v>8590</v>
      </c>
      <c r="S103" s="35">
        <f t="shared" si="36"/>
        <v>73350</v>
      </c>
      <c r="T103" s="37">
        <f t="shared" si="37"/>
        <v>1216650</v>
      </c>
      <c r="U103" s="35">
        <f t="shared" si="38"/>
        <v>80180</v>
      </c>
      <c r="V103" s="43">
        <f t="shared" si="39"/>
        <v>148550</v>
      </c>
      <c r="W103" s="27" t="str">
        <f t="shared" si="40"/>
        <v>하나은행</v>
      </c>
      <c r="X103" s="41" t="str">
        <f t="shared" si="41"/>
        <v>313-910014-45307</v>
      </c>
      <c r="Y103" s="59">
        <v>44489</v>
      </c>
      <c r="Z103" s="29" t="str">
        <f t="shared" si="42"/>
        <v>백준길(뮤지컬) 43,000x30시수=1,290,000 / 인건비-강사비</v>
      </c>
      <c r="AC103" s="28"/>
    </row>
    <row r="104" spans="1:29" s="26" customFormat="1" x14ac:dyDescent="0.4">
      <c r="A104" s="38">
        <v>103</v>
      </c>
      <c r="B104" s="25" t="s">
        <v>2491</v>
      </c>
      <c r="C104" s="58">
        <v>202109</v>
      </c>
      <c r="D104" s="25" t="s">
        <v>1924</v>
      </c>
      <c r="E104" s="20" t="s">
        <v>17</v>
      </c>
      <c r="F104" s="30">
        <v>24</v>
      </c>
      <c r="G104" s="31">
        <v>43000</v>
      </c>
      <c r="H104" s="32">
        <f t="shared" si="25"/>
        <v>1032000</v>
      </c>
      <c r="I104" s="33" t="str">
        <f t="shared" si="26"/>
        <v>0</v>
      </c>
      <c r="J104" s="33" t="str">
        <f t="shared" si="27"/>
        <v>0</v>
      </c>
      <c r="K104" s="34">
        <f t="shared" si="28"/>
        <v>46440</v>
      </c>
      <c r="L104" s="34">
        <f t="shared" si="29"/>
        <v>46440</v>
      </c>
      <c r="M104" s="35" t="str">
        <f t="shared" si="30"/>
        <v>0</v>
      </c>
      <c r="N104" s="35" t="str">
        <f t="shared" si="31"/>
        <v>0</v>
      </c>
      <c r="O104" s="35">
        <f t="shared" si="32"/>
        <v>0</v>
      </c>
      <c r="P104" s="36">
        <f t="shared" si="33"/>
        <v>8250</v>
      </c>
      <c r="Q104" s="36">
        <f t="shared" si="34"/>
        <v>10830</v>
      </c>
      <c r="R104" s="34">
        <f t="shared" si="35"/>
        <v>6870</v>
      </c>
      <c r="S104" s="35">
        <f t="shared" si="36"/>
        <v>54690</v>
      </c>
      <c r="T104" s="37">
        <f t="shared" si="37"/>
        <v>977310</v>
      </c>
      <c r="U104" s="35">
        <f t="shared" si="38"/>
        <v>64140</v>
      </c>
      <c r="V104" s="43">
        <f t="shared" si="39"/>
        <v>118830</v>
      </c>
      <c r="W104" s="27" t="str">
        <f t="shared" si="40"/>
        <v>국민은행</v>
      </c>
      <c r="X104" s="41" t="str">
        <f t="shared" si="41"/>
        <v>605301-04-057981</v>
      </c>
      <c r="Y104" s="59">
        <v>44489</v>
      </c>
      <c r="Z104" s="29" t="str">
        <f t="shared" si="42"/>
        <v>서가영(뮤지컬) 43,000x24시수=1,032,000 / 인건비-강사비</v>
      </c>
      <c r="AC104" s="28"/>
    </row>
    <row r="105" spans="1:29" s="26" customFormat="1" x14ac:dyDescent="0.4">
      <c r="A105" s="38">
        <v>104</v>
      </c>
      <c r="B105" s="25" t="s">
        <v>2150</v>
      </c>
      <c r="C105" s="58">
        <v>202109</v>
      </c>
      <c r="D105" s="25" t="s">
        <v>43</v>
      </c>
      <c r="E105" s="20" t="s">
        <v>750</v>
      </c>
      <c r="F105" s="30">
        <v>36</v>
      </c>
      <c r="G105" s="31">
        <v>43000</v>
      </c>
      <c r="H105" s="32">
        <f t="shared" si="25"/>
        <v>1548000</v>
      </c>
      <c r="I105" s="33">
        <f t="shared" si="26"/>
        <v>9740</v>
      </c>
      <c r="J105" s="33">
        <f t="shared" si="27"/>
        <v>970</v>
      </c>
      <c r="K105" s="34">
        <f t="shared" si="28"/>
        <v>69660</v>
      </c>
      <c r="L105" s="34">
        <f t="shared" si="29"/>
        <v>69660</v>
      </c>
      <c r="M105" s="35" t="str">
        <f t="shared" si="30"/>
        <v>0</v>
      </c>
      <c r="N105" s="35" t="str">
        <f t="shared" si="31"/>
        <v>0</v>
      </c>
      <c r="O105" s="35">
        <f t="shared" si="32"/>
        <v>0</v>
      </c>
      <c r="P105" s="36">
        <f t="shared" si="33"/>
        <v>12380</v>
      </c>
      <c r="Q105" s="36">
        <f t="shared" si="34"/>
        <v>16250</v>
      </c>
      <c r="R105" s="34">
        <f t="shared" si="35"/>
        <v>10300</v>
      </c>
      <c r="S105" s="35">
        <f t="shared" si="36"/>
        <v>92750</v>
      </c>
      <c r="T105" s="37">
        <f t="shared" si="37"/>
        <v>1455250</v>
      </c>
      <c r="U105" s="35">
        <f t="shared" si="38"/>
        <v>96210</v>
      </c>
      <c r="V105" s="43">
        <f t="shared" si="39"/>
        <v>178250</v>
      </c>
      <c r="W105" s="27" t="str">
        <f t="shared" si="40"/>
        <v>국민은행</v>
      </c>
      <c r="X105" s="41" t="str">
        <f t="shared" si="41"/>
        <v>060401-04-033517</v>
      </c>
      <c r="Y105" s="59">
        <v>44489</v>
      </c>
      <c r="Z105" s="29" t="str">
        <f t="shared" si="42"/>
        <v>서동철(영화) 43,000x36시수=1,548,000 / 인건비-강사비</v>
      </c>
      <c r="AC105" s="28"/>
    </row>
    <row r="106" spans="1:29" s="26" customFormat="1" x14ac:dyDescent="0.4">
      <c r="A106" s="38">
        <v>105</v>
      </c>
      <c r="B106" s="25" t="s">
        <v>2490</v>
      </c>
      <c r="C106" s="58">
        <v>202109</v>
      </c>
      <c r="D106" s="25" t="s">
        <v>695</v>
      </c>
      <c r="E106" s="20" t="s">
        <v>17</v>
      </c>
      <c r="F106" s="30">
        <v>26</v>
      </c>
      <c r="G106" s="31">
        <v>43000</v>
      </c>
      <c r="H106" s="32">
        <f t="shared" si="25"/>
        <v>1118000</v>
      </c>
      <c r="I106" s="33">
        <f t="shared" si="26"/>
        <v>1810</v>
      </c>
      <c r="J106" s="33">
        <f t="shared" si="27"/>
        <v>180</v>
      </c>
      <c r="K106" s="34">
        <f t="shared" si="28"/>
        <v>50310</v>
      </c>
      <c r="L106" s="34">
        <f t="shared" si="29"/>
        <v>50310</v>
      </c>
      <c r="M106" s="35" t="str">
        <f t="shared" si="30"/>
        <v>0</v>
      </c>
      <c r="N106" s="35" t="str">
        <f t="shared" si="31"/>
        <v>0</v>
      </c>
      <c r="O106" s="35">
        <f t="shared" si="32"/>
        <v>0</v>
      </c>
      <c r="P106" s="36">
        <f t="shared" si="33"/>
        <v>8940</v>
      </c>
      <c r="Q106" s="36">
        <f t="shared" si="34"/>
        <v>11730</v>
      </c>
      <c r="R106" s="34">
        <f t="shared" si="35"/>
        <v>7440</v>
      </c>
      <c r="S106" s="35">
        <f t="shared" si="36"/>
        <v>61240</v>
      </c>
      <c r="T106" s="37">
        <f t="shared" si="37"/>
        <v>1056760</v>
      </c>
      <c r="U106" s="35">
        <f t="shared" si="38"/>
        <v>69480</v>
      </c>
      <c r="V106" s="43">
        <f t="shared" si="39"/>
        <v>128730</v>
      </c>
      <c r="W106" s="27" t="str">
        <f t="shared" si="40"/>
        <v>우리은행</v>
      </c>
      <c r="X106" s="41" t="str">
        <f t="shared" si="41"/>
        <v>1002-380-339676</v>
      </c>
      <c r="Y106" s="59">
        <v>44489</v>
      </c>
      <c r="Z106" s="29" t="str">
        <f t="shared" si="42"/>
        <v>서미영83(뮤지컬) 43,000x26시수=1,118,000 / 인건비-강사비</v>
      </c>
      <c r="AC106" s="28"/>
    </row>
    <row r="107" spans="1:29" s="26" customFormat="1" x14ac:dyDescent="0.4">
      <c r="A107" s="38">
        <v>106</v>
      </c>
      <c r="B107" s="25" t="s">
        <v>2151</v>
      </c>
      <c r="C107" s="58">
        <v>202109</v>
      </c>
      <c r="D107" s="25" t="s">
        <v>1388</v>
      </c>
      <c r="E107" s="20" t="s">
        <v>17</v>
      </c>
      <c r="F107" s="30">
        <v>24</v>
      </c>
      <c r="G107" s="31">
        <v>43000</v>
      </c>
      <c r="H107" s="32">
        <f t="shared" si="25"/>
        <v>1032000</v>
      </c>
      <c r="I107" s="33" t="str">
        <f t="shared" si="26"/>
        <v>0</v>
      </c>
      <c r="J107" s="33" t="str">
        <f t="shared" si="27"/>
        <v>0</v>
      </c>
      <c r="K107" s="34">
        <f t="shared" si="28"/>
        <v>46440</v>
      </c>
      <c r="L107" s="34">
        <f t="shared" si="29"/>
        <v>46440</v>
      </c>
      <c r="M107" s="35" t="str">
        <f t="shared" si="30"/>
        <v>0</v>
      </c>
      <c r="N107" s="35" t="str">
        <f t="shared" si="31"/>
        <v>0</v>
      </c>
      <c r="O107" s="35">
        <f t="shared" si="32"/>
        <v>0</v>
      </c>
      <c r="P107" s="36">
        <f t="shared" si="33"/>
        <v>8250</v>
      </c>
      <c r="Q107" s="36">
        <f t="shared" si="34"/>
        <v>10830</v>
      </c>
      <c r="R107" s="34">
        <f t="shared" si="35"/>
        <v>6870</v>
      </c>
      <c r="S107" s="35">
        <f t="shared" si="36"/>
        <v>54690</v>
      </c>
      <c r="T107" s="37">
        <f t="shared" si="37"/>
        <v>977310</v>
      </c>
      <c r="U107" s="35">
        <f t="shared" si="38"/>
        <v>64140</v>
      </c>
      <c r="V107" s="43">
        <f t="shared" si="39"/>
        <v>118830</v>
      </c>
      <c r="W107" s="27" t="str">
        <f t="shared" si="40"/>
        <v>국민은행</v>
      </c>
      <c r="X107" s="41">
        <f t="shared" si="41"/>
        <v>98474060367</v>
      </c>
      <c r="Y107" s="59">
        <v>44489</v>
      </c>
      <c r="Z107" s="29" t="str">
        <f t="shared" si="42"/>
        <v>서수지(뮤지컬) 43,000x24시수=1,032,000 / 인건비-강사비</v>
      </c>
      <c r="AC107" s="28"/>
    </row>
    <row r="108" spans="1:29" s="26" customFormat="1" x14ac:dyDescent="0.4">
      <c r="A108" s="38">
        <v>107</v>
      </c>
      <c r="B108" s="25" t="s">
        <v>2152</v>
      </c>
      <c r="C108" s="58">
        <v>202109</v>
      </c>
      <c r="D108" s="25" t="s">
        <v>22</v>
      </c>
      <c r="E108" s="20" t="s">
        <v>750</v>
      </c>
      <c r="F108" s="30">
        <v>45</v>
      </c>
      <c r="G108" s="31">
        <v>43000</v>
      </c>
      <c r="H108" s="32">
        <f t="shared" si="25"/>
        <v>1935000</v>
      </c>
      <c r="I108" s="33">
        <f t="shared" si="26"/>
        <v>17800</v>
      </c>
      <c r="J108" s="33">
        <f t="shared" si="27"/>
        <v>1780</v>
      </c>
      <c r="K108" s="34">
        <f t="shared" si="28"/>
        <v>87070</v>
      </c>
      <c r="L108" s="34">
        <f t="shared" si="29"/>
        <v>87070</v>
      </c>
      <c r="M108" s="35" t="str">
        <f t="shared" si="30"/>
        <v>0</v>
      </c>
      <c r="N108" s="35" t="str">
        <f t="shared" si="31"/>
        <v>0</v>
      </c>
      <c r="O108" s="35">
        <f t="shared" si="32"/>
        <v>0</v>
      </c>
      <c r="P108" s="36">
        <f t="shared" si="33"/>
        <v>15480</v>
      </c>
      <c r="Q108" s="36">
        <f t="shared" si="34"/>
        <v>20310</v>
      </c>
      <c r="R108" s="34">
        <f t="shared" si="35"/>
        <v>12880</v>
      </c>
      <c r="S108" s="35">
        <f t="shared" si="36"/>
        <v>122130</v>
      </c>
      <c r="T108" s="37">
        <f t="shared" si="37"/>
        <v>1812870</v>
      </c>
      <c r="U108" s="35">
        <f t="shared" si="38"/>
        <v>120260</v>
      </c>
      <c r="V108" s="43">
        <f t="shared" si="39"/>
        <v>222810</v>
      </c>
      <c r="W108" s="27" t="str">
        <f t="shared" si="40"/>
        <v>우리은행</v>
      </c>
      <c r="X108" s="41" t="str">
        <f t="shared" si="41"/>
        <v>1002-447-366548</v>
      </c>
      <c r="Y108" s="59">
        <v>44489</v>
      </c>
      <c r="Z108" s="29" t="str">
        <f t="shared" si="42"/>
        <v>석대형(영화) 43,000x45시수=1,935,000 / 인건비-강사비</v>
      </c>
      <c r="AC108" s="28"/>
    </row>
    <row r="109" spans="1:29" s="26" customFormat="1" x14ac:dyDescent="0.4">
      <c r="A109" s="38">
        <v>108</v>
      </c>
      <c r="B109" s="25" t="s">
        <v>2068</v>
      </c>
      <c r="C109" s="58">
        <v>202109</v>
      </c>
      <c r="D109" s="25" t="s">
        <v>22</v>
      </c>
      <c r="E109" s="20" t="s">
        <v>750</v>
      </c>
      <c r="F109" s="30"/>
      <c r="G109" s="31">
        <v>43000</v>
      </c>
      <c r="H109" s="32">
        <f t="shared" si="25"/>
        <v>0</v>
      </c>
      <c r="I109" s="33" t="str">
        <f t="shared" si="26"/>
        <v>0</v>
      </c>
      <c r="J109" s="33" t="str">
        <f t="shared" si="27"/>
        <v>0</v>
      </c>
      <c r="K109" s="34">
        <f t="shared" si="28"/>
        <v>0</v>
      </c>
      <c r="L109" s="34">
        <f t="shared" si="29"/>
        <v>0</v>
      </c>
      <c r="M109" s="35" t="str">
        <f t="shared" si="30"/>
        <v>0</v>
      </c>
      <c r="N109" s="35" t="str">
        <f t="shared" si="31"/>
        <v>0</v>
      </c>
      <c r="O109" s="35">
        <f t="shared" si="32"/>
        <v>0</v>
      </c>
      <c r="P109" s="36">
        <f t="shared" si="33"/>
        <v>0</v>
      </c>
      <c r="Q109" s="36">
        <f t="shared" si="34"/>
        <v>0</v>
      </c>
      <c r="R109" s="34">
        <f t="shared" si="35"/>
        <v>0</v>
      </c>
      <c r="S109" s="35" t="str">
        <f t="shared" si="36"/>
        <v>0</v>
      </c>
      <c r="T109" s="37">
        <f t="shared" si="37"/>
        <v>0</v>
      </c>
      <c r="U109" s="35" t="str">
        <f t="shared" si="38"/>
        <v>0</v>
      </c>
      <c r="V109" s="43" t="str">
        <f t="shared" si="39"/>
        <v>0</v>
      </c>
      <c r="W109" s="27" t="str">
        <f t="shared" si="40"/>
        <v>우리은행</v>
      </c>
      <c r="X109" s="41" t="str">
        <f t="shared" si="41"/>
        <v>1002-447-366548</v>
      </c>
      <c r="Y109" s="59">
        <v>44489</v>
      </c>
      <c r="Z109" s="29" t="str">
        <f t="shared" si="42"/>
        <v>석대형(영화) 43,000x시수=0 / 인건비-강사비</v>
      </c>
      <c r="AC109" s="28"/>
    </row>
    <row r="110" spans="1:29" s="26" customFormat="1" x14ac:dyDescent="0.4">
      <c r="A110" s="38">
        <v>109</v>
      </c>
      <c r="B110" s="25" t="s">
        <v>2153</v>
      </c>
      <c r="C110" s="58">
        <v>202109</v>
      </c>
      <c r="D110" s="25" t="s">
        <v>698</v>
      </c>
      <c r="E110" s="20" t="s">
        <v>15</v>
      </c>
      <c r="F110" s="30">
        <v>31</v>
      </c>
      <c r="G110" s="31">
        <v>43000</v>
      </c>
      <c r="H110" s="32">
        <f t="shared" si="25"/>
        <v>1333000</v>
      </c>
      <c r="I110" s="33">
        <f t="shared" si="26"/>
        <v>5360</v>
      </c>
      <c r="J110" s="33">
        <f t="shared" si="27"/>
        <v>530</v>
      </c>
      <c r="K110" s="34">
        <f t="shared" si="28"/>
        <v>59980</v>
      </c>
      <c r="L110" s="34">
        <f t="shared" si="29"/>
        <v>59980</v>
      </c>
      <c r="M110" s="35" t="str">
        <f t="shared" si="30"/>
        <v>0</v>
      </c>
      <c r="N110" s="35" t="str">
        <f t="shared" si="31"/>
        <v>0</v>
      </c>
      <c r="O110" s="35">
        <f t="shared" si="32"/>
        <v>0</v>
      </c>
      <c r="P110" s="36">
        <f t="shared" si="33"/>
        <v>10660</v>
      </c>
      <c r="Q110" s="36">
        <f t="shared" si="34"/>
        <v>13990</v>
      </c>
      <c r="R110" s="34">
        <f t="shared" si="35"/>
        <v>8870</v>
      </c>
      <c r="S110" s="35">
        <f t="shared" si="36"/>
        <v>76530</v>
      </c>
      <c r="T110" s="37">
        <f t="shared" si="37"/>
        <v>1256470</v>
      </c>
      <c r="U110" s="35">
        <f t="shared" si="38"/>
        <v>82840</v>
      </c>
      <c r="V110" s="43">
        <f t="shared" si="39"/>
        <v>153480</v>
      </c>
      <c r="W110" s="27" t="str">
        <f t="shared" si="40"/>
        <v>우리은행</v>
      </c>
      <c r="X110" s="41" t="str">
        <f t="shared" si="41"/>
        <v>1002-939-519871</v>
      </c>
      <c r="Y110" s="59">
        <v>44489</v>
      </c>
      <c r="Z110" s="29" t="str">
        <f t="shared" si="42"/>
        <v>성미혜(연극) 43,000x31시수=1,333,000 / 인건비-강사비</v>
      </c>
      <c r="AC110" s="28"/>
    </row>
    <row r="111" spans="1:29" s="26" customFormat="1" x14ac:dyDescent="0.4">
      <c r="A111" s="38">
        <v>110</v>
      </c>
      <c r="B111" s="25" t="s">
        <v>2154</v>
      </c>
      <c r="C111" s="58">
        <v>202109</v>
      </c>
      <c r="D111" s="25" t="s">
        <v>699</v>
      </c>
      <c r="E111" s="20" t="s">
        <v>750</v>
      </c>
      <c r="F111" s="30">
        <v>33</v>
      </c>
      <c r="G111" s="31">
        <v>43000</v>
      </c>
      <c r="H111" s="32">
        <f t="shared" si="25"/>
        <v>1419000</v>
      </c>
      <c r="I111" s="33">
        <f t="shared" si="26"/>
        <v>7110</v>
      </c>
      <c r="J111" s="33">
        <f t="shared" si="27"/>
        <v>710</v>
      </c>
      <c r="K111" s="34">
        <f t="shared" si="28"/>
        <v>63850</v>
      </c>
      <c r="L111" s="34">
        <f t="shared" si="29"/>
        <v>63850</v>
      </c>
      <c r="M111" s="35" t="str">
        <f t="shared" si="30"/>
        <v>0</v>
      </c>
      <c r="N111" s="35" t="str">
        <f t="shared" si="31"/>
        <v>0</v>
      </c>
      <c r="O111" s="35">
        <f t="shared" si="32"/>
        <v>0</v>
      </c>
      <c r="P111" s="36">
        <f t="shared" si="33"/>
        <v>11350</v>
      </c>
      <c r="Q111" s="36">
        <f t="shared" si="34"/>
        <v>14890</v>
      </c>
      <c r="R111" s="34">
        <f t="shared" si="35"/>
        <v>9450</v>
      </c>
      <c r="S111" s="35">
        <f t="shared" si="36"/>
        <v>83020</v>
      </c>
      <c r="T111" s="37">
        <f t="shared" si="37"/>
        <v>1335980</v>
      </c>
      <c r="U111" s="35">
        <f t="shared" si="38"/>
        <v>88190</v>
      </c>
      <c r="V111" s="43">
        <f t="shared" si="39"/>
        <v>163390</v>
      </c>
      <c r="W111" s="27" t="str">
        <f t="shared" si="40"/>
        <v>우리은행</v>
      </c>
      <c r="X111" s="41" t="str">
        <f t="shared" si="41"/>
        <v>136-319835-02-001</v>
      </c>
      <c r="Y111" s="59">
        <v>44489</v>
      </c>
      <c r="Z111" s="29" t="str">
        <f t="shared" si="42"/>
        <v>성보희(영화) 43,000x33시수=1,419,000 / 인건비-강사비</v>
      </c>
      <c r="AC111" s="28"/>
    </row>
    <row r="112" spans="1:29" s="26" customFormat="1" x14ac:dyDescent="0.4">
      <c r="A112" s="38">
        <v>111</v>
      </c>
      <c r="B112" s="25" t="s">
        <v>2155</v>
      </c>
      <c r="C112" s="58">
        <v>202109</v>
      </c>
      <c r="D112" s="25" t="s">
        <v>238</v>
      </c>
      <c r="E112" s="20" t="s">
        <v>750</v>
      </c>
      <c r="F112" s="30">
        <v>32</v>
      </c>
      <c r="G112" s="31">
        <v>43000</v>
      </c>
      <c r="H112" s="32">
        <f t="shared" si="25"/>
        <v>1376000</v>
      </c>
      <c r="I112" s="33">
        <f t="shared" si="26"/>
        <v>6290</v>
      </c>
      <c r="J112" s="33">
        <f t="shared" si="27"/>
        <v>620</v>
      </c>
      <c r="K112" s="34">
        <f t="shared" si="28"/>
        <v>61920</v>
      </c>
      <c r="L112" s="34">
        <f t="shared" si="29"/>
        <v>61920</v>
      </c>
      <c r="M112" s="35" t="str">
        <f t="shared" si="30"/>
        <v>0</v>
      </c>
      <c r="N112" s="35" t="str">
        <f t="shared" si="31"/>
        <v>0</v>
      </c>
      <c r="O112" s="35">
        <f t="shared" si="32"/>
        <v>0</v>
      </c>
      <c r="P112" s="36">
        <f t="shared" si="33"/>
        <v>11000</v>
      </c>
      <c r="Q112" s="36">
        <f t="shared" si="34"/>
        <v>14440</v>
      </c>
      <c r="R112" s="34">
        <f t="shared" si="35"/>
        <v>9160</v>
      </c>
      <c r="S112" s="35">
        <f t="shared" si="36"/>
        <v>79830</v>
      </c>
      <c r="T112" s="37">
        <f t="shared" si="37"/>
        <v>1296170</v>
      </c>
      <c r="U112" s="35">
        <f t="shared" si="38"/>
        <v>85520</v>
      </c>
      <c r="V112" s="43">
        <f t="shared" si="39"/>
        <v>158440</v>
      </c>
      <c r="W112" s="27" t="str">
        <f t="shared" si="40"/>
        <v>국민은행</v>
      </c>
      <c r="X112" s="41" t="str">
        <f t="shared" si="41"/>
        <v>205702-04-067927</v>
      </c>
      <c r="Y112" s="59">
        <v>44489</v>
      </c>
      <c r="Z112" s="29" t="str">
        <f t="shared" si="42"/>
        <v>성유경(영화) 43,000x32시수=1,376,000 / 인건비-강사비</v>
      </c>
      <c r="AC112" s="28"/>
    </row>
    <row r="113" spans="1:29" s="26" customFormat="1" x14ac:dyDescent="0.4">
      <c r="A113" s="38">
        <v>112</v>
      </c>
      <c r="B113" s="25" t="s">
        <v>2156</v>
      </c>
      <c r="C113" s="58">
        <v>202109</v>
      </c>
      <c r="D113" s="25" t="s">
        <v>2050</v>
      </c>
      <c r="E113" s="20" t="s">
        <v>750</v>
      </c>
      <c r="F113" s="30">
        <v>27</v>
      </c>
      <c r="G113" s="31">
        <v>43000</v>
      </c>
      <c r="H113" s="32">
        <f t="shared" si="25"/>
        <v>1161000</v>
      </c>
      <c r="I113" s="33">
        <f t="shared" si="26"/>
        <v>2440</v>
      </c>
      <c r="J113" s="33">
        <f t="shared" si="27"/>
        <v>240</v>
      </c>
      <c r="K113" s="34">
        <f t="shared" si="28"/>
        <v>52240</v>
      </c>
      <c r="L113" s="34">
        <f t="shared" si="29"/>
        <v>52240</v>
      </c>
      <c r="M113" s="35" t="str">
        <f t="shared" si="30"/>
        <v>0</v>
      </c>
      <c r="N113" s="35" t="str">
        <f t="shared" si="31"/>
        <v>0</v>
      </c>
      <c r="O113" s="35">
        <f t="shared" si="32"/>
        <v>0</v>
      </c>
      <c r="P113" s="36">
        <f t="shared" si="33"/>
        <v>9280</v>
      </c>
      <c r="Q113" s="36">
        <f t="shared" si="34"/>
        <v>12190</v>
      </c>
      <c r="R113" s="34">
        <f t="shared" si="35"/>
        <v>7730</v>
      </c>
      <c r="S113" s="35">
        <f t="shared" si="36"/>
        <v>64200</v>
      </c>
      <c r="T113" s="37">
        <f t="shared" si="37"/>
        <v>1096800</v>
      </c>
      <c r="U113" s="35">
        <f t="shared" si="38"/>
        <v>72160</v>
      </c>
      <c r="V113" s="43">
        <f t="shared" si="39"/>
        <v>133680</v>
      </c>
      <c r="W113" s="27" t="str">
        <f t="shared" si="40"/>
        <v>스탠다드차타드은행</v>
      </c>
      <c r="X113" s="41" t="str">
        <f t="shared" si="41"/>
        <v>302-20-189394</v>
      </c>
      <c r="Y113" s="59">
        <v>44489</v>
      </c>
      <c r="Z113" s="29" t="str">
        <f t="shared" si="42"/>
        <v>손다겸(영화) 43,000x27시수=1,161,000 / 인건비-강사비</v>
      </c>
      <c r="AC113" s="28"/>
    </row>
    <row r="114" spans="1:29" x14ac:dyDescent="0.4">
      <c r="A114" s="38">
        <v>113</v>
      </c>
      <c r="B114" s="25" t="s">
        <v>2157</v>
      </c>
      <c r="C114" s="58">
        <v>202109</v>
      </c>
      <c r="D114" s="25" t="s">
        <v>2050</v>
      </c>
      <c r="E114" s="20" t="s">
        <v>750</v>
      </c>
      <c r="F114" s="30"/>
      <c r="G114" s="31">
        <v>43000</v>
      </c>
      <c r="H114" s="32">
        <f t="shared" si="25"/>
        <v>0</v>
      </c>
      <c r="I114" s="33" t="str">
        <f t="shared" si="26"/>
        <v>0</v>
      </c>
      <c r="J114" s="33" t="str">
        <f t="shared" si="27"/>
        <v>0</v>
      </c>
      <c r="K114" s="34">
        <f t="shared" si="28"/>
        <v>0</v>
      </c>
      <c r="L114" s="34">
        <f t="shared" si="29"/>
        <v>0</v>
      </c>
      <c r="M114" s="35" t="str">
        <f t="shared" si="30"/>
        <v>0</v>
      </c>
      <c r="N114" s="35" t="str">
        <f t="shared" si="31"/>
        <v>0</v>
      </c>
      <c r="O114" s="35">
        <f t="shared" si="32"/>
        <v>0</v>
      </c>
      <c r="P114" s="36">
        <f t="shared" si="33"/>
        <v>0</v>
      </c>
      <c r="Q114" s="36">
        <f t="shared" si="34"/>
        <v>0</v>
      </c>
      <c r="R114" s="34">
        <f t="shared" si="35"/>
        <v>0</v>
      </c>
      <c r="S114" s="35" t="str">
        <f t="shared" si="36"/>
        <v>0</v>
      </c>
      <c r="T114" s="37">
        <f t="shared" si="37"/>
        <v>0</v>
      </c>
      <c r="U114" s="35" t="str">
        <f t="shared" si="38"/>
        <v>0</v>
      </c>
      <c r="V114" s="43" t="str">
        <f t="shared" si="39"/>
        <v>0</v>
      </c>
      <c r="W114" s="27" t="str">
        <f t="shared" si="40"/>
        <v>스탠다드차타드은행</v>
      </c>
      <c r="X114" s="41" t="str">
        <f t="shared" si="41"/>
        <v>302-20-189394</v>
      </c>
      <c r="Y114" s="59">
        <v>44489</v>
      </c>
      <c r="Z114" s="29" t="str">
        <f t="shared" si="42"/>
        <v>손다겸(영화) 43,000x시수=0 / 인건비-강사비</v>
      </c>
      <c r="AA114" s="26"/>
      <c r="AB114" s="26"/>
      <c r="AC114" s="28"/>
    </row>
    <row r="115" spans="1:29" s="26" customFormat="1" x14ac:dyDescent="0.4">
      <c r="A115" s="38">
        <v>114</v>
      </c>
      <c r="B115" s="25" t="s">
        <v>2492</v>
      </c>
      <c r="C115" s="58">
        <v>202109</v>
      </c>
      <c r="D115" s="48" t="s">
        <v>2353</v>
      </c>
      <c r="E115" s="20" t="s">
        <v>17</v>
      </c>
      <c r="F115" s="30">
        <v>2</v>
      </c>
      <c r="G115" s="31">
        <v>43000</v>
      </c>
      <c r="H115" s="32">
        <f t="shared" si="25"/>
        <v>86000</v>
      </c>
      <c r="I115" s="33" t="str">
        <f t="shared" si="26"/>
        <v>0</v>
      </c>
      <c r="J115" s="33" t="str">
        <f t="shared" si="27"/>
        <v>0</v>
      </c>
      <c r="K115" s="34"/>
      <c r="L115" s="34"/>
      <c r="M115" s="35"/>
      <c r="N115" s="35"/>
      <c r="O115" s="35"/>
      <c r="P115" s="36"/>
      <c r="Q115" s="36"/>
      <c r="R115" s="34">
        <f t="shared" si="35"/>
        <v>570</v>
      </c>
      <c r="S115" s="35">
        <f t="shared" si="36"/>
        <v>0</v>
      </c>
      <c r="T115" s="37">
        <f t="shared" si="37"/>
        <v>86000</v>
      </c>
      <c r="U115" s="35">
        <f t="shared" si="38"/>
        <v>570</v>
      </c>
      <c r="V115" s="43">
        <f t="shared" si="39"/>
        <v>570</v>
      </c>
      <c r="W115" s="27" t="str">
        <f t="shared" si="40"/>
        <v>신한은행</v>
      </c>
      <c r="X115" s="41" t="str">
        <f t="shared" si="41"/>
        <v>110-460-845109</v>
      </c>
      <c r="Y115" s="59">
        <v>44489</v>
      </c>
      <c r="Z115" s="29" t="str">
        <f t="shared" si="42"/>
        <v>손샛별(뮤지컬) 43,000x2시수=86,000 / 인건비-강사비</v>
      </c>
      <c r="AC115" s="28"/>
    </row>
    <row r="116" spans="1:29" s="26" customFormat="1" x14ac:dyDescent="0.4">
      <c r="A116" s="38">
        <v>115</v>
      </c>
      <c r="B116" s="25" t="s">
        <v>2153</v>
      </c>
      <c r="C116" s="58">
        <v>202109</v>
      </c>
      <c r="D116" s="25" t="s">
        <v>1443</v>
      </c>
      <c r="E116" s="20" t="s">
        <v>15</v>
      </c>
      <c r="F116" s="30">
        <v>28</v>
      </c>
      <c r="G116" s="31">
        <v>43000</v>
      </c>
      <c r="H116" s="32">
        <f t="shared" si="25"/>
        <v>1204000</v>
      </c>
      <c r="I116" s="33">
        <f t="shared" si="26"/>
        <v>2990</v>
      </c>
      <c r="J116" s="33">
        <f t="shared" si="27"/>
        <v>290</v>
      </c>
      <c r="K116" s="34">
        <f t="shared" si="28"/>
        <v>54180</v>
      </c>
      <c r="L116" s="34">
        <f t="shared" si="29"/>
        <v>54180</v>
      </c>
      <c r="M116" s="35" t="str">
        <f t="shared" si="30"/>
        <v>0</v>
      </c>
      <c r="N116" s="35" t="str">
        <f t="shared" si="31"/>
        <v>0</v>
      </c>
      <c r="O116" s="35">
        <f t="shared" si="32"/>
        <v>0</v>
      </c>
      <c r="P116" s="36">
        <f t="shared" si="33"/>
        <v>9630</v>
      </c>
      <c r="Q116" s="36">
        <f t="shared" si="34"/>
        <v>12640</v>
      </c>
      <c r="R116" s="34">
        <f t="shared" si="35"/>
        <v>8010</v>
      </c>
      <c r="S116" s="35">
        <f t="shared" si="36"/>
        <v>67090</v>
      </c>
      <c r="T116" s="37">
        <f t="shared" si="37"/>
        <v>1136910</v>
      </c>
      <c r="U116" s="35">
        <f t="shared" si="38"/>
        <v>74830</v>
      </c>
      <c r="V116" s="43">
        <f t="shared" si="39"/>
        <v>138640</v>
      </c>
      <c r="W116" s="27" t="str">
        <f t="shared" si="40"/>
        <v>씨티은행</v>
      </c>
      <c r="X116" s="41" t="str">
        <f t="shared" si="41"/>
        <v>138-02448-269-01</v>
      </c>
      <c r="Y116" s="59">
        <v>44489</v>
      </c>
      <c r="Z116" s="29" t="str">
        <f t="shared" si="42"/>
        <v>손승훈(연극) 43,000x28시수=1,204,000 / 인건비-강사비</v>
      </c>
      <c r="AC116" s="28"/>
    </row>
    <row r="117" spans="1:29" x14ac:dyDescent="0.4">
      <c r="A117" s="38">
        <v>116</v>
      </c>
      <c r="B117" s="25" t="s">
        <v>2129</v>
      </c>
      <c r="C117" s="58">
        <v>202109</v>
      </c>
      <c r="D117" s="25" t="s">
        <v>1443</v>
      </c>
      <c r="E117" s="20" t="s">
        <v>15</v>
      </c>
      <c r="F117" s="30"/>
      <c r="G117" s="31">
        <v>43000</v>
      </c>
      <c r="H117" s="32">
        <f t="shared" si="25"/>
        <v>0</v>
      </c>
      <c r="I117" s="33" t="str">
        <f t="shared" si="26"/>
        <v>0</v>
      </c>
      <c r="J117" s="33" t="str">
        <f t="shared" si="27"/>
        <v>0</v>
      </c>
      <c r="K117" s="34">
        <f t="shared" si="28"/>
        <v>0</v>
      </c>
      <c r="L117" s="34">
        <f t="shared" si="29"/>
        <v>0</v>
      </c>
      <c r="M117" s="35" t="str">
        <f t="shared" si="30"/>
        <v>0</v>
      </c>
      <c r="N117" s="35" t="str">
        <f t="shared" si="31"/>
        <v>0</v>
      </c>
      <c r="O117" s="35">
        <f t="shared" si="32"/>
        <v>0</v>
      </c>
      <c r="P117" s="36">
        <f t="shared" si="33"/>
        <v>0</v>
      </c>
      <c r="Q117" s="36">
        <f t="shared" si="34"/>
        <v>0</v>
      </c>
      <c r="R117" s="34">
        <f t="shared" si="35"/>
        <v>0</v>
      </c>
      <c r="S117" s="35" t="str">
        <f t="shared" si="36"/>
        <v>0</v>
      </c>
      <c r="T117" s="37">
        <f t="shared" si="37"/>
        <v>0</v>
      </c>
      <c r="U117" s="35" t="str">
        <f t="shared" si="38"/>
        <v>0</v>
      </c>
      <c r="V117" s="43" t="str">
        <f t="shared" si="39"/>
        <v>0</v>
      </c>
      <c r="W117" s="27" t="str">
        <f t="shared" si="40"/>
        <v>씨티은행</v>
      </c>
      <c r="X117" s="41" t="str">
        <f t="shared" si="41"/>
        <v>138-02448-269-01</v>
      </c>
      <c r="Y117" s="59">
        <v>44489</v>
      </c>
      <c r="Z117" s="29" t="str">
        <f t="shared" si="42"/>
        <v>손승훈(연극) 43,000x시수=0 / 인건비-강사비</v>
      </c>
      <c r="AA117" s="26"/>
      <c r="AB117" s="26"/>
      <c r="AC117" s="28"/>
    </row>
    <row r="118" spans="1:29" x14ac:dyDescent="0.4">
      <c r="A118" s="38">
        <v>117</v>
      </c>
      <c r="B118" s="25" t="s">
        <v>2125</v>
      </c>
      <c r="C118" s="58">
        <v>202109</v>
      </c>
      <c r="D118" s="25" t="s">
        <v>2051</v>
      </c>
      <c r="E118" s="20" t="s">
        <v>17</v>
      </c>
      <c r="F118" s="30">
        <v>33</v>
      </c>
      <c r="G118" s="31">
        <v>43000</v>
      </c>
      <c r="H118" s="32">
        <f t="shared" si="25"/>
        <v>1419000</v>
      </c>
      <c r="I118" s="33">
        <f t="shared" si="26"/>
        <v>7110</v>
      </c>
      <c r="J118" s="33">
        <f t="shared" si="27"/>
        <v>710</v>
      </c>
      <c r="K118" s="34">
        <f t="shared" si="28"/>
        <v>63850</v>
      </c>
      <c r="L118" s="34">
        <f t="shared" si="29"/>
        <v>63850</v>
      </c>
      <c r="M118" s="35" t="str">
        <f t="shared" si="30"/>
        <v>0</v>
      </c>
      <c r="N118" s="35" t="str">
        <f t="shared" si="31"/>
        <v>0</v>
      </c>
      <c r="O118" s="35">
        <f t="shared" si="32"/>
        <v>0</v>
      </c>
      <c r="P118" s="36">
        <f t="shared" si="33"/>
        <v>11350</v>
      </c>
      <c r="Q118" s="36">
        <f t="shared" si="34"/>
        <v>14890</v>
      </c>
      <c r="R118" s="34">
        <f t="shared" si="35"/>
        <v>9450</v>
      </c>
      <c r="S118" s="35">
        <f t="shared" si="36"/>
        <v>83020</v>
      </c>
      <c r="T118" s="37">
        <f t="shared" si="37"/>
        <v>1335980</v>
      </c>
      <c r="U118" s="35">
        <f t="shared" si="38"/>
        <v>88190</v>
      </c>
      <c r="V118" s="43">
        <f t="shared" si="39"/>
        <v>163390</v>
      </c>
      <c r="W118" s="27" t="str">
        <f t="shared" si="40"/>
        <v>국민은행</v>
      </c>
      <c r="X118" s="41" t="str">
        <f t="shared" si="41"/>
        <v>533302-01-236102</v>
      </c>
      <c r="Y118" s="59">
        <v>44489</v>
      </c>
      <c r="Z118" s="29" t="str">
        <f t="shared" si="42"/>
        <v>손예슬(뮤지컬) 43,000x33시수=1,419,000 / 인건비-강사비</v>
      </c>
      <c r="AA118" s="26"/>
      <c r="AB118" s="26"/>
      <c r="AC118" s="28"/>
    </row>
    <row r="119" spans="1:29" s="26" customFormat="1" x14ac:dyDescent="0.4">
      <c r="A119" s="38">
        <v>118</v>
      </c>
      <c r="B119" s="25" t="s">
        <v>2158</v>
      </c>
      <c r="C119" s="58">
        <v>202109</v>
      </c>
      <c r="D119" s="25" t="s">
        <v>700</v>
      </c>
      <c r="E119" s="20" t="s">
        <v>750</v>
      </c>
      <c r="F119" s="30">
        <v>21</v>
      </c>
      <c r="G119" s="31">
        <v>43000</v>
      </c>
      <c r="H119" s="32">
        <f t="shared" si="25"/>
        <v>903000</v>
      </c>
      <c r="I119" s="33" t="str">
        <f t="shared" si="26"/>
        <v>0</v>
      </c>
      <c r="J119" s="33" t="str">
        <f t="shared" si="27"/>
        <v>0</v>
      </c>
      <c r="K119" s="34">
        <f t="shared" si="28"/>
        <v>40630</v>
      </c>
      <c r="L119" s="34">
        <f t="shared" si="29"/>
        <v>40630</v>
      </c>
      <c r="M119" s="35" t="str">
        <f t="shared" si="30"/>
        <v>0</v>
      </c>
      <c r="N119" s="35" t="str">
        <f t="shared" si="31"/>
        <v>0</v>
      </c>
      <c r="O119" s="35">
        <f t="shared" si="32"/>
        <v>0</v>
      </c>
      <c r="P119" s="36">
        <f t="shared" si="33"/>
        <v>7220</v>
      </c>
      <c r="Q119" s="36">
        <f t="shared" si="34"/>
        <v>9480</v>
      </c>
      <c r="R119" s="34">
        <f t="shared" si="35"/>
        <v>6010</v>
      </c>
      <c r="S119" s="35">
        <f t="shared" si="36"/>
        <v>47850</v>
      </c>
      <c r="T119" s="37">
        <f t="shared" si="37"/>
        <v>855150</v>
      </c>
      <c r="U119" s="35">
        <f t="shared" si="38"/>
        <v>56120</v>
      </c>
      <c r="V119" s="43">
        <f t="shared" si="39"/>
        <v>103970</v>
      </c>
      <c r="W119" s="27" t="str">
        <f t="shared" si="40"/>
        <v>기업은행</v>
      </c>
      <c r="X119" s="41" t="str">
        <f t="shared" si="41"/>
        <v>010-3722-4444</v>
      </c>
      <c r="Y119" s="59">
        <v>44489</v>
      </c>
      <c r="Z119" s="29" t="str">
        <f t="shared" si="42"/>
        <v>송도경(영화) 43,000x21시수=903,000 / 인건비-강사비</v>
      </c>
      <c r="AC119" s="28"/>
    </row>
    <row r="120" spans="1:29" x14ac:dyDescent="0.4">
      <c r="A120" s="38">
        <v>119</v>
      </c>
      <c r="B120" s="25" t="s">
        <v>2159</v>
      </c>
      <c r="C120" s="58">
        <v>202109</v>
      </c>
      <c r="D120" s="25" t="s">
        <v>49</v>
      </c>
      <c r="E120" s="20" t="s">
        <v>17</v>
      </c>
      <c r="F120" s="30">
        <v>31</v>
      </c>
      <c r="G120" s="31">
        <v>43000</v>
      </c>
      <c r="H120" s="32">
        <f t="shared" si="25"/>
        <v>1333000</v>
      </c>
      <c r="I120" s="33">
        <f t="shared" si="26"/>
        <v>5360</v>
      </c>
      <c r="J120" s="33">
        <f t="shared" si="27"/>
        <v>530</v>
      </c>
      <c r="K120" s="34">
        <f t="shared" si="28"/>
        <v>59980</v>
      </c>
      <c r="L120" s="34">
        <f t="shared" si="29"/>
        <v>59980</v>
      </c>
      <c r="M120" s="35" t="str">
        <f t="shared" si="30"/>
        <v>0</v>
      </c>
      <c r="N120" s="35" t="str">
        <f t="shared" si="31"/>
        <v>0</v>
      </c>
      <c r="O120" s="35">
        <f t="shared" si="32"/>
        <v>0</v>
      </c>
      <c r="P120" s="36">
        <f t="shared" si="33"/>
        <v>10660</v>
      </c>
      <c r="Q120" s="36">
        <f t="shared" si="34"/>
        <v>13990</v>
      </c>
      <c r="R120" s="34">
        <f t="shared" si="35"/>
        <v>8870</v>
      </c>
      <c r="S120" s="35">
        <f t="shared" si="36"/>
        <v>76530</v>
      </c>
      <c r="T120" s="37">
        <f t="shared" si="37"/>
        <v>1256470</v>
      </c>
      <c r="U120" s="35">
        <f t="shared" si="38"/>
        <v>82840</v>
      </c>
      <c r="V120" s="43">
        <f t="shared" si="39"/>
        <v>153480</v>
      </c>
      <c r="W120" s="27" t="str">
        <f t="shared" si="40"/>
        <v>국민은행</v>
      </c>
      <c r="X120" s="41">
        <f t="shared" si="41"/>
        <v>94433067963</v>
      </c>
      <c r="Y120" s="59">
        <v>44489</v>
      </c>
      <c r="Z120" s="29" t="str">
        <f t="shared" si="42"/>
        <v>송지훈(뮤지컬) 43,000x31시수=1,333,000 / 인건비-강사비</v>
      </c>
      <c r="AA120" s="26"/>
      <c r="AB120" s="26"/>
      <c r="AC120" s="28"/>
    </row>
    <row r="121" spans="1:29" s="26" customFormat="1" x14ac:dyDescent="0.4">
      <c r="A121" s="38">
        <v>120</v>
      </c>
      <c r="B121" s="25" t="s">
        <v>2160</v>
      </c>
      <c r="C121" s="58">
        <v>202109</v>
      </c>
      <c r="D121" s="25" t="s">
        <v>2052</v>
      </c>
      <c r="E121" s="20" t="s">
        <v>750</v>
      </c>
      <c r="F121" s="30">
        <v>24</v>
      </c>
      <c r="G121" s="31">
        <v>43000</v>
      </c>
      <c r="H121" s="32">
        <f t="shared" si="25"/>
        <v>1032000</v>
      </c>
      <c r="I121" s="33" t="str">
        <f t="shared" si="26"/>
        <v>0</v>
      </c>
      <c r="J121" s="33" t="str">
        <f t="shared" si="27"/>
        <v>0</v>
      </c>
      <c r="K121" s="34">
        <f t="shared" si="28"/>
        <v>46440</v>
      </c>
      <c r="L121" s="34">
        <f t="shared" si="29"/>
        <v>46440</v>
      </c>
      <c r="M121" s="35" t="str">
        <f t="shared" si="30"/>
        <v>0</v>
      </c>
      <c r="N121" s="35" t="str">
        <f t="shared" si="31"/>
        <v>0</v>
      </c>
      <c r="O121" s="35">
        <f t="shared" si="32"/>
        <v>0</v>
      </c>
      <c r="P121" s="36">
        <f t="shared" si="33"/>
        <v>8250</v>
      </c>
      <c r="Q121" s="36">
        <f t="shared" si="34"/>
        <v>10830</v>
      </c>
      <c r="R121" s="34">
        <f t="shared" si="35"/>
        <v>6870</v>
      </c>
      <c r="S121" s="35">
        <f t="shared" si="36"/>
        <v>54690</v>
      </c>
      <c r="T121" s="37">
        <f t="shared" si="37"/>
        <v>977310</v>
      </c>
      <c r="U121" s="35">
        <f t="shared" si="38"/>
        <v>64140</v>
      </c>
      <c r="V121" s="43">
        <f t="shared" si="39"/>
        <v>118830</v>
      </c>
      <c r="W121" s="27" t="str">
        <f t="shared" si="40"/>
        <v>우리은행</v>
      </c>
      <c r="X121" s="41" t="str">
        <f t="shared" si="41"/>
        <v>1002-732-625962</v>
      </c>
      <c r="Y121" s="59">
        <v>44489</v>
      </c>
      <c r="Z121" s="29" t="str">
        <f t="shared" si="42"/>
        <v>송화영(영화) 43,000x24시수=1,032,000 / 인건비-강사비</v>
      </c>
      <c r="AC121" s="28"/>
    </row>
    <row r="122" spans="1:29" s="26" customFormat="1" x14ac:dyDescent="0.4">
      <c r="A122" s="38">
        <v>121</v>
      </c>
      <c r="B122" s="25" t="s">
        <v>2161</v>
      </c>
      <c r="C122" s="58">
        <v>202109</v>
      </c>
      <c r="D122" s="25" t="s">
        <v>1927</v>
      </c>
      <c r="E122" s="20" t="s">
        <v>750</v>
      </c>
      <c r="F122" s="30">
        <v>39</v>
      </c>
      <c r="G122" s="31">
        <v>43000</v>
      </c>
      <c r="H122" s="32">
        <f t="shared" si="25"/>
        <v>1677000</v>
      </c>
      <c r="I122" s="33">
        <f t="shared" si="26"/>
        <v>12430</v>
      </c>
      <c r="J122" s="33">
        <f t="shared" si="27"/>
        <v>1240</v>
      </c>
      <c r="K122" s="34">
        <f t="shared" si="28"/>
        <v>75460</v>
      </c>
      <c r="L122" s="34">
        <f t="shared" si="29"/>
        <v>75460</v>
      </c>
      <c r="M122" s="35" t="str">
        <f t="shared" si="30"/>
        <v>0</v>
      </c>
      <c r="N122" s="35" t="str">
        <f t="shared" si="31"/>
        <v>0</v>
      </c>
      <c r="O122" s="35">
        <f t="shared" si="32"/>
        <v>0</v>
      </c>
      <c r="P122" s="36">
        <f t="shared" si="33"/>
        <v>13410</v>
      </c>
      <c r="Q122" s="36">
        <f t="shared" si="34"/>
        <v>17600</v>
      </c>
      <c r="R122" s="34">
        <f t="shared" si="35"/>
        <v>11160</v>
      </c>
      <c r="S122" s="35">
        <f t="shared" si="36"/>
        <v>102540</v>
      </c>
      <c r="T122" s="37">
        <f t="shared" si="37"/>
        <v>1574460</v>
      </c>
      <c r="U122" s="35">
        <f t="shared" si="38"/>
        <v>104220</v>
      </c>
      <c r="V122" s="43">
        <f t="shared" si="39"/>
        <v>193090</v>
      </c>
      <c r="W122" s="27" t="str">
        <f t="shared" si="40"/>
        <v>신한은행</v>
      </c>
      <c r="X122" s="41" t="str">
        <f t="shared" si="41"/>
        <v>110-173-555949</v>
      </c>
      <c r="Y122" s="59">
        <v>44489</v>
      </c>
      <c r="Z122" s="29" t="str">
        <f t="shared" si="42"/>
        <v>신은희(영화) 43,000x39시수=1,677,000 / 인건비-강사비</v>
      </c>
      <c r="AC122" s="28"/>
    </row>
    <row r="123" spans="1:29" s="26" customFormat="1" x14ac:dyDescent="0.4">
      <c r="A123" s="38">
        <v>122</v>
      </c>
      <c r="B123" s="25" t="s">
        <v>2162</v>
      </c>
      <c r="C123" s="58">
        <v>202109</v>
      </c>
      <c r="D123" s="25" t="s">
        <v>1927</v>
      </c>
      <c r="E123" s="20" t="s">
        <v>750</v>
      </c>
      <c r="F123" s="30"/>
      <c r="G123" s="31">
        <v>43000</v>
      </c>
      <c r="H123" s="32">
        <f t="shared" si="25"/>
        <v>0</v>
      </c>
      <c r="I123" s="33" t="str">
        <f t="shared" si="26"/>
        <v>0</v>
      </c>
      <c r="J123" s="33" t="str">
        <f t="shared" si="27"/>
        <v>0</v>
      </c>
      <c r="K123" s="34">
        <f t="shared" si="28"/>
        <v>0</v>
      </c>
      <c r="L123" s="34">
        <f t="shared" si="29"/>
        <v>0</v>
      </c>
      <c r="M123" s="35" t="str">
        <f t="shared" si="30"/>
        <v>0</v>
      </c>
      <c r="N123" s="35" t="str">
        <f t="shared" si="31"/>
        <v>0</v>
      </c>
      <c r="O123" s="35">
        <f t="shared" si="32"/>
        <v>0</v>
      </c>
      <c r="P123" s="36">
        <f t="shared" si="33"/>
        <v>0</v>
      </c>
      <c r="Q123" s="36">
        <f t="shared" si="34"/>
        <v>0</v>
      </c>
      <c r="R123" s="34">
        <f t="shared" si="35"/>
        <v>0</v>
      </c>
      <c r="S123" s="35" t="str">
        <f t="shared" si="36"/>
        <v>0</v>
      </c>
      <c r="T123" s="37">
        <f t="shared" si="37"/>
        <v>0</v>
      </c>
      <c r="U123" s="35" t="str">
        <f t="shared" si="38"/>
        <v>0</v>
      </c>
      <c r="V123" s="43" t="str">
        <f t="shared" si="39"/>
        <v>0</v>
      </c>
      <c r="W123" s="27" t="str">
        <f t="shared" si="40"/>
        <v>신한은행</v>
      </c>
      <c r="X123" s="41" t="str">
        <f t="shared" si="41"/>
        <v>110-173-555949</v>
      </c>
      <c r="Y123" s="59">
        <v>44489</v>
      </c>
      <c r="Z123" s="29" t="str">
        <f t="shared" si="42"/>
        <v>신은희(영화) 43,000x시수=0 / 인건비-강사비</v>
      </c>
      <c r="AC123" s="28"/>
    </row>
    <row r="124" spans="1:29" x14ac:dyDescent="0.4">
      <c r="A124" s="38">
        <v>123</v>
      </c>
      <c r="B124" s="25" t="s">
        <v>2163</v>
      </c>
      <c r="C124" s="58">
        <v>202109</v>
      </c>
      <c r="D124" s="25" t="s">
        <v>2053</v>
      </c>
      <c r="E124" s="20" t="s">
        <v>17</v>
      </c>
      <c r="F124" s="30">
        <v>20</v>
      </c>
      <c r="G124" s="31">
        <v>43000</v>
      </c>
      <c r="H124" s="32">
        <f t="shared" si="25"/>
        <v>860000</v>
      </c>
      <c r="I124" s="33" t="str">
        <f t="shared" si="26"/>
        <v>0</v>
      </c>
      <c r="J124" s="33" t="str">
        <f t="shared" si="27"/>
        <v>0</v>
      </c>
      <c r="K124" s="34">
        <f t="shared" si="28"/>
        <v>38700</v>
      </c>
      <c r="L124" s="34">
        <f t="shared" si="29"/>
        <v>38700</v>
      </c>
      <c r="M124" s="35" t="str">
        <f t="shared" si="30"/>
        <v>0</v>
      </c>
      <c r="N124" s="35" t="str">
        <f t="shared" si="31"/>
        <v>0</v>
      </c>
      <c r="O124" s="35">
        <f t="shared" si="32"/>
        <v>0</v>
      </c>
      <c r="P124" s="36">
        <f t="shared" si="33"/>
        <v>6880</v>
      </c>
      <c r="Q124" s="36">
        <f t="shared" si="34"/>
        <v>9030</v>
      </c>
      <c r="R124" s="34">
        <f t="shared" si="35"/>
        <v>5720</v>
      </c>
      <c r="S124" s="35">
        <f t="shared" si="36"/>
        <v>45580</v>
      </c>
      <c r="T124" s="37">
        <f t="shared" si="37"/>
        <v>814420</v>
      </c>
      <c r="U124" s="35">
        <f t="shared" si="38"/>
        <v>53450</v>
      </c>
      <c r="V124" s="43">
        <f t="shared" si="39"/>
        <v>99030</v>
      </c>
      <c r="W124" s="27" t="str">
        <f t="shared" si="40"/>
        <v>국민은행</v>
      </c>
      <c r="X124" s="41" t="str">
        <f t="shared" si="41"/>
        <v>488402-01-181234</v>
      </c>
      <c r="Y124" s="59">
        <v>44489</v>
      </c>
      <c r="Z124" s="29" t="str">
        <f t="shared" si="42"/>
        <v>신진호(뮤지컬) 43,000x20시수=860,000 / 인건비-강사비</v>
      </c>
      <c r="AA124" s="26"/>
      <c r="AB124" s="26"/>
      <c r="AC124" s="28"/>
    </row>
    <row r="125" spans="1:29" x14ac:dyDescent="0.4">
      <c r="A125" s="38">
        <v>124</v>
      </c>
      <c r="B125" s="25" t="s">
        <v>2164</v>
      </c>
      <c r="C125" s="58">
        <v>202109</v>
      </c>
      <c r="D125" s="25" t="s">
        <v>51</v>
      </c>
      <c r="E125" s="20" t="s">
        <v>750</v>
      </c>
      <c r="F125" s="30">
        <v>27</v>
      </c>
      <c r="G125" s="31">
        <v>43000</v>
      </c>
      <c r="H125" s="32">
        <f t="shared" si="25"/>
        <v>1161000</v>
      </c>
      <c r="I125" s="33">
        <f t="shared" si="26"/>
        <v>2440</v>
      </c>
      <c r="J125" s="33">
        <f t="shared" si="27"/>
        <v>240</v>
      </c>
      <c r="K125" s="34">
        <f t="shared" si="28"/>
        <v>52240</v>
      </c>
      <c r="L125" s="34">
        <f t="shared" si="29"/>
        <v>52240</v>
      </c>
      <c r="M125" s="35" t="str">
        <f t="shared" si="30"/>
        <v>0</v>
      </c>
      <c r="N125" s="35" t="str">
        <f t="shared" si="31"/>
        <v>0</v>
      </c>
      <c r="O125" s="35">
        <f t="shared" si="32"/>
        <v>0</v>
      </c>
      <c r="P125" s="36">
        <f t="shared" si="33"/>
        <v>9280</v>
      </c>
      <c r="Q125" s="36">
        <f t="shared" si="34"/>
        <v>12190</v>
      </c>
      <c r="R125" s="34">
        <f t="shared" si="35"/>
        <v>7730</v>
      </c>
      <c r="S125" s="35">
        <f t="shared" si="36"/>
        <v>64200</v>
      </c>
      <c r="T125" s="37">
        <f t="shared" si="37"/>
        <v>1096800</v>
      </c>
      <c r="U125" s="35">
        <f t="shared" si="38"/>
        <v>72160</v>
      </c>
      <c r="V125" s="43">
        <f t="shared" si="39"/>
        <v>133680</v>
      </c>
      <c r="W125" s="27" t="str">
        <f t="shared" si="40"/>
        <v>신한은행</v>
      </c>
      <c r="X125" s="41" t="str">
        <f t="shared" si="41"/>
        <v>110-324-605551</v>
      </c>
      <c r="Y125" s="59">
        <v>44489</v>
      </c>
      <c r="Z125" s="29" t="str">
        <f t="shared" si="42"/>
        <v>심현석(영화) 43,000x27시수=1,161,000 / 인건비-강사비</v>
      </c>
      <c r="AA125" s="26"/>
      <c r="AB125" s="26"/>
      <c r="AC125" s="28"/>
    </row>
    <row r="126" spans="1:29" s="26" customFormat="1" x14ac:dyDescent="0.4">
      <c r="A126" s="38">
        <v>125</v>
      </c>
      <c r="B126" s="25" t="s">
        <v>2131</v>
      </c>
      <c r="C126" s="58">
        <v>202109</v>
      </c>
      <c r="D126" s="25" t="s">
        <v>443</v>
      </c>
      <c r="E126" s="20" t="s">
        <v>15</v>
      </c>
      <c r="F126" s="30">
        <v>45</v>
      </c>
      <c r="G126" s="31">
        <v>43000</v>
      </c>
      <c r="H126" s="32">
        <f t="shared" si="25"/>
        <v>1935000</v>
      </c>
      <c r="I126" s="33">
        <f t="shared" si="26"/>
        <v>17800</v>
      </c>
      <c r="J126" s="33">
        <f t="shared" si="27"/>
        <v>1780</v>
      </c>
      <c r="K126" s="34">
        <f t="shared" si="28"/>
        <v>87070</v>
      </c>
      <c r="L126" s="34">
        <f t="shared" si="29"/>
        <v>87070</v>
      </c>
      <c r="M126" s="35" t="str">
        <f t="shared" si="30"/>
        <v>0</v>
      </c>
      <c r="N126" s="35" t="str">
        <f t="shared" si="31"/>
        <v>0</v>
      </c>
      <c r="O126" s="35">
        <f t="shared" si="32"/>
        <v>0</v>
      </c>
      <c r="P126" s="36">
        <f t="shared" si="33"/>
        <v>15480</v>
      </c>
      <c r="Q126" s="36">
        <f t="shared" si="34"/>
        <v>20310</v>
      </c>
      <c r="R126" s="34">
        <f t="shared" si="35"/>
        <v>12880</v>
      </c>
      <c r="S126" s="35">
        <f t="shared" si="36"/>
        <v>122130</v>
      </c>
      <c r="T126" s="37">
        <f t="shared" si="37"/>
        <v>1812870</v>
      </c>
      <c r="U126" s="35">
        <f t="shared" si="38"/>
        <v>120260</v>
      </c>
      <c r="V126" s="43">
        <f t="shared" si="39"/>
        <v>222810</v>
      </c>
      <c r="W126" s="27" t="str">
        <f t="shared" si="40"/>
        <v>신한은행</v>
      </c>
      <c r="X126" s="41" t="str">
        <f t="shared" si="41"/>
        <v>110-280-419976</v>
      </c>
      <c r="Y126" s="59">
        <v>44489</v>
      </c>
      <c r="Z126" s="29" t="str">
        <f t="shared" si="42"/>
        <v>안소민(연극) 43,000x45시수=1,935,000 / 인건비-강사비</v>
      </c>
      <c r="AC126" s="28"/>
    </row>
    <row r="127" spans="1:29" x14ac:dyDescent="0.4">
      <c r="A127" s="38">
        <v>126</v>
      </c>
      <c r="B127" s="25" t="s">
        <v>2165</v>
      </c>
      <c r="C127" s="58">
        <v>202109</v>
      </c>
      <c r="D127" s="25" t="s">
        <v>443</v>
      </c>
      <c r="E127" s="20" t="s">
        <v>15</v>
      </c>
      <c r="F127" s="30"/>
      <c r="G127" s="31">
        <v>43000</v>
      </c>
      <c r="H127" s="32">
        <f t="shared" si="25"/>
        <v>0</v>
      </c>
      <c r="I127" s="33" t="str">
        <f t="shared" si="26"/>
        <v>0</v>
      </c>
      <c r="J127" s="33" t="str">
        <f t="shared" si="27"/>
        <v>0</v>
      </c>
      <c r="K127" s="34">
        <f t="shared" si="28"/>
        <v>0</v>
      </c>
      <c r="L127" s="34">
        <f t="shared" si="29"/>
        <v>0</v>
      </c>
      <c r="M127" s="35" t="str">
        <f t="shared" si="30"/>
        <v>0</v>
      </c>
      <c r="N127" s="35" t="str">
        <f t="shared" si="31"/>
        <v>0</v>
      </c>
      <c r="O127" s="35">
        <f t="shared" si="32"/>
        <v>0</v>
      </c>
      <c r="P127" s="36">
        <f t="shared" si="33"/>
        <v>0</v>
      </c>
      <c r="Q127" s="36">
        <f t="shared" si="34"/>
        <v>0</v>
      </c>
      <c r="R127" s="34">
        <f t="shared" si="35"/>
        <v>0</v>
      </c>
      <c r="S127" s="35" t="str">
        <f t="shared" si="36"/>
        <v>0</v>
      </c>
      <c r="T127" s="37">
        <f t="shared" si="37"/>
        <v>0</v>
      </c>
      <c r="U127" s="35" t="str">
        <f t="shared" si="38"/>
        <v>0</v>
      </c>
      <c r="V127" s="43" t="str">
        <f t="shared" si="39"/>
        <v>0</v>
      </c>
      <c r="W127" s="27" t="str">
        <f t="shared" si="40"/>
        <v>신한은행</v>
      </c>
      <c r="X127" s="41" t="str">
        <f t="shared" si="41"/>
        <v>110-280-419976</v>
      </c>
      <c r="Y127" s="59">
        <v>44489</v>
      </c>
      <c r="Z127" s="29" t="str">
        <f t="shared" si="42"/>
        <v>안소민(연극) 43,000x시수=0 / 인건비-강사비</v>
      </c>
      <c r="AA127" s="26"/>
      <c r="AB127" s="26"/>
      <c r="AC127" s="28"/>
    </row>
    <row r="128" spans="1:29" x14ac:dyDescent="0.4">
      <c r="A128" s="38">
        <v>127</v>
      </c>
      <c r="B128" s="25" t="s">
        <v>2166</v>
      </c>
      <c r="C128" s="58">
        <v>202109</v>
      </c>
      <c r="D128" s="25" t="s">
        <v>443</v>
      </c>
      <c r="E128" s="20" t="s">
        <v>15</v>
      </c>
      <c r="F128" s="30"/>
      <c r="G128" s="31">
        <v>43000</v>
      </c>
      <c r="H128" s="32">
        <f t="shared" si="25"/>
        <v>0</v>
      </c>
      <c r="I128" s="33" t="str">
        <f t="shared" si="26"/>
        <v>0</v>
      </c>
      <c r="J128" s="33" t="str">
        <f t="shared" si="27"/>
        <v>0</v>
      </c>
      <c r="K128" s="34">
        <f t="shared" si="28"/>
        <v>0</v>
      </c>
      <c r="L128" s="34">
        <f t="shared" si="29"/>
        <v>0</v>
      </c>
      <c r="M128" s="35" t="str">
        <f t="shared" si="30"/>
        <v>0</v>
      </c>
      <c r="N128" s="35" t="str">
        <f t="shared" si="31"/>
        <v>0</v>
      </c>
      <c r="O128" s="35">
        <f t="shared" si="32"/>
        <v>0</v>
      </c>
      <c r="P128" s="36">
        <f t="shared" si="33"/>
        <v>0</v>
      </c>
      <c r="Q128" s="36">
        <f t="shared" si="34"/>
        <v>0</v>
      </c>
      <c r="R128" s="34">
        <f t="shared" si="35"/>
        <v>0</v>
      </c>
      <c r="S128" s="35" t="str">
        <f t="shared" si="36"/>
        <v>0</v>
      </c>
      <c r="T128" s="37">
        <f t="shared" si="37"/>
        <v>0</v>
      </c>
      <c r="U128" s="35" t="str">
        <f t="shared" si="38"/>
        <v>0</v>
      </c>
      <c r="V128" s="43" t="str">
        <f t="shared" si="39"/>
        <v>0</v>
      </c>
      <c r="W128" s="27" t="str">
        <f t="shared" si="40"/>
        <v>신한은행</v>
      </c>
      <c r="X128" s="41" t="str">
        <f t="shared" si="41"/>
        <v>110-280-419976</v>
      </c>
      <c r="Y128" s="59">
        <v>44489</v>
      </c>
      <c r="Z128" s="29" t="str">
        <f t="shared" si="42"/>
        <v>안소민(연극) 43,000x시수=0 / 인건비-강사비</v>
      </c>
      <c r="AA128" s="26"/>
      <c r="AB128" s="26"/>
      <c r="AC128" s="28"/>
    </row>
    <row r="129" spans="1:29" x14ac:dyDescent="0.4">
      <c r="A129" s="38">
        <v>128</v>
      </c>
      <c r="B129" s="25" t="s">
        <v>2167</v>
      </c>
      <c r="C129" s="58">
        <v>202109</v>
      </c>
      <c r="D129" s="25" t="s">
        <v>1360</v>
      </c>
      <c r="E129" s="20" t="s">
        <v>15</v>
      </c>
      <c r="F129" s="30">
        <v>16</v>
      </c>
      <c r="G129" s="31">
        <v>43000</v>
      </c>
      <c r="H129" s="32">
        <f t="shared" si="25"/>
        <v>688000</v>
      </c>
      <c r="I129" s="33" t="str">
        <f t="shared" si="26"/>
        <v>0</v>
      </c>
      <c r="J129" s="33" t="str">
        <f t="shared" si="27"/>
        <v>0</v>
      </c>
      <c r="K129" s="34">
        <f t="shared" si="28"/>
        <v>30960</v>
      </c>
      <c r="L129" s="34">
        <f t="shared" si="29"/>
        <v>30960</v>
      </c>
      <c r="M129" s="35" t="str">
        <f t="shared" si="30"/>
        <v>0</v>
      </c>
      <c r="N129" s="35" t="str">
        <f t="shared" si="31"/>
        <v>0</v>
      </c>
      <c r="O129" s="35">
        <f t="shared" si="32"/>
        <v>0</v>
      </c>
      <c r="P129" s="36">
        <f t="shared" si="33"/>
        <v>5500</v>
      </c>
      <c r="Q129" s="36">
        <f t="shared" si="34"/>
        <v>7220</v>
      </c>
      <c r="R129" s="34">
        <f t="shared" si="35"/>
        <v>4580</v>
      </c>
      <c r="S129" s="35">
        <f t="shared" si="36"/>
        <v>36460</v>
      </c>
      <c r="T129" s="37">
        <f t="shared" si="37"/>
        <v>651540</v>
      </c>
      <c r="U129" s="35">
        <f t="shared" si="38"/>
        <v>42760</v>
      </c>
      <c r="V129" s="43">
        <f t="shared" si="39"/>
        <v>79220</v>
      </c>
      <c r="W129" s="27" t="str">
        <f t="shared" si="40"/>
        <v>국민은행</v>
      </c>
      <c r="X129" s="41" t="str">
        <f t="shared" si="41"/>
        <v>056501-04-007135</v>
      </c>
      <c r="Y129" s="59">
        <v>44489</v>
      </c>
      <c r="Z129" s="29" t="str">
        <f t="shared" si="42"/>
        <v>안준기(연극) 43,000x16시수=688,000 / 인건비-강사비</v>
      </c>
      <c r="AA129" s="26"/>
      <c r="AB129" s="26"/>
      <c r="AC129" s="28"/>
    </row>
    <row r="130" spans="1:29" x14ac:dyDescent="0.4">
      <c r="A130" s="38">
        <v>129</v>
      </c>
      <c r="B130" s="25" t="s">
        <v>2168</v>
      </c>
      <c r="C130" s="58">
        <v>202109</v>
      </c>
      <c r="D130" s="25" t="s">
        <v>705</v>
      </c>
      <c r="E130" s="20" t="s">
        <v>17</v>
      </c>
      <c r="F130" s="30">
        <v>40</v>
      </c>
      <c r="G130" s="31">
        <v>43000</v>
      </c>
      <c r="H130" s="32">
        <f t="shared" si="25"/>
        <v>1720000</v>
      </c>
      <c r="I130" s="33">
        <f t="shared" si="26"/>
        <v>13460</v>
      </c>
      <c r="J130" s="33">
        <f t="shared" si="27"/>
        <v>1340</v>
      </c>
      <c r="K130" s="34">
        <f t="shared" si="28"/>
        <v>77400</v>
      </c>
      <c r="L130" s="34">
        <f t="shared" si="29"/>
        <v>77400</v>
      </c>
      <c r="M130" s="35" t="str">
        <f t="shared" si="30"/>
        <v>0</v>
      </c>
      <c r="N130" s="35" t="str">
        <f t="shared" si="31"/>
        <v>0</v>
      </c>
      <c r="O130" s="35">
        <f t="shared" si="32"/>
        <v>0</v>
      </c>
      <c r="P130" s="36">
        <f t="shared" si="33"/>
        <v>13760</v>
      </c>
      <c r="Q130" s="36">
        <f t="shared" si="34"/>
        <v>18060</v>
      </c>
      <c r="R130" s="34">
        <f t="shared" si="35"/>
        <v>11450</v>
      </c>
      <c r="S130" s="35">
        <f t="shared" si="36"/>
        <v>105960</v>
      </c>
      <c r="T130" s="37">
        <f t="shared" si="37"/>
        <v>1614040</v>
      </c>
      <c r="U130" s="35">
        <f t="shared" si="38"/>
        <v>106910</v>
      </c>
      <c r="V130" s="43">
        <f t="shared" si="39"/>
        <v>198070</v>
      </c>
      <c r="W130" s="27" t="str">
        <f t="shared" si="40"/>
        <v>기업은행</v>
      </c>
      <c r="X130" s="41" t="str">
        <f t="shared" si="41"/>
        <v>337-082667-01-011</v>
      </c>
      <c r="Y130" s="59">
        <v>44489</v>
      </c>
      <c r="Z130" s="29" t="str">
        <f t="shared" si="42"/>
        <v>안지현(뮤지컬) 43,000x40시수=1,720,000 / 인건비-강사비</v>
      </c>
      <c r="AA130" s="26"/>
      <c r="AB130" s="26"/>
      <c r="AC130" s="28"/>
    </row>
    <row r="131" spans="1:29" s="26" customFormat="1" x14ac:dyDescent="0.4">
      <c r="A131" s="38">
        <v>130</v>
      </c>
      <c r="B131" s="25" t="s">
        <v>2169</v>
      </c>
      <c r="C131" s="58">
        <v>202109</v>
      </c>
      <c r="D131" s="25" t="s">
        <v>75</v>
      </c>
      <c r="E131" s="20" t="s">
        <v>17</v>
      </c>
      <c r="F131" s="30">
        <v>33</v>
      </c>
      <c r="G131" s="31">
        <v>43000</v>
      </c>
      <c r="H131" s="32">
        <f t="shared" ref="H131:H194" si="43">F131*G131</f>
        <v>1419000</v>
      </c>
      <c r="I131" s="33">
        <f t="shared" ref="I131:I194" si="44">IFERROR(VLOOKUP(H131,$H$295:$J$370,2,FALSE),"0")</f>
        <v>7110</v>
      </c>
      <c r="J131" s="33">
        <f t="shared" ref="J131:J194" si="45">IFERROR(VLOOKUP(H131,$H$295:$J$370,3,FALSE),"0")</f>
        <v>710</v>
      </c>
      <c r="K131" s="34">
        <f t="shared" ref="K131:K194" si="46">ROUNDDOWN((H131*4.5%), -1)</f>
        <v>63850</v>
      </c>
      <c r="L131" s="34">
        <f t="shared" ref="L131:L194" si="47">ROUNDDOWN((H131*4.5%), -1)</f>
        <v>63850</v>
      </c>
      <c r="M131" s="35" t="str">
        <f t="shared" ref="M131:M194" si="48">IF(F131&gt;=60,ROUNDDOWN((H131*3.43%), -1),"0")</f>
        <v>0</v>
      </c>
      <c r="N131" s="35" t="str">
        <f t="shared" ref="N131:N194" si="49">IF(F131&gt;=60,ROUNDDOWN((M131*11.52%), -1),"0")</f>
        <v>0</v>
      </c>
      <c r="O131" s="35">
        <f t="shared" ref="O131:O194" si="50">M131+N131</f>
        <v>0</v>
      </c>
      <c r="P131" s="36">
        <f t="shared" ref="P131:P194" si="51">ROUNDDOWN((H131*0.8%), -1)</f>
        <v>11350</v>
      </c>
      <c r="Q131" s="36">
        <f t="shared" ref="Q131:Q194" si="52">ROUNDDOWN((H131*1.05%), -1)</f>
        <v>14890</v>
      </c>
      <c r="R131" s="34">
        <f t="shared" ref="R131:R194" si="53">ROUNDDOWN((H131*0.666%), -1)</f>
        <v>9450</v>
      </c>
      <c r="S131" s="35">
        <f t="shared" ref="S131:S194" si="54">IF(D131=D130,"0",SUM(SUMIF($D$2:$D$288,D131,$I$2:$I$288),SUMIF($D$2:$D$288,D131,$J$2:$J$288),SUMIF($D$2:$D$288,D131,$K$2:$K$288),SUMIF($D$2:$D$288,D131,$M$2:$M$288),SUMIF($D$2:$D$288,D131,$N$2:$N$288),SUMIF($D$2:$D$288,D131,$P$2:$P$288)))</f>
        <v>83020</v>
      </c>
      <c r="T131" s="37">
        <f t="shared" ref="T131:T194" si="55">H131-S131</f>
        <v>1335980</v>
      </c>
      <c r="U131" s="35">
        <f t="shared" ref="U131:U194" si="56">IF(D131=D130,"0",SUM(SUMIF($D$2:$D$255,D131,$L$2:$L$255),SUMIF($D$2:$D$255,D131,$O$2:$O$255),SUMIF($D$2:$D$255,D131,$Q$2:$Q$255),SUMIF($D$2:$D$255,D131,$R$2:$R$255)))</f>
        <v>88190</v>
      </c>
      <c r="V131" s="43">
        <f t="shared" ref="V131:V194" si="57">IF(D131=D130,"0",SUM(SUMIF($D$2:$D$255,D131,$K$2:$K$255),SUMIF($D$2:$D$255,D131,$L$2:$L$255),SUMIF($D$2:$D$255,D131,$M$2:$M$255),SUMIF($D$2:$D$255,D131,$N$2:$N$255),SUMIF($D$2:$D$255,D131,$O$2:$O$255),SUMIF($D$2:$D$255,D131,$P$2:$P$255),SUMIF($D$2:$D$255,D131,$Q$2:$Q$255),SUMIF($D$2:$D$255,D131,$R$2:$R$255)))</f>
        <v>163390</v>
      </c>
      <c r="W131" s="27" t="str">
        <f t="shared" ref="W131:W194" si="58">VLOOKUP(D131,$O$270:$S$1349,4,FALSE)</f>
        <v>기업은행</v>
      </c>
      <c r="X131" s="41" t="str">
        <f t="shared" ref="X131:X194" si="59">VLOOKUP(D131,$O$270:$S$1349,5,FALSE)</f>
        <v>010-3098-2013</v>
      </c>
      <c r="Y131" s="59">
        <v>44489</v>
      </c>
      <c r="Z131" s="29" t="str">
        <f t="shared" ref="Z131:Z194" si="60">CONCATENATE(D131,"(",E131,") 43,000x",F131,"시수=",TEXT(H131,"###,##0")," / 인건비-강사비")</f>
        <v>안효빈(뮤지컬) 43,000x33시수=1,419,000 / 인건비-강사비</v>
      </c>
      <c r="AC131" s="28"/>
    </row>
    <row r="132" spans="1:29" x14ac:dyDescent="0.4">
      <c r="A132" s="38">
        <v>131</v>
      </c>
      <c r="B132" s="25" t="s">
        <v>2071</v>
      </c>
      <c r="C132" s="58">
        <v>202109</v>
      </c>
      <c r="D132" s="25" t="s">
        <v>75</v>
      </c>
      <c r="E132" s="20" t="s">
        <v>17</v>
      </c>
      <c r="F132" s="30"/>
      <c r="G132" s="31">
        <v>43000</v>
      </c>
      <c r="H132" s="32">
        <f t="shared" si="43"/>
        <v>0</v>
      </c>
      <c r="I132" s="33" t="str">
        <f t="shared" si="44"/>
        <v>0</v>
      </c>
      <c r="J132" s="33" t="str">
        <f t="shared" si="45"/>
        <v>0</v>
      </c>
      <c r="K132" s="34">
        <f t="shared" si="46"/>
        <v>0</v>
      </c>
      <c r="L132" s="34">
        <f t="shared" si="47"/>
        <v>0</v>
      </c>
      <c r="M132" s="35" t="str">
        <f t="shared" si="48"/>
        <v>0</v>
      </c>
      <c r="N132" s="35" t="str">
        <f t="shared" si="49"/>
        <v>0</v>
      </c>
      <c r="O132" s="35">
        <f t="shared" si="50"/>
        <v>0</v>
      </c>
      <c r="P132" s="36">
        <f t="shared" si="51"/>
        <v>0</v>
      </c>
      <c r="Q132" s="36">
        <f t="shared" si="52"/>
        <v>0</v>
      </c>
      <c r="R132" s="34">
        <f t="shared" si="53"/>
        <v>0</v>
      </c>
      <c r="S132" s="35" t="str">
        <f t="shared" si="54"/>
        <v>0</v>
      </c>
      <c r="T132" s="37">
        <f t="shared" si="55"/>
        <v>0</v>
      </c>
      <c r="U132" s="35" t="str">
        <f t="shared" si="56"/>
        <v>0</v>
      </c>
      <c r="V132" s="43" t="str">
        <f t="shared" si="57"/>
        <v>0</v>
      </c>
      <c r="W132" s="27" t="str">
        <f t="shared" si="58"/>
        <v>기업은행</v>
      </c>
      <c r="X132" s="41" t="str">
        <f t="shared" si="59"/>
        <v>010-3098-2013</v>
      </c>
      <c r="Y132" s="59">
        <v>44489</v>
      </c>
      <c r="Z132" s="29" t="str">
        <f t="shared" si="60"/>
        <v>안효빈(뮤지컬) 43,000x시수=0 / 인건비-강사비</v>
      </c>
      <c r="AA132" s="26"/>
      <c r="AB132" s="26"/>
      <c r="AC132" s="28"/>
    </row>
    <row r="133" spans="1:29" s="26" customFormat="1" x14ac:dyDescent="0.4">
      <c r="A133" s="38">
        <v>132</v>
      </c>
      <c r="B133" s="25" t="s">
        <v>2170</v>
      </c>
      <c r="C133" s="58">
        <v>202109</v>
      </c>
      <c r="D133" s="25" t="s">
        <v>1454</v>
      </c>
      <c r="E133" s="20" t="s">
        <v>17</v>
      </c>
      <c r="F133" s="30">
        <v>18</v>
      </c>
      <c r="G133" s="31">
        <v>43000</v>
      </c>
      <c r="H133" s="32">
        <f t="shared" si="43"/>
        <v>774000</v>
      </c>
      <c r="I133" s="33" t="str">
        <f t="shared" si="44"/>
        <v>0</v>
      </c>
      <c r="J133" s="33" t="str">
        <f t="shared" si="45"/>
        <v>0</v>
      </c>
      <c r="K133" s="34">
        <f t="shared" si="46"/>
        <v>34830</v>
      </c>
      <c r="L133" s="34">
        <f t="shared" si="47"/>
        <v>34830</v>
      </c>
      <c r="M133" s="35" t="str">
        <f t="shared" si="48"/>
        <v>0</v>
      </c>
      <c r="N133" s="35" t="str">
        <f t="shared" si="49"/>
        <v>0</v>
      </c>
      <c r="O133" s="35">
        <f t="shared" si="50"/>
        <v>0</v>
      </c>
      <c r="P133" s="36">
        <f t="shared" si="51"/>
        <v>6190</v>
      </c>
      <c r="Q133" s="36">
        <f t="shared" si="52"/>
        <v>8120</v>
      </c>
      <c r="R133" s="34">
        <f t="shared" si="53"/>
        <v>5150</v>
      </c>
      <c r="S133" s="35">
        <f t="shared" si="54"/>
        <v>41020</v>
      </c>
      <c r="T133" s="37">
        <f t="shared" si="55"/>
        <v>732980</v>
      </c>
      <c r="U133" s="35">
        <f t="shared" si="56"/>
        <v>48100</v>
      </c>
      <c r="V133" s="43">
        <f t="shared" si="57"/>
        <v>89120</v>
      </c>
      <c r="W133" s="27" t="str">
        <f t="shared" si="58"/>
        <v>신한은행</v>
      </c>
      <c r="X133" s="41" t="str">
        <f t="shared" si="59"/>
        <v>110-344-828768</v>
      </c>
      <c r="Y133" s="59">
        <v>44489</v>
      </c>
      <c r="Z133" s="29" t="str">
        <f t="shared" si="60"/>
        <v>엄소연(뮤지컬) 43,000x18시수=774,000 / 인건비-강사비</v>
      </c>
      <c r="AC133" s="28"/>
    </row>
    <row r="134" spans="1:29" s="26" customFormat="1" x14ac:dyDescent="0.4">
      <c r="A134" s="38">
        <v>133</v>
      </c>
      <c r="B134" s="25" t="s">
        <v>2103</v>
      </c>
      <c r="C134" s="58">
        <v>202109</v>
      </c>
      <c r="D134" s="25" t="s">
        <v>77</v>
      </c>
      <c r="E134" s="20" t="s">
        <v>750</v>
      </c>
      <c r="F134" s="30">
        <v>40</v>
      </c>
      <c r="G134" s="31">
        <v>43000</v>
      </c>
      <c r="H134" s="32">
        <f t="shared" si="43"/>
        <v>1720000</v>
      </c>
      <c r="I134" s="33">
        <f t="shared" si="44"/>
        <v>13460</v>
      </c>
      <c r="J134" s="33">
        <f t="shared" si="45"/>
        <v>1340</v>
      </c>
      <c r="K134" s="34">
        <f t="shared" si="46"/>
        <v>77400</v>
      </c>
      <c r="L134" s="34">
        <f t="shared" si="47"/>
        <v>77400</v>
      </c>
      <c r="M134" s="35" t="str">
        <f t="shared" si="48"/>
        <v>0</v>
      </c>
      <c r="N134" s="35" t="str">
        <f t="shared" si="49"/>
        <v>0</v>
      </c>
      <c r="O134" s="35">
        <f t="shared" si="50"/>
        <v>0</v>
      </c>
      <c r="P134" s="36">
        <f t="shared" si="51"/>
        <v>13760</v>
      </c>
      <c r="Q134" s="36">
        <f t="shared" si="52"/>
        <v>18060</v>
      </c>
      <c r="R134" s="34">
        <f t="shared" si="53"/>
        <v>11450</v>
      </c>
      <c r="S134" s="35">
        <f t="shared" si="54"/>
        <v>105960</v>
      </c>
      <c r="T134" s="37">
        <f t="shared" si="55"/>
        <v>1614040</v>
      </c>
      <c r="U134" s="35">
        <f t="shared" si="56"/>
        <v>106910</v>
      </c>
      <c r="V134" s="43">
        <f t="shared" si="57"/>
        <v>198070</v>
      </c>
      <c r="W134" s="27" t="str">
        <f t="shared" si="58"/>
        <v>우리은행</v>
      </c>
      <c r="X134" s="41" t="str">
        <f t="shared" si="59"/>
        <v>138-08-064929</v>
      </c>
      <c r="Y134" s="59">
        <v>44489</v>
      </c>
      <c r="Z134" s="29" t="str">
        <f t="shared" si="60"/>
        <v>엄진화(영화) 43,000x40시수=1,720,000 / 인건비-강사비</v>
      </c>
      <c r="AC134" s="28"/>
    </row>
    <row r="135" spans="1:29" s="26" customFormat="1" x14ac:dyDescent="0.4">
      <c r="A135" s="38">
        <v>134</v>
      </c>
      <c r="B135" s="25" t="s">
        <v>2493</v>
      </c>
      <c r="C135" s="58">
        <v>202109</v>
      </c>
      <c r="D135" s="25" t="s">
        <v>77</v>
      </c>
      <c r="E135" s="20" t="s">
        <v>750</v>
      </c>
      <c r="F135" s="30"/>
      <c r="G135" s="31">
        <v>43000</v>
      </c>
      <c r="H135" s="32">
        <f t="shared" si="43"/>
        <v>0</v>
      </c>
      <c r="I135" s="33" t="str">
        <f t="shared" si="44"/>
        <v>0</v>
      </c>
      <c r="J135" s="33" t="str">
        <f t="shared" si="45"/>
        <v>0</v>
      </c>
      <c r="K135" s="34">
        <f t="shared" si="46"/>
        <v>0</v>
      </c>
      <c r="L135" s="34">
        <f t="shared" si="47"/>
        <v>0</v>
      </c>
      <c r="M135" s="35" t="str">
        <f t="shared" si="48"/>
        <v>0</v>
      </c>
      <c r="N135" s="35" t="str">
        <f t="shared" si="49"/>
        <v>0</v>
      </c>
      <c r="O135" s="35">
        <f t="shared" si="50"/>
        <v>0</v>
      </c>
      <c r="P135" s="36">
        <f t="shared" si="51"/>
        <v>0</v>
      </c>
      <c r="Q135" s="36">
        <f t="shared" si="52"/>
        <v>0</v>
      </c>
      <c r="R135" s="34">
        <f t="shared" si="53"/>
        <v>0</v>
      </c>
      <c r="S135" s="35" t="str">
        <f t="shared" si="54"/>
        <v>0</v>
      </c>
      <c r="T135" s="37">
        <f t="shared" si="55"/>
        <v>0</v>
      </c>
      <c r="U135" s="35" t="str">
        <f t="shared" si="56"/>
        <v>0</v>
      </c>
      <c r="V135" s="43" t="str">
        <f t="shared" si="57"/>
        <v>0</v>
      </c>
      <c r="W135" s="27" t="str">
        <f t="shared" si="58"/>
        <v>우리은행</v>
      </c>
      <c r="X135" s="41" t="str">
        <f t="shared" si="59"/>
        <v>138-08-064929</v>
      </c>
      <c r="Y135" s="59">
        <v>44489</v>
      </c>
      <c r="Z135" s="29" t="str">
        <f t="shared" si="60"/>
        <v>엄진화(영화) 43,000x시수=0 / 인건비-강사비</v>
      </c>
      <c r="AC135" s="28"/>
    </row>
    <row r="136" spans="1:29" x14ac:dyDescent="0.4">
      <c r="A136" s="38">
        <v>135</v>
      </c>
      <c r="B136" s="25" t="s">
        <v>2171</v>
      </c>
      <c r="C136" s="58">
        <v>202109</v>
      </c>
      <c r="D136" s="25" t="s">
        <v>2054</v>
      </c>
      <c r="E136" s="20" t="s">
        <v>750</v>
      </c>
      <c r="F136" s="30">
        <v>30</v>
      </c>
      <c r="G136" s="31">
        <v>43000</v>
      </c>
      <c r="H136" s="32">
        <f t="shared" si="43"/>
        <v>1290000</v>
      </c>
      <c r="I136" s="33">
        <f t="shared" si="44"/>
        <v>4530</v>
      </c>
      <c r="J136" s="33">
        <f t="shared" si="45"/>
        <v>450</v>
      </c>
      <c r="K136" s="34">
        <f t="shared" si="46"/>
        <v>58050</v>
      </c>
      <c r="L136" s="34">
        <f t="shared" si="47"/>
        <v>58050</v>
      </c>
      <c r="M136" s="35" t="str">
        <f t="shared" si="48"/>
        <v>0</v>
      </c>
      <c r="N136" s="35" t="str">
        <f t="shared" si="49"/>
        <v>0</v>
      </c>
      <c r="O136" s="35">
        <f t="shared" si="50"/>
        <v>0</v>
      </c>
      <c r="P136" s="36">
        <f t="shared" si="51"/>
        <v>10320</v>
      </c>
      <c r="Q136" s="36">
        <f t="shared" si="52"/>
        <v>13540</v>
      </c>
      <c r="R136" s="34">
        <f t="shared" si="53"/>
        <v>8590</v>
      </c>
      <c r="S136" s="35">
        <f t="shared" si="54"/>
        <v>73350</v>
      </c>
      <c r="T136" s="37">
        <f t="shared" si="55"/>
        <v>1216650</v>
      </c>
      <c r="U136" s="35">
        <f t="shared" si="56"/>
        <v>80180</v>
      </c>
      <c r="V136" s="43">
        <f t="shared" si="57"/>
        <v>148550</v>
      </c>
      <c r="W136" s="27" t="str">
        <f t="shared" si="58"/>
        <v>국민은행</v>
      </c>
      <c r="X136" s="41" t="str">
        <f t="shared" si="59"/>
        <v>757102-04-084142</v>
      </c>
      <c r="Y136" s="59">
        <v>44489</v>
      </c>
      <c r="Z136" s="29" t="str">
        <f t="shared" si="60"/>
        <v>여운규(영화) 43,000x30시수=1,290,000 / 인건비-강사비</v>
      </c>
      <c r="AA136" s="26"/>
      <c r="AB136" s="26"/>
      <c r="AC136" s="28"/>
    </row>
    <row r="137" spans="1:29" x14ac:dyDescent="0.4">
      <c r="A137" s="38">
        <v>136</v>
      </c>
      <c r="B137" s="25" t="s">
        <v>2172</v>
      </c>
      <c r="C137" s="58">
        <v>202109</v>
      </c>
      <c r="D137" s="25" t="s">
        <v>2054</v>
      </c>
      <c r="E137" s="20" t="s">
        <v>750</v>
      </c>
      <c r="F137" s="30"/>
      <c r="G137" s="31">
        <v>43000</v>
      </c>
      <c r="H137" s="32">
        <f t="shared" si="43"/>
        <v>0</v>
      </c>
      <c r="I137" s="33" t="str">
        <f t="shared" si="44"/>
        <v>0</v>
      </c>
      <c r="J137" s="33" t="str">
        <f t="shared" si="45"/>
        <v>0</v>
      </c>
      <c r="K137" s="34">
        <f t="shared" si="46"/>
        <v>0</v>
      </c>
      <c r="L137" s="34">
        <f t="shared" si="47"/>
        <v>0</v>
      </c>
      <c r="M137" s="35" t="str">
        <f t="shared" si="48"/>
        <v>0</v>
      </c>
      <c r="N137" s="35" t="str">
        <f t="shared" si="49"/>
        <v>0</v>
      </c>
      <c r="O137" s="35">
        <f t="shared" si="50"/>
        <v>0</v>
      </c>
      <c r="P137" s="36">
        <f t="shared" si="51"/>
        <v>0</v>
      </c>
      <c r="Q137" s="36">
        <f t="shared" si="52"/>
        <v>0</v>
      </c>
      <c r="R137" s="34">
        <f t="shared" si="53"/>
        <v>0</v>
      </c>
      <c r="S137" s="35" t="str">
        <f t="shared" si="54"/>
        <v>0</v>
      </c>
      <c r="T137" s="37">
        <f t="shared" si="55"/>
        <v>0</v>
      </c>
      <c r="U137" s="35" t="str">
        <f t="shared" si="56"/>
        <v>0</v>
      </c>
      <c r="V137" s="43" t="str">
        <f t="shared" si="57"/>
        <v>0</v>
      </c>
      <c r="W137" s="27" t="str">
        <f t="shared" si="58"/>
        <v>국민은행</v>
      </c>
      <c r="X137" s="41" t="str">
        <f t="shared" si="59"/>
        <v>757102-04-084142</v>
      </c>
      <c r="Y137" s="59">
        <v>44489</v>
      </c>
      <c r="Z137" s="29" t="str">
        <f t="shared" si="60"/>
        <v>여운규(영화) 43,000x시수=0 / 인건비-강사비</v>
      </c>
      <c r="AA137" s="26"/>
      <c r="AB137" s="26"/>
      <c r="AC137" s="28"/>
    </row>
    <row r="138" spans="1:29" x14ac:dyDescent="0.4">
      <c r="A138" s="38">
        <v>137</v>
      </c>
      <c r="B138" s="25" t="s">
        <v>2131</v>
      </c>
      <c r="C138" s="58">
        <v>202109</v>
      </c>
      <c r="D138" s="25" t="s">
        <v>52</v>
      </c>
      <c r="E138" s="20" t="s">
        <v>15</v>
      </c>
      <c r="F138" s="30">
        <v>25</v>
      </c>
      <c r="G138" s="31">
        <v>43000</v>
      </c>
      <c r="H138" s="32">
        <f t="shared" si="43"/>
        <v>1075000</v>
      </c>
      <c r="I138" s="33">
        <f t="shared" si="44"/>
        <v>1250</v>
      </c>
      <c r="J138" s="33">
        <f t="shared" si="45"/>
        <v>120</v>
      </c>
      <c r="K138" s="34">
        <f t="shared" si="46"/>
        <v>48370</v>
      </c>
      <c r="L138" s="34">
        <f t="shared" si="47"/>
        <v>48370</v>
      </c>
      <c r="M138" s="35" t="str">
        <f t="shared" si="48"/>
        <v>0</v>
      </c>
      <c r="N138" s="35" t="str">
        <f t="shared" si="49"/>
        <v>0</v>
      </c>
      <c r="O138" s="35">
        <f t="shared" si="50"/>
        <v>0</v>
      </c>
      <c r="P138" s="36">
        <f t="shared" si="51"/>
        <v>8600</v>
      </c>
      <c r="Q138" s="36">
        <f t="shared" si="52"/>
        <v>11280</v>
      </c>
      <c r="R138" s="34">
        <f t="shared" si="53"/>
        <v>7150</v>
      </c>
      <c r="S138" s="35">
        <f t="shared" si="54"/>
        <v>58340</v>
      </c>
      <c r="T138" s="37">
        <f t="shared" si="55"/>
        <v>1016660</v>
      </c>
      <c r="U138" s="35">
        <f t="shared" si="56"/>
        <v>66800</v>
      </c>
      <c r="V138" s="43">
        <f t="shared" si="57"/>
        <v>123770</v>
      </c>
      <c r="W138" s="27" t="str">
        <f t="shared" si="58"/>
        <v>우리은행</v>
      </c>
      <c r="X138" s="41">
        <f t="shared" si="59"/>
        <v>1002436421525</v>
      </c>
      <c r="Y138" s="59">
        <v>44489</v>
      </c>
      <c r="Z138" s="29" t="str">
        <f t="shared" si="60"/>
        <v>오은지(연극) 43,000x25시수=1,075,000 / 인건비-강사비</v>
      </c>
      <c r="AA138" s="26"/>
      <c r="AB138" s="26"/>
      <c r="AC138" s="28"/>
    </row>
    <row r="139" spans="1:29" x14ac:dyDescent="0.4">
      <c r="A139" s="38">
        <v>138</v>
      </c>
      <c r="B139" s="25" t="s">
        <v>2173</v>
      </c>
      <c r="C139" s="58">
        <v>202109</v>
      </c>
      <c r="D139" s="25" t="s">
        <v>52</v>
      </c>
      <c r="E139" s="20" t="s">
        <v>17</v>
      </c>
      <c r="F139" s="30"/>
      <c r="G139" s="31">
        <v>43000</v>
      </c>
      <c r="H139" s="32">
        <f t="shared" si="43"/>
        <v>0</v>
      </c>
      <c r="I139" s="33" t="str">
        <f t="shared" si="44"/>
        <v>0</v>
      </c>
      <c r="J139" s="33" t="str">
        <f t="shared" si="45"/>
        <v>0</v>
      </c>
      <c r="K139" s="34">
        <f t="shared" si="46"/>
        <v>0</v>
      </c>
      <c r="L139" s="34">
        <f t="shared" si="47"/>
        <v>0</v>
      </c>
      <c r="M139" s="35" t="str">
        <f t="shared" si="48"/>
        <v>0</v>
      </c>
      <c r="N139" s="35" t="str">
        <f t="shared" si="49"/>
        <v>0</v>
      </c>
      <c r="O139" s="35">
        <f t="shared" si="50"/>
        <v>0</v>
      </c>
      <c r="P139" s="36">
        <f t="shared" si="51"/>
        <v>0</v>
      </c>
      <c r="Q139" s="36">
        <f t="shared" si="52"/>
        <v>0</v>
      </c>
      <c r="R139" s="34">
        <f t="shared" si="53"/>
        <v>0</v>
      </c>
      <c r="S139" s="35" t="str">
        <f t="shared" si="54"/>
        <v>0</v>
      </c>
      <c r="T139" s="37">
        <f t="shared" si="55"/>
        <v>0</v>
      </c>
      <c r="U139" s="35" t="str">
        <f t="shared" si="56"/>
        <v>0</v>
      </c>
      <c r="V139" s="43" t="str">
        <f t="shared" si="57"/>
        <v>0</v>
      </c>
      <c r="W139" s="27" t="str">
        <f t="shared" si="58"/>
        <v>우리은행</v>
      </c>
      <c r="X139" s="41">
        <f t="shared" si="59"/>
        <v>1002436421525</v>
      </c>
      <c r="Y139" s="59">
        <v>44489</v>
      </c>
      <c r="Z139" s="29" t="str">
        <f t="shared" si="60"/>
        <v>오은지(뮤지컬) 43,000x시수=0 / 인건비-강사비</v>
      </c>
      <c r="AA139" s="26"/>
      <c r="AB139" s="26"/>
      <c r="AC139" s="28"/>
    </row>
    <row r="140" spans="1:29" s="26" customFormat="1" x14ac:dyDescent="0.4">
      <c r="A140" s="38">
        <v>139</v>
      </c>
      <c r="B140" s="25" t="s">
        <v>2174</v>
      </c>
      <c r="C140" s="58">
        <v>202109</v>
      </c>
      <c r="D140" s="25" t="s">
        <v>2055</v>
      </c>
      <c r="E140" s="20" t="s">
        <v>17</v>
      </c>
      <c r="F140" s="30">
        <v>38</v>
      </c>
      <c r="G140" s="31">
        <v>43000</v>
      </c>
      <c r="H140" s="32">
        <f t="shared" si="43"/>
        <v>1634000</v>
      </c>
      <c r="I140" s="33">
        <f t="shared" si="44"/>
        <v>11600</v>
      </c>
      <c r="J140" s="33">
        <f t="shared" si="45"/>
        <v>1160</v>
      </c>
      <c r="K140" s="34">
        <f t="shared" si="46"/>
        <v>73530</v>
      </c>
      <c r="L140" s="34">
        <f t="shared" si="47"/>
        <v>73530</v>
      </c>
      <c r="M140" s="35" t="str">
        <f t="shared" si="48"/>
        <v>0</v>
      </c>
      <c r="N140" s="35" t="str">
        <f t="shared" si="49"/>
        <v>0</v>
      </c>
      <c r="O140" s="35">
        <f t="shared" si="50"/>
        <v>0</v>
      </c>
      <c r="P140" s="36">
        <f t="shared" si="51"/>
        <v>13070</v>
      </c>
      <c r="Q140" s="36">
        <f t="shared" si="52"/>
        <v>17150</v>
      </c>
      <c r="R140" s="34">
        <f t="shared" si="53"/>
        <v>10880</v>
      </c>
      <c r="S140" s="35">
        <f t="shared" si="54"/>
        <v>99360</v>
      </c>
      <c r="T140" s="37">
        <f t="shared" si="55"/>
        <v>1534640</v>
      </c>
      <c r="U140" s="35">
        <f t="shared" si="56"/>
        <v>101560</v>
      </c>
      <c r="V140" s="43">
        <f t="shared" si="57"/>
        <v>188160</v>
      </c>
      <c r="W140" s="27" t="str">
        <f t="shared" si="58"/>
        <v>우리은행</v>
      </c>
      <c r="X140" s="41" t="str">
        <f t="shared" si="59"/>
        <v>1002-455-126922</v>
      </c>
      <c r="Y140" s="59">
        <v>44489</v>
      </c>
      <c r="Z140" s="29" t="str">
        <f t="shared" si="60"/>
        <v>왕수희(뮤지컬) 43,000x38시수=1,634,000 / 인건비-강사비</v>
      </c>
      <c r="AC140" s="28"/>
    </row>
    <row r="141" spans="1:29" x14ac:dyDescent="0.4">
      <c r="A141" s="38">
        <v>140</v>
      </c>
      <c r="B141" s="25" t="s">
        <v>2113</v>
      </c>
      <c r="C141" s="58">
        <v>202109</v>
      </c>
      <c r="D141" s="25" t="s">
        <v>2056</v>
      </c>
      <c r="E141" s="20" t="s">
        <v>750</v>
      </c>
      <c r="F141" s="30">
        <v>15</v>
      </c>
      <c r="G141" s="31">
        <v>43000</v>
      </c>
      <c r="H141" s="32">
        <f t="shared" si="43"/>
        <v>645000</v>
      </c>
      <c r="I141" s="33" t="str">
        <f t="shared" si="44"/>
        <v>0</v>
      </c>
      <c r="J141" s="33" t="str">
        <f t="shared" si="45"/>
        <v>0</v>
      </c>
      <c r="K141" s="34">
        <f t="shared" si="46"/>
        <v>29020</v>
      </c>
      <c r="L141" s="34">
        <f t="shared" si="47"/>
        <v>29020</v>
      </c>
      <c r="M141" s="35" t="str">
        <f t="shared" si="48"/>
        <v>0</v>
      </c>
      <c r="N141" s="35" t="str">
        <f t="shared" si="49"/>
        <v>0</v>
      </c>
      <c r="O141" s="35">
        <f t="shared" si="50"/>
        <v>0</v>
      </c>
      <c r="P141" s="36">
        <f t="shared" si="51"/>
        <v>5160</v>
      </c>
      <c r="Q141" s="36">
        <f t="shared" si="52"/>
        <v>6770</v>
      </c>
      <c r="R141" s="34">
        <f t="shared" si="53"/>
        <v>4290</v>
      </c>
      <c r="S141" s="35">
        <f t="shared" si="54"/>
        <v>34180</v>
      </c>
      <c r="T141" s="37">
        <f t="shared" si="55"/>
        <v>610820</v>
      </c>
      <c r="U141" s="35">
        <f t="shared" si="56"/>
        <v>40080</v>
      </c>
      <c r="V141" s="43">
        <f t="shared" si="57"/>
        <v>74260</v>
      </c>
      <c r="W141" s="27" t="str">
        <f t="shared" si="58"/>
        <v>하나은행</v>
      </c>
      <c r="X141" s="41" t="str">
        <f t="shared" si="59"/>
        <v>115-910470-55507</v>
      </c>
      <c r="Y141" s="59">
        <v>44489</v>
      </c>
      <c r="Z141" s="29" t="str">
        <f t="shared" si="60"/>
        <v>우경희(영화) 43,000x15시수=645,000 / 인건비-강사비</v>
      </c>
      <c r="AA141" s="26"/>
      <c r="AB141" s="26"/>
      <c r="AC141" s="28"/>
    </row>
    <row r="142" spans="1:29" x14ac:dyDescent="0.4">
      <c r="A142" s="38">
        <v>141</v>
      </c>
      <c r="B142" s="25" t="s">
        <v>2175</v>
      </c>
      <c r="C142" s="58">
        <v>202109</v>
      </c>
      <c r="D142" s="25" t="s">
        <v>1928</v>
      </c>
      <c r="E142" s="20" t="s">
        <v>750</v>
      </c>
      <c r="F142" s="30">
        <v>27</v>
      </c>
      <c r="G142" s="31">
        <v>43000</v>
      </c>
      <c r="H142" s="32">
        <f t="shared" si="43"/>
        <v>1161000</v>
      </c>
      <c r="I142" s="33">
        <f t="shared" si="44"/>
        <v>2440</v>
      </c>
      <c r="J142" s="33">
        <f t="shared" si="45"/>
        <v>240</v>
      </c>
      <c r="K142" s="34">
        <f t="shared" si="46"/>
        <v>52240</v>
      </c>
      <c r="L142" s="34">
        <f t="shared" si="47"/>
        <v>52240</v>
      </c>
      <c r="M142" s="35" t="str">
        <f t="shared" si="48"/>
        <v>0</v>
      </c>
      <c r="N142" s="35" t="str">
        <f t="shared" si="49"/>
        <v>0</v>
      </c>
      <c r="O142" s="35">
        <f t="shared" si="50"/>
        <v>0</v>
      </c>
      <c r="P142" s="36">
        <f t="shared" si="51"/>
        <v>9280</v>
      </c>
      <c r="Q142" s="36">
        <f t="shared" si="52"/>
        <v>12190</v>
      </c>
      <c r="R142" s="34">
        <f t="shared" si="53"/>
        <v>7730</v>
      </c>
      <c r="S142" s="35">
        <f t="shared" si="54"/>
        <v>64200</v>
      </c>
      <c r="T142" s="37">
        <f t="shared" si="55"/>
        <v>1096800</v>
      </c>
      <c r="U142" s="35">
        <f t="shared" si="56"/>
        <v>72160</v>
      </c>
      <c r="V142" s="43">
        <f t="shared" si="57"/>
        <v>133680</v>
      </c>
      <c r="W142" s="27" t="str">
        <f t="shared" si="58"/>
        <v>농협</v>
      </c>
      <c r="X142" s="41" t="str">
        <f t="shared" si="59"/>
        <v>352-0897-5303-63</v>
      </c>
      <c r="Y142" s="59">
        <v>44489</v>
      </c>
      <c r="Z142" s="29" t="str">
        <f t="shared" si="60"/>
        <v>유다솜(영화) 43,000x27시수=1,161,000 / 인건비-강사비</v>
      </c>
      <c r="AA142" s="26"/>
      <c r="AB142" s="26"/>
      <c r="AC142" s="28"/>
    </row>
    <row r="143" spans="1:29" s="26" customFormat="1" x14ac:dyDescent="0.4">
      <c r="A143" s="38">
        <v>142</v>
      </c>
      <c r="B143" s="25" t="s">
        <v>2176</v>
      </c>
      <c r="C143" s="58">
        <v>202109</v>
      </c>
      <c r="D143" s="25" t="s">
        <v>2057</v>
      </c>
      <c r="E143" s="20" t="s">
        <v>17</v>
      </c>
      <c r="F143" s="30">
        <v>25</v>
      </c>
      <c r="G143" s="31">
        <v>43000</v>
      </c>
      <c r="H143" s="32">
        <f t="shared" si="43"/>
        <v>1075000</v>
      </c>
      <c r="I143" s="33">
        <f t="shared" si="44"/>
        <v>1250</v>
      </c>
      <c r="J143" s="33">
        <f t="shared" si="45"/>
        <v>120</v>
      </c>
      <c r="K143" s="34">
        <f t="shared" si="46"/>
        <v>48370</v>
      </c>
      <c r="L143" s="34">
        <f t="shared" si="47"/>
        <v>48370</v>
      </c>
      <c r="M143" s="35" t="str">
        <f t="shared" si="48"/>
        <v>0</v>
      </c>
      <c r="N143" s="35" t="str">
        <f t="shared" si="49"/>
        <v>0</v>
      </c>
      <c r="O143" s="35">
        <f t="shared" si="50"/>
        <v>0</v>
      </c>
      <c r="P143" s="36">
        <f t="shared" si="51"/>
        <v>8600</v>
      </c>
      <c r="Q143" s="36">
        <f t="shared" si="52"/>
        <v>11280</v>
      </c>
      <c r="R143" s="34">
        <f t="shared" si="53"/>
        <v>7150</v>
      </c>
      <c r="S143" s="35">
        <f t="shared" si="54"/>
        <v>58340</v>
      </c>
      <c r="T143" s="37">
        <f t="shared" si="55"/>
        <v>1016660</v>
      </c>
      <c r="U143" s="35">
        <f t="shared" si="56"/>
        <v>66800</v>
      </c>
      <c r="V143" s="43">
        <f t="shared" si="57"/>
        <v>123770</v>
      </c>
      <c r="W143" s="27" t="str">
        <f t="shared" si="58"/>
        <v>신한은행</v>
      </c>
      <c r="X143" s="41" t="str">
        <f t="shared" si="59"/>
        <v>110-434-924161</v>
      </c>
      <c r="Y143" s="59">
        <v>44489</v>
      </c>
      <c r="Z143" s="29" t="str">
        <f t="shared" si="60"/>
        <v>유수민(뮤지컬) 43,000x25시수=1,075,000 / 인건비-강사비</v>
      </c>
      <c r="AC143" s="28"/>
    </row>
    <row r="144" spans="1:29" s="26" customFormat="1" x14ac:dyDescent="0.4">
      <c r="A144" s="38">
        <v>143</v>
      </c>
      <c r="B144" s="25" t="s">
        <v>2177</v>
      </c>
      <c r="C144" s="58">
        <v>202109</v>
      </c>
      <c r="D144" s="25" t="s">
        <v>2481</v>
      </c>
      <c r="E144" s="20" t="s">
        <v>17</v>
      </c>
      <c r="F144" s="30">
        <v>29</v>
      </c>
      <c r="G144" s="31">
        <v>43000</v>
      </c>
      <c r="H144" s="32">
        <f t="shared" si="43"/>
        <v>1247000</v>
      </c>
      <c r="I144" s="33">
        <f t="shared" si="44"/>
        <v>3620</v>
      </c>
      <c r="J144" s="33">
        <f t="shared" si="45"/>
        <v>360</v>
      </c>
      <c r="K144" s="34">
        <f t="shared" si="46"/>
        <v>56110</v>
      </c>
      <c r="L144" s="34">
        <f t="shared" si="47"/>
        <v>56110</v>
      </c>
      <c r="M144" s="35" t="str">
        <f t="shared" si="48"/>
        <v>0</v>
      </c>
      <c r="N144" s="35" t="str">
        <f t="shared" si="49"/>
        <v>0</v>
      </c>
      <c r="O144" s="35">
        <f t="shared" si="50"/>
        <v>0</v>
      </c>
      <c r="P144" s="36">
        <f t="shared" si="51"/>
        <v>9970</v>
      </c>
      <c r="Q144" s="36">
        <f t="shared" si="52"/>
        <v>13090</v>
      </c>
      <c r="R144" s="34">
        <f t="shared" si="53"/>
        <v>8300</v>
      </c>
      <c r="S144" s="35">
        <f t="shared" si="54"/>
        <v>70060</v>
      </c>
      <c r="T144" s="37">
        <f t="shared" si="55"/>
        <v>1176940</v>
      </c>
      <c r="U144" s="35">
        <f t="shared" si="56"/>
        <v>77500</v>
      </c>
      <c r="V144" s="43">
        <f t="shared" si="57"/>
        <v>143580</v>
      </c>
      <c r="W144" s="27" t="s">
        <v>163</v>
      </c>
      <c r="X144" s="41" t="s">
        <v>1091</v>
      </c>
      <c r="Y144" s="59">
        <v>44489</v>
      </c>
      <c r="Z144" s="29" t="str">
        <f t="shared" si="60"/>
        <v>윤담 (뮤지컬) 43,000x29시수=1,247,000 / 인건비-강사비</v>
      </c>
      <c r="AC144" s="28"/>
    </row>
    <row r="145" spans="1:29" x14ac:dyDescent="0.4">
      <c r="A145" s="38">
        <v>144</v>
      </c>
      <c r="B145" s="25" t="s">
        <v>2178</v>
      </c>
      <c r="C145" s="58">
        <v>202109</v>
      </c>
      <c r="D145" s="25" t="s">
        <v>707</v>
      </c>
      <c r="E145" s="20" t="s">
        <v>15</v>
      </c>
      <c r="F145" s="30">
        <v>45</v>
      </c>
      <c r="G145" s="31">
        <v>43000</v>
      </c>
      <c r="H145" s="32">
        <f t="shared" si="43"/>
        <v>1935000</v>
      </c>
      <c r="I145" s="33">
        <f t="shared" si="44"/>
        <v>17800</v>
      </c>
      <c r="J145" s="33">
        <f t="shared" si="45"/>
        <v>1780</v>
      </c>
      <c r="K145" s="34">
        <f t="shared" si="46"/>
        <v>87070</v>
      </c>
      <c r="L145" s="34">
        <f t="shared" si="47"/>
        <v>87070</v>
      </c>
      <c r="M145" s="35" t="str">
        <f t="shared" si="48"/>
        <v>0</v>
      </c>
      <c r="N145" s="35" t="str">
        <f t="shared" si="49"/>
        <v>0</v>
      </c>
      <c r="O145" s="35">
        <f t="shared" si="50"/>
        <v>0</v>
      </c>
      <c r="P145" s="36">
        <f t="shared" si="51"/>
        <v>15480</v>
      </c>
      <c r="Q145" s="36">
        <f t="shared" si="52"/>
        <v>20310</v>
      </c>
      <c r="R145" s="34">
        <f t="shared" si="53"/>
        <v>12880</v>
      </c>
      <c r="S145" s="35">
        <f t="shared" si="54"/>
        <v>122130</v>
      </c>
      <c r="T145" s="37">
        <f t="shared" si="55"/>
        <v>1812870</v>
      </c>
      <c r="U145" s="35">
        <f t="shared" si="56"/>
        <v>120260</v>
      </c>
      <c r="V145" s="43">
        <f t="shared" si="57"/>
        <v>222810</v>
      </c>
      <c r="W145" s="27" t="str">
        <f t="shared" si="58"/>
        <v>기업은행</v>
      </c>
      <c r="X145" s="41">
        <f t="shared" si="59"/>
        <v>27704262702011</v>
      </c>
      <c r="Y145" s="59">
        <v>44489</v>
      </c>
      <c r="Z145" s="29" t="str">
        <f t="shared" si="60"/>
        <v>윤수향(연극) 43,000x45시수=1,935,000 / 인건비-강사비</v>
      </c>
      <c r="AA145" s="26"/>
      <c r="AB145" s="26"/>
      <c r="AC145" s="28"/>
    </row>
    <row r="146" spans="1:29" s="26" customFormat="1" x14ac:dyDescent="0.4">
      <c r="A146" s="38">
        <v>145</v>
      </c>
      <c r="B146" s="25" t="s">
        <v>2179</v>
      </c>
      <c r="C146" s="58">
        <v>202109</v>
      </c>
      <c r="D146" s="25" t="s">
        <v>707</v>
      </c>
      <c r="E146" s="20" t="s">
        <v>15</v>
      </c>
      <c r="F146" s="30"/>
      <c r="G146" s="31">
        <v>43000</v>
      </c>
      <c r="H146" s="32">
        <f t="shared" si="43"/>
        <v>0</v>
      </c>
      <c r="I146" s="33" t="str">
        <f t="shared" si="44"/>
        <v>0</v>
      </c>
      <c r="J146" s="33" t="str">
        <f t="shared" si="45"/>
        <v>0</v>
      </c>
      <c r="K146" s="34">
        <f t="shared" si="46"/>
        <v>0</v>
      </c>
      <c r="L146" s="34">
        <f t="shared" si="47"/>
        <v>0</v>
      </c>
      <c r="M146" s="35" t="str">
        <f t="shared" si="48"/>
        <v>0</v>
      </c>
      <c r="N146" s="35" t="str">
        <f t="shared" si="49"/>
        <v>0</v>
      </c>
      <c r="O146" s="35">
        <f t="shared" si="50"/>
        <v>0</v>
      </c>
      <c r="P146" s="36">
        <f t="shared" si="51"/>
        <v>0</v>
      </c>
      <c r="Q146" s="36">
        <f t="shared" si="52"/>
        <v>0</v>
      </c>
      <c r="R146" s="34">
        <f t="shared" si="53"/>
        <v>0</v>
      </c>
      <c r="S146" s="35" t="str">
        <f t="shared" si="54"/>
        <v>0</v>
      </c>
      <c r="T146" s="37">
        <f t="shared" si="55"/>
        <v>0</v>
      </c>
      <c r="U146" s="35" t="str">
        <f t="shared" si="56"/>
        <v>0</v>
      </c>
      <c r="V146" s="43" t="str">
        <f t="shared" si="57"/>
        <v>0</v>
      </c>
      <c r="W146" s="27" t="str">
        <f t="shared" si="58"/>
        <v>기업은행</v>
      </c>
      <c r="X146" s="41">
        <f t="shared" si="59"/>
        <v>27704262702011</v>
      </c>
      <c r="Y146" s="59">
        <v>44489</v>
      </c>
      <c r="Z146" s="29" t="str">
        <f t="shared" si="60"/>
        <v>윤수향(연극) 43,000x시수=0 / 인건비-강사비</v>
      </c>
      <c r="AC146" s="28"/>
    </row>
    <row r="147" spans="1:29" x14ac:dyDescent="0.4">
      <c r="A147" s="38">
        <v>146</v>
      </c>
      <c r="B147" s="25" t="s">
        <v>2180</v>
      </c>
      <c r="C147" s="58">
        <v>202109</v>
      </c>
      <c r="D147" s="25" t="s">
        <v>709</v>
      </c>
      <c r="E147" s="20" t="s">
        <v>17</v>
      </c>
      <c r="F147" s="30">
        <v>47</v>
      </c>
      <c r="G147" s="31">
        <v>43000</v>
      </c>
      <c r="H147" s="32">
        <f t="shared" si="43"/>
        <v>2021000</v>
      </c>
      <c r="I147" s="33">
        <f t="shared" si="44"/>
        <v>20170</v>
      </c>
      <c r="J147" s="33">
        <f t="shared" si="45"/>
        <v>2010</v>
      </c>
      <c r="K147" s="34">
        <f t="shared" si="46"/>
        <v>90940</v>
      </c>
      <c r="L147" s="34">
        <f t="shared" si="47"/>
        <v>90940</v>
      </c>
      <c r="M147" s="35" t="str">
        <f t="shared" si="48"/>
        <v>0</v>
      </c>
      <c r="N147" s="35" t="str">
        <f t="shared" si="49"/>
        <v>0</v>
      </c>
      <c r="O147" s="35">
        <f t="shared" si="50"/>
        <v>0</v>
      </c>
      <c r="P147" s="36">
        <f t="shared" si="51"/>
        <v>16160</v>
      </c>
      <c r="Q147" s="36">
        <f t="shared" si="52"/>
        <v>21220</v>
      </c>
      <c r="R147" s="34">
        <f t="shared" si="53"/>
        <v>13450</v>
      </c>
      <c r="S147" s="35">
        <f t="shared" si="54"/>
        <v>129280</v>
      </c>
      <c r="T147" s="37">
        <f t="shared" si="55"/>
        <v>1891720</v>
      </c>
      <c r="U147" s="35">
        <f t="shared" si="56"/>
        <v>125610</v>
      </c>
      <c r="V147" s="43">
        <f t="shared" si="57"/>
        <v>232710</v>
      </c>
      <c r="W147" s="27" t="str">
        <f t="shared" si="58"/>
        <v>국민은행</v>
      </c>
      <c r="X147" s="41" t="str">
        <f t="shared" si="59"/>
        <v>036102-04-142653</v>
      </c>
      <c r="Y147" s="59">
        <v>44489</v>
      </c>
      <c r="Z147" s="29" t="str">
        <f t="shared" si="60"/>
        <v>윤일식(뮤지컬) 43,000x47시수=2,021,000 / 인건비-강사비</v>
      </c>
      <c r="AA147" s="26"/>
      <c r="AB147" s="26"/>
      <c r="AC147" s="28"/>
    </row>
    <row r="148" spans="1:29" x14ac:dyDescent="0.4">
      <c r="A148" s="38">
        <v>147</v>
      </c>
      <c r="B148" s="25" t="s">
        <v>2181</v>
      </c>
      <c r="C148" s="58">
        <v>202109</v>
      </c>
      <c r="D148" s="25" t="s">
        <v>709</v>
      </c>
      <c r="E148" s="20" t="s">
        <v>17</v>
      </c>
      <c r="F148" s="30"/>
      <c r="G148" s="31">
        <v>43000</v>
      </c>
      <c r="H148" s="32">
        <f t="shared" si="43"/>
        <v>0</v>
      </c>
      <c r="I148" s="33" t="str">
        <f t="shared" si="44"/>
        <v>0</v>
      </c>
      <c r="J148" s="33" t="str">
        <f t="shared" si="45"/>
        <v>0</v>
      </c>
      <c r="K148" s="34">
        <f t="shared" si="46"/>
        <v>0</v>
      </c>
      <c r="L148" s="34">
        <f t="shared" si="47"/>
        <v>0</v>
      </c>
      <c r="M148" s="35" t="str">
        <f t="shared" si="48"/>
        <v>0</v>
      </c>
      <c r="N148" s="35" t="str">
        <f t="shared" si="49"/>
        <v>0</v>
      </c>
      <c r="O148" s="35">
        <f t="shared" si="50"/>
        <v>0</v>
      </c>
      <c r="P148" s="36">
        <f t="shared" si="51"/>
        <v>0</v>
      </c>
      <c r="Q148" s="36">
        <f t="shared" si="52"/>
        <v>0</v>
      </c>
      <c r="R148" s="34">
        <f t="shared" si="53"/>
        <v>0</v>
      </c>
      <c r="S148" s="35" t="str">
        <f t="shared" si="54"/>
        <v>0</v>
      </c>
      <c r="T148" s="37">
        <f t="shared" si="55"/>
        <v>0</v>
      </c>
      <c r="U148" s="35" t="str">
        <f t="shared" si="56"/>
        <v>0</v>
      </c>
      <c r="V148" s="43" t="str">
        <f t="shared" si="57"/>
        <v>0</v>
      </c>
      <c r="W148" s="27" t="str">
        <f t="shared" si="58"/>
        <v>국민은행</v>
      </c>
      <c r="X148" s="41" t="str">
        <f t="shared" si="59"/>
        <v>036102-04-142653</v>
      </c>
      <c r="Y148" s="59">
        <v>44489</v>
      </c>
      <c r="Z148" s="29" t="str">
        <f t="shared" si="60"/>
        <v>윤일식(뮤지컬) 43,000x시수=0 / 인건비-강사비</v>
      </c>
      <c r="AA148" s="26"/>
      <c r="AB148" s="26"/>
      <c r="AC148" s="28"/>
    </row>
    <row r="149" spans="1:29" s="26" customFormat="1" x14ac:dyDescent="0.4">
      <c r="A149" s="38">
        <v>148</v>
      </c>
      <c r="B149" s="25" t="s">
        <v>1934</v>
      </c>
      <c r="C149" s="58">
        <v>202109</v>
      </c>
      <c r="D149" s="25" t="s">
        <v>709</v>
      </c>
      <c r="E149" s="20" t="s">
        <v>17</v>
      </c>
      <c r="F149" s="30"/>
      <c r="G149" s="31">
        <v>43000</v>
      </c>
      <c r="H149" s="32">
        <f t="shared" si="43"/>
        <v>0</v>
      </c>
      <c r="I149" s="33" t="str">
        <f t="shared" si="44"/>
        <v>0</v>
      </c>
      <c r="J149" s="33" t="str">
        <f t="shared" si="45"/>
        <v>0</v>
      </c>
      <c r="K149" s="34">
        <f t="shared" si="46"/>
        <v>0</v>
      </c>
      <c r="L149" s="34">
        <f t="shared" si="47"/>
        <v>0</v>
      </c>
      <c r="M149" s="35" t="str">
        <f t="shared" si="48"/>
        <v>0</v>
      </c>
      <c r="N149" s="35" t="str">
        <f t="shared" si="49"/>
        <v>0</v>
      </c>
      <c r="O149" s="35">
        <f t="shared" si="50"/>
        <v>0</v>
      </c>
      <c r="P149" s="36">
        <f t="shared" si="51"/>
        <v>0</v>
      </c>
      <c r="Q149" s="36">
        <f t="shared" si="52"/>
        <v>0</v>
      </c>
      <c r="R149" s="34">
        <f t="shared" si="53"/>
        <v>0</v>
      </c>
      <c r="S149" s="35" t="str">
        <f t="shared" si="54"/>
        <v>0</v>
      </c>
      <c r="T149" s="37">
        <f t="shared" si="55"/>
        <v>0</v>
      </c>
      <c r="U149" s="35" t="str">
        <f t="shared" si="56"/>
        <v>0</v>
      </c>
      <c r="V149" s="43" t="str">
        <f t="shared" si="57"/>
        <v>0</v>
      </c>
      <c r="W149" s="27" t="str">
        <f t="shared" si="58"/>
        <v>국민은행</v>
      </c>
      <c r="X149" s="41" t="str">
        <f t="shared" si="59"/>
        <v>036102-04-142653</v>
      </c>
      <c r="Y149" s="59">
        <v>44489</v>
      </c>
      <c r="Z149" s="29" t="str">
        <f t="shared" si="60"/>
        <v>윤일식(뮤지컬) 43,000x시수=0 / 인건비-강사비</v>
      </c>
      <c r="AC149" s="28"/>
    </row>
    <row r="150" spans="1:29" x14ac:dyDescent="0.4">
      <c r="A150" s="38">
        <v>149</v>
      </c>
      <c r="B150" s="25" t="s">
        <v>2182</v>
      </c>
      <c r="C150" s="58">
        <v>202109</v>
      </c>
      <c r="D150" s="25" t="s">
        <v>710</v>
      </c>
      <c r="E150" s="20" t="s">
        <v>750</v>
      </c>
      <c r="F150" s="30">
        <v>18</v>
      </c>
      <c r="G150" s="31">
        <v>43000</v>
      </c>
      <c r="H150" s="32">
        <f t="shared" si="43"/>
        <v>774000</v>
      </c>
      <c r="I150" s="33" t="str">
        <f t="shared" si="44"/>
        <v>0</v>
      </c>
      <c r="J150" s="33" t="str">
        <f t="shared" si="45"/>
        <v>0</v>
      </c>
      <c r="K150" s="34">
        <f t="shared" si="46"/>
        <v>34830</v>
      </c>
      <c r="L150" s="34">
        <f t="shared" si="47"/>
        <v>34830</v>
      </c>
      <c r="M150" s="35" t="str">
        <f t="shared" si="48"/>
        <v>0</v>
      </c>
      <c r="N150" s="35" t="str">
        <f t="shared" si="49"/>
        <v>0</v>
      </c>
      <c r="O150" s="35">
        <f t="shared" si="50"/>
        <v>0</v>
      </c>
      <c r="P150" s="36">
        <f t="shared" si="51"/>
        <v>6190</v>
      </c>
      <c r="Q150" s="36">
        <f t="shared" si="52"/>
        <v>8120</v>
      </c>
      <c r="R150" s="34">
        <f t="shared" si="53"/>
        <v>5150</v>
      </c>
      <c r="S150" s="35">
        <f t="shared" si="54"/>
        <v>41020</v>
      </c>
      <c r="T150" s="37">
        <f t="shared" si="55"/>
        <v>732980</v>
      </c>
      <c r="U150" s="35">
        <f t="shared" si="56"/>
        <v>48100</v>
      </c>
      <c r="V150" s="43">
        <f t="shared" si="57"/>
        <v>89120</v>
      </c>
      <c r="W150" s="27" t="str">
        <f t="shared" si="58"/>
        <v>우리은행</v>
      </c>
      <c r="X150" s="41" t="str">
        <f t="shared" si="59"/>
        <v>821-173472-02-001</v>
      </c>
      <c r="Y150" s="59">
        <v>44489</v>
      </c>
      <c r="Z150" s="29" t="str">
        <f t="shared" si="60"/>
        <v>윤지희(영화) 43,000x18시수=774,000 / 인건비-강사비</v>
      </c>
      <c r="AA150" s="26"/>
      <c r="AB150" s="26"/>
      <c r="AC150" s="28"/>
    </row>
    <row r="151" spans="1:29" x14ac:dyDescent="0.4">
      <c r="A151" s="38">
        <v>150</v>
      </c>
      <c r="B151" s="25" t="s">
        <v>2494</v>
      </c>
      <c r="C151" s="58">
        <v>202109</v>
      </c>
      <c r="D151" s="25" t="s">
        <v>207</v>
      </c>
      <c r="E151" s="20" t="s">
        <v>17</v>
      </c>
      <c r="F151" s="30">
        <v>53</v>
      </c>
      <c r="G151" s="31">
        <v>43000</v>
      </c>
      <c r="H151" s="32">
        <f t="shared" si="43"/>
        <v>2279000</v>
      </c>
      <c r="I151" s="33">
        <f t="shared" si="44"/>
        <v>28200</v>
      </c>
      <c r="J151" s="33">
        <f t="shared" si="45"/>
        <v>2820</v>
      </c>
      <c r="K151" s="34">
        <f t="shared" si="46"/>
        <v>102550</v>
      </c>
      <c r="L151" s="34">
        <f t="shared" si="47"/>
        <v>102550</v>
      </c>
      <c r="M151" s="35" t="str">
        <f t="shared" si="48"/>
        <v>0</v>
      </c>
      <c r="N151" s="35" t="str">
        <f t="shared" si="49"/>
        <v>0</v>
      </c>
      <c r="O151" s="35">
        <f t="shared" si="50"/>
        <v>0</v>
      </c>
      <c r="P151" s="36">
        <f t="shared" si="51"/>
        <v>18230</v>
      </c>
      <c r="Q151" s="36">
        <f t="shared" si="52"/>
        <v>23920</v>
      </c>
      <c r="R151" s="34">
        <f t="shared" si="53"/>
        <v>15170</v>
      </c>
      <c r="S151" s="35">
        <f t="shared" si="54"/>
        <v>151800</v>
      </c>
      <c r="T151" s="37">
        <f t="shared" si="55"/>
        <v>2127200</v>
      </c>
      <c r="U151" s="35">
        <f t="shared" si="56"/>
        <v>141640</v>
      </c>
      <c r="V151" s="43">
        <f t="shared" si="57"/>
        <v>262420</v>
      </c>
      <c r="W151" s="27" t="str">
        <f t="shared" si="58"/>
        <v>하나은행</v>
      </c>
      <c r="X151" s="41" t="str">
        <f t="shared" si="59"/>
        <v>324-890481-12707</v>
      </c>
      <c r="Y151" s="59">
        <v>44489</v>
      </c>
      <c r="Z151" s="29" t="str">
        <f t="shared" si="60"/>
        <v>이강호(뮤지컬) 43,000x53시수=2,279,000 / 인건비-강사비</v>
      </c>
      <c r="AA151" s="26"/>
      <c r="AB151" s="26"/>
      <c r="AC151" s="28"/>
    </row>
    <row r="152" spans="1:29" s="26" customFormat="1" x14ac:dyDescent="0.4">
      <c r="A152" s="38">
        <v>151</v>
      </c>
      <c r="B152" s="25" t="s">
        <v>2183</v>
      </c>
      <c r="C152" s="58">
        <v>202109</v>
      </c>
      <c r="D152" s="25" t="s">
        <v>40</v>
      </c>
      <c r="E152" s="20" t="s">
        <v>17</v>
      </c>
      <c r="F152" s="30">
        <v>18</v>
      </c>
      <c r="G152" s="31">
        <v>43000</v>
      </c>
      <c r="H152" s="32">
        <f t="shared" si="43"/>
        <v>774000</v>
      </c>
      <c r="I152" s="33" t="str">
        <f t="shared" si="44"/>
        <v>0</v>
      </c>
      <c r="J152" s="33" t="str">
        <f t="shared" si="45"/>
        <v>0</v>
      </c>
      <c r="K152" s="34">
        <f t="shared" si="46"/>
        <v>34830</v>
      </c>
      <c r="L152" s="34">
        <f t="shared" si="47"/>
        <v>34830</v>
      </c>
      <c r="M152" s="35" t="str">
        <f t="shared" si="48"/>
        <v>0</v>
      </c>
      <c r="N152" s="35" t="str">
        <f t="shared" si="49"/>
        <v>0</v>
      </c>
      <c r="O152" s="35">
        <f t="shared" si="50"/>
        <v>0</v>
      </c>
      <c r="P152" s="36">
        <f t="shared" si="51"/>
        <v>6190</v>
      </c>
      <c r="Q152" s="36">
        <f t="shared" si="52"/>
        <v>8120</v>
      </c>
      <c r="R152" s="34">
        <f t="shared" si="53"/>
        <v>5150</v>
      </c>
      <c r="S152" s="35">
        <f t="shared" si="54"/>
        <v>41020</v>
      </c>
      <c r="T152" s="37">
        <f t="shared" si="55"/>
        <v>732980</v>
      </c>
      <c r="U152" s="35">
        <f t="shared" si="56"/>
        <v>48100</v>
      </c>
      <c r="V152" s="43">
        <f t="shared" si="57"/>
        <v>89120</v>
      </c>
      <c r="W152" s="27" t="str">
        <f t="shared" si="58"/>
        <v>국민은행</v>
      </c>
      <c r="X152" s="41">
        <f t="shared" si="59"/>
        <v>94920272752</v>
      </c>
      <c r="Y152" s="59">
        <v>44489</v>
      </c>
      <c r="Z152" s="29" t="str">
        <f t="shared" si="60"/>
        <v>이경아(뮤지컬) 43,000x18시수=774,000 / 인건비-강사비</v>
      </c>
      <c r="AC152" s="28"/>
    </row>
    <row r="153" spans="1:29" x14ac:dyDescent="0.4">
      <c r="A153" s="38">
        <v>152</v>
      </c>
      <c r="B153" s="25" t="s">
        <v>2173</v>
      </c>
      <c r="C153" s="58">
        <v>202109</v>
      </c>
      <c r="D153" s="25" t="s">
        <v>82</v>
      </c>
      <c r="E153" s="20" t="s">
        <v>17</v>
      </c>
      <c r="F153" s="30">
        <v>20</v>
      </c>
      <c r="G153" s="31">
        <v>43000</v>
      </c>
      <c r="H153" s="32">
        <f t="shared" si="43"/>
        <v>860000</v>
      </c>
      <c r="I153" s="33" t="str">
        <f t="shared" si="44"/>
        <v>0</v>
      </c>
      <c r="J153" s="33" t="str">
        <f t="shared" si="45"/>
        <v>0</v>
      </c>
      <c r="K153" s="34">
        <f t="shared" si="46"/>
        <v>38700</v>
      </c>
      <c r="L153" s="34">
        <f t="shared" si="47"/>
        <v>38700</v>
      </c>
      <c r="M153" s="35" t="str">
        <f t="shared" si="48"/>
        <v>0</v>
      </c>
      <c r="N153" s="35" t="str">
        <f t="shared" si="49"/>
        <v>0</v>
      </c>
      <c r="O153" s="35">
        <f t="shared" si="50"/>
        <v>0</v>
      </c>
      <c r="P153" s="36">
        <f t="shared" si="51"/>
        <v>6880</v>
      </c>
      <c r="Q153" s="36">
        <f t="shared" si="52"/>
        <v>9030</v>
      </c>
      <c r="R153" s="34">
        <f t="shared" si="53"/>
        <v>5720</v>
      </c>
      <c r="S153" s="35">
        <f t="shared" si="54"/>
        <v>45580</v>
      </c>
      <c r="T153" s="37">
        <f t="shared" si="55"/>
        <v>814420</v>
      </c>
      <c r="U153" s="35">
        <f t="shared" si="56"/>
        <v>53450</v>
      </c>
      <c r="V153" s="43">
        <f t="shared" si="57"/>
        <v>99030</v>
      </c>
      <c r="W153" s="27" t="str">
        <f t="shared" si="58"/>
        <v>우리은행</v>
      </c>
      <c r="X153" s="41" t="str">
        <f t="shared" si="59"/>
        <v>1002-349-317152</v>
      </c>
      <c r="Y153" s="59">
        <v>44489</v>
      </c>
      <c r="Z153" s="29" t="str">
        <f t="shared" si="60"/>
        <v>이민재(뮤지컬) 43,000x20시수=860,000 / 인건비-강사비</v>
      </c>
      <c r="AA153" s="26"/>
      <c r="AB153" s="26"/>
      <c r="AC153" s="28"/>
    </row>
    <row r="154" spans="1:29" s="26" customFormat="1" x14ac:dyDescent="0.4">
      <c r="A154" s="38">
        <v>153</v>
      </c>
      <c r="B154" s="25" t="s">
        <v>2184</v>
      </c>
      <c r="C154" s="58">
        <v>202109</v>
      </c>
      <c r="D154" s="25" t="s">
        <v>1979</v>
      </c>
      <c r="E154" s="20" t="s">
        <v>750</v>
      </c>
      <c r="F154" s="30">
        <v>21</v>
      </c>
      <c r="G154" s="31">
        <v>43000</v>
      </c>
      <c r="H154" s="32">
        <f t="shared" si="43"/>
        <v>903000</v>
      </c>
      <c r="I154" s="33" t="str">
        <f t="shared" si="44"/>
        <v>0</v>
      </c>
      <c r="J154" s="33" t="str">
        <f t="shared" si="45"/>
        <v>0</v>
      </c>
      <c r="K154" s="34">
        <f t="shared" si="46"/>
        <v>40630</v>
      </c>
      <c r="L154" s="34">
        <f t="shared" si="47"/>
        <v>40630</v>
      </c>
      <c r="M154" s="35" t="str">
        <f t="shared" si="48"/>
        <v>0</v>
      </c>
      <c r="N154" s="35" t="str">
        <f t="shared" si="49"/>
        <v>0</v>
      </c>
      <c r="O154" s="35">
        <f t="shared" si="50"/>
        <v>0</v>
      </c>
      <c r="P154" s="36">
        <f t="shared" si="51"/>
        <v>7220</v>
      </c>
      <c r="Q154" s="36">
        <f t="shared" si="52"/>
        <v>9480</v>
      </c>
      <c r="R154" s="34">
        <f t="shared" si="53"/>
        <v>6010</v>
      </c>
      <c r="S154" s="35">
        <f t="shared" si="54"/>
        <v>47850</v>
      </c>
      <c r="T154" s="37">
        <f t="shared" si="55"/>
        <v>855150</v>
      </c>
      <c r="U154" s="35">
        <f t="shared" si="56"/>
        <v>56120</v>
      </c>
      <c r="V154" s="43">
        <f t="shared" si="57"/>
        <v>103970</v>
      </c>
      <c r="W154" s="27" t="str">
        <f t="shared" si="58"/>
        <v>국민은행</v>
      </c>
      <c r="X154" s="41" t="str">
        <f t="shared" si="59"/>
        <v>273001-04-066915</v>
      </c>
      <c r="Y154" s="59">
        <v>44489</v>
      </c>
      <c r="Z154" s="29" t="str">
        <f t="shared" si="60"/>
        <v>이상학(영화) 43,000x21시수=903,000 / 인건비-강사비</v>
      </c>
      <c r="AC154" s="28"/>
    </row>
    <row r="155" spans="1:29" x14ac:dyDescent="0.4">
      <c r="A155" s="38">
        <v>154</v>
      </c>
      <c r="B155" s="25" t="s">
        <v>2185</v>
      </c>
      <c r="C155" s="58">
        <v>202109</v>
      </c>
      <c r="D155" s="25" t="s">
        <v>24</v>
      </c>
      <c r="E155" s="20" t="s">
        <v>750</v>
      </c>
      <c r="F155" s="30">
        <v>24</v>
      </c>
      <c r="G155" s="31">
        <v>43000</v>
      </c>
      <c r="H155" s="32">
        <f t="shared" si="43"/>
        <v>1032000</v>
      </c>
      <c r="I155" s="33" t="str">
        <f t="shared" si="44"/>
        <v>0</v>
      </c>
      <c r="J155" s="33" t="str">
        <f t="shared" si="45"/>
        <v>0</v>
      </c>
      <c r="K155" s="34">
        <f t="shared" si="46"/>
        <v>46440</v>
      </c>
      <c r="L155" s="34">
        <f t="shared" si="47"/>
        <v>46440</v>
      </c>
      <c r="M155" s="35" t="str">
        <f t="shared" si="48"/>
        <v>0</v>
      </c>
      <c r="N155" s="35" t="str">
        <f t="shared" si="49"/>
        <v>0</v>
      </c>
      <c r="O155" s="35">
        <f t="shared" si="50"/>
        <v>0</v>
      </c>
      <c r="P155" s="36">
        <f t="shared" si="51"/>
        <v>8250</v>
      </c>
      <c r="Q155" s="36">
        <f t="shared" si="52"/>
        <v>10830</v>
      </c>
      <c r="R155" s="34">
        <f t="shared" si="53"/>
        <v>6870</v>
      </c>
      <c r="S155" s="35">
        <f t="shared" si="54"/>
        <v>54690</v>
      </c>
      <c r="T155" s="37">
        <f t="shared" si="55"/>
        <v>977310</v>
      </c>
      <c r="U155" s="35">
        <f t="shared" si="56"/>
        <v>64140</v>
      </c>
      <c r="V155" s="43">
        <f t="shared" si="57"/>
        <v>118830</v>
      </c>
      <c r="W155" s="27" t="str">
        <f t="shared" si="58"/>
        <v>국민은행</v>
      </c>
      <c r="X155" s="41" t="str">
        <f t="shared" si="59"/>
        <v>053602-04-312383</v>
      </c>
      <c r="Y155" s="59">
        <v>44489</v>
      </c>
      <c r="Z155" s="29" t="str">
        <f t="shared" si="60"/>
        <v>이상훈(영화) 43,000x24시수=1,032,000 / 인건비-강사비</v>
      </c>
      <c r="AA155" s="26"/>
      <c r="AB155" s="26"/>
      <c r="AC155" s="28"/>
    </row>
    <row r="156" spans="1:29" x14ac:dyDescent="0.4">
      <c r="A156" s="38">
        <v>155</v>
      </c>
      <c r="B156" s="25" t="s">
        <v>2186</v>
      </c>
      <c r="C156" s="58">
        <v>202109</v>
      </c>
      <c r="D156" s="25" t="s">
        <v>1377</v>
      </c>
      <c r="E156" s="20" t="s">
        <v>15</v>
      </c>
      <c r="F156" s="30">
        <v>28</v>
      </c>
      <c r="G156" s="31">
        <v>43000</v>
      </c>
      <c r="H156" s="32">
        <f t="shared" si="43"/>
        <v>1204000</v>
      </c>
      <c r="I156" s="33">
        <f t="shared" si="44"/>
        <v>2990</v>
      </c>
      <c r="J156" s="33">
        <f t="shared" si="45"/>
        <v>290</v>
      </c>
      <c r="K156" s="34">
        <f t="shared" si="46"/>
        <v>54180</v>
      </c>
      <c r="L156" s="34">
        <f t="shared" si="47"/>
        <v>54180</v>
      </c>
      <c r="M156" s="35" t="str">
        <f t="shared" si="48"/>
        <v>0</v>
      </c>
      <c r="N156" s="35" t="str">
        <f t="shared" si="49"/>
        <v>0</v>
      </c>
      <c r="O156" s="35">
        <f t="shared" si="50"/>
        <v>0</v>
      </c>
      <c r="P156" s="36">
        <f t="shared" si="51"/>
        <v>9630</v>
      </c>
      <c r="Q156" s="36">
        <f t="shared" si="52"/>
        <v>12640</v>
      </c>
      <c r="R156" s="34">
        <f t="shared" si="53"/>
        <v>8010</v>
      </c>
      <c r="S156" s="35">
        <f t="shared" si="54"/>
        <v>67090</v>
      </c>
      <c r="T156" s="37">
        <f t="shared" si="55"/>
        <v>1136910</v>
      </c>
      <c r="U156" s="35">
        <f t="shared" si="56"/>
        <v>74830</v>
      </c>
      <c r="V156" s="43">
        <f t="shared" si="57"/>
        <v>138640</v>
      </c>
      <c r="W156" s="27" t="str">
        <f t="shared" si="58"/>
        <v>국민은행</v>
      </c>
      <c r="X156" s="41" t="str">
        <f t="shared" si="59"/>
        <v>036102-04-066517</v>
      </c>
      <c r="Y156" s="59">
        <v>44489</v>
      </c>
      <c r="Z156" s="29" t="str">
        <f t="shared" si="60"/>
        <v>이원국(연극) 43,000x28시수=1,204,000 / 인건비-강사비</v>
      </c>
      <c r="AA156" s="26"/>
      <c r="AB156" s="26"/>
      <c r="AC156" s="28"/>
    </row>
    <row r="157" spans="1:29" x14ac:dyDescent="0.4">
      <c r="A157" s="38">
        <v>156</v>
      </c>
      <c r="B157" s="25" t="s">
        <v>2187</v>
      </c>
      <c r="C157" s="58">
        <v>202109</v>
      </c>
      <c r="D157" s="25" t="s">
        <v>1391</v>
      </c>
      <c r="E157" s="20" t="s">
        <v>17</v>
      </c>
      <c r="F157" s="30">
        <v>49</v>
      </c>
      <c r="G157" s="31">
        <v>43000</v>
      </c>
      <c r="H157" s="32">
        <f t="shared" si="43"/>
        <v>2107000</v>
      </c>
      <c r="I157" s="33">
        <f t="shared" si="44"/>
        <v>22740</v>
      </c>
      <c r="J157" s="33">
        <f t="shared" si="45"/>
        <v>2270</v>
      </c>
      <c r="K157" s="34">
        <f t="shared" si="46"/>
        <v>94810</v>
      </c>
      <c r="L157" s="34">
        <f t="shared" si="47"/>
        <v>94810</v>
      </c>
      <c r="M157" s="35" t="str">
        <f t="shared" si="48"/>
        <v>0</v>
      </c>
      <c r="N157" s="35" t="str">
        <f t="shared" si="49"/>
        <v>0</v>
      </c>
      <c r="O157" s="35">
        <f t="shared" si="50"/>
        <v>0</v>
      </c>
      <c r="P157" s="36">
        <f t="shared" si="51"/>
        <v>16850</v>
      </c>
      <c r="Q157" s="36">
        <f t="shared" si="52"/>
        <v>22120</v>
      </c>
      <c r="R157" s="34">
        <f t="shared" si="53"/>
        <v>14030</v>
      </c>
      <c r="S157" s="35">
        <f t="shared" si="54"/>
        <v>136670</v>
      </c>
      <c r="T157" s="37">
        <f t="shared" si="55"/>
        <v>1970330</v>
      </c>
      <c r="U157" s="35">
        <f t="shared" si="56"/>
        <v>130960</v>
      </c>
      <c r="V157" s="43">
        <f t="shared" si="57"/>
        <v>242620</v>
      </c>
      <c r="W157" s="27" t="str">
        <f t="shared" si="58"/>
        <v>국민은행</v>
      </c>
      <c r="X157" s="41" t="str">
        <f t="shared" si="59"/>
        <v>024802-04-078449</v>
      </c>
      <c r="Y157" s="59">
        <v>44489</v>
      </c>
      <c r="Z157" s="29" t="str">
        <f t="shared" si="60"/>
        <v>이원지(뮤지컬) 43,000x49시수=2,107,000 / 인건비-강사비</v>
      </c>
      <c r="AA157" s="26"/>
      <c r="AB157" s="26"/>
      <c r="AC157" s="28"/>
    </row>
    <row r="158" spans="1:29" x14ac:dyDescent="0.4">
      <c r="A158" s="38">
        <v>157</v>
      </c>
      <c r="B158" s="25" t="s">
        <v>2495</v>
      </c>
      <c r="C158" s="58">
        <v>202109</v>
      </c>
      <c r="D158" s="25" t="s">
        <v>712</v>
      </c>
      <c r="E158" s="20" t="s">
        <v>17</v>
      </c>
      <c r="F158" s="30">
        <v>59</v>
      </c>
      <c r="G158" s="31">
        <v>43000</v>
      </c>
      <c r="H158" s="32">
        <f t="shared" si="43"/>
        <v>2537000</v>
      </c>
      <c r="I158" s="33">
        <f t="shared" si="44"/>
        <v>44200</v>
      </c>
      <c r="J158" s="33">
        <f t="shared" si="45"/>
        <v>4420</v>
      </c>
      <c r="K158" s="34">
        <f t="shared" si="46"/>
        <v>114160</v>
      </c>
      <c r="L158" s="34">
        <f t="shared" si="47"/>
        <v>114160</v>
      </c>
      <c r="M158" s="35" t="str">
        <f t="shared" si="48"/>
        <v>0</v>
      </c>
      <c r="N158" s="35" t="str">
        <f t="shared" si="49"/>
        <v>0</v>
      </c>
      <c r="O158" s="35">
        <f t="shared" si="50"/>
        <v>0</v>
      </c>
      <c r="P158" s="36">
        <f t="shared" si="51"/>
        <v>20290</v>
      </c>
      <c r="Q158" s="36">
        <f t="shared" si="52"/>
        <v>26630</v>
      </c>
      <c r="R158" s="34">
        <f t="shared" si="53"/>
        <v>16890</v>
      </c>
      <c r="S158" s="35">
        <f t="shared" si="54"/>
        <v>183070</v>
      </c>
      <c r="T158" s="37">
        <f t="shared" si="55"/>
        <v>2353930</v>
      </c>
      <c r="U158" s="35">
        <f t="shared" si="56"/>
        <v>157680</v>
      </c>
      <c r="V158" s="43">
        <f t="shared" si="57"/>
        <v>292130</v>
      </c>
      <c r="W158" s="27" t="str">
        <f t="shared" si="58"/>
        <v>기업은행</v>
      </c>
      <c r="X158" s="41" t="str">
        <f t="shared" si="59"/>
        <v>010-2899-1446</v>
      </c>
      <c r="Y158" s="59">
        <v>44489</v>
      </c>
      <c r="Z158" s="29" t="str">
        <f t="shared" si="60"/>
        <v>이유선(뮤지컬) 43,000x59시수=2,537,000 / 인건비-강사비</v>
      </c>
      <c r="AA158" s="26"/>
      <c r="AB158" s="26"/>
      <c r="AC158" s="28"/>
    </row>
    <row r="159" spans="1:29" x14ac:dyDescent="0.4">
      <c r="A159" s="38">
        <v>158</v>
      </c>
      <c r="B159" s="25" t="s">
        <v>1935</v>
      </c>
      <c r="C159" s="58">
        <v>202109</v>
      </c>
      <c r="D159" s="25" t="s">
        <v>712</v>
      </c>
      <c r="E159" s="20" t="s">
        <v>17</v>
      </c>
      <c r="F159" s="30"/>
      <c r="G159" s="31">
        <v>43000</v>
      </c>
      <c r="H159" s="32">
        <f t="shared" si="43"/>
        <v>0</v>
      </c>
      <c r="I159" s="33" t="str">
        <f t="shared" si="44"/>
        <v>0</v>
      </c>
      <c r="J159" s="33" t="str">
        <f t="shared" si="45"/>
        <v>0</v>
      </c>
      <c r="K159" s="34">
        <f t="shared" si="46"/>
        <v>0</v>
      </c>
      <c r="L159" s="34">
        <f t="shared" si="47"/>
        <v>0</v>
      </c>
      <c r="M159" s="35" t="str">
        <f t="shared" si="48"/>
        <v>0</v>
      </c>
      <c r="N159" s="35" t="str">
        <f t="shared" si="49"/>
        <v>0</v>
      </c>
      <c r="O159" s="35">
        <f t="shared" si="50"/>
        <v>0</v>
      </c>
      <c r="P159" s="36">
        <f t="shared" si="51"/>
        <v>0</v>
      </c>
      <c r="Q159" s="36">
        <f t="shared" si="52"/>
        <v>0</v>
      </c>
      <c r="R159" s="34">
        <f t="shared" si="53"/>
        <v>0</v>
      </c>
      <c r="S159" s="35" t="str">
        <f t="shared" si="54"/>
        <v>0</v>
      </c>
      <c r="T159" s="37">
        <f t="shared" si="55"/>
        <v>0</v>
      </c>
      <c r="U159" s="35" t="str">
        <f t="shared" si="56"/>
        <v>0</v>
      </c>
      <c r="V159" s="43" t="str">
        <f t="shared" si="57"/>
        <v>0</v>
      </c>
      <c r="W159" s="27" t="str">
        <f t="shared" si="58"/>
        <v>기업은행</v>
      </c>
      <c r="X159" s="41" t="str">
        <f t="shared" si="59"/>
        <v>010-2899-1446</v>
      </c>
      <c r="Y159" s="59">
        <v>44489</v>
      </c>
      <c r="Z159" s="29" t="str">
        <f t="shared" si="60"/>
        <v>이유선(뮤지컬) 43,000x시수=0 / 인건비-강사비</v>
      </c>
      <c r="AA159" s="26"/>
      <c r="AB159" s="26"/>
      <c r="AC159" s="28"/>
    </row>
    <row r="160" spans="1:29" x14ac:dyDescent="0.4">
      <c r="A160" s="38">
        <v>159</v>
      </c>
      <c r="B160" s="25" t="s">
        <v>2188</v>
      </c>
      <c r="C160" s="58">
        <v>202109</v>
      </c>
      <c r="D160" s="25" t="s">
        <v>713</v>
      </c>
      <c r="E160" s="20" t="s">
        <v>17</v>
      </c>
      <c r="F160" s="30">
        <v>12</v>
      </c>
      <c r="G160" s="31">
        <v>43000</v>
      </c>
      <c r="H160" s="32">
        <f t="shared" si="43"/>
        <v>516000</v>
      </c>
      <c r="I160" s="33" t="str">
        <f t="shared" si="44"/>
        <v>0</v>
      </c>
      <c r="J160" s="33" t="str">
        <f t="shared" si="45"/>
        <v>0</v>
      </c>
      <c r="K160" s="34">
        <f t="shared" si="46"/>
        <v>23220</v>
      </c>
      <c r="L160" s="34">
        <f t="shared" si="47"/>
        <v>23220</v>
      </c>
      <c r="M160" s="35" t="str">
        <f t="shared" si="48"/>
        <v>0</v>
      </c>
      <c r="N160" s="35" t="str">
        <f t="shared" si="49"/>
        <v>0</v>
      </c>
      <c r="O160" s="35">
        <f t="shared" si="50"/>
        <v>0</v>
      </c>
      <c r="P160" s="36">
        <f t="shared" si="51"/>
        <v>4120</v>
      </c>
      <c r="Q160" s="36">
        <f t="shared" si="52"/>
        <v>5410</v>
      </c>
      <c r="R160" s="34">
        <f t="shared" si="53"/>
        <v>3430</v>
      </c>
      <c r="S160" s="35">
        <f t="shared" si="54"/>
        <v>27340</v>
      </c>
      <c r="T160" s="37">
        <f t="shared" si="55"/>
        <v>488660</v>
      </c>
      <c r="U160" s="35">
        <f t="shared" si="56"/>
        <v>32060</v>
      </c>
      <c r="V160" s="43">
        <f t="shared" si="57"/>
        <v>59400</v>
      </c>
      <c r="W160" s="27" t="str">
        <f t="shared" si="58"/>
        <v>하나은행</v>
      </c>
      <c r="X160" s="41" t="str">
        <f t="shared" si="59"/>
        <v>377-910183-55707</v>
      </c>
      <c r="Y160" s="59">
        <v>44489</v>
      </c>
      <c r="Z160" s="29" t="str">
        <f t="shared" si="60"/>
        <v>이은정(뮤지컬) 43,000x12시수=516,000 / 인건비-강사비</v>
      </c>
      <c r="AA160" s="26"/>
      <c r="AB160" s="26"/>
      <c r="AC160" s="28"/>
    </row>
    <row r="161" spans="1:29" x14ac:dyDescent="0.4">
      <c r="A161" s="38">
        <v>160</v>
      </c>
      <c r="B161" s="25" t="s">
        <v>2189</v>
      </c>
      <c r="C161" s="58">
        <v>202109</v>
      </c>
      <c r="D161" s="25" t="s">
        <v>1378</v>
      </c>
      <c r="E161" s="20" t="s">
        <v>15</v>
      </c>
      <c r="F161" s="30">
        <v>12</v>
      </c>
      <c r="G161" s="31">
        <v>43000</v>
      </c>
      <c r="H161" s="32">
        <f t="shared" si="43"/>
        <v>516000</v>
      </c>
      <c r="I161" s="33" t="str">
        <f t="shared" si="44"/>
        <v>0</v>
      </c>
      <c r="J161" s="33" t="str">
        <f t="shared" si="45"/>
        <v>0</v>
      </c>
      <c r="K161" s="34">
        <f t="shared" si="46"/>
        <v>23220</v>
      </c>
      <c r="L161" s="34">
        <f t="shared" si="47"/>
        <v>23220</v>
      </c>
      <c r="M161" s="35" t="str">
        <f t="shared" si="48"/>
        <v>0</v>
      </c>
      <c r="N161" s="35" t="str">
        <f t="shared" si="49"/>
        <v>0</v>
      </c>
      <c r="O161" s="35">
        <f t="shared" si="50"/>
        <v>0</v>
      </c>
      <c r="P161" s="36">
        <f t="shared" si="51"/>
        <v>4120</v>
      </c>
      <c r="Q161" s="36">
        <f t="shared" si="52"/>
        <v>5410</v>
      </c>
      <c r="R161" s="34">
        <f t="shared" si="53"/>
        <v>3430</v>
      </c>
      <c r="S161" s="35">
        <f t="shared" si="54"/>
        <v>27340</v>
      </c>
      <c r="T161" s="37">
        <f t="shared" si="55"/>
        <v>488660</v>
      </c>
      <c r="U161" s="35">
        <f t="shared" si="56"/>
        <v>32060</v>
      </c>
      <c r="V161" s="43">
        <f t="shared" si="57"/>
        <v>59400</v>
      </c>
      <c r="W161" s="27" t="str">
        <f t="shared" si="58"/>
        <v>신한은행</v>
      </c>
      <c r="X161" s="41" t="str">
        <f t="shared" si="59"/>
        <v>110-086-622304</v>
      </c>
      <c r="Y161" s="59">
        <v>44489</v>
      </c>
      <c r="Z161" s="29" t="str">
        <f t="shared" si="60"/>
        <v>이인경(연극) 43,000x12시수=516,000 / 인건비-강사비</v>
      </c>
      <c r="AA161" s="26"/>
      <c r="AB161" s="26"/>
      <c r="AC161" s="28"/>
    </row>
    <row r="162" spans="1:29" x14ac:dyDescent="0.4">
      <c r="A162" s="38">
        <v>161</v>
      </c>
      <c r="B162" s="25" t="s">
        <v>2190</v>
      </c>
      <c r="C162" s="58">
        <v>202109</v>
      </c>
      <c r="D162" s="25" t="s">
        <v>1812</v>
      </c>
      <c r="E162" s="20" t="s">
        <v>17</v>
      </c>
      <c r="F162" s="30">
        <v>35</v>
      </c>
      <c r="G162" s="31">
        <v>43000</v>
      </c>
      <c r="H162" s="32">
        <f t="shared" si="43"/>
        <v>1505000</v>
      </c>
      <c r="I162" s="33">
        <f t="shared" si="44"/>
        <v>8920</v>
      </c>
      <c r="J162" s="33">
        <f t="shared" si="45"/>
        <v>890</v>
      </c>
      <c r="K162" s="34">
        <f t="shared" si="46"/>
        <v>67720</v>
      </c>
      <c r="L162" s="34">
        <f t="shared" si="47"/>
        <v>67720</v>
      </c>
      <c r="M162" s="35" t="str">
        <f t="shared" si="48"/>
        <v>0</v>
      </c>
      <c r="N162" s="35" t="str">
        <f t="shared" si="49"/>
        <v>0</v>
      </c>
      <c r="O162" s="35">
        <f t="shared" si="50"/>
        <v>0</v>
      </c>
      <c r="P162" s="36">
        <f t="shared" si="51"/>
        <v>12040</v>
      </c>
      <c r="Q162" s="36">
        <f t="shared" si="52"/>
        <v>15800</v>
      </c>
      <c r="R162" s="34">
        <f t="shared" si="53"/>
        <v>10020</v>
      </c>
      <c r="S162" s="35">
        <f t="shared" si="54"/>
        <v>89570</v>
      </c>
      <c r="T162" s="37">
        <f t="shared" si="55"/>
        <v>1415430</v>
      </c>
      <c r="U162" s="35">
        <f t="shared" si="56"/>
        <v>93540</v>
      </c>
      <c r="V162" s="43">
        <f t="shared" si="57"/>
        <v>173300</v>
      </c>
      <c r="W162" s="27" t="str">
        <f t="shared" si="58"/>
        <v>우리은행</v>
      </c>
      <c r="X162" s="41" t="str">
        <f t="shared" si="59"/>
        <v>1002-500-054515</v>
      </c>
      <c r="Y162" s="59">
        <v>44489</v>
      </c>
      <c r="Z162" s="29" t="str">
        <f t="shared" si="60"/>
        <v>이인애(뮤지컬) 43,000x35시수=1,505,000 / 인건비-강사비</v>
      </c>
      <c r="AA162" s="26"/>
      <c r="AB162" s="26"/>
      <c r="AC162" s="28"/>
    </row>
    <row r="163" spans="1:29" x14ac:dyDescent="0.4">
      <c r="A163" s="38">
        <v>162</v>
      </c>
      <c r="B163" s="25" t="s">
        <v>2191</v>
      </c>
      <c r="C163" s="58">
        <v>202109</v>
      </c>
      <c r="D163" s="25" t="s">
        <v>714</v>
      </c>
      <c r="E163" s="20" t="s">
        <v>17</v>
      </c>
      <c r="F163" s="30">
        <v>36</v>
      </c>
      <c r="G163" s="31">
        <v>43000</v>
      </c>
      <c r="H163" s="32">
        <f t="shared" si="43"/>
        <v>1548000</v>
      </c>
      <c r="I163" s="33">
        <f t="shared" si="44"/>
        <v>9740</v>
      </c>
      <c r="J163" s="33">
        <f t="shared" si="45"/>
        <v>970</v>
      </c>
      <c r="K163" s="34">
        <f t="shared" si="46"/>
        <v>69660</v>
      </c>
      <c r="L163" s="34">
        <f t="shared" si="47"/>
        <v>69660</v>
      </c>
      <c r="M163" s="35" t="str">
        <f t="shared" si="48"/>
        <v>0</v>
      </c>
      <c r="N163" s="35" t="str">
        <f t="shared" si="49"/>
        <v>0</v>
      </c>
      <c r="O163" s="35">
        <f t="shared" si="50"/>
        <v>0</v>
      </c>
      <c r="P163" s="36">
        <f t="shared" si="51"/>
        <v>12380</v>
      </c>
      <c r="Q163" s="36">
        <f t="shared" si="52"/>
        <v>16250</v>
      </c>
      <c r="R163" s="34">
        <f t="shared" si="53"/>
        <v>10300</v>
      </c>
      <c r="S163" s="35">
        <f t="shared" si="54"/>
        <v>92750</v>
      </c>
      <c r="T163" s="37">
        <f t="shared" si="55"/>
        <v>1455250</v>
      </c>
      <c r="U163" s="35">
        <f t="shared" si="56"/>
        <v>96210</v>
      </c>
      <c r="V163" s="43">
        <f t="shared" si="57"/>
        <v>178250</v>
      </c>
      <c r="W163" s="27" t="str">
        <f t="shared" si="58"/>
        <v>우리은행</v>
      </c>
      <c r="X163" s="41" t="str">
        <f t="shared" si="59"/>
        <v>1002-358-208110</v>
      </c>
      <c r="Y163" s="59">
        <v>44489</v>
      </c>
      <c r="Z163" s="29" t="str">
        <f t="shared" si="60"/>
        <v>이일경(뮤지컬) 43,000x36시수=1,548,000 / 인건비-강사비</v>
      </c>
      <c r="AA163" s="26"/>
      <c r="AB163" s="26"/>
      <c r="AC163" s="28"/>
    </row>
    <row r="164" spans="1:29" x14ac:dyDescent="0.4">
      <c r="A164" s="38">
        <v>163</v>
      </c>
      <c r="B164" s="25" t="s">
        <v>2192</v>
      </c>
      <c r="C164" s="58">
        <v>202109</v>
      </c>
      <c r="D164" s="25" t="s">
        <v>208</v>
      </c>
      <c r="E164" s="20" t="s">
        <v>17</v>
      </c>
      <c r="F164" s="30">
        <v>41</v>
      </c>
      <c r="G164" s="31">
        <v>43000</v>
      </c>
      <c r="H164" s="32">
        <f t="shared" si="43"/>
        <v>1763000</v>
      </c>
      <c r="I164" s="33">
        <f t="shared" si="44"/>
        <v>14290</v>
      </c>
      <c r="J164" s="33">
        <f t="shared" si="45"/>
        <v>1420</v>
      </c>
      <c r="K164" s="34">
        <f t="shared" si="46"/>
        <v>79330</v>
      </c>
      <c r="L164" s="34">
        <f t="shared" si="47"/>
        <v>79330</v>
      </c>
      <c r="M164" s="35" t="str">
        <f t="shared" si="48"/>
        <v>0</v>
      </c>
      <c r="N164" s="35" t="str">
        <f t="shared" si="49"/>
        <v>0</v>
      </c>
      <c r="O164" s="35">
        <f t="shared" si="50"/>
        <v>0</v>
      </c>
      <c r="P164" s="36">
        <f t="shared" si="51"/>
        <v>14100</v>
      </c>
      <c r="Q164" s="36">
        <f t="shared" si="52"/>
        <v>18510</v>
      </c>
      <c r="R164" s="34">
        <f t="shared" si="53"/>
        <v>11740</v>
      </c>
      <c r="S164" s="35">
        <f t="shared" si="54"/>
        <v>109140</v>
      </c>
      <c r="T164" s="37">
        <f t="shared" si="55"/>
        <v>1653860</v>
      </c>
      <c r="U164" s="35">
        <f t="shared" si="56"/>
        <v>109580</v>
      </c>
      <c r="V164" s="43">
        <f t="shared" si="57"/>
        <v>203010</v>
      </c>
      <c r="W164" s="27" t="str">
        <f t="shared" si="58"/>
        <v>신한은행</v>
      </c>
      <c r="X164" s="41">
        <f t="shared" si="59"/>
        <v>110233435772</v>
      </c>
      <c r="Y164" s="59">
        <v>44489</v>
      </c>
      <c r="Z164" s="29" t="str">
        <f t="shared" si="60"/>
        <v>이지숙(뮤지컬) 43,000x41시수=1,763,000 / 인건비-강사비</v>
      </c>
      <c r="AA164" s="26"/>
      <c r="AB164" s="26"/>
      <c r="AC164" s="28"/>
    </row>
    <row r="165" spans="1:29" x14ac:dyDescent="0.4">
      <c r="A165" s="38">
        <v>164</v>
      </c>
      <c r="B165" s="25" t="s">
        <v>2193</v>
      </c>
      <c r="C165" s="58">
        <v>202109</v>
      </c>
      <c r="D165" s="25" t="s">
        <v>208</v>
      </c>
      <c r="E165" s="20" t="s">
        <v>17</v>
      </c>
      <c r="F165" s="30"/>
      <c r="G165" s="31">
        <v>43000</v>
      </c>
      <c r="H165" s="32">
        <f t="shared" si="43"/>
        <v>0</v>
      </c>
      <c r="I165" s="33" t="str">
        <f t="shared" si="44"/>
        <v>0</v>
      </c>
      <c r="J165" s="33" t="str">
        <f t="shared" si="45"/>
        <v>0</v>
      </c>
      <c r="K165" s="34">
        <f t="shared" si="46"/>
        <v>0</v>
      </c>
      <c r="L165" s="34">
        <f t="shared" si="47"/>
        <v>0</v>
      </c>
      <c r="M165" s="35" t="str">
        <f t="shared" si="48"/>
        <v>0</v>
      </c>
      <c r="N165" s="35" t="str">
        <f t="shared" si="49"/>
        <v>0</v>
      </c>
      <c r="O165" s="35">
        <f t="shared" si="50"/>
        <v>0</v>
      </c>
      <c r="P165" s="36">
        <f t="shared" si="51"/>
        <v>0</v>
      </c>
      <c r="Q165" s="36">
        <f t="shared" si="52"/>
        <v>0</v>
      </c>
      <c r="R165" s="34">
        <f t="shared" si="53"/>
        <v>0</v>
      </c>
      <c r="S165" s="35" t="str">
        <f t="shared" si="54"/>
        <v>0</v>
      </c>
      <c r="T165" s="37">
        <f t="shared" si="55"/>
        <v>0</v>
      </c>
      <c r="U165" s="35" t="str">
        <f t="shared" si="56"/>
        <v>0</v>
      </c>
      <c r="V165" s="43" t="str">
        <f t="shared" si="57"/>
        <v>0</v>
      </c>
      <c r="W165" s="27" t="str">
        <f t="shared" si="58"/>
        <v>신한은행</v>
      </c>
      <c r="X165" s="41">
        <f t="shared" si="59"/>
        <v>110233435772</v>
      </c>
      <c r="Y165" s="59">
        <v>44489</v>
      </c>
      <c r="Z165" s="29" t="str">
        <f t="shared" si="60"/>
        <v>이지숙(뮤지컬) 43,000x시수=0 / 인건비-강사비</v>
      </c>
      <c r="AA165" s="26"/>
      <c r="AB165" s="26"/>
      <c r="AC165" s="28"/>
    </row>
    <row r="166" spans="1:29" x14ac:dyDescent="0.4">
      <c r="A166" s="38">
        <v>165</v>
      </c>
      <c r="B166" s="25" t="s">
        <v>2194</v>
      </c>
      <c r="C166" s="58">
        <v>202109</v>
      </c>
      <c r="D166" s="25" t="s">
        <v>534</v>
      </c>
      <c r="E166" s="20" t="s">
        <v>15</v>
      </c>
      <c r="F166" s="30">
        <v>21</v>
      </c>
      <c r="G166" s="31">
        <v>43000</v>
      </c>
      <c r="H166" s="32">
        <f t="shared" si="43"/>
        <v>903000</v>
      </c>
      <c r="I166" s="33" t="str">
        <f t="shared" si="44"/>
        <v>0</v>
      </c>
      <c r="J166" s="33" t="str">
        <f t="shared" si="45"/>
        <v>0</v>
      </c>
      <c r="K166" s="34">
        <f t="shared" si="46"/>
        <v>40630</v>
      </c>
      <c r="L166" s="34">
        <f t="shared" si="47"/>
        <v>40630</v>
      </c>
      <c r="M166" s="35" t="str">
        <f t="shared" si="48"/>
        <v>0</v>
      </c>
      <c r="N166" s="35" t="str">
        <f t="shared" si="49"/>
        <v>0</v>
      </c>
      <c r="O166" s="35">
        <f t="shared" si="50"/>
        <v>0</v>
      </c>
      <c r="P166" s="36">
        <f t="shared" si="51"/>
        <v>7220</v>
      </c>
      <c r="Q166" s="36">
        <f t="shared" si="52"/>
        <v>9480</v>
      </c>
      <c r="R166" s="34">
        <f t="shared" si="53"/>
        <v>6010</v>
      </c>
      <c r="S166" s="35">
        <f t="shared" si="54"/>
        <v>47850</v>
      </c>
      <c r="T166" s="37">
        <f t="shared" si="55"/>
        <v>855150</v>
      </c>
      <c r="U166" s="35">
        <f t="shared" si="56"/>
        <v>56120</v>
      </c>
      <c r="V166" s="43">
        <f t="shared" si="57"/>
        <v>103970</v>
      </c>
      <c r="W166" s="27" t="str">
        <f t="shared" si="58"/>
        <v>신한은행</v>
      </c>
      <c r="X166" s="41" t="str">
        <f t="shared" si="59"/>
        <v>327-02-407949</v>
      </c>
      <c r="Y166" s="59">
        <v>44489</v>
      </c>
      <c r="Z166" s="29" t="str">
        <f t="shared" si="60"/>
        <v>이지아(연극) 43,000x21시수=903,000 / 인건비-강사비</v>
      </c>
      <c r="AA166" s="26"/>
      <c r="AB166" s="26"/>
      <c r="AC166" s="28"/>
    </row>
    <row r="167" spans="1:29" x14ac:dyDescent="0.4">
      <c r="A167" s="38">
        <v>166</v>
      </c>
      <c r="B167" s="25" t="s">
        <v>2106</v>
      </c>
      <c r="C167" s="58">
        <v>202109</v>
      </c>
      <c r="D167" s="25" t="s">
        <v>534</v>
      </c>
      <c r="E167" s="20" t="s">
        <v>15</v>
      </c>
      <c r="F167" s="30"/>
      <c r="G167" s="31">
        <v>43000</v>
      </c>
      <c r="H167" s="32">
        <f t="shared" si="43"/>
        <v>0</v>
      </c>
      <c r="I167" s="33" t="str">
        <f t="shared" si="44"/>
        <v>0</v>
      </c>
      <c r="J167" s="33" t="str">
        <f t="shared" si="45"/>
        <v>0</v>
      </c>
      <c r="K167" s="34">
        <f t="shared" si="46"/>
        <v>0</v>
      </c>
      <c r="L167" s="34">
        <f t="shared" si="47"/>
        <v>0</v>
      </c>
      <c r="M167" s="35" t="str">
        <f t="shared" si="48"/>
        <v>0</v>
      </c>
      <c r="N167" s="35" t="str">
        <f t="shared" si="49"/>
        <v>0</v>
      </c>
      <c r="O167" s="35">
        <f t="shared" si="50"/>
        <v>0</v>
      </c>
      <c r="P167" s="36">
        <f t="shared" si="51"/>
        <v>0</v>
      </c>
      <c r="Q167" s="36">
        <f t="shared" si="52"/>
        <v>0</v>
      </c>
      <c r="R167" s="34">
        <f t="shared" si="53"/>
        <v>0</v>
      </c>
      <c r="S167" s="35" t="str">
        <f t="shared" si="54"/>
        <v>0</v>
      </c>
      <c r="T167" s="37">
        <f t="shared" si="55"/>
        <v>0</v>
      </c>
      <c r="U167" s="35" t="str">
        <f t="shared" si="56"/>
        <v>0</v>
      </c>
      <c r="V167" s="43" t="str">
        <f t="shared" si="57"/>
        <v>0</v>
      </c>
      <c r="W167" s="27" t="str">
        <f t="shared" si="58"/>
        <v>신한은행</v>
      </c>
      <c r="X167" s="41" t="str">
        <f t="shared" si="59"/>
        <v>327-02-407949</v>
      </c>
      <c r="Y167" s="59">
        <v>44489</v>
      </c>
      <c r="Z167" s="29" t="str">
        <f t="shared" si="60"/>
        <v>이지아(연극) 43,000x시수=0 / 인건비-강사비</v>
      </c>
      <c r="AA167" s="26"/>
      <c r="AB167" s="26"/>
      <c r="AC167" s="28"/>
    </row>
    <row r="168" spans="1:29" x14ac:dyDescent="0.4">
      <c r="A168" s="38">
        <v>167</v>
      </c>
      <c r="B168" s="25" t="s">
        <v>2496</v>
      </c>
      <c r="C168" s="58">
        <v>202109</v>
      </c>
      <c r="D168" s="48" t="s">
        <v>1929</v>
      </c>
      <c r="E168" s="20" t="s">
        <v>2482</v>
      </c>
      <c r="F168" s="30">
        <v>22</v>
      </c>
      <c r="G168" s="31">
        <v>43000</v>
      </c>
      <c r="H168" s="32">
        <f t="shared" si="43"/>
        <v>946000</v>
      </c>
      <c r="I168" s="33" t="str">
        <f t="shared" si="44"/>
        <v>0</v>
      </c>
      <c r="J168" s="33" t="str">
        <f t="shared" si="45"/>
        <v>0</v>
      </c>
      <c r="K168" s="34"/>
      <c r="L168" s="34"/>
      <c r="M168" s="35"/>
      <c r="N168" s="35"/>
      <c r="O168" s="35"/>
      <c r="P168" s="36"/>
      <c r="Q168" s="36"/>
      <c r="R168" s="34">
        <f t="shared" si="53"/>
        <v>6300</v>
      </c>
      <c r="S168" s="35">
        <f t="shared" si="54"/>
        <v>0</v>
      </c>
      <c r="T168" s="37">
        <f t="shared" si="55"/>
        <v>946000</v>
      </c>
      <c r="U168" s="35">
        <f t="shared" si="56"/>
        <v>6300</v>
      </c>
      <c r="V168" s="43">
        <f t="shared" si="57"/>
        <v>6300</v>
      </c>
      <c r="W168" s="27" t="str">
        <f t="shared" si="58"/>
        <v>신한은행</v>
      </c>
      <c r="X168" s="41" t="str">
        <f t="shared" si="59"/>
        <v>110-025-350776</v>
      </c>
      <c r="Y168" s="59">
        <v>44489</v>
      </c>
      <c r="Z168" s="29" t="str">
        <f t="shared" si="60"/>
        <v>이찬형(밴드) 43,000x22시수=946,000 / 인건비-강사비</v>
      </c>
      <c r="AA168" s="26"/>
      <c r="AB168" s="26"/>
      <c r="AC168" s="28"/>
    </row>
    <row r="169" spans="1:29" x14ac:dyDescent="0.4">
      <c r="A169" s="38">
        <v>168</v>
      </c>
      <c r="B169" s="25" t="s">
        <v>2195</v>
      </c>
      <c r="C169" s="58">
        <v>202109</v>
      </c>
      <c r="D169" s="25" t="s">
        <v>717</v>
      </c>
      <c r="E169" s="20" t="s">
        <v>750</v>
      </c>
      <c r="F169" s="30">
        <v>16</v>
      </c>
      <c r="G169" s="31">
        <v>43000</v>
      </c>
      <c r="H169" s="32">
        <f t="shared" si="43"/>
        <v>688000</v>
      </c>
      <c r="I169" s="33" t="str">
        <f t="shared" si="44"/>
        <v>0</v>
      </c>
      <c r="J169" s="33" t="str">
        <f t="shared" si="45"/>
        <v>0</v>
      </c>
      <c r="K169" s="34">
        <f t="shared" si="46"/>
        <v>30960</v>
      </c>
      <c r="L169" s="34">
        <f t="shared" si="47"/>
        <v>30960</v>
      </c>
      <c r="M169" s="35" t="str">
        <f t="shared" si="48"/>
        <v>0</v>
      </c>
      <c r="N169" s="35" t="str">
        <f t="shared" si="49"/>
        <v>0</v>
      </c>
      <c r="O169" s="35">
        <f t="shared" si="50"/>
        <v>0</v>
      </c>
      <c r="P169" s="36">
        <f t="shared" si="51"/>
        <v>5500</v>
      </c>
      <c r="Q169" s="36">
        <f t="shared" si="52"/>
        <v>7220</v>
      </c>
      <c r="R169" s="34">
        <f t="shared" si="53"/>
        <v>4580</v>
      </c>
      <c r="S169" s="35">
        <f t="shared" si="54"/>
        <v>36460</v>
      </c>
      <c r="T169" s="37">
        <f t="shared" si="55"/>
        <v>651540</v>
      </c>
      <c r="U169" s="35">
        <f t="shared" si="56"/>
        <v>42760</v>
      </c>
      <c r="V169" s="43">
        <f t="shared" si="57"/>
        <v>79220</v>
      </c>
      <c r="W169" s="27" t="str">
        <f t="shared" si="58"/>
        <v>국민은행</v>
      </c>
      <c r="X169" s="41" t="str">
        <f t="shared" si="59"/>
        <v>349401-04-242904</v>
      </c>
      <c r="Y169" s="59">
        <v>44489</v>
      </c>
      <c r="Z169" s="29" t="str">
        <f t="shared" si="60"/>
        <v>이한나(영화) 43,000x16시수=688,000 / 인건비-강사비</v>
      </c>
      <c r="AA169" s="26"/>
      <c r="AB169" s="26"/>
      <c r="AC169" s="28"/>
    </row>
    <row r="170" spans="1:29" x14ac:dyDescent="0.4">
      <c r="A170" s="38">
        <v>169</v>
      </c>
      <c r="B170" s="25" t="s">
        <v>2196</v>
      </c>
      <c r="C170" s="58">
        <v>202109</v>
      </c>
      <c r="D170" s="25" t="s">
        <v>718</v>
      </c>
      <c r="E170" s="20" t="s">
        <v>750</v>
      </c>
      <c r="F170" s="30">
        <v>24</v>
      </c>
      <c r="G170" s="31">
        <v>43000</v>
      </c>
      <c r="H170" s="32">
        <f t="shared" si="43"/>
        <v>1032000</v>
      </c>
      <c r="I170" s="33" t="str">
        <f t="shared" si="44"/>
        <v>0</v>
      </c>
      <c r="J170" s="33" t="str">
        <f t="shared" si="45"/>
        <v>0</v>
      </c>
      <c r="K170" s="34">
        <f t="shared" si="46"/>
        <v>46440</v>
      </c>
      <c r="L170" s="34">
        <f t="shared" si="47"/>
        <v>46440</v>
      </c>
      <c r="M170" s="35" t="str">
        <f t="shared" si="48"/>
        <v>0</v>
      </c>
      <c r="N170" s="35" t="str">
        <f t="shared" si="49"/>
        <v>0</v>
      </c>
      <c r="O170" s="35">
        <f t="shared" si="50"/>
        <v>0</v>
      </c>
      <c r="P170" s="36">
        <f t="shared" si="51"/>
        <v>8250</v>
      </c>
      <c r="Q170" s="36">
        <f t="shared" si="52"/>
        <v>10830</v>
      </c>
      <c r="R170" s="34">
        <f t="shared" si="53"/>
        <v>6870</v>
      </c>
      <c r="S170" s="35">
        <f t="shared" si="54"/>
        <v>54690</v>
      </c>
      <c r="T170" s="37">
        <f t="shared" si="55"/>
        <v>977310</v>
      </c>
      <c r="U170" s="35">
        <f t="shared" si="56"/>
        <v>64140</v>
      </c>
      <c r="V170" s="43">
        <f t="shared" si="57"/>
        <v>118830</v>
      </c>
      <c r="W170" s="27" t="str">
        <f t="shared" si="58"/>
        <v>국민은행</v>
      </c>
      <c r="X170" s="41" t="str">
        <f t="shared" si="59"/>
        <v>029301-04-082743</v>
      </c>
      <c r="Y170" s="59">
        <v>44489</v>
      </c>
      <c r="Z170" s="29" t="str">
        <f t="shared" si="60"/>
        <v>이현승(영화) 43,000x24시수=1,032,000 / 인건비-강사비</v>
      </c>
      <c r="AA170" s="26"/>
      <c r="AB170" s="26"/>
      <c r="AC170" s="28"/>
    </row>
    <row r="171" spans="1:29" x14ac:dyDescent="0.4">
      <c r="A171" s="38">
        <v>170</v>
      </c>
      <c r="B171" s="25" t="s">
        <v>2139</v>
      </c>
      <c r="C171" s="58">
        <v>202109</v>
      </c>
      <c r="D171" s="25" t="s">
        <v>718</v>
      </c>
      <c r="E171" s="20" t="s">
        <v>750</v>
      </c>
      <c r="F171" s="30"/>
      <c r="G171" s="31">
        <v>43000</v>
      </c>
      <c r="H171" s="32">
        <f t="shared" si="43"/>
        <v>0</v>
      </c>
      <c r="I171" s="33" t="str">
        <f t="shared" si="44"/>
        <v>0</v>
      </c>
      <c r="J171" s="33" t="str">
        <f t="shared" si="45"/>
        <v>0</v>
      </c>
      <c r="K171" s="34">
        <f t="shared" si="46"/>
        <v>0</v>
      </c>
      <c r="L171" s="34">
        <f t="shared" si="47"/>
        <v>0</v>
      </c>
      <c r="M171" s="35" t="str">
        <f t="shared" si="48"/>
        <v>0</v>
      </c>
      <c r="N171" s="35" t="str">
        <f t="shared" si="49"/>
        <v>0</v>
      </c>
      <c r="O171" s="35">
        <f t="shared" si="50"/>
        <v>0</v>
      </c>
      <c r="P171" s="36">
        <f t="shared" si="51"/>
        <v>0</v>
      </c>
      <c r="Q171" s="36">
        <f t="shared" si="52"/>
        <v>0</v>
      </c>
      <c r="R171" s="34">
        <f t="shared" si="53"/>
        <v>0</v>
      </c>
      <c r="S171" s="35" t="str">
        <f t="shared" si="54"/>
        <v>0</v>
      </c>
      <c r="T171" s="37">
        <f t="shared" si="55"/>
        <v>0</v>
      </c>
      <c r="U171" s="35" t="str">
        <f t="shared" si="56"/>
        <v>0</v>
      </c>
      <c r="V171" s="43" t="str">
        <f t="shared" si="57"/>
        <v>0</v>
      </c>
      <c r="W171" s="27" t="str">
        <f t="shared" si="58"/>
        <v>국민은행</v>
      </c>
      <c r="X171" s="41" t="str">
        <f t="shared" si="59"/>
        <v>029301-04-082743</v>
      </c>
      <c r="Y171" s="59">
        <v>44489</v>
      </c>
      <c r="Z171" s="29" t="str">
        <f t="shared" si="60"/>
        <v>이현승(영화) 43,000x시수=0 / 인건비-강사비</v>
      </c>
      <c r="AA171" s="26"/>
      <c r="AB171" s="26"/>
      <c r="AC171" s="28"/>
    </row>
    <row r="172" spans="1:29" x14ac:dyDescent="0.4">
      <c r="A172" s="38">
        <v>171</v>
      </c>
      <c r="B172" s="25" t="s">
        <v>2197</v>
      </c>
      <c r="C172" s="58">
        <v>202109</v>
      </c>
      <c r="D172" s="25" t="s">
        <v>719</v>
      </c>
      <c r="E172" s="20" t="s">
        <v>750</v>
      </c>
      <c r="F172" s="30">
        <v>44</v>
      </c>
      <c r="G172" s="31">
        <v>43000</v>
      </c>
      <c r="H172" s="32">
        <f t="shared" si="43"/>
        <v>1892000</v>
      </c>
      <c r="I172" s="33">
        <f t="shared" si="44"/>
        <v>16970</v>
      </c>
      <c r="J172" s="33">
        <f t="shared" si="45"/>
        <v>1690</v>
      </c>
      <c r="K172" s="34">
        <f t="shared" si="46"/>
        <v>85140</v>
      </c>
      <c r="L172" s="34">
        <f t="shared" si="47"/>
        <v>85140</v>
      </c>
      <c r="M172" s="35" t="str">
        <f t="shared" si="48"/>
        <v>0</v>
      </c>
      <c r="N172" s="35" t="str">
        <f t="shared" si="49"/>
        <v>0</v>
      </c>
      <c r="O172" s="35">
        <f t="shared" si="50"/>
        <v>0</v>
      </c>
      <c r="P172" s="36">
        <f t="shared" si="51"/>
        <v>15130</v>
      </c>
      <c r="Q172" s="36">
        <f t="shared" si="52"/>
        <v>19860</v>
      </c>
      <c r="R172" s="34">
        <f t="shared" si="53"/>
        <v>12600</v>
      </c>
      <c r="S172" s="35">
        <f t="shared" si="54"/>
        <v>118930</v>
      </c>
      <c r="T172" s="37">
        <f t="shared" si="55"/>
        <v>1773070</v>
      </c>
      <c r="U172" s="35">
        <f t="shared" si="56"/>
        <v>117600</v>
      </c>
      <c r="V172" s="43">
        <f t="shared" si="57"/>
        <v>217870</v>
      </c>
      <c r="W172" s="27" t="str">
        <f t="shared" si="58"/>
        <v>국민은행</v>
      </c>
      <c r="X172" s="41">
        <f t="shared" si="59"/>
        <v>80910204147784</v>
      </c>
      <c r="Y172" s="59">
        <v>44489</v>
      </c>
      <c r="Z172" s="29" t="str">
        <f t="shared" si="60"/>
        <v>이혜강(영화) 43,000x44시수=1,892,000 / 인건비-강사비</v>
      </c>
      <c r="AA172" s="26"/>
      <c r="AB172" s="26"/>
      <c r="AC172" s="28"/>
    </row>
    <row r="173" spans="1:29" x14ac:dyDescent="0.4">
      <c r="A173" s="38">
        <v>172</v>
      </c>
      <c r="B173" s="25" t="s">
        <v>2198</v>
      </c>
      <c r="C173" s="58">
        <v>202109</v>
      </c>
      <c r="D173" s="25" t="s">
        <v>1888</v>
      </c>
      <c r="E173" s="20" t="s">
        <v>17</v>
      </c>
      <c r="F173" s="30">
        <v>27</v>
      </c>
      <c r="G173" s="31">
        <v>43000</v>
      </c>
      <c r="H173" s="32">
        <f t="shared" si="43"/>
        <v>1161000</v>
      </c>
      <c r="I173" s="33">
        <f t="shared" si="44"/>
        <v>2440</v>
      </c>
      <c r="J173" s="33">
        <f t="shared" si="45"/>
        <v>240</v>
      </c>
      <c r="K173" s="34">
        <f t="shared" si="46"/>
        <v>52240</v>
      </c>
      <c r="L173" s="34">
        <f t="shared" si="47"/>
        <v>52240</v>
      </c>
      <c r="M173" s="35" t="str">
        <f t="shared" si="48"/>
        <v>0</v>
      </c>
      <c r="N173" s="35" t="str">
        <f t="shared" si="49"/>
        <v>0</v>
      </c>
      <c r="O173" s="35">
        <f t="shared" si="50"/>
        <v>0</v>
      </c>
      <c r="P173" s="36">
        <f t="shared" si="51"/>
        <v>9280</v>
      </c>
      <c r="Q173" s="36">
        <f t="shared" si="52"/>
        <v>12190</v>
      </c>
      <c r="R173" s="34">
        <f t="shared" si="53"/>
        <v>7730</v>
      </c>
      <c r="S173" s="35">
        <f t="shared" si="54"/>
        <v>64200</v>
      </c>
      <c r="T173" s="37">
        <f t="shared" si="55"/>
        <v>1096800</v>
      </c>
      <c r="U173" s="35">
        <f t="shared" si="56"/>
        <v>72160</v>
      </c>
      <c r="V173" s="43">
        <f t="shared" si="57"/>
        <v>133680</v>
      </c>
      <c r="W173" s="27" t="str">
        <f t="shared" si="58"/>
        <v>우리은행</v>
      </c>
      <c r="X173" s="41" t="str">
        <f t="shared" si="59"/>
        <v>1002-157-939655</v>
      </c>
      <c r="Y173" s="59">
        <v>44489</v>
      </c>
      <c r="Z173" s="29" t="str">
        <f t="shared" si="60"/>
        <v>이혜경86(뮤지컬) 43,000x27시수=1,161,000 / 인건비-강사비</v>
      </c>
      <c r="AA173" s="26"/>
      <c r="AB173" s="26"/>
      <c r="AC173" s="28"/>
    </row>
    <row r="174" spans="1:29" x14ac:dyDescent="0.4">
      <c r="A174" s="38">
        <v>173</v>
      </c>
      <c r="B174" s="25" t="s">
        <v>2199</v>
      </c>
      <c r="C174" s="58">
        <v>202109</v>
      </c>
      <c r="D174" s="25" t="s">
        <v>1888</v>
      </c>
      <c r="E174" s="20" t="s">
        <v>17</v>
      </c>
      <c r="F174" s="30"/>
      <c r="G174" s="31">
        <v>43000</v>
      </c>
      <c r="H174" s="32">
        <f t="shared" si="43"/>
        <v>0</v>
      </c>
      <c r="I174" s="33" t="str">
        <f t="shared" si="44"/>
        <v>0</v>
      </c>
      <c r="J174" s="33" t="str">
        <f t="shared" si="45"/>
        <v>0</v>
      </c>
      <c r="K174" s="34">
        <f t="shared" si="46"/>
        <v>0</v>
      </c>
      <c r="L174" s="34">
        <f t="shared" si="47"/>
        <v>0</v>
      </c>
      <c r="M174" s="35" t="str">
        <f t="shared" si="48"/>
        <v>0</v>
      </c>
      <c r="N174" s="35" t="str">
        <f t="shared" si="49"/>
        <v>0</v>
      </c>
      <c r="O174" s="35">
        <f t="shared" si="50"/>
        <v>0</v>
      </c>
      <c r="P174" s="36">
        <f t="shared" si="51"/>
        <v>0</v>
      </c>
      <c r="Q174" s="36">
        <f t="shared" si="52"/>
        <v>0</v>
      </c>
      <c r="R174" s="34">
        <f t="shared" si="53"/>
        <v>0</v>
      </c>
      <c r="S174" s="35" t="str">
        <f t="shared" si="54"/>
        <v>0</v>
      </c>
      <c r="T174" s="37">
        <f t="shared" si="55"/>
        <v>0</v>
      </c>
      <c r="U174" s="35" t="str">
        <f t="shared" si="56"/>
        <v>0</v>
      </c>
      <c r="V174" s="43" t="str">
        <f t="shared" si="57"/>
        <v>0</v>
      </c>
      <c r="W174" s="27" t="str">
        <f t="shared" si="58"/>
        <v>우리은행</v>
      </c>
      <c r="X174" s="41" t="str">
        <f t="shared" si="59"/>
        <v>1002-157-939655</v>
      </c>
      <c r="Y174" s="59">
        <v>44489</v>
      </c>
      <c r="Z174" s="29" t="str">
        <f t="shared" si="60"/>
        <v>이혜경86(뮤지컬) 43,000x시수=0 / 인건비-강사비</v>
      </c>
      <c r="AA174" s="26"/>
      <c r="AB174" s="26"/>
      <c r="AC174" s="28"/>
    </row>
    <row r="175" spans="1:29" x14ac:dyDescent="0.4">
      <c r="A175" s="38">
        <v>174</v>
      </c>
      <c r="B175" s="25" t="s">
        <v>2200</v>
      </c>
      <c r="C175" s="58">
        <v>202109</v>
      </c>
      <c r="D175" s="25" t="s">
        <v>1487</v>
      </c>
      <c r="E175" s="20" t="s">
        <v>17</v>
      </c>
      <c r="F175" s="30">
        <v>14</v>
      </c>
      <c r="G175" s="31">
        <v>43000</v>
      </c>
      <c r="H175" s="32">
        <f t="shared" si="43"/>
        <v>602000</v>
      </c>
      <c r="I175" s="33" t="str">
        <f t="shared" si="44"/>
        <v>0</v>
      </c>
      <c r="J175" s="33" t="str">
        <f t="shared" si="45"/>
        <v>0</v>
      </c>
      <c r="K175" s="34">
        <f t="shared" si="46"/>
        <v>27090</v>
      </c>
      <c r="L175" s="34">
        <f t="shared" si="47"/>
        <v>27090</v>
      </c>
      <c r="M175" s="35" t="str">
        <f t="shared" si="48"/>
        <v>0</v>
      </c>
      <c r="N175" s="35" t="str">
        <f t="shared" si="49"/>
        <v>0</v>
      </c>
      <c r="O175" s="35">
        <f t="shared" si="50"/>
        <v>0</v>
      </c>
      <c r="P175" s="36">
        <f t="shared" si="51"/>
        <v>4810</v>
      </c>
      <c r="Q175" s="36">
        <f t="shared" si="52"/>
        <v>6320</v>
      </c>
      <c r="R175" s="34">
        <f t="shared" si="53"/>
        <v>4000</v>
      </c>
      <c r="S175" s="35">
        <f t="shared" si="54"/>
        <v>31900</v>
      </c>
      <c r="T175" s="37">
        <f t="shared" si="55"/>
        <v>570100</v>
      </c>
      <c r="U175" s="35">
        <f t="shared" si="56"/>
        <v>37410</v>
      </c>
      <c r="V175" s="43">
        <f t="shared" si="57"/>
        <v>69310</v>
      </c>
      <c r="W175" s="27" t="str">
        <f t="shared" si="58"/>
        <v>신한은행</v>
      </c>
      <c r="X175" s="41" t="str">
        <f t="shared" si="59"/>
        <v>110-226-869677</v>
      </c>
      <c r="Y175" s="59">
        <v>44489</v>
      </c>
      <c r="Z175" s="29" t="str">
        <f t="shared" si="60"/>
        <v>이혜리(뮤지컬) 43,000x14시수=602,000 / 인건비-강사비</v>
      </c>
      <c r="AA175" s="26"/>
      <c r="AB175" s="26"/>
      <c r="AC175" s="28"/>
    </row>
    <row r="176" spans="1:29" x14ac:dyDescent="0.4">
      <c r="A176" s="38">
        <v>175</v>
      </c>
      <c r="B176" s="25" t="s">
        <v>2497</v>
      </c>
      <c r="C176" s="58">
        <v>202109</v>
      </c>
      <c r="D176" s="25" t="s">
        <v>209</v>
      </c>
      <c r="E176" s="20" t="s">
        <v>15</v>
      </c>
      <c r="F176" s="30">
        <v>15</v>
      </c>
      <c r="G176" s="31">
        <v>43000</v>
      </c>
      <c r="H176" s="32">
        <f t="shared" si="43"/>
        <v>645000</v>
      </c>
      <c r="I176" s="33" t="str">
        <f t="shared" si="44"/>
        <v>0</v>
      </c>
      <c r="J176" s="33" t="str">
        <f t="shared" si="45"/>
        <v>0</v>
      </c>
      <c r="K176" s="34">
        <f t="shared" si="46"/>
        <v>29020</v>
      </c>
      <c r="L176" s="34">
        <f t="shared" si="47"/>
        <v>29020</v>
      </c>
      <c r="M176" s="35" t="str">
        <f t="shared" si="48"/>
        <v>0</v>
      </c>
      <c r="N176" s="35" t="str">
        <f t="shared" si="49"/>
        <v>0</v>
      </c>
      <c r="O176" s="35">
        <f t="shared" si="50"/>
        <v>0</v>
      </c>
      <c r="P176" s="36">
        <f t="shared" si="51"/>
        <v>5160</v>
      </c>
      <c r="Q176" s="36">
        <f t="shared" si="52"/>
        <v>6770</v>
      </c>
      <c r="R176" s="34">
        <f t="shared" si="53"/>
        <v>4290</v>
      </c>
      <c r="S176" s="35">
        <f t="shared" si="54"/>
        <v>34180</v>
      </c>
      <c r="T176" s="37">
        <f t="shared" si="55"/>
        <v>610820</v>
      </c>
      <c r="U176" s="35">
        <f t="shared" si="56"/>
        <v>40080</v>
      </c>
      <c r="V176" s="43">
        <f t="shared" si="57"/>
        <v>74260</v>
      </c>
      <c r="W176" s="27" t="str">
        <f t="shared" si="58"/>
        <v>신한은행</v>
      </c>
      <c r="X176" s="41" t="str">
        <f t="shared" si="59"/>
        <v>110-076-350736</v>
      </c>
      <c r="Y176" s="59">
        <v>44489</v>
      </c>
      <c r="Z176" s="29" t="str">
        <f t="shared" si="60"/>
        <v>이후성(연극) 43,000x15시수=645,000 / 인건비-강사비</v>
      </c>
      <c r="AA176" s="26"/>
      <c r="AB176" s="26"/>
      <c r="AC176" s="28"/>
    </row>
    <row r="177" spans="1:29" x14ac:dyDescent="0.4">
      <c r="A177" s="38">
        <v>176</v>
      </c>
      <c r="B177" s="25" t="s">
        <v>2201</v>
      </c>
      <c r="C177" s="58">
        <v>202109</v>
      </c>
      <c r="D177" s="25" t="s">
        <v>86</v>
      </c>
      <c r="E177" s="20" t="s">
        <v>750</v>
      </c>
      <c r="F177" s="30">
        <v>28</v>
      </c>
      <c r="G177" s="31">
        <v>43000</v>
      </c>
      <c r="H177" s="32">
        <f t="shared" si="43"/>
        <v>1204000</v>
      </c>
      <c r="I177" s="33">
        <f t="shared" si="44"/>
        <v>2990</v>
      </c>
      <c r="J177" s="33">
        <f t="shared" si="45"/>
        <v>290</v>
      </c>
      <c r="K177" s="34">
        <f t="shared" si="46"/>
        <v>54180</v>
      </c>
      <c r="L177" s="34">
        <f t="shared" si="47"/>
        <v>54180</v>
      </c>
      <c r="M177" s="35" t="str">
        <f t="shared" si="48"/>
        <v>0</v>
      </c>
      <c r="N177" s="35" t="str">
        <f t="shared" si="49"/>
        <v>0</v>
      </c>
      <c r="O177" s="35">
        <f t="shared" si="50"/>
        <v>0</v>
      </c>
      <c r="P177" s="36">
        <f t="shared" si="51"/>
        <v>9630</v>
      </c>
      <c r="Q177" s="36">
        <f t="shared" si="52"/>
        <v>12640</v>
      </c>
      <c r="R177" s="34">
        <f t="shared" si="53"/>
        <v>8010</v>
      </c>
      <c r="S177" s="35">
        <f t="shared" si="54"/>
        <v>67090</v>
      </c>
      <c r="T177" s="37">
        <f t="shared" si="55"/>
        <v>1136910</v>
      </c>
      <c r="U177" s="35">
        <f t="shared" si="56"/>
        <v>74830</v>
      </c>
      <c r="V177" s="43">
        <f t="shared" si="57"/>
        <v>138640</v>
      </c>
      <c r="W177" s="27" t="str">
        <f t="shared" si="58"/>
        <v>신한은행</v>
      </c>
      <c r="X177" s="41" t="str">
        <f t="shared" si="59"/>
        <v>110-320-580815</v>
      </c>
      <c r="Y177" s="59">
        <v>44489</v>
      </c>
      <c r="Z177" s="29" t="str">
        <f t="shared" si="60"/>
        <v>임영빈(영화) 43,000x28시수=1,204,000 / 인건비-강사비</v>
      </c>
      <c r="AA177" s="26"/>
      <c r="AB177" s="26"/>
      <c r="AC177" s="28"/>
    </row>
    <row r="178" spans="1:29" x14ac:dyDescent="0.4">
      <c r="A178" s="38">
        <v>177</v>
      </c>
      <c r="B178" s="25" t="s">
        <v>2202</v>
      </c>
      <c r="C178" s="58">
        <v>202109</v>
      </c>
      <c r="D178" s="25" t="s">
        <v>721</v>
      </c>
      <c r="E178" s="20" t="s">
        <v>17</v>
      </c>
      <c r="F178" s="30">
        <v>21</v>
      </c>
      <c r="G178" s="31">
        <v>43000</v>
      </c>
      <c r="H178" s="32">
        <f t="shared" si="43"/>
        <v>903000</v>
      </c>
      <c r="I178" s="33" t="str">
        <f t="shared" si="44"/>
        <v>0</v>
      </c>
      <c r="J178" s="33" t="str">
        <f t="shared" si="45"/>
        <v>0</v>
      </c>
      <c r="K178" s="34">
        <f t="shared" si="46"/>
        <v>40630</v>
      </c>
      <c r="L178" s="34">
        <f t="shared" si="47"/>
        <v>40630</v>
      </c>
      <c r="M178" s="35" t="str">
        <f t="shared" si="48"/>
        <v>0</v>
      </c>
      <c r="N178" s="35" t="str">
        <f t="shared" si="49"/>
        <v>0</v>
      </c>
      <c r="O178" s="35">
        <f t="shared" si="50"/>
        <v>0</v>
      </c>
      <c r="P178" s="36">
        <f t="shared" si="51"/>
        <v>7220</v>
      </c>
      <c r="Q178" s="36">
        <f t="shared" si="52"/>
        <v>9480</v>
      </c>
      <c r="R178" s="34">
        <f t="shared" si="53"/>
        <v>6010</v>
      </c>
      <c r="S178" s="35">
        <f t="shared" si="54"/>
        <v>47850</v>
      </c>
      <c r="T178" s="37">
        <f t="shared" si="55"/>
        <v>855150</v>
      </c>
      <c r="U178" s="35">
        <f t="shared" si="56"/>
        <v>56120</v>
      </c>
      <c r="V178" s="43">
        <f t="shared" si="57"/>
        <v>103970</v>
      </c>
      <c r="W178" s="27" t="str">
        <f t="shared" si="58"/>
        <v>기업은행</v>
      </c>
      <c r="X178" s="41" t="str">
        <f t="shared" si="59"/>
        <v>005-069472-01-019</v>
      </c>
      <c r="Y178" s="59">
        <v>44489</v>
      </c>
      <c r="Z178" s="29" t="str">
        <f t="shared" si="60"/>
        <v>임잔디(뮤지컬) 43,000x21시수=903,000 / 인건비-강사비</v>
      </c>
      <c r="AA178" s="26"/>
      <c r="AB178" s="26"/>
      <c r="AC178" s="28"/>
    </row>
    <row r="179" spans="1:29" x14ac:dyDescent="0.4">
      <c r="A179" s="38">
        <v>178</v>
      </c>
      <c r="B179" s="25" t="s">
        <v>2092</v>
      </c>
      <c r="C179" s="58">
        <v>202109</v>
      </c>
      <c r="D179" s="25" t="s">
        <v>1936</v>
      </c>
      <c r="E179" s="20" t="s">
        <v>750</v>
      </c>
      <c r="F179" s="30">
        <v>21</v>
      </c>
      <c r="G179" s="31">
        <v>43000</v>
      </c>
      <c r="H179" s="32">
        <f t="shared" si="43"/>
        <v>903000</v>
      </c>
      <c r="I179" s="33" t="str">
        <f t="shared" si="44"/>
        <v>0</v>
      </c>
      <c r="J179" s="33" t="str">
        <f t="shared" si="45"/>
        <v>0</v>
      </c>
      <c r="K179" s="34">
        <f t="shared" si="46"/>
        <v>40630</v>
      </c>
      <c r="L179" s="34">
        <f t="shared" si="47"/>
        <v>40630</v>
      </c>
      <c r="M179" s="35" t="str">
        <f t="shared" si="48"/>
        <v>0</v>
      </c>
      <c r="N179" s="35" t="str">
        <f t="shared" si="49"/>
        <v>0</v>
      </c>
      <c r="O179" s="35">
        <f t="shared" si="50"/>
        <v>0</v>
      </c>
      <c r="P179" s="36">
        <f t="shared" si="51"/>
        <v>7220</v>
      </c>
      <c r="Q179" s="36">
        <f t="shared" si="52"/>
        <v>9480</v>
      </c>
      <c r="R179" s="34">
        <f t="shared" si="53"/>
        <v>6010</v>
      </c>
      <c r="S179" s="35">
        <f t="shared" si="54"/>
        <v>47850</v>
      </c>
      <c r="T179" s="37">
        <f t="shared" si="55"/>
        <v>855150</v>
      </c>
      <c r="U179" s="35">
        <f t="shared" si="56"/>
        <v>56120</v>
      </c>
      <c r="V179" s="43">
        <f t="shared" si="57"/>
        <v>103970</v>
      </c>
      <c r="W179" s="27" t="str">
        <f t="shared" si="58"/>
        <v>신한은행</v>
      </c>
      <c r="X179" s="41" t="str">
        <f t="shared" si="59"/>
        <v>110-370-546690</v>
      </c>
      <c r="Y179" s="59">
        <v>44489</v>
      </c>
      <c r="Z179" s="29" t="str">
        <f t="shared" si="60"/>
        <v>임정서(영화) 43,000x21시수=903,000 / 인건비-강사비</v>
      </c>
      <c r="AA179" s="26"/>
      <c r="AB179" s="26"/>
      <c r="AC179" s="28"/>
    </row>
    <row r="180" spans="1:29" x14ac:dyDescent="0.4">
      <c r="A180" s="38">
        <v>179</v>
      </c>
      <c r="B180" s="25" t="s">
        <v>2203</v>
      </c>
      <c r="C180" s="58">
        <v>202109</v>
      </c>
      <c r="D180" s="25" t="s">
        <v>722</v>
      </c>
      <c r="E180" s="20" t="s">
        <v>17</v>
      </c>
      <c r="F180" s="30">
        <v>12</v>
      </c>
      <c r="G180" s="31">
        <v>43000</v>
      </c>
      <c r="H180" s="32">
        <f t="shared" si="43"/>
        <v>516000</v>
      </c>
      <c r="I180" s="33" t="str">
        <f t="shared" si="44"/>
        <v>0</v>
      </c>
      <c r="J180" s="33" t="str">
        <f t="shared" si="45"/>
        <v>0</v>
      </c>
      <c r="K180" s="34">
        <f t="shared" si="46"/>
        <v>23220</v>
      </c>
      <c r="L180" s="34">
        <f t="shared" si="47"/>
        <v>23220</v>
      </c>
      <c r="M180" s="35" t="str">
        <f t="shared" si="48"/>
        <v>0</v>
      </c>
      <c r="N180" s="35" t="str">
        <f t="shared" si="49"/>
        <v>0</v>
      </c>
      <c r="O180" s="35">
        <f t="shared" si="50"/>
        <v>0</v>
      </c>
      <c r="P180" s="36">
        <f t="shared" si="51"/>
        <v>4120</v>
      </c>
      <c r="Q180" s="36">
        <f t="shared" si="52"/>
        <v>5410</v>
      </c>
      <c r="R180" s="34">
        <f t="shared" si="53"/>
        <v>3430</v>
      </c>
      <c r="S180" s="35">
        <f t="shared" si="54"/>
        <v>27340</v>
      </c>
      <c r="T180" s="37">
        <f t="shared" si="55"/>
        <v>488660</v>
      </c>
      <c r="U180" s="35">
        <f t="shared" si="56"/>
        <v>32060</v>
      </c>
      <c r="V180" s="43">
        <f t="shared" si="57"/>
        <v>59400</v>
      </c>
      <c r="W180" s="27" t="str">
        <f t="shared" si="58"/>
        <v>카카오뱅크</v>
      </c>
      <c r="X180" s="41" t="str">
        <f t="shared" si="59"/>
        <v>3333-01-4021179</v>
      </c>
      <c r="Y180" s="59">
        <v>44489</v>
      </c>
      <c r="Z180" s="29" t="str">
        <f t="shared" si="60"/>
        <v>임지원(뮤지컬) 43,000x12시수=516,000 / 인건비-강사비</v>
      </c>
      <c r="AA180" s="26"/>
      <c r="AB180" s="26"/>
      <c r="AC180" s="28"/>
    </row>
    <row r="181" spans="1:29" x14ac:dyDescent="0.4">
      <c r="A181" s="38">
        <v>180</v>
      </c>
      <c r="B181" s="25" t="s">
        <v>2204</v>
      </c>
      <c r="C181" s="58">
        <v>202109</v>
      </c>
      <c r="D181" s="25" t="s">
        <v>723</v>
      </c>
      <c r="E181" s="20" t="s">
        <v>15</v>
      </c>
      <c r="F181" s="30">
        <v>35</v>
      </c>
      <c r="G181" s="31">
        <v>43000</v>
      </c>
      <c r="H181" s="32">
        <f t="shared" si="43"/>
        <v>1505000</v>
      </c>
      <c r="I181" s="33">
        <f t="shared" si="44"/>
        <v>8920</v>
      </c>
      <c r="J181" s="33">
        <f t="shared" si="45"/>
        <v>890</v>
      </c>
      <c r="K181" s="34">
        <f t="shared" si="46"/>
        <v>67720</v>
      </c>
      <c r="L181" s="34">
        <f t="shared" si="47"/>
        <v>67720</v>
      </c>
      <c r="M181" s="35" t="str">
        <f t="shared" si="48"/>
        <v>0</v>
      </c>
      <c r="N181" s="35" t="str">
        <f t="shared" si="49"/>
        <v>0</v>
      </c>
      <c r="O181" s="35">
        <f t="shared" si="50"/>
        <v>0</v>
      </c>
      <c r="P181" s="36">
        <f t="shared" si="51"/>
        <v>12040</v>
      </c>
      <c r="Q181" s="36">
        <f t="shared" si="52"/>
        <v>15800</v>
      </c>
      <c r="R181" s="34">
        <f t="shared" si="53"/>
        <v>10020</v>
      </c>
      <c r="S181" s="35">
        <f t="shared" si="54"/>
        <v>89570</v>
      </c>
      <c r="T181" s="37">
        <f t="shared" si="55"/>
        <v>1415430</v>
      </c>
      <c r="U181" s="35">
        <f t="shared" si="56"/>
        <v>93540</v>
      </c>
      <c r="V181" s="43">
        <f t="shared" si="57"/>
        <v>173300</v>
      </c>
      <c r="W181" s="27" t="str">
        <f t="shared" si="58"/>
        <v>신한은행</v>
      </c>
      <c r="X181" s="41" t="str">
        <f t="shared" si="59"/>
        <v>110-304-009353</v>
      </c>
      <c r="Y181" s="59">
        <v>44489</v>
      </c>
      <c r="Z181" s="29" t="str">
        <f t="shared" si="60"/>
        <v>임지혜85(연극) 43,000x35시수=1,505,000 / 인건비-강사비</v>
      </c>
      <c r="AA181" s="26"/>
      <c r="AB181" s="26"/>
      <c r="AC181" s="28"/>
    </row>
    <row r="182" spans="1:29" x14ac:dyDescent="0.4">
      <c r="A182" s="38">
        <v>181</v>
      </c>
      <c r="B182" s="25" t="s">
        <v>2205</v>
      </c>
      <c r="C182" s="58">
        <v>202109</v>
      </c>
      <c r="D182" s="25" t="s">
        <v>1699</v>
      </c>
      <c r="E182" s="20" t="s">
        <v>15</v>
      </c>
      <c r="F182" s="30">
        <v>36</v>
      </c>
      <c r="G182" s="31">
        <v>43000</v>
      </c>
      <c r="H182" s="32">
        <f t="shared" si="43"/>
        <v>1548000</v>
      </c>
      <c r="I182" s="33">
        <f t="shared" si="44"/>
        <v>9740</v>
      </c>
      <c r="J182" s="33">
        <f t="shared" si="45"/>
        <v>970</v>
      </c>
      <c r="K182" s="34">
        <f t="shared" si="46"/>
        <v>69660</v>
      </c>
      <c r="L182" s="34">
        <f t="shared" si="47"/>
        <v>69660</v>
      </c>
      <c r="M182" s="35" t="str">
        <f t="shared" si="48"/>
        <v>0</v>
      </c>
      <c r="N182" s="35" t="str">
        <f t="shared" si="49"/>
        <v>0</v>
      </c>
      <c r="O182" s="35">
        <f t="shared" si="50"/>
        <v>0</v>
      </c>
      <c r="P182" s="36">
        <f t="shared" si="51"/>
        <v>12380</v>
      </c>
      <c r="Q182" s="36">
        <f t="shared" si="52"/>
        <v>16250</v>
      </c>
      <c r="R182" s="34">
        <f t="shared" si="53"/>
        <v>10300</v>
      </c>
      <c r="S182" s="35">
        <f t="shared" si="54"/>
        <v>92750</v>
      </c>
      <c r="T182" s="37">
        <f t="shared" si="55"/>
        <v>1455250</v>
      </c>
      <c r="U182" s="35">
        <f t="shared" si="56"/>
        <v>96210</v>
      </c>
      <c r="V182" s="43">
        <f t="shared" si="57"/>
        <v>178250</v>
      </c>
      <c r="W182" s="27" t="str">
        <f t="shared" si="58"/>
        <v>국민은행</v>
      </c>
      <c r="X182" s="41" t="str">
        <f t="shared" si="59"/>
        <v>456702-01-306384</v>
      </c>
      <c r="Y182" s="59">
        <v>44489</v>
      </c>
      <c r="Z182" s="29" t="str">
        <f t="shared" si="60"/>
        <v>임한나(연극) 43,000x36시수=1,548,000 / 인건비-강사비</v>
      </c>
      <c r="AA182" s="26"/>
      <c r="AB182" s="26"/>
      <c r="AC182" s="28"/>
    </row>
    <row r="183" spans="1:29" x14ac:dyDescent="0.4">
      <c r="A183" s="38">
        <v>182</v>
      </c>
      <c r="B183" s="25" t="s">
        <v>2206</v>
      </c>
      <c r="C183" s="58">
        <v>202109</v>
      </c>
      <c r="D183" s="25" t="s">
        <v>724</v>
      </c>
      <c r="E183" s="20" t="s">
        <v>750</v>
      </c>
      <c r="F183" s="30">
        <v>20</v>
      </c>
      <c r="G183" s="31">
        <v>43000</v>
      </c>
      <c r="H183" s="32">
        <f t="shared" si="43"/>
        <v>860000</v>
      </c>
      <c r="I183" s="33" t="str">
        <f t="shared" si="44"/>
        <v>0</v>
      </c>
      <c r="J183" s="33" t="str">
        <f t="shared" si="45"/>
        <v>0</v>
      </c>
      <c r="K183" s="34">
        <f t="shared" si="46"/>
        <v>38700</v>
      </c>
      <c r="L183" s="34">
        <f t="shared" si="47"/>
        <v>38700</v>
      </c>
      <c r="M183" s="35" t="str">
        <f t="shared" si="48"/>
        <v>0</v>
      </c>
      <c r="N183" s="35" t="str">
        <f t="shared" si="49"/>
        <v>0</v>
      </c>
      <c r="O183" s="35">
        <f t="shared" si="50"/>
        <v>0</v>
      </c>
      <c r="P183" s="36">
        <f t="shared" si="51"/>
        <v>6880</v>
      </c>
      <c r="Q183" s="36">
        <f t="shared" si="52"/>
        <v>9030</v>
      </c>
      <c r="R183" s="34">
        <f t="shared" si="53"/>
        <v>5720</v>
      </c>
      <c r="S183" s="35">
        <f t="shared" si="54"/>
        <v>45580</v>
      </c>
      <c r="T183" s="37">
        <f t="shared" si="55"/>
        <v>814420</v>
      </c>
      <c r="U183" s="35">
        <f t="shared" si="56"/>
        <v>53450</v>
      </c>
      <c r="V183" s="43">
        <f t="shared" si="57"/>
        <v>99030</v>
      </c>
      <c r="W183" s="27" t="str">
        <f t="shared" si="58"/>
        <v>국민은행</v>
      </c>
      <c r="X183" s="41" t="str">
        <f t="shared" si="59"/>
        <v>219402-04-087531</v>
      </c>
      <c r="Y183" s="59">
        <v>44489</v>
      </c>
      <c r="Z183" s="29" t="str">
        <f t="shared" si="60"/>
        <v>장상구(영화) 43,000x20시수=860,000 / 인건비-강사비</v>
      </c>
      <c r="AA183" s="26"/>
      <c r="AB183" s="26"/>
      <c r="AC183" s="28"/>
    </row>
    <row r="184" spans="1:29" x14ac:dyDescent="0.4">
      <c r="A184" s="38">
        <v>183</v>
      </c>
      <c r="B184" s="25" t="s">
        <v>2207</v>
      </c>
      <c r="C184" s="58">
        <v>202109</v>
      </c>
      <c r="D184" s="25" t="s">
        <v>725</v>
      </c>
      <c r="E184" s="20" t="s">
        <v>750</v>
      </c>
      <c r="F184" s="30">
        <v>20</v>
      </c>
      <c r="G184" s="31">
        <v>43000</v>
      </c>
      <c r="H184" s="32">
        <f t="shared" si="43"/>
        <v>860000</v>
      </c>
      <c r="I184" s="33" t="str">
        <f t="shared" si="44"/>
        <v>0</v>
      </c>
      <c r="J184" s="33" t="str">
        <f t="shared" si="45"/>
        <v>0</v>
      </c>
      <c r="K184" s="34">
        <f t="shared" si="46"/>
        <v>38700</v>
      </c>
      <c r="L184" s="34">
        <f t="shared" si="47"/>
        <v>38700</v>
      </c>
      <c r="M184" s="35" t="str">
        <f t="shared" si="48"/>
        <v>0</v>
      </c>
      <c r="N184" s="35" t="str">
        <f t="shared" si="49"/>
        <v>0</v>
      </c>
      <c r="O184" s="35">
        <f t="shared" si="50"/>
        <v>0</v>
      </c>
      <c r="P184" s="36">
        <f t="shared" si="51"/>
        <v>6880</v>
      </c>
      <c r="Q184" s="36">
        <f t="shared" si="52"/>
        <v>9030</v>
      </c>
      <c r="R184" s="34">
        <f t="shared" si="53"/>
        <v>5720</v>
      </c>
      <c r="S184" s="35">
        <f t="shared" si="54"/>
        <v>45580</v>
      </c>
      <c r="T184" s="37">
        <f t="shared" si="55"/>
        <v>814420</v>
      </c>
      <c r="U184" s="35">
        <f t="shared" si="56"/>
        <v>53450</v>
      </c>
      <c r="V184" s="43">
        <f t="shared" si="57"/>
        <v>99030</v>
      </c>
      <c r="W184" s="27" t="str">
        <f t="shared" si="58"/>
        <v>스탠다드차타드은행</v>
      </c>
      <c r="X184" s="41" t="str">
        <f t="shared" si="59"/>
        <v>170-20-114933</v>
      </c>
      <c r="Y184" s="59">
        <v>44489</v>
      </c>
      <c r="Z184" s="29" t="str">
        <f t="shared" si="60"/>
        <v>장연민(영화) 43,000x20시수=860,000 / 인건비-강사비</v>
      </c>
      <c r="AA184" s="26"/>
      <c r="AB184" s="26"/>
      <c r="AC184" s="28"/>
    </row>
    <row r="185" spans="1:29" x14ac:dyDescent="0.4">
      <c r="A185" s="38">
        <v>184</v>
      </c>
      <c r="B185" s="25" t="s">
        <v>2208</v>
      </c>
      <c r="C185" s="58">
        <v>202109</v>
      </c>
      <c r="D185" s="25" t="s">
        <v>1492</v>
      </c>
      <c r="E185" s="20" t="s">
        <v>17</v>
      </c>
      <c r="F185" s="30">
        <v>21</v>
      </c>
      <c r="G185" s="31">
        <v>43000</v>
      </c>
      <c r="H185" s="32">
        <f t="shared" si="43"/>
        <v>903000</v>
      </c>
      <c r="I185" s="33" t="str">
        <f t="shared" si="44"/>
        <v>0</v>
      </c>
      <c r="J185" s="33" t="str">
        <f t="shared" si="45"/>
        <v>0</v>
      </c>
      <c r="K185" s="34">
        <f t="shared" si="46"/>
        <v>40630</v>
      </c>
      <c r="L185" s="34">
        <f t="shared" si="47"/>
        <v>40630</v>
      </c>
      <c r="M185" s="35" t="str">
        <f t="shared" si="48"/>
        <v>0</v>
      </c>
      <c r="N185" s="35" t="str">
        <f t="shared" si="49"/>
        <v>0</v>
      </c>
      <c r="O185" s="35">
        <f t="shared" si="50"/>
        <v>0</v>
      </c>
      <c r="P185" s="36">
        <f t="shared" si="51"/>
        <v>7220</v>
      </c>
      <c r="Q185" s="36">
        <f t="shared" si="52"/>
        <v>9480</v>
      </c>
      <c r="R185" s="34">
        <f t="shared" si="53"/>
        <v>6010</v>
      </c>
      <c r="S185" s="35">
        <f t="shared" si="54"/>
        <v>47850</v>
      </c>
      <c r="T185" s="37">
        <f t="shared" si="55"/>
        <v>855150</v>
      </c>
      <c r="U185" s="35">
        <f t="shared" si="56"/>
        <v>56120</v>
      </c>
      <c r="V185" s="43">
        <f t="shared" si="57"/>
        <v>103970</v>
      </c>
      <c r="W185" s="27" t="str">
        <f t="shared" si="58"/>
        <v>농협은행</v>
      </c>
      <c r="X185" s="41" t="str">
        <f t="shared" si="59"/>
        <v>696-02-092954</v>
      </c>
      <c r="Y185" s="59">
        <v>44489</v>
      </c>
      <c r="Z185" s="29" t="str">
        <f t="shared" si="60"/>
        <v>장한별(뮤지컬) 43,000x21시수=903,000 / 인건비-강사비</v>
      </c>
      <c r="AA185" s="26"/>
      <c r="AB185" s="26"/>
      <c r="AC185" s="28"/>
    </row>
    <row r="186" spans="1:29" x14ac:dyDescent="0.4">
      <c r="A186" s="38">
        <v>185</v>
      </c>
      <c r="B186" s="25" t="s">
        <v>2498</v>
      </c>
      <c r="C186" s="58">
        <v>202109</v>
      </c>
      <c r="D186" s="25" t="s">
        <v>1719</v>
      </c>
      <c r="E186" s="20" t="s">
        <v>750</v>
      </c>
      <c r="F186" s="30">
        <v>31</v>
      </c>
      <c r="G186" s="31">
        <v>43000</v>
      </c>
      <c r="H186" s="32">
        <f t="shared" si="43"/>
        <v>1333000</v>
      </c>
      <c r="I186" s="33">
        <f t="shared" si="44"/>
        <v>5360</v>
      </c>
      <c r="J186" s="33">
        <f t="shared" si="45"/>
        <v>530</v>
      </c>
      <c r="K186" s="34">
        <f t="shared" si="46"/>
        <v>59980</v>
      </c>
      <c r="L186" s="34">
        <f t="shared" si="47"/>
        <v>59980</v>
      </c>
      <c r="M186" s="35" t="str">
        <f t="shared" si="48"/>
        <v>0</v>
      </c>
      <c r="N186" s="35" t="str">
        <f t="shared" si="49"/>
        <v>0</v>
      </c>
      <c r="O186" s="35">
        <f t="shared" si="50"/>
        <v>0</v>
      </c>
      <c r="P186" s="36">
        <f t="shared" si="51"/>
        <v>10660</v>
      </c>
      <c r="Q186" s="36">
        <f t="shared" si="52"/>
        <v>13990</v>
      </c>
      <c r="R186" s="34">
        <f t="shared" si="53"/>
        <v>8870</v>
      </c>
      <c r="S186" s="35">
        <f t="shared" si="54"/>
        <v>76530</v>
      </c>
      <c r="T186" s="37">
        <f t="shared" si="55"/>
        <v>1256470</v>
      </c>
      <c r="U186" s="35">
        <f t="shared" si="56"/>
        <v>82840</v>
      </c>
      <c r="V186" s="43">
        <f t="shared" si="57"/>
        <v>153480</v>
      </c>
      <c r="W186" s="27" t="str">
        <f t="shared" si="58"/>
        <v>국민은행</v>
      </c>
      <c r="X186" s="41" t="str">
        <f t="shared" si="59"/>
        <v>210702-04-020793</v>
      </c>
      <c r="Y186" s="59">
        <v>44489</v>
      </c>
      <c r="Z186" s="29" t="str">
        <f t="shared" si="60"/>
        <v>전병덕(영화) 43,000x31시수=1,333,000 / 인건비-강사비</v>
      </c>
      <c r="AA186" s="26"/>
      <c r="AB186" s="26"/>
      <c r="AC186" s="28"/>
    </row>
    <row r="187" spans="1:29" x14ac:dyDescent="0.4">
      <c r="A187" s="38">
        <v>186</v>
      </c>
      <c r="B187" s="25" t="s">
        <v>2209</v>
      </c>
      <c r="C187" s="58">
        <v>202109</v>
      </c>
      <c r="D187" s="25" t="s">
        <v>1719</v>
      </c>
      <c r="E187" s="20" t="s">
        <v>750</v>
      </c>
      <c r="F187" s="30"/>
      <c r="G187" s="31">
        <v>43000</v>
      </c>
      <c r="H187" s="32">
        <f t="shared" si="43"/>
        <v>0</v>
      </c>
      <c r="I187" s="33" t="str">
        <f t="shared" si="44"/>
        <v>0</v>
      </c>
      <c r="J187" s="33" t="str">
        <f t="shared" si="45"/>
        <v>0</v>
      </c>
      <c r="K187" s="34">
        <f t="shared" si="46"/>
        <v>0</v>
      </c>
      <c r="L187" s="34">
        <f t="shared" si="47"/>
        <v>0</v>
      </c>
      <c r="M187" s="35" t="str">
        <f t="shared" si="48"/>
        <v>0</v>
      </c>
      <c r="N187" s="35" t="str">
        <f t="shared" si="49"/>
        <v>0</v>
      </c>
      <c r="O187" s="35">
        <f t="shared" si="50"/>
        <v>0</v>
      </c>
      <c r="P187" s="36">
        <f t="shared" si="51"/>
        <v>0</v>
      </c>
      <c r="Q187" s="36">
        <f t="shared" si="52"/>
        <v>0</v>
      </c>
      <c r="R187" s="34">
        <f t="shared" si="53"/>
        <v>0</v>
      </c>
      <c r="S187" s="35" t="str">
        <f t="shared" si="54"/>
        <v>0</v>
      </c>
      <c r="T187" s="37">
        <f t="shared" si="55"/>
        <v>0</v>
      </c>
      <c r="U187" s="35" t="str">
        <f t="shared" si="56"/>
        <v>0</v>
      </c>
      <c r="V187" s="43" t="str">
        <f t="shared" si="57"/>
        <v>0</v>
      </c>
      <c r="W187" s="27" t="str">
        <f t="shared" si="58"/>
        <v>국민은행</v>
      </c>
      <c r="X187" s="41" t="str">
        <f t="shared" si="59"/>
        <v>210702-04-020793</v>
      </c>
      <c r="Y187" s="59">
        <v>44489</v>
      </c>
      <c r="Z187" s="29" t="str">
        <f t="shared" si="60"/>
        <v>전병덕(영화) 43,000x시수=0 / 인건비-강사비</v>
      </c>
      <c r="AA187" s="26"/>
      <c r="AB187" s="26"/>
      <c r="AC187" s="28"/>
    </row>
    <row r="188" spans="1:29" x14ac:dyDescent="0.4">
      <c r="A188" s="38">
        <v>187</v>
      </c>
      <c r="B188" s="25" t="s">
        <v>2210</v>
      </c>
      <c r="C188" s="58">
        <v>202109</v>
      </c>
      <c r="D188" s="25" t="s">
        <v>41</v>
      </c>
      <c r="E188" s="20" t="s">
        <v>15</v>
      </c>
      <c r="F188" s="30">
        <v>28</v>
      </c>
      <c r="G188" s="31">
        <v>43000</v>
      </c>
      <c r="H188" s="32">
        <f t="shared" si="43"/>
        <v>1204000</v>
      </c>
      <c r="I188" s="33">
        <f t="shared" si="44"/>
        <v>2990</v>
      </c>
      <c r="J188" s="33">
        <f t="shared" si="45"/>
        <v>290</v>
      </c>
      <c r="K188" s="34">
        <f t="shared" si="46"/>
        <v>54180</v>
      </c>
      <c r="L188" s="34">
        <f t="shared" si="47"/>
        <v>54180</v>
      </c>
      <c r="M188" s="35" t="str">
        <f t="shared" si="48"/>
        <v>0</v>
      </c>
      <c r="N188" s="35" t="str">
        <f t="shared" si="49"/>
        <v>0</v>
      </c>
      <c r="O188" s="35">
        <f t="shared" si="50"/>
        <v>0</v>
      </c>
      <c r="P188" s="36">
        <f t="shared" si="51"/>
        <v>9630</v>
      </c>
      <c r="Q188" s="36">
        <f t="shared" si="52"/>
        <v>12640</v>
      </c>
      <c r="R188" s="34">
        <f t="shared" si="53"/>
        <v>8010</v>
      </c>
      <c r="S188" s="35">
        <f t="shared" si="54"/>
        <v>67090</v>
      </c>
      <c r="T188" s="37">
        <f t="shared" si="55"/>
        <v>1136910</v>
      </c>
      <c r="U188" s="35">
        <f t="shared" si="56"/>
        <v>74830</v>
      </c>
      <c r="V188" s="43">
        <f t="shared" si="57"/>
        <v>138640</v>
      </c>
      <c r="W188" s="27" t="str">
        <f t="shared" si="58"/>
        <v>국민은행</v>
      </c>
      <c r="X188" s="41">
        <f t="shared" si="59"/>
        <v>99903978539</v>
      </c>
      <c r="Y188" s="59">
        <v>44489</v>
      </c>
      <c r="Z188" s="29" t="str">
        <f t="shared" si="60"/>
        <v>정새롬(연극) 43,000x28시수=1,204,000 / 인건비-강사비</v>
      </c>
      <c r="AA188" s="26"/>
      <c r="AB188" s="26"/>
      <c r="AC188" s="28"/>
    </row>
    <row r="189" spans="1:29" x14ac:dyDescent="0.4">
      <c r="A189" s="38">
        <v>188</v>
      </c>
      <c r="B189" s="25" t="s">
        <v>2171</v>
      </c>
      <c r="C189" s="58">
        <v>202109</v>
      </c>
      <c r="D189" s="25" t="s">
        <v>728</v>
      </c>
      <c r="E189" s="20" t="s">
        <v>750</v>
      </c>
      <c r="F189" s="30">
        <v>9</v>
      </c>
      <c r="G189" s="31">
        <v>43000</v>
      </c>
      <c r="H189" s="32">
        <f t="shared" si="43"/>
        <v>387000</v>
      </c>
      <c r="I189" s="33" t="str">
        <f t="shared" si="44"/>
        <v>0</v>
      </c>
      <c r="J189" s="33" t="str">
        <f t="shared" si="45"/>
        <v>0</v>
      </c>
      <c r="K189" s="34">
        <f t="shared" si="46"/>
        <v>17410</v>
      </c>
      <c r="L189" s="34">
        <f t="shared" si="47"/>
        <v>17410</v>
      </c>
      <c r="M189" s="35" t="str">
        <f t="shared" si="48"/>
        <v>0</v>
      </c>
      <c r="N189" s="35" t="str">
        <f t="shared" si="49"/>
        <v>0</v>
      </c>
      <c r="O189" s="35">
        <f t="shared" si="50"/>
        <v>0</v>
      </c>
      <c r="P189" s="36">
        <f t="shared" si="51"/>
        <v>3090</v>
      </c>
      <c r="Q189" s="36">
        <f t="shared" si="52"/>
        <v>4060</v>
      </c>
      <c r="R189" s="34">
        <f t="shared" si="53"/>
        <v>2570</v>
      </c>
      <c r="S189" s="35">
        <f t="shared" si="54"/>
        <v>20500</v>
      </c>
      <c r="T189" s="37">
        <f t="shared" si="55"/>
        <v>366500</v>
      </c>
      <c r="U189" s="35">
        <f t="shared" si="56"/>
        <v>24040</v>
      </c>
      <c r="V189" s="43">
        <f t="shared" si="57"/>
        <v>44540</v>
      </c>
      <c r="W189" s="27" t="str">
        <f t="shared" si="58"/>
        <v>국민은행</v>
      </c>
      <c r="X189" s="41" t="str">
        <f t="shared" si="59"/>
        <v>483901-01-187005</v>
      </c>
      <c r="Y189" s="59">
        <v>44489</v>
      </c>
      <c r="Z189" s="29" t="str">
        <f t="shared" si="60"/>
        <v>정서원(영화) 43,000x9시수=387,000 / 인건비-강사비</v>
      </c>
      <c r="AA189" s="26"/>
      <c r="AB189" s="26"/>
      <c r="AC189" s="28"/>
    </row>
    <row r="190" spans="1:29" x14ac:dyDescent="0.4">
      <c r="A190" s="38">
        <v>189</v>
      </c>
      <c r="B190" s="25" t="s">
        <v>2211</v>
      </c>
      <c r="C190" s="58">
        <v>202109</v>
      </c>
      <c r="D190" s="25" t="s">
        <v>42</v>
      </c>
      <c r="E190" s="20" t="s">
        <v>15</v>
      </c>
      <c r="F190" s="30">
        <v>28</v>
      </c>
      <c r="G190" s="31">
        <v>43000</v>
      </c>
      <c r="H190" s="32">
        <f t="shared" si="43"/>
        <v>1204000</v>
      </c>
      <c r="I190" s="33">
        <f t="shared" si="44"/>
        <v>2990</v>
      </c>
      <c r="J190" s="33">
        <f t="shared" si="45"/>
        <v>290</v>
      </c>
      <c r="K190" s="34">
        <f t="shared" si="46"/>
        <v>54180</v>
      </c>
      <c r="L190" s="34">
        <f t="shared" si="47"/>
        <v>54180</v>
      </c>
      <c r="M190" s="35" t="str">
        <f t="shared" si="48"/>
        <v>0</v>
      </c>
      <c r="N190" s="35" t="str">
        <f t="shared" si="49"/>
        <v>0</v>
      </c>
      <c r="O190" s="35">
        <f t="shared" si="50"/>
        <v>0</v>
      </c>
      <c r="P190" s="36">
        <f t="shared" si="51"/>
        <v>9630</v>
      </c>
      <c r="Q190" s="36">
        <f t="shared" si="52"/>
        <v>12640</v>
      </c>
      <c r="R190" s="34">
        <f t="shared" si="53"/>
        <v>8010</v>
      </c>
      <c r="S190" s="35">
        <f t="shared" si="54"/>
        <v>67090</v>
      </c>
      <c r="T190" s="37">
        <f t="shared" si="55"/>
        <v>1136910</v>
      </c>
      <c r="U190" s="35">
        <f t="shared" si="56"/>
        <v>74830</v>
      </c>
      <c r="V190" s="43">
        <f t="shared" si="57"/>
        <v>138640</v>
      </c>
      <c r="W190" s="27" t="str">
        <f t="shared" si="58"/>
        <v>신한은행</v>
      </c>
      <c r="X190" s="41" t="str">
        <f t="shared" si="59"/>
        <v>110-210-659372</v>
      </c>
      <c r="Y190" s="59">
        <v>44489</v>
      </c>
      <c r="Z190" s="29" t="str">
        <f t="shared" si="60"/>
        <v>정선희(연극) 43,000x28시수=1,204,000 / 인건비-강사비</v>
      </c>
      <c r="AA190" s="26"/>
      <c r="AB190" s="26"/>
      <c r="AC190" s="28"/>
    </row>
    <row r="191" spans="1:29" x14ac:dyDescent="0.4">
      <c r="A191" s="38">
        <v>190</v>
      </c>
      <c r="B191" s="25" t="s">
        <v>2166</v>
      </c>
      <c r="C191" s="58">
        <v>202109</v>
      </c>
      <c r="D191" s="25" t="s">
        <v>42</v>
      </c>
      <c r="E191" s="20" t="s">
        <v>15</v>
      </c>
      <c r="F191" s="30"/>
      <c r="G191" s="31">
        <v>43000</v>
      </c>
      <c r="H191" s="32">
        <f t="shared" si="43"/>
        <v>0</v>
      </c>
      <c r="I191" s="33" t="str">
        <f t="shared" si="44"/>
        <v>0</v>
      </c>
      <c r="J191" s="33" t="str">
        <f t="shared" si="45"/>
        <v>0</v>
      </c>
      <c r="K191" s="34">
        <f t="shared" si="46"/>
        <v>0</v>
      </c>
      <c r="L191" s="34">
        <f t="shared" si="47"/>
        <v>0</v>
      </c>
      <c r="M191" s="35" t="str">
        <f t="shared" si="48"/>
        <v>0</v>
      </c>
      <c r="N191" s="35" t="str">
        <f t="shared" si="49"/>
        <v>0</v>
      </c>
      <c r="O191" s="35">
        <f t="shared" si="50"/>
        <v>0</v>
      </c>
      <c r="P191" s="36">
        <f t="shared" si="51"/>
        <v>0</v>
      </c>
      <c r="Q191" s="36">
        <f t="shared" si="52"/>
        <v>0</v>
      </c>
      <c r="R191" s="34">
        <f t="shared" si="53"/>
        <v>0</v>
      </c>
      <c r="S191" s="35" t="str">
        <f t="shared" si="54"/>
        <v>0</v>
      </c>
      <c r="T191" s="37">
        <f t="shared" si="55"/>
        <v>0</v>
      </c>
      <c r="U191" s="35" t="str">
        <f t="shared" si="56"/>
        <v>0</v>
      </c>
      <c r="V191" s="43" t="str">
        <f t="shared" si="57"/>
        <v>0</v>
      </c>
      <c r="W191" s="27" t="str">
        <f t="shared" si="58"/>
        <v>신한은행</v>
      </c>
      <c r="X191" s="41" t="str">
        <f t="shared" si="59"/>
        <v>110-210-659372</v>
      </c>
      <c r="Y191" s="59">
        <v>44489</v>
      </c>
      <c r="Z191" s="29" t="str">
        <f t="shared" si="60"/>
        <v>정선희(연극) 43,000x시수=0 / 인건비-강사비</v>
      </c>
      <c r="AA191" s="26"/>
      <c r="AB191" s="26"/>
      <c r="AC191" s="28"/>
    </row>
    <row r="192" spans="1:29" x14ac:dyDescent="0.4">
      <c r="A192" s="38">
        <v>191</v>
      </c>
      <c r="B192" s="25" t="s">
        <v>2081</v>
      </c>
      <c r="C192" s="58">
        <v>202109</v>
      </c>
      <c r="D192" s="25" t="s">
        <v>729</v>
      </c>
      <c r="E192" s="20" t="s">
        <v>17</v>
      </c>
      <c r="F192" s="30">
        <v>18</v>
      </c>
      <c r="G192" s="31">
        <v>43000</v>
      </c>
      <c r="H192" s="32">
        <f t="shared" si="43"/>
        <v>774000</v>
      </c>
      <c r="I192" s="33" t="str">
        <f t="shared" si="44"/>
        <v>0</v>
      </c>
      <c r="J192" s="33" t="str">
        <f t="shared" si="45"/>
        <v>0</v>
      </c>
      <c r="K192" s="34">
        <f t="shared" si="46"/>
        <v>34830</v>
      </c>
      <c r="L192" s="34">
        <f t="shared" si="47"/>
        <v>34830</v>
      </c>
      <c r="M192" s="35" t="str">
        <f t="shared" si="48"/>
        <v>0</v>
      </c>
      <c r="N192" s="35" t="str">
        <f t="shared" si="49"/>
        <v>0</v>
      </c>
      <c r="O192" s="35">
        <f t="shared" si="50"/>
        <v>0</v>
      </c>
      <c r="P192" s="36">
        <f t="shared" si="51"/>
        <v>6190</v>
      </c>
      <c r="Q192" s="36">
        <f t="shared" si="52"/>
        <v>8120</v>
      </c>
      <c r="R192" s="34">
        <f t="shared" si="53"/>
        <v>5150</v>
      </c>
      <c r="S192" s="35">
        <f t="shared" si="54"/>
        <v>41020</v>
      </c>
      <c r="T192" s="37">
        <f t="shared" si="55"/>
        <v>732980</v>
      </c>
      <c r="U192" s="35">
        <f t="shared" si="56"/>
        <v>48100</v>
      </c>
      <c r="V192" s="43">
        <f t="shared" si="57"/>
        <v>89120</v>
      </c>
      <c r="W192" s="27" t="str">
        <f t="shared" si="58"/>
        <v>기업은행</v>
      </c>
      <c r="X192" s="41" t="str">
        <f t="shared" si="59"/>
        <v>010-6288-4749</v>
      </c>
      <c r="Y192" s="59">
        <v>44489</v>
      </c>
      <c r="Z192" s="29" t="str">
        <f t="shared" si="60"/>
        <v>정수라(뮤지컬) 43,000x18시수=774,000 / 인건비-강사비</v>
      </c>
      <c r="AA192" s="26"/>
      <c r="AB192" s="26"/>
      <c r="AC192" s="28"/>
    </row>
    <row r="193" spans="1:29" x14ac:dyDescent="0.4">
      <c r="A193" s="38">
        <v>192</v>
      </c>
      <c r="B193" s="25" t="s">
        <v>2212</v>
      </c>
      <c r="C193" s="58">
        <v>202109</v>
      </c>
      <c r="D193" s="25" t="s">
        <v>1720</v>
      </c>
      <c r="E193" s="20" t="s">
        <v>17</v>
      </c>
      <c r="F193" s="30">
        <v>21</v>
      </c>
      <c r="G193" s="31">
        <v>43000</v>
      </c>
      <c r="H193" s="32">
        <f t="shared" si="43"/>
        <v>903000</v>
      </c>
      <c r="I193" s="33" t="str">
        <f t="shared" si="44"/>
        <v>0</v>
      </c>
      <c r="J193" s="33" t="str">
        <f t="shared" si="45"/>
        <v>0</v>
      </c>
      <c r="K193" s="34">
        <f t="shared" si="46"/>
        <v>40630</v>
      </c>
      <c r="L193" s="34">
        <f t="shared" si="47"/>
        <v>40630</v>
      </c>
      <c r="M193" s="35" t="str">
        <f t="shared" si="48"/>
        <v>0</v>
      </c>
      <c r="N193" s="35" t="str">
        <f t="shared" si="49"/>
        <v>0</v>
      </c>
      <c r="O193" s="35">
        <f t="shared" si="50"/>
        <v>0</v>
      </c>
      <c r="P193" s="36">
        <f t="shared" si="51"/>
        <v>7220</v>
      </c>
      <c r="Q193" s="36">
        <f t="shared" si="52"/>
        <v>9480</v>
      </c>
      <c r="R193" s="34">
        <f t="shared" si="53"/>
        <v>6010</v>
      </c>
      <c r="S193" s="35">
        <f t="shared" si="54"/>
        <v>47850</v>
      </c>
      <c r="T193" s="37">
        <f t="shared" si="55"/>
        <v>855150</v>
      </c>
      <c r="U193" s="35">
        <f t="shared" si="56"/>
        <v>56120</v>
      </c>
      <c r="V193" s="43">
        <f t="shared" si="57"/>
        <v>103970</v>
      </c>
      <c r="W193" s="27" t="str">
        <f t="shared" si="58"/>
        <v>하나은행</v>
      </c>
      <c r="X193" s="41" t="str">
        <f t="shared" si="59"/>
        <v>376-810136-46707</v>
      </c>
      <c r="Y193" s="59">
        <v>44489</v>
      </c>
      <c r="Z193" s="29" t="str">
        <f t="shared" si="60"/>
        <v>정수정(뮤지컬) 43,000x21시수=903,000 / 인건비-강사비</v>
      </c>
      <c r="AA193" s="26"/>
      <c r="AB193" s="26"/>
      <c r="AC193" s="28"/>
    </row>
    <row r="194" spans="1:29" x14ac:dyDescent="0.4">
      <c r="A194" s="38">
        <v>193</v>
      </c>
      <c r="B194" s="25" t="s">
        <v>2213</v>
      </c>
      <c r="C194" s="58">
        <v>202109</v>
      </c>
      <c r="D194" s="25" t="s">
        <v>730</v>
      </c>
      <c r="E194" s="20" t="s">
        <v>750</v>
      </c>
      <c r="F194" s="30">
        <v>43</v>
      </c>
      <c r="G194" s="31">
        <v>43000</v>
      </c>
      <c r="H194" s="32">
        <f t="shared" si="43"/>
        <v>1849000</v>
      </c>
      <c r="I194" s="33">
        <f t="shared" si="44"/>
        <v>15940</v>
      </c>
      <c r="J194" s="33">
        <f t="shared" si="45"/>
        <v>1590</v>
      </c>
      <c r="K194" s="34">
        <f t="shared" si="46"/>
        <v>83200</v>
      </c>
      <c r="L194" s="34">
        <f t="shared" si="47"/>
        <v>83200</v>
      </c>
      <c r="M194" s="35" t="str">
        <f t="shared" si="48"/>
        <v>0</v>
      </c>
      <c r="N194" s="35" t="str">
        <f t="shared" si="49"/>
        <v>0</v>
      </c>
      <c r="O194" s="35">
        <f t="shared" si="50"/>
        <v>0</v>
      </c>
      <c r="P194" s="36">
        <f t="shared" si="51"/>
        <v>14790</v>
      </c>
      <c r="Q194" s="36">
        <f t="shared" si="52"/>
        <v>19410</v>
      </c>
      <c r="R194" s="34">
        <f t="shared" si="53"/>
        <v>12310</v>
      </c>
      <c r="S194" s="35">
        <f t="shared" si="54"/>
        <v>115520</v>
      </c>
      <c r="T194" s="37">
        <f t="shared" si="55"/>
        <v>1733480</v>
      </c>
      <c r="U194" s="35">
        <f t="shared" si="56"/>
        <v>114920</v>
      </c>
      <c r="V194" s="43">
        <f t="shared" si="57"/>
        <v>212910</v>
      </c>
      <c r="W194" s="27" t="str">
        <f t="shared" si="58"/>
        <v>국민은행</v>
      </c>
      <c r="X194" s="41" t="str">
        <f t="shared" si="59"/>
        <v>562102-01-249069</v>
      </c>
      <c r="Y194" s="59">
        <v>44489</v>
      </c>
      <c r="Z194" s="29" t="str">
        <f t="shared" si="60"/>
        <v>정우진(영화) 43,000x43시수=1,849,000 / 인건비-강사비</v>
      </c>
      <c r="AA194" s="26"/>
      <c r="AB194" s="26"/>
      <c r="AC194" s="28"/>
    </row>
    <row r="195" spans="1:29" x14ac:dyDescent="0.4">
      <c r="A195" s="38">
        <v>194</v>
      </c>
      <c r="B195" s="25" t="s">
        <v>2214</v>
      </c>
      <c r="C195" s="58">
        <v>202109</v>
      </c>
      <c r="D195" s="25" t="s">
        <v>730</v>
      </c>
      <c r="E195" s="20" t="s">
        <v>750</v>
      </c>
      <c r="F195" s="30"/>
      <c r="G195" s="31">
        <v>43000</v>
      </c>
      <c r="H195" s="32">
        <f t="shared" ref="H195:H255" si="61">F195*G195</f>
        <v>0</v>
      </c>
      <c r="I195" s="33" t="str">
        <f t="shared" ref="I195:I255" si="62">IFERROR(VLOOKUP(H195,$H$295:$J$370,2,FALSE),"0")</f>
        <v>0</v>
      </c>
      <c r="J195" s="33" t="str">
        <f t="shared" ref="J195:J255" si="63">IFERROR(VLOOKUP(H195,$H$295:$J$370,3,FALSE),"0")</f>
        <v>0</v>
      </c>
      <c r="K195" s="34">
        <f t="shared" ref="K195:K255" si="64">ROUNDDOWN((H195*4.5%), -1)</f>
        <v>0</v>
      </c>
      <c r="L195" s="34">
        <f t="shared" ref="L195:L255" si="65">ROUNDDOWN((H195*4.5%), -1)</f>
        <v>0</v>
      </c>
      <c r="M195" s="35" t="str">
        <f t="shared" ref="M195:M255" si="66">IF(F195&gt;=60,ROUNDDOWN((H195*3.43%), -1),"0")</f>
        <v>0</v>
      </c>
      <c r="N195" s="35" t="str">
        <f t="shared" ref="N195:N255" si="67">IF(F195&gt;=60,ROUNDDOWN((M195*11.52%), -1),"0")</f>
        <v>0</v>
      </c>
      <c r="O195" s="35">
        <f t="shared" ref="O195:O255" si="68">M195+N195</f>
        <v>0</v>
      </c>
      <c r="P195" s="36">
        <f t="shared" ref="P195:P255" si="69">ROUNDDOWN((H195*0.8%), -1)</f>
        <v>0</v>
      </c>
      <c r="Q195" s="36">
        <f t="shared" ref="Q195:Q255" si="70">ROUNDDOWN((H195*1.05%), -1)</f>
        <v>0</v>
      </c>
      <c r="R195" s="34">
        <f t="shared" ref="R195:R255" si="71">ROUNDDOWN((H195*0.666%), -1)</f>
        <v>0</v>
      </c>
      <c r="S195" s="35" t="str">
        <f t="shared" ref="S195:S255" si="72">IF(D195=D194,"0",SUM(SUMIF($D$2:$D$288,D195,$I$2:$I$288),SUMIF($D$2:$D$288,D195,$J$2:$J$288),SUMIF($D$2:$D$288,D195,$K$2:$K$288),SUMIF($D$2:$D$288,D195,$M$2:$M$288),SUMIF($D$2:$D$288,D195,$N$2:$N$288),SUMIF($D$2:$D$288,D195,$P$2:$P$288)))</f>
        <v>0</v>
      </c>
      <c r="T195" s="37">
        <f t="shared" ref="T195:T255" si="73">H195-S195</f>
        <v>0</v>
      </c>
      <c r="U195" s="35" t="str">
        <f t="shared" ref="U195:U255" si="74">IF(D195=D194,"0",SUM(SUMIF($D$2:$D$255,D195,$L$2:$L$255),SUMIF($D$2:$D$255,D195,$O$2:$O$255),SUMIF($D$2:$D$255,D195,$Q$2:$Q$255),SUMIF($D$2:$D$255,D195,$R$2:$R$255)))</f>
        <v>0</v>
      </c>
      <c r="V195" s="43" t="str">
        <f t="shared" ref="V195:V255" si="75">IF(D195=D194,"0",SUM(SUMIF($D$2:$D$255,D195,$K$2:$K$255),SUMIF($D$2:$D$255,D195,$L$2:$L$255),SUMIF($D$2:$D$255,D195,$M$2:$M$255),SUMIF($D$2:$D$255,D195,$N$2:$N$255),SUMIF($D$2:$D$255,D195,$O$2:$O$255),SUMIF($D$2:$D$255,D195,$P$2:$P$255),SUMIF($D$2:$D$255,D195,$Q$2:$Q$255),SUMIF($D$2:$D$255,D195,$R$2:$R$255)))</f>
        <v>0</v>
      </c>
      <c r="W195" s="27" t="str">
        <f t="shared" ref="W195:W255" si="76">VLOOKUP(D195,$O$270:$S$1349,4,FALSE)</f>
        <v>국민은행</v>
      </c>
      <c r="X195" s="41" t="str">
        <f t="shared" ref="X195:X255" si="77">VLOOKUP(D195,$O$270:$S$1349,5,FALSE)</f>
        <v>562102-01-249069</v>
      </c>
      <c r="Y195" s="59">
        <v>44489</v>
      </c>
      <c r="Z195" s="29" t="str">
        <f t="shared" ref="Z195:Z255" si="78">CONCATENATE(D195,"(",E195,") 43,000x",F195,"시수=",TEXT(H195,"###,##0")," / 인건비-강사비")</f>
        <v>정우진(영화) 43,000x시수=0 / 인건비-강사비</v>
      </c>
      <c r="AA195" s="26"/>
      <c r="AB195" s="26"/>
      <c r="AC195" s="28"/>
    </row>
    <row r="196" spans="1:29" x14ac:dyDescent="0.4">
      <c r="A196" s="38">
        <v>195</v>
      </c>
      <c r="B196" s="25" t="s">
        <v>2215</v>
      </c>
      <c r="C196" s="58">
        <v>202109</v>
      </c>
      <c r="D196" s="25" t="s">
        <v>1833</v>
      </c>
      <c r="E196" s="20" t="s">
        <v>750</v>
      </c>
      <c r="F196" s="30">
        <v>24</v>
      </c>
      <c r="G196" s="31">
        <v>43000</v>
      </c>
      <c r="H196" s="32">
        <f t="shared" si="61"/>
        <v>1032000</v>
      </c>
      <c r="I196" s="33" t="str">
        <f t="shared" si="62"/>
        <v>0</v>
      </c>
      <c r="J196" s="33" t="str">
        <f t="shared" si="63"/>
        <v>0</v>
      </c>
      <c r="K196" s="34">
        <f t="shared" si="64"/>
        <v>46440</v>
      </c>
      <c r="L196" s="34">
        <f t="shared" si="65"/>
        <v>46440</v>
      </c>
      <c r="M196" s="35" t="str">
        <f t="shared" si="66"/>
        <v>0</v>
      </c>
      <c r="N196" s="35" t="str">
        <f t="shared" si="67"/>
        <v>0</v>
      </c>
      <c r="O196" s="35">
        <f t="shared" si="68"/>
        <v>0</v>
      </c>
      <c r="P196" s="36">
        <f t="shared" si="69"/>
        <v>8250</v>
      </c>
      <c r="Q196" s="36">
        <f t="shared" si="70"/>
        <v>10830</v>
      </c>
      <c r="R196" s="34">
        <f t="shared" si="71"/>
        <v>6870</v>
      </c>
      <c r="S196" s="35">
        <f t="shared" si="72"/>
        <v>54690</v>
      </c>
      <c r="T196" s="37">
        <f t="shared" si="73"/>
        <v>977310</v>
      </c>
      <c r="U196" s="35">
        <f t="shared" si="74"/>
        <v>64140</v>
      </c>
      <c r="V196" s="43">
        <f t="shared" si="75"/>
        <v>118830</v>
      </c>
      <c r="W196" s="27" t="str">
        <f t="shared" si="76"/>
        <v>국민은행</v>
      </c>
      <c r="X196" s="41" t="str">
        <f t="shared" si="77"/>
        <v>924501-01-093245</v>
      </c>
      <c r="Y196" s="59">
        <v>44489</v>
      </c>
      <c r="Z196" s="29" t="str">
        <f t="shared" si="78"/>
        <v>정윤영(영화) 43,000x24시수=1,032,000 / 인건비-강사비</v>
      </c>
      <c r="AA196" s="26"/>
      <c r="AB196" s="26"/>
      <c r="AC196" s="28"/>
    </row>
    <row r="197" spans="1:29" x14ac:dyDescent="0.4">
      <c r="A197" s="38">
        <v>196</v>
      </c>
      <c r="B197" s="25" t="s">
        <v>2216</v>
      </c>
      <c r="C197" s="58">
        <v>202109</v>
      </c>
      <c r="D197" s="25" t="s">
        <v>90</v>
      </c>
      <c r="E197" s="20" t="s">
        <v>17</v>
      </c>
      <c r="F197" s="30">
        <v>34</v>
      </c>
      <c r="G197" s="31">
        <v>43000</v>
      </c>
      <c r="H197" s="32">
        <f t="shared" si="61"/>
        <v>1462000</v>
      </c>
      <c r="I197" s="33">
        <f t="shared" si="62"/>
        <v>8040</v>
      </c>
      <c r="J197" s="33">
        <f t="shared" si="63"/>
        <v>800</v>
      </c>
      <c r="K197" s="34">
        <f t="shared" si="64"/>
        <v>65790</v>
      </c>
      <c r="L197" s="34">
        <f t="shared" si="65"/>
        <v>65790</v>
      </c>
      <c r="M197" s="35" t="str">
        <f t="shared" si="66"/>
        <v>0</v>
      </c>
      <c r="N197" s="35" t="str">
        <f t="shared" si="67"/>
        <v>0</v>
      </c>
      <c r="O197" s="35">
        <f t="shared" si="68"/>
        <v>0</v>
      </c>
      <c r="P197" s="36">
        <f t="shared" si="69"/>
        <v>11690</v>
      </c>
      <c r="Q197" s="36">
        <f t="shared" si="70"/>
        <v>15350</v>
      </c>
      <c r="R197" s="34">
        <f t="shared" si="71"/>
        <v>9730</v>
      </c>
      <c r="S197" s="35">
        <f t="shared" si="72"/>
        <v>86320</v>
      </c>
      <c r="T197" s="37">
        <f t="shared" si="73"/>
        <v>1375680</v>
      </c>
      <c r="U197" s="35">
        <f t="shared" si="74"/>
        <v>90870</v>
      </c>
      <c r="V197" s="43">
        <f t="shared" si="75"/>
        <v>168350</v>
      </c>
      <c r="W197" s="27" t="str">
        <f t="shared" si="76"/>
        <v>신한은행</v>
      </c>
      <c r="X197" s="41" t="str">
        <f t="shared" si="77"/>
        <v>110-298-393726</v>
      </c>
      <c r="Y197" s="59">
        <v>44489</v>
      </c>
      <c r="Z197" s="29" t="str">
        <f t="shared" si="78"/>
        <v>정은진(뮤지컬) 43,000x34시수=1,462,000 / 인건비-강사비</v>
      </c>
      <c r="AA197" s="26"/>
      <c r="AB197" s="26"/>
      <c r="AC197" s="28"/>
    </row>
    <row r="198" spans="1:29" x14ac:dyDescent="0.4">
      <c r="A198" s="38">
        <v>197</v>
      </c>
      <c r="B198" s="25" t="s">
        <v>2123</v>
      </c>
      <c r="C198" s="58">
        <v>202109</v>
      </c>
      <c r="D198" s="25" t="s">
        <v>2058</v>
      </c>
      <c r="E198" s="20" t="s">
        <v>17</v>
      </c>
      <c r="F198" s="30">
        <v>18</v>
      </c>
      <c r="G198" s="31">
        <v>43000</v>
      </c>
      <c r="H198" s="32">
        <f t="shared" si="61"/>
        <v>774000</v>
      </c>
      <c r="I198" s="33" t="str">
        <f t="shared" si="62"/>
        <v>0</v>
      </c>
      <c r="J198" s="33" t="str">
        <f t="shared" si="63"/>
        <v>0</v>
      </c>
      <c r="K198" s="34">
        <f t="shared" si="64"/>
        <v>34830</v>
      </c>
      <c r="L198" s="34">
        <f t="shared" si="65"/>
        <v>34830</v>
      </c>
      <c r="M198" s="35" t="str">
        <f t="shared" si="66"/>
        <v>0</v>
      </c>
      <c r="N198" s="35" t="str">
        <f t="shared" si="67"/>
        <v>0</v>
      </c>
      <c r="O198" s="35">
        <f t="shared" si="68"/>
        <v>0</v>
      </c>
      <c r="P198" s="36">
        <f t="shared" si="69"/>
        <v>6190</v>
      </c>
      <c r="Q198" s="36">
        <f t="shared" si="70"/>
        <v>8120</v>
      </c>
      <c r="R198" s="34">
        <f t="shared" si="71"/>
        <v>5150</v>
      </c>
      <c r="S198" s="35">
        <f t="shared" si="72"/>
        <v>41020</v>
      </c>
      <c r="T198" s="37">
        <f t="shared" si="73"/>
        <v>732980</v>
      </c>
      <c r="U198" s="35">
        <f t="shared" si="74"/>
        <v>48100</v>
      </c>
      <c r="V198" s="43">
        <f t="shared" si="75"/>
        <v>89120</v>
      </c>
      <c r="W198" s="27" t="str">
        <f t="shared" si="76"/>
        <v>국민은행</v>
      </c>
      <c r="X198" s="41" t="str">
        <f t="shared" si="77"/>
        <v>229301-04-006262</v>
      </c>
      <c r="Y198" s="59">
        <v>44489</v>
      </c>
      <c r="Z198" s="29" t="str">
        <f t="shared" si="78"/>
        <v>정지웅(뮤지컬) 43,000x18시수=774,000 / 인건비-강사비</v>
      </c>
      <c r="AA198" s="26"/>
      <c r="AB198" s="26"/>
      <c r="AC198" s="28"/>
    </row>
    <row r="199" spans="1:29" x14ac:dyDescent="0.4">
      <c r="A199" s="38">
        <v>198</v>
      </c>
      <c r="B199" s="25" t="s">
        <v>2133</v>
      </c>
      <c r="C199" s="58">
        <v>202109</v>
      </c>
      <c r="D199" s="25" t="s">
        <v>2059</v>
      </c>
      <c r="E199" s="20" t="s">
        <v>15</v>
      </c>
      <c r="F199" s="30">
        <v>16</v>
      </c>
      <c r="G199" s="31">
        <v>43000</v>
      </c>
      <c r="H199" s="32">
        <f t="shared" si="61"/>
        <v>688000</v>
      </c>
      <c r="I199" s="33" t="str">
        <f t="shared" si="62"/>
        <v>0</v>
      </c>
      <c r="J199" s="33" t="str">
        <f t="shared" si="63"/>
        <v>0</v>
      </c>
      <c r="K199" s="34">
        <f t="shared" si="64"/>
        <v>30960</v>
      </c>
      <c r="L199" s="34">
        <f t="shared" si="65"/>
        <v>30960</v>
      </c>
      <c r="M199" s="35" t="str">
        <f t="shared" si="66"/>
        <v>0</v>
      </c>
      <c r="N199" s="35" t="str">
        <f t="shared" si="67"/>
        <v>0</v>
      </c>
      <c r="O199" s="35">
        <f t="shared" si="68"/>
        <v>0</v>
      </c>
      <c r="P199" s="36">
        <f t="shared" si="69"/>
        <v>5500</v>
      </c>
      <c r="Q199" s="36">
        <f t="shared" si="70"/>
        <v>7220</v>
      </c>
      <c r="R199" s="34">
        <f t="shared" si="71"/>
        <v>4580</v>
      </c>
      <c r="S199" s="35">
        <f t="shared" si="72"/>
        <v>36460</v>
      </c>
      <c r="T199" s="37">
        <f t="shared" si="73"/>
        <v>651540</v>
      </c>
      <c r="U199" s="35">
        <f t="shared" si="74"/>
        <v>42760</v>
      </c>
      <c r="V199" s="43">
        <f t="shared" si="75"/>
        <v>79220</v>
      </c>
      <c r="W199" s="27" t="str">
        <f t="shared" si="76"/>
        <v>국민은행</v>
      </c>
      <c r="X199" s="41" t="str">
        <f t="shared" si="77"/>
        <v>053601-04-075571</v>
      </c>
      <c r="Y199" s="59">
        <v>44489</v>
      </c>
      <c r="Z199" s="29" t="str">
        <f t="shared" si="78"/>
        <v>정지은(연극) 43,000x16시수=688,000 / 인건비-강사비</v>
      </c>
      <c r="AA199" s="26"/>
      <c r="AB199" s="26"/>
      <c r="AC199" s="28"/>
    </row>
    <row r="200" spans="1:29" x14ac:dyDescent="0.4">
      <c r="A200" s="38">
        <v>199</v>
      </c>
      <c r="B200" s="25" t="s">
        <v>2217</v>
      </c>
      <c r="C200" s="58">
        <v>202109</v>
      </c>
      <c r="D200" s="25" t="s">
        <v>731</v>
      </c>
      <c r="E200" s="20" t="s">
        <v>750</v>
      </c>
      <c r="F200" s="30">
        <v>40</v>
      </c>
      <c r="G200" s="31">
        <v>43000</v>
      </c>
      <c r="H200" s="32">
        <f t="shared" si="61"/>
        <v>1720000</v>
      </c>
      <c r="I200" s="33">
        <f t="shared" si="62"/>
        <v>13460</v>
      </c>
      <c r="J200" s="33">
        <f t="shared" si="63"/>
        <v>1340</v>
      </c>
      <c r="K200" s="34">
        <f t="shared" si="64"/>
        <v>77400</v>
      </c>
      <c r="L200" s="34">
        <f t="shared" si="65"/>
        <v>77400</v>
      </c>
      <c r="M200" s="35" t="str">
        <f t="shared" si="66"/>
        <v>0</v>
      </c>
      <c r="N200" s="35" t="str">
        <f t="shared" si="67"/>
        <v>0</v>
      </c>
      <c r="O200" s="35">
        <f t="shared" si="68"/>
        <v>0</v>
      </c>
      <c r="P200" s="36">
        <f t="shared" si="69"/>
        <v>13760</v>
      </c>
      <c r="Q200" s="36">
        <f t="shared" si="70"/>
        <v>18060</v>
      </c>
      <c r="R200" s="34">
        <f t="shared" si="71"/>
        <v>11450</v>
      </c>
      <c r="S200" s="35">
        <f t="shared" si="72"/>
        <v>105960</v>
      </c>
      <c r="T200" s="37">
        <f t="shared" si="73"/>
        <v>1614040</v>
      </c>
      <c r="U200" s="35">
        <f t="shared" si="74"/>
        <v>106910</v>
      </c>
      <c r="V200" s="43">
        <f t="shared" si="75"/>
        <v>198070</v>
      </c>
      <c r="W200" s="27" t="str">
        <f t="shared" si="76"/>
        <v>우리은행</v>
      </c>
      <c r="X200" s="41" t="str">
        <f t="shared" si="77"/>
        <v>647-014215-02-003</v>
      </c>
      <c r="Y200" s="59">
        <v>44489</v>
      </c>
      <c r="Z200" s="29" t="str">
        <f t="shared" si="78"/>
        <v>정태회(영화) 43,000x40시수=1,720,000 / 인건비-강사비</v>
      </c>
      <c r="AA200" s="26"/>
      <c r="AB200" s="26"/>
      <c r="AC200" s="28"/>
    </row>
    <row r="201" spans="1:29" x14ac:dyDescent="0.4">
      <c r="A201" s="38">
        <v>200</v>
      </c>
      <c r="B201" s="25" t="s">
        <v>2499</v>
      </c>
      <c r="C201" s="58">
        <v>202109</v>
      </c>
      <c r="D201" s="25" t="s">
        <v>1381</v>
      </c>
      <c r="E201" s="20" t="s">
        <v>750</v>
      </c>
      <c r="F201" s="30">
        <v>34</v>
      </c>
      <c r="G201" s="31">
        <v>43000</v>
      </c>
      <c r="H201" s="32">
        <f t="shared" si="61"/>
        <v>1462000</v>
      </c>
      <c r="I201" s="33">
        <f t="shared" si="62"/>
        <v>8040</v>
      </c>
      <c r="J201" s="33">
        <f t="shared" si="63"/>
        <v>800</v>
      </c>
      <c r="K201" s="34">
        <f t="shared" si="64"/>
        <v>65790</v>
      </c>
      <c r="L201" s="34">
        <f t="shared" si="65"/>
        <v>65790</v>
      </c>
      <c r="M201" s="35" t="str">
        <f t="shared" si="66"/>
        <v>0</v>
      </c>
      <c r="N201" s="35" t="str">
        <f t="shared" si="67"/>
        <v>0</v>
      </c>
      <c r="O201" s="35">
        <f t="shared" si="68"/>
        <v>0</v>
      </c>
      <c r="P201" s="36">
        <f t="shared" si="69"/>
        <v>11690</v>
      </c>
      <c r="Q201" s="36">
        <f t="shared" si="70"/>
        <v>15350</v>
      </c>
      <c r="R201" s="34">
        <f t="shared" si="71"/>
        <v>9730</v>
      </c>
      <c r="S201" s="35">
        <f t="shared" si="72"/>
        <v>86320</v>
      </c>
      <c r="T201" s="37">
        <f t="shared" si="73"/>
        <v>1375680</v>
      </c>
      <c r="U201" s="35">
        <f t="shared" si="74"/>
        <v>90870</v>
      </c>
      <c r="V201" s="43">
        <f t="shared" si="75"/>
        <v>168350</v>
      </c>
      <c r="W201" s="27" t="str">
        <f t="shared" si="76"/>
        <v>국민은행</v>
      </c>
      <c r="X201" s="41" t="str">
        <f t="shared" si="77"/>
        <v>404602-01-278446</v>
      </c>
      <c r="Y201" s="59">
        <v>44489</v>
      </c>
      <c r="Z201" s="29" t="str">
        <f t="shared" si="78"/>
        <v>정현(영화) 43,000x34시수=1,462,000 / 인건비-강사비</v>
      </c>
      <c r="AA201" s="26"/>
      <c r="AB201" s="26"/>
      <c r="AC201" s="28"/>
    </row>
    <row r="202" spans="1:29" x14ac:dyDescent="0.4">
      <c r="A202" s="38">
        <v>201</v>
      </c>
      <c r="B202" s="25" t="s">
        <v>2218</v>
      </c>
      <c r="C202" s="58">
        <v>202109</v>
      </c>
      <c r="D202" s="25" t="s">
        <v>1381</v>
      </c>
      <c r="E202" s="20" t="s">
        <v>750</v>
      </c>
      <c r="F202" s="30"/>
      <c r="G202" s="31">
        <v>43000</v>
      </c>
      <c r="H202" s="32">
        <f t="shared" si="61"/>
        <v>0</v>
      </c>
      <c r="I202" s="33" t="str">
        <f t="shared" si="62"/>
        <v>0</v>
      </c>
      <c r="J202" s="33" t="str">
        <f t="shared" si="63"/>
        <v>0</v>
      </c>
      <c r="K202" s="34">
        <f t="shared" si="64"/>
        <v>0</v>
      </c>
      <c r="L202" s="34">
        <f t="shared" si="65"/>
        <v>0</v>
      </c>
      <c r="M202" s="35" t="str">
        <f t="shared" si="66"/>
        <v>0</v>
      </c>
      <c r="N202" s="35" t="str">
        <f t="shared" si="67"/>
        <v>0</v>
      </c>
      <c r="O202" s="35">
        <f t="shared" si="68"/>
        <v>0</v>
      </c>
      <c r="P202" s="36">
        <f t="shared" si="69"/>
        <v>0</v>
      </c>
      <c r="Q202" s="36">
        <f t="shared" si="70"/>
        <v>0</v>
      </c>
      <c r="R202" s="34">
        <f t="shared" si="71"/>
        <v>0</v>
      </c>
      <c r="S202" s="35" t="str">
        <f t="shared" si="72"/>
        <v>0</v>
      </c>
      <c r="T202" s="37">
        <f t="shared" si="73"/>
        <v>0</v>
      </c>
      <c r="U202" s="35" t="str">
        <f t="shared" si="74"/>
        <v>0</v>
      </c>
      <c r="V202" s="43" t="str">
        <f t="shared" si="75"/>
        <v>0</v>
      </c>
      <c r="W202" s="27" t="str">
        <f t="shared" si="76"/>
        <v>국민은행</v>
      </c>
      <c r="X202" s="41" t="str">
        <f t="shared" si="77"/>
        <v>404602-01-278446</v>
      </c>
      <c r="Y202" s="59">
        <v>44489</v>
      </c>
      <c r="Z202" s="29" t="str">
        <f t="shared" si="78"/>
        <v>정현(영화) 43,000x시수=0 / 인건비-강사비</v>
      </c>
      <c r="AA202" s="26"/>
      <c r="AB202" s="26"/>
      <c r="AC202" s="28"/>
    </row>
    <row r="203" spans="1:29" x14ac:dyDescent="0.4">
      <c r="A203" s="38">
        <v>202</v>
      </c>
      <c r="B203" s="25" t="s">
        <v>2219</v>
      </c>
      <c r="C203" s="58">
        <v>202109</v>
      </c>
      <c r="D203" s="25" t="s">
        <v>1504</v>
      </c>
      <c r="E203" s="20" t="s">
        <v>17</v>
      </c>
      <c r="F203" s="30">
        <v>24</v>
      </c>
      <c r="G203" s="31">
        <v>43000</v>
      </c>
      <c r="H203" s="32">
        <f t="shared" si="61"/>
        <v>1032000</v>
      </c>
      <c r="I203" s="33" t="str">
        <f t="shared" si="62"/>
        <v>0</v>
      </c>
      <c r="J203" s="33" t="str">
        <f t="shared" si="63"/>
        <v>0</v>
      </c>
      <c r="K203" s="34">
        <f t="shared" si="64"/>
        <v>46440</v>
      </c>
      <c r="L203" s="34">
        <f t="shared" si="65"/>
        <v>46440</v>
      </c>
      <c r="M203" s="35" t="str">
        <f t="shared" si="66"/>
        <v>0</v>
      </c>
      <c r="N203" s="35" t="str">
        <f t="shared" si="67"/>
        <v>0</v>
      </c>
      <c r="O203" s="35">
        <f t="shared" si="68"/>
        <v>0</v>
      </c>
      <c r="P203" s="36">
        <f t="shared" si="69"/>
        <v>8250</v>
      </c>
      <c r="Q203" s="36">
        <f t="shared" si="70"/>
        <v>10830</v>
      </c>
      <c r="R203" s="34">
        <f t="shared" si="71"/>
        <v>6870</v>
      </c>
      <c r="S203" s="35">
        <f t="shared" si="72"/>
        <v>54690</v>
      </c>
      <c r="T203" s="37">
        <f t="shared" si="73"/>
        <v>977310</v>
      </c>
      <c r="U203" s="35">
        <f t="shared" si="74"/>
        <v>64140</v>
      </c>
      <c r="V203" s="43">
        <f t="shared" si="75"/>
        <v>118830</v>
      </c>
      <c r="W203" s="27" t="str">
        <f t="shared" si="76"/>
        <v>우리은행</v>
      </c>
      <c r="X203" s="41" t="str">
        <f t="shared" si="77"/>
        <v>482-08-026066</v>
      </c>
      <c r="Y203" s="59">
        <v>44489</v>
      </c>
      <c r="Z203" s="29" t="str">
        <f t="shared" si="78"/>
        <v>조강이(뮤지컬) 43,000x24시수=1,032,000 / 인건비-강사비</v>
      </c>
      <c r="AA203" s="26"/>
      <c r="AB203" s="26"/>
      <c r="AC203" s="28"/>
    </row>
    <row r="204" spans="1:29" x14ac:dyDescent="0.4">
      <c r="A204" s="38">
        <v>203</v>
      </c>
      <c r="B204" s="25" t="s">
        <v>2220</v>
      </c>
      <c r="C204" s="58">
        <v>202109</v>
      </c>
      <c r="D204" s="25" t="s">
        <v>732</v>
      </c>
      <c r="E204" s="20" t="s">
        <v>750</v>
      </c>
      <c r="F204" s="30">
        <v>32</v>
      </c>
      <c r="G204" s="31">
        <v>43000</v>
      </c>
      <c r="H204" s="32">
        <f t="shared" si="61"/>
        <v>1376000</v>
      </c>
      <c r="I204" s="33">
        <f t="shared" si="62"/>
        <v>6290</v>
      </c>
      <c r="J204" s="33">
        <f t="shared" si="63"/>
        <v>620</v>
      </c>
      <c r="K204" s="34">
        <f t="shared" si="64"/>
        <v>61920</v>
      </c>
      <c r="L204" s="34">
        <f t="shared" si="65"/>
        <v>61920</v>
      </c>
      <c r="M204" s="35" t="str">
        <f t="shared" si="66"/>
        <v>0</v>
      </c>
      <c r="N204" s="35" t="str">
        <f t="shared" si="67"/>
        <v>0</v>
      </c>
      <c r="O204" s="35">
        <f t="shared" si="68"/>
        <v>0</v>
      </c>
      <c r="P204" s="36">
        <f t="shared" si="69"/>
        <v>11000</v>
      </c>
      <c r="Q204" s="36">
        <f t="shared" si="70"/>
        <v>14440</v>
      </c>
      <c r="R204" s="34">
        <f t="shared" si="71"/>
        <v>9160</v>
      </c>
      <c r="S204" s="35">
        <f t="shared" si="72"/>
        <v>79830</v>
      </c>
      <c r="T204" s="37">
        <f t="shared" si="73"/>
        <v>1296170</v>
      </c>
      <c r="U204" s="35">
        <f t="shared" si="74"/>
        <v>85520</v>
      </c>
      <c r="V204" s="43">
        <f t="shared" si="75"/>
        <v>158440</v>
      </c>
      <c r="W204" s="27" t="str">
        <f t="shared" si="76"/>
        <v>국민은행</v>
      </c>
      <c r="X204" s="41" t="str">
        <f t="shared" si="77"/>
        <v>220402-04-148016</v>
      </c>
      <c r="Y204" s="59">
        <v>44489</v>
      </c>
      <c r="Z204" s="29" t="str">
        <f t="shared" si="78"/>
        <v>조기현(영화) 43,000x32시수=1,376,000 / 인건비-강사비</v>
      </c>
      <c r="AA204" s="26"/>
      <c r="AB204" s="26"/>
      <c r="AC204" s="28"/>
    </row>
    <row r="205" spans="1:29" x14ac:dyDescent="0.4">
      <c r="A205" s="38">
        <v>204</v>
      </c>
      <c r="B205" s="25" t="s">
        <v>2175</v>
      </c>
      <c r="C205" s="58">
        <v>202109</v>
      </c>
      <c r="D205" s="25" t="s">
        <v>732</v>
      </c>
      <c r="E205" s="20" t="s">
        <v>750</v>
      </c>
      <c r="F205" s="30"/>
      <c r="G205" s="31">
        <v>43000</v>
      </c>
      <c r="H205" s="32">
        <f t="shared" si="61"/>
        <v>0</v>
      </c>
      <c r="I205" s="33" t="str">
        <f t="shared" si="62"/>
        <v>0</v>
      </c>
      <c r="J205" s="33" t="str">
        <f t="shared" si="63"/>
        <v>0</v>
      </c>
      <c r="K205" s="34">
        <f t="shared" si="64"/>
        <v>0</v>
      </c>
      <c r="L205" s="34">
        <f t="shared" si="65"/>
        <v>0</v>
      </c>
      <c r="M205" s="35" t="str">
        <f t="shared" si="66"/>
        <v>0</v>
      </c>
      <c r="N205" s="35" t="str">
        <f t="shared" si="67"/>
        <v>0</v>
      </c>
      <c r="O205" s="35">
        <f t="shared" si="68"/>
        <v>0</v>
      </c>
      <c r="P205" s="36">
        <f t="shared" si="69"/>
        <v>0</v>
      </c>
      <c r="Q205" s="36">
        <f t="shared" si="70"/>
        <v>0</v>
      </c>
      <c r="R205" s="34">
        <f t="shared" si="71"/>
        <v>0</v>
      </c>
      <c r="S205" s="35" t="str">
        <f t="shared" si="72"/>
        <v>0</v>
      </c>
      <c r="T205" s="37">
        <f t="shared" si="73"/>
        <v>0</v>
      </c>
      <c r="U205" s="35" t="str">
        <f t="shared" si="74"/>
        <v>0</v>
      </c>
      <c r="V205" s="43" t="str">
        <f t="shared" si="75"/>
        <v>0</v>
      </c>
      <c r="W205" s="27" t="str">
        <f t="shared" si="76"/>
        <v>국민은행</v>
      </c>
      <c r="X205" s="41" t="str">
        <f t="shared" si="77"/>
        <v>220402-04-148016</v>
      </c>
      <c r="Y205" s="59">
        <v>44489</v>
      </c>
      <c r="Z205" s="29" t="str">
        <f t="shared" si="78"/>
        <v>조기현(영화) 43,000x시수=0 / 인건비-강사비</v>
      </c>
      <c r="AA205" s="26"/>
      <c r="AB205" s="26"/>
      <c r="AC205" s="28"/>
    </row>
    <row r="206" spans="1:29" x14ac:dyDescent="0.4">
      <c r="A206" s="38">
        <v>205</v>
      </c>
      <c r="B206" s="25" t="s">
        <v>2072</v>
      </c>
      <c r="C206" s="58">
        <v>202109</v>
      </c>
      <c r="D206" s="25" t="s">
        <v>1931</v>
      </c>
      <c r="E206" s="20" t="s">
        <v>750</v>
      </c>
      <c r="F206" s="30">
        <v>53</v>
      </c>
      <c r="G206" s="31">
        <v>43000</v>
      </c>
      <c r="H206" s="32">
        <f t="shared" si="61"/>
        <v>2279000</v>
      </c>
      <c r="I206" s="33">
        <f t="shared" si="62"/>
        <v>28200</v>
      </c>
      <c r="J206" s="33">
        <f t="shared" si="63"/>
        <v>2820</v>
      </c>
      <c r="K206" s="34">
        <f t="shared" si="64"/>
        <v>102550</v>
      </c>
      <c r="L206" s="34">
        <f t="shared" si="65"/>
        <v>102550</v>
      </c>
      <c r="M206" s="35" t="str">
        <f t="shared" si="66"/>
        <v>0</v>
      </c>
      <c r="N206" s="35" t="str">
        <f t="shared" si="67"/>
        <v>0</v>
      </c>
      <c r="O206" s="35">
        <f t="shared" si="68"/>
        <v>0</v>
      </c>
      <c r="P206" s="36">
        <f t="shared" si="69"/>
        <v>18230</v>
      </c>
      <c r="Q206" s="36">
        <f t="shared" si="70"/>
        <v>23920</v>
      </c>
      <c r="R206" s="34">
        <f t="shared" si="71"/>
        <v>15170</v>
      </c>
      <c r="S206" s="35">
        <f t="shared" si="72"/>
        <v>151800</v>
      </c>
      <c r="T206" s="37">
        <f t="shared" si="73"/>
        <v>2127200</v>
      </c>
      <c r="U206" s="35">
        <f t="shared" si="74"/>
        <v>141640</v>
      </c>
      <c r="V206" s="43">
        <f t="shared" si="75"/>
        <v>262420</v>
      </c>
      <c r="W206" s="27" t="str">
        <f t="shared" si="76"/>
        <v>스탠다드차타드은행</v>
      </c>
      <c r="X206" s="41" t="str">
        <f t="shared" si="77"/>
        <v>267-20-037202</v>
      </c>
      <c r="Y206" s="59">
        <v>44489</v>
      </c>
      <c r="Z206" s="29" t="str">
        <f t="shared" si="78"/>
        <v>조정연(영화) 43,000x53시수=2,279,000 / 인건비-강사비</v>
      </c>
      <c r="AA206" s="26"/>
      <c r="AB206" s="26"/>
      <c r="AC206" s="28"/>
    </row>
    <row r="207" spans="1:29" x14ac:dyDescent="0.4">
      <c r="A207" s="38">
        <v>206</v>
      </c>
      <c r="B207" s="25" t="s">
        <v>2221</v>
      </c>
      <c r="C207" s="58">
        <v>202109</v>
      </c>
      <c r="D207" s="25" t="s">
        <v>1931</v>
      </c>
      <c r="E207" s="20" t="s">
        <v>750</v>
      </c>
      <c r="F207" s="30"/>
      <c r="G207" s="31">
        <v>43000</v>
      </c>
      <c r="H207" s="32">
        <f t="shared" si="61"/>
        <v>0</v>
      </c>
      <c r="I207" s="33" t="str">
        <f t="shared" si="62"/>
        <v>0</v>
      </c>
      <c r="J207" s="33" t="str">
        <f t="shared" si="63"/>
        <v>0</v>
      </c>
      <c r="K207" s="34">
        <f t="shared" si="64"/>
        <v>0</v>
      </c>
      <c r="L207" s="34">
        <f t="shared" si="65"/>
        <v>0</v>
      </c>
      <c r="M207" s="35" t="str">
        <f t="shared" si="66"/>
        <v>0</v>
      </c>
      <c r="N207" s="35" t="str">
        <f t="shared" si="67"/>
        <v>0</v>
      </c>
      <c r="O207" s="35">
        <f t="shared" si="68"/>
        <v>0</v>
      </c>
      <c r="P207" s="36">
        <f t="shared" si="69"/>
        <v>0</v>
      </c>
      <c r="Q207" s="36">
        <f t="shared" si="70"/>
        <v>0</v>
      </c>
      <c r="R207" s="34">
        <f t="shared" si="71"/>
        <v>0</v>
      </c>
      <c r="S207" s="35" t="str">
        <f t="shared" si="72"/>
        <v>0</v>
      </c>
      <c r="T207" s="37">
        <f t="shared" si="73"/>
        <v>0</v>
      </c>
      <c r="U207" s="35" t="str">
        <f t="shared" si="74"/>
        <v>0</v>
      </c>
      <c r="V207" s="43" t="str">
        <f t="shared" si="75"/>
        <v>0</v>
      </c>
      <c r="W207" s="27" t="str">
        <f t="shared" si="76"/>
        <v>스탠다드차타드은행</v>
      </c>
      <c r="X207" s="41" t="str">
        <f t="shared" si="77"/>
        <v>267-20-037202</v>
      </c>
      <c r="Y207" s="59">
        <v>44489</v>
      </c>
      <c r="Z207" s="29" t="str">
        <f t="shared" si="78"/>
        <v>조정연(영화) 43,000x시수=0 / 인건비-강사비</v>
      </c>
      <c r="AA207" s="26"/>
      <c r="AB207" s="26"/>
      <c r="AC207" s="28"/>
    </row>
    <row r="208" spans="1:29" x14ac:dyDescent="0.4">
      <c r="A208" s="38">
        <v>207</v>
      </c>
      <c r="B208" s="25" t="s">
        <v>2222</v>
      </c>
      <c r="C208" s="58">
        <v>202109</v>
      </c>
      <c r="D208" s="25" t="s">
        <v>1382</v>
      </c>
      <c r="E208" s="20" t="s">
        <v>750</v>
      </c>
      <c r="F208" s="30">
        <v>18</v>
      </c>
      <c r="G208" s="31">
        <v>43000</v>
      </c>
      <c r="H208" s="32">
        <f t="shared" si="61"/>
        <v>774000</v>
      </c>
      <c r="I208" s="33" t="str">
        <f t="shared" si="62"/>
        <v>0</v>
      </c>
      <c r="J208" s="33" t="str">
        <f t="shared" si="63"/>
        <v>0</v>
      </c>
      <c r="K208" s="34">
        <f t="shared" si="64"/>
        <v>34830</v>
      </c>
      <c r="L208" s="34">
        <f t="shared" si="65"/>
        <v>34830</v>
      </c>
      <c r="M208" s="35" t="str">
        <f t="shared" si="66"/>
        <v>0</v>
      </c>
      <c r="N208" s="35" t="str">
        <f t="shared" si="67"/>
        <v>0</v>
      </c>
      <c r="O208" s="35">
        <f t="shared" si="68"/>
        <v>0</v>
      </c>
      <c r="P208" s="36">
        <f t="shared" si="69"/>
        <v>6190</v>
      </c>
      <c r="Q208" s="36">
        <f t="shared" si="70"/>
        <v>8120</v>
      </c>
      <c r="R208" s="34">
        <f t="shared" si="71"/>
        <v>5150</v>
      </c>
      <c r="S208" s="35">
        <f t="shared" si="72"/>
        <v>41020</v>
      </c>
      <c r="T208" s="37">
        <f t="shared" si="73"/>
        <v>732980</v>
      </c>
      <c r="U208" s="35">
        <f t="shared" si="74"/>
        <v>48100</v>
      </c>
      <c r="V208" s="43">
        <f t="shared" si="75"/>
        <v>89120</v>
      </c>
      <c r="W208" s="27" t="str">
        <f t="shared" si="76"/>
        <v>국민은행</v>
      </c>
      <c r="X208" s="41" t="str">
        <f t="shared" si="77"/>
        <v>835-21-0411-987</v>
      </c>
      <c r="Y208" s="59">
        <v>44489</v>
      </c>
      <c r="Z208" s="29" t="str">
        <f t="shared" si="78"/>
        <v>조한아(영화) 43,000x18시수=774,000 / 인건비-강사비</v>
      </c>
      <c r="AA208" s="26"/>
      <c r="AB208" s="26"/>
      <c r="AC208" s="28"/>
    </row>
    <row r="209" spans="1:29" x14ac:dyDescent="0.4">
      <c r="A209" s="38">
        <v>208</v>
      </c>
      <c r="B209" s="25" t="s">
        <v>2156</v>
      </c>
      <c r="C209" s="58">
        <v>202109</v>
      </c>
      <c r="D209" s="25" t="s">
        <v>1721</v>
      </c>
      <c r="E209" s="20" t="s">
        <v>750</v>
      </c>
      <c r="F209" s="30">
        <v>20</v>
      </c>
      <c r="G209" s="31">
        <v>43000</v>
      </c>
      <c r="H209" s="32">
        <f t="shared" si="61"/>
        <v>860000</v>
      </c>
      <c r="I209" s="33" t="str">
        <f t="shared" si="62"/>
        <v>0</v>
      </c>
      <c r="J209" s="33" t="str">
        <f t="shared" si="63"/>
        <v>0</v>
      </c>
      <c r="K209" s="34">
        <f t="shared" si="64"/>
        <v>38700</v>
      </c>
      <c r="L209" s="34">
        <f t="shared" si="65"/>
        <v>38700</v>
      </c>
      <c r="M209" s="35" t="str">
        <f t="shared" si="66"/>
        <v>0</v>
      </c>
      <c r="N209" s="35" t="str">
        <f t="shared" si="67"/>
        <v>0</v>
      </c>
      <c r="O209" s="35">
        <f t="shared" si="68"/>
        <v>0</v>
      </c>
      <c r="P209" s="36">
        <f t="shared" si="69"/>
        <v>6880</v>
      </c>
      <c r="Q209" s="36">
        <f t="shared" si="70"/>
        <v>9030</v>
      </c>
      <c r="R209" s="34">
        <f t="shared" si="71"/>
        <v>5720</v>
      </c>
      <c r="S209" s="35">
        <f t="shared" si="72"/>
        <v>45580</v>
      </c>
      <c r="T209" s="37">
        <f t="shared" si="73"/>
        <v>814420</v>
      </c>
      <c r="U209" s="35">
        <f t="shared" si="74"/>
        <v>53450</v>
      </c>
      <c r="V209" s="43">
        <f t="shared" si="75"/>
        <v>99030</v>
      </c>
      <c r="W209" s="27" t="str">
        <f t="shared" si="76"/>
        <v>농협</v>
      </c>
      <c r="X209" s="41" t="str">
        <f t="shared" si="77"/>
        <v>356-0233-8343-83</v>
      </c>
      <c r="Y209" s="59">
        <v>44489</v>
      </c>
      <c r="Z209" s="29" t="str">
        <f t="shared" si="78"/>
        <v>조혜영(영화) 43,000x20시수=860,000 / 인건비-강사비</v>
      </c>
      <c r="AA209" s="26"/>
      <c r="AB209" s="26"/>
      <c r="AC209" s="28"/>
    </row>
    <row r="210" spans="1:29" x14ac:dyDescent="0.4">
      <c r="A210" s="38">
        <v>209</v>
      </c>
      <c r="B210" s="25" t="s">
        <v>2500</v>
      </c>
      <c r="C210" s="58">
        <v>202109</v>
      </c>
      <c r="D210" s="25" t="s">
        <v>1721</v>
      </c>
      <c r="E210" s="20" t="s">
        <v>750</v>
      </c>
      <c r="F210" s="30"/>
      <c r="G210" s="31">
        <v>43000</v>
      </c>
      <c r="H210" s="32">
        <f t="shared" si="61"/>
        <v>0</v>
      </c>
      <c r="I210" s="33" t="str">
        <f t="shared" si="62"/>
        <v>0</v>
      </c>
      <c r="J210" s="33" t="str">
        <f t="shared" si="63"/>
        <v>0</v>
      </c>
      <c r="K210" s="34">
        <f t="shared" si="64"/>
        <v>0</v>
      </c>
      <c r="L210" s="34">
        <f t="shared" si="65"/>
        <v>0</v>
      </c>
      <c r="M210" s="35" t="str">
        <f t="shared" si="66"/>
        <v>0</v>
      </c>
      <c r="N210" s="35" t="str">
        <f t="shared" si="67"/>
        <v>0</v>
      </c>
      <c r="O210" s="35">
        <f t="shared" si="68"/>
        <v>0</v>
      </c>
      <c r="P210" s="36">
        <f t="shared" si="69"/>
        <v>0</v>
      </c>
      <c r="Q210" s="36">
        <f t="shared" si="70"/>
        <v>0</v>
      </c>
      <c r="R210" s="34">
        <f t="shared" si="71"/>
        <v>0</v>
      </c>
      <c r="S210" s="35" t="str">
        <f t="shared" si="72"/>
        <v>0</v>
      </c>
      <c r="T210" s="37">
        <f t="shared" si="73"/>
        <v>0</v>
      </c>
      <c r="U210" s="35" t="str">
        <f t="shared" si="74"/>
        <v>0</v>
      </c>
      <c r="V210" s="43" t="str">
        <f t="shared" si="75"/>
        <v>0</v>
      </c>
      <c r="W210" s="27" t="str">
        <f t="shared" si="76"/>
        <v>농협</v>
      </c>
      <c r="X210" s="41" t="str">
        <f t="shared" si="77"/>
        <v>356-0233-8343-83</v>
      </c>
      <c r="Y210" s="59">
        <v>44489</v>
      </c>
      <c r="Z210" s="29" t="str">
        <f t="shared" si="78"/>
        <v>조혜영(영화) 43,000x시수=0 / 인건비-강사비</v>
      </c>
      <c r="AA210" s="26"/>
      <c r="AB210" s="26"/>
      <c r="AC210" s="28"/>
    </row>
    <row r="211" spans="1:29" x14ac:dyDescent="0.4">
      <c r="A211" s="38">
        <v>210</v>
      </c>
      <c r="B211" s="25" t="s">
        <v>2089</v>
      </c>
      <c r="C211" s="58">
        <v>202109</v>
      </c>
      <c r="D211" s="25" t="s">
        <v>1383</v>
      </c>
      <c r="E211" s="20" t="s">
        <v>17</v>
      </c>
      <c r="F211" s="30">
        <v>16</v>
      </c>
      <c r="G211" s="31">
        <v>43000</v>
      </c>
      <c r="H211" s="32">
        <f t="shared" si="61"/>
        <v>688000</v>
      </c>
      <c r="I211" s="33" t="str">
        <f t="shared" si="62"/>
        <v>0</v>
      </c>
      <c r="J211" s="33" t="str">
        <f t="shared" si="63"/>
        <v>0</v>
      </c>
      <c r="K211" s="34">
        <f t="shared" si="64"/>
        <v>30960</v>
      </c>
      <c r="L211" s="34">
        <f t="shared" si="65"/>
        <v>30960</v>
      </c>
      <c r="M211" s="35" t="str">
        <f t="shared" si="66"/>
        <v>0</v>
      </c>
      <c r="N211" s="35" t="str">
        <f t="shared" si="67"/>
        <v>0</v>
      </c>
      <c r="O211" s="35">
        <f t="shared" si="68"/>
        <v>0</v>
      </c>
      <c r="P211" s="36">
        <f t="shared" si="69"/>
        <v>5500</v>
      </c>
      <c r="Q211" s="36">
        <f t="shared" si="70"/>
        <v>7220</v>
      </c>
      <c r="R211" s="34">
        <f t="shared" si="71"/>
        <v>4580</v>
      </c>
      <c r="S211" s="35">
        <f t="shared" si="72"/>
        <v>36460</v>
      </c>
      <c r="T211" s="37">
        <f t="shared" si="73"/>
        <v>651540</v>
      </c>
      <c r="U211" s="35">
        <f t="shared" si="74"/>
        <v>42760</v>
      </c>
      <c r="V211" s="43">
        <f t="shared" si="75"/>
        <v>79220</v>
      </c>
      <c r="W211" s="27" t="str">
        <f t="shared" si="76"/>
        <v>기업은행</v>
      </c>
      <c r="X211" s="41" t="str">
        <f t="shared" si="77"/>
        <v>010-8652-9330</v>
      </c>
      <c r="Y211" s="59">
        <v>44489</v>
      </c>
      <c r="Z211" s="29" t="str">
        <f t="shared" si="78"/>
        <v>조혜은(뮤지컬) 43,000x16시수=688,000 / 인건비-강사비</v>
      </c>
      <c r="AA211" s="26"/>
      <c r="AB211" s="26"/>
      <c r="AC211" s="28"/>
    </row>
    <row r="212" spans="1:29" x14ac:dyDescent="0.4">
      <c r="A212" s="38">
        <v>211</v>
      </c>
      <c r="B212" s="25" t="s">
        <v>2223</v>
      </c>
      <c r="C212" s="58">
        <v>202109</v>
      </c>
      <c r="D212" s="25" t="s">
        <v>1722</v>
      </c>
      <c r="E212" s="20" t="s">
        <v>750</v>
      </c>
      <c r="F212" s="30">
        <v>29</v>
      </c>
      <c r="G212" s="31">
        <v>43000</v>
      </c>
      <c r="H212" s="32">
        <f t="shared" si="61"/>
        <v>1247000</v>
      </c>
      <c r="I212" s="33">
        <f t="shared" si="62"/>
        <v>3620</v>
      </c>
      <c r="J212" s="33">
        <f t="shared" si="63"/>
        <v>360</v>
      </c>
      <c r="K212" s="34">
        <f t="shared" si="64"/>
        <v>56110</v>
      </c>
      <c r="L212" s="34">
        <f t="shared" si="65"/>
        <v>56110</v>
      </c>
      <c r="M212" s="35" t="str">
        <f t="shared" si="66"/>
        <v>0</v>
      </c>
      <c r="N212" s="35" t="str">
        <f t="shared" si="67"/>
        <v>0</v>
      </c>
      <c r="O212" s="35">
        <f t="shared" si="68"/>
        <v>0</v>
      </c>
      <c r="P212" s="36">
        <f t="shared" si="69"/>
        <v>9970</v>
      </c>
      <c r="Q212" s="36">
        <f t="shared" si="70"/>
        <v>13090</v>
      </c>
      <c r="R212" s="34">
        <f t="shared" si="71"/>
        <v>8300</v>
      </c>
      <c r="S212" s="35">
        <f t="shared" si="72"/>
        <v>70060</v>
      </c>
      <c r="T212" s="37">
        <f t="shared" si="73"/>
        <v>1176940</v>
      </c>
      <c r="U212" s="35">
        <f t="shared" si="74"/>
        <v>77500</v>
      </c>
      <c r="V212" s="43">
        <f t="shared" si="75"/>
        <v>143580</v>
      </c>
      <c r="W212" s="27" t="str">
        <f t="shared" si="76"/>
        <v>농협</v>
      </c>
      <c r="X212" s="41" t="str">
        <f t="shared" si="77"/>
        <v>302-0734-2761-41</v>
      </c>
      <c r="Y212" s="59">
        <v>44489</v>
      </c>
      <c r="Z212" s="29" t="str">
        <f t="shared" si="78"/>
        <v>조혜진(영화) 43,000x29시수=1,247,000 / 인건비-강사비</v>
      </c>
      <c r="AA212" s="26"/>
      <c r="AB212" s="26"/>
      <c r="AC212" s="28"/>
    </row>
    <row r="213" spans="1:29" x14ac:dyDescent="0.4">
      <c r="A213" s="38">
        <v>212</v>
      </c>
      <c r="B213" s="25" t="s">
        <v>2239</v>
      </c>
      <c r="C213" s="58">
        <v>202109</v>
      </c>
      <c r="D213" s="25" t="s">
        <v>1722</v>
      </c>
      <c r="E213" s="20" t="s">
        <v>750</v>
      </c>
      <c r="F213" s="30"/>
      <c r="G213" s="31">
        <v>43000</v>
      </c>
      <c r="H213" s="32">
        <f t="shared" si="61"/>
        <v>0</v>
      </c>
      <c r="I213" s="33" t="str">
        <f t="shared" si="62"/>
        <v>0</v>
      </c>
      <c r="J213" s="33" t="str">
        <f t="shared" si="63"/>
        <v>0</v>
      </c>
      <c r="K213" s="34">
        <f t="shared" si="64"/>
        <v>0</v>
      </c>
      <c r="L213" s="34">
        <f t="shared" si="65"/>
        <v>0</v>
      </c>
      <c r="M213" s="35" t="str">
        <f t="shared" si="66"/>
        <v>0</v>
      </c>
      <c r="N213" s="35" t="str">
        <f t="shared" si="67"/>
        <v>0</v>
      </c>
      <c r="O213" s="35">
        <f t="shared" si="68"/>
        <v>0</v>
      </c>
      <c r="P213" s="36">
        <f t="shared" si="69"/>
        <v>0</v>
      </c>
      <c r="Q213" s="36">
        <f t="shared" si="70"/>
        <v>0</v>
      </c>
      <c r="R213" s="34">
        <f t="shared" si="71"/>
        <v>0</v>
      </c>
      <c r="S213" s="35" t="str">
        <f t="shared" si="72"/>
        <v>0</v>
      </c>
      <c r="T213" s="37">
        <f t="shared" si="73"/>
        <v>0</v>
      </c>
      <c r="U213" s="35" t="str">
        <f t="shared" si="74"/>
        <v>0</v>
      </c>
      <c r="V213" s="43" t="str">
        <f t="shared" si="75"/>
        <v>0</v>
      </c>
      <c r="W213" s="27" t="str">
        <f t="shared" si="76"/>
        <v>농협</v>
      </c>
      <c r="X213" s="41" t="str">
        <f t="shared" si="77"/>
        <v>302-0734-2761-41</v>
      </c>
      <c r="Y213" s="59">
        <v>44489</v>
      </c>
      <c r="Z213" s="29" t="str">
        <f t="shared" si="78"/>
        <v>조혜진(영화) 43,000x시수=0 / 인건비-강사비</v>
      </c>
      <c r="AA213" s="26"/>
      <c r="AB213" s="26"/>
      <c r="AC213" s="28"/>
    </row>
    <row r="214" spans="1:29" x14ac:dyDescent="0.4">
      <c r="A214" s="38">
        <v>213</v>
      </c>
      <c r="B214" s="25" t="s">
        <v>2501</v>
      </c>
      <c r="C214" s="58">
        <v>202109</v>
      </c>
      <c r="D214" s="25" t="s">
        <v>210</v>
      </c>
      <c r="E214" s="20" t="s">
        <v>750</v>
      </c>
      <c r="F214" s="30">
        <v>26</v>
      </c>
      <c r="G214" s="31">
        <v>43000</v>
      </c>
      <c r="H214" s="32">
        <f t="shared" si="61"/>
        <v>1118000</v>
      </c>
      <c r="I214" s="33">
        <f t="shared" si="62"/>
        <v>1810</v>
      </c>
      <c r="J214" s="33">
        <f t="shared" si="63"/>
        <v>180</v>
      </c>
      <c r="K214" s="34">
        <f t="shared" si="64"/>
        <v>50310</v>
      </c>
      <c r="L214" s="34">
        <f t="shared" si="65"/>
        <v>50310</v>
      </c>
      <c r="M214" s="35" t="str">
        <f t="shared" si="66"/>
        <v>0</v>
      </c>
      <c r="N214" s="35" t="str">
        <f t="shared" si="67"/>
        <v>0</v>
      </c>
      <c r="O214" s="35">
        <f t="shared" si="68"/>
        <v>0</v>
      </c>
      <c r="P214" s="36">
        <f t="shared" si="69"/>
        <v>8940</v>
      </c>
      <c r="Q214" s="36">
        <f t="shared" si="70"/>
        <v>11730</v>
      </c>
      <c r="R214" s="34">
        <f t="shared" si="71"/>
        <v>7440</v>
      </c>
      <c r="S214" s="35">
        <f t="shared" si="72"/>
        <v>61240</v>
      </c>
      <c r="T214" s="37">
        <f t="shared" si="73"/>
        <v>1056760</v>
      </c>
      <c r="U214" s="35">
        <f t="shared" si="74"/>
        <v>69480</v>
      </c>
      <c r="V214" s="43">
        <f t="shared" si="75"/>
        <v>128730</v>
      </c>
      <c r="W214" s="27" t="str">
        <f t="shared" si="76"/>
        <v>국민은행</v>
      </c>
      <c r="X214" s="41" t="str">
        <f t="shared" si="77"/>
        <v>096-21-0318-111</v>
      </c>
      <c r="Y214" s="59">
        <v>44489</v>
      </c>
      <c r="Z214" s="29" t="str">
        <f t="shared" si="78"/>
        <v>주영상(영화) 43,000x26시수=1,118,000 / 인건비-강사비</v>
      </c>
      <c r="AA214" s="26"/>
      <c r="AB214" s="26"/>
      <c r="AC214" s="28"/>
    </row>
    <row r="215" spans="1:29" x14ac:dyDescent="0.4">
      <c r="A215" s="38">
        <v>214</v>
      </c>
      <c r="B215" s="25" t="s">
        <v>2502</v>
      </c>
      <c r="C215" s="58">
        <v>202109</v>
      </c>
      <c r="D215" s="25" t="s">
        <v>733</v>
      </c>
      <c r="E215" s="20" t="s">
        <v>750</v>
      </c>
      <c r="F215" s="30">
        <v>32</v>
      </c>
      <c r="G215" s="31">
        <v>43000</v>
      </c>
      <c r="H215" s="32">
        <f t="shared" si="61"/>
        <v>1376000</v>
      </c>
      <c r="I215" s="33">
        <f t="shared" si="62"/>
        <v>6290</v>
      </c>
      <c r="J215" s="33">
        <f t="shared" si="63"/>
        <v>620</v>
      </c>
      <c r="K215" s="34">
        <f t="shared" si="64"/>
        <v>61920</v>
      </c>
      <c r="L215" s="34">
        <f t="shared" si="65"/>
        <v>61920</v>
      </c>
      <c r="M215" s="35" t="str">
        <f t="shared" si="66"/>
        <v>0</v>
      </c>
      <c r="N215" s="35" t="str">
        <f t="shared" si="67"/>
        <v>0</v>
      </c>
      <c r="O215" s="35">
        <f t="shared" si="68"/>
        <v>0</v>
      </c>
      <c r="P215" s="36">
        <f t="shared" si="69"/>
        <v>11000</v>
      </c>
      <c r="Q215" s="36">
        <f t="shared" si="70"/>
        <v>14440</v>
      </c>
      <c r="R215" s="34">
        <f t="shared" si="71"/>
        <v>9160</v>
      </c>
      <c r="S215" s="35">
        <f t="shared" si="72"/>
        <v>79830</v>
      </c>
      <c r="T215" s="37">
        <f t="shared" si="73"/>
        <v>1296170</v>
      </c>
      <c r="U215" s="35">
        <f t="shared" si="74"/>
        <v>85520</v>
      </c>
      <c r="V215" s="43">
        <f t="shared" si="75"/>
        <v>158440</v>
      </c>
      <c r="W215" s="27" t="str">
        <f t="shared" si="76"/>
        <v>신한은행</v>
      </c>
      <c r="X215" s="41" t="str">
        <f t="shared" si="77"/>
        <v>110-509-922168</v>
      </c>
      <c r="Y215" s="59">
        <v>44489</v>
      </c>
      <c r="Z215" s="29" t="str">
        <f t="shared" si="78"/>
        <v>주인지(영화) 43,000x32시수=1,376,000 / 인건비-강사비</v>
      </c>
      <c r="AA215" s="26"/>
      <c r="AB215" s="26"/>
      <c r="AC215" s="28"/>
    </row>
    <row r="216" spans="1:29" x14ac:dyDescent="0.4">
      <c r="A216" s="38">
        <v>215</v>
      </c>
      <c r="B216" s="25" t="s">
        <v>2239</v>
      </c>
      <c r="C216" s="58">
        <v>202109</v>
      </c>
      <c r="D216" s="25" t="s">
        <v>733</v>
      </c>
      <c r="E216" s="20" t="s">
        <v>750</v>
      </c>
      <c r="F216" s="30"/>
      <c r="G216" s="31">
        <v>43000</v>
      </c>
      <c r="H216" s="32">
        <f t="shared" si="61"/>
        <v>0</v>
      </c>
      <c r="I216" s="33" t="str">
        <f t="shared" si="62"/>
        <v>0</v>
      </c>
      <c r="J216" s="33" t="str">
        <f t="shared" si="63"/>
        <v>0</v>
      </c>
      <c r="K216" s="34">
        <f t="shared" si="64"/>
        <v>0</v>
      </c>
      <c r="L216" s="34">
        <f t="shared" si="65"/>
        <v>0</v>
      </c>
      <c r="M216" s="35" t="str">
        <f t="shared" si="66"/>
        <v>0</v>
      </c>
      <c r="N216" s="35" t="str">
        <f t="shared" si="67"/>
        <v>0</v>
      </c>
      <c r="O216" s="35">
        <f t="shared" si="68"/>
        <v>0</v>
      </c>
      <c r="P216" s="36">
        <f t="shared" si="69"/>
        <v>0</v>
      </c>
      <c r="Q216" s="36">
        <f t="shared" si="70"/>
        <v>0</v>
      </c>
      <c r="R216" s="34">
        <f t="shared" si="71"/>
        <v>0</v>
      </c>
      <c r="S216" s="35" t="str">
        <f t="shared" si="72"/>
        <v>0</v>
      </c>
      <c r="T216" s="37">
        <f t="shared" si="73"/>
        <v>0</v>
      </c>
      <c r="U216" s="35" t="str">
        <f t="shared" si="74"/>
        <v>0</v>
      </c>
      <c r="V216" s="43" t="str">
        <f t="shared" si="75"/>
        <v>0</v>
      </c>
      <c r="W216" s="27" t="str">
        <f t="shared" si="76"/>
        <v>신한은행</v>
      </c>
      <c r="X216" s="41" t="str">
        <f t="shared" si="77"/>
        <v>110-509-922168</v>
      </c>
      <c r="Y216" s="59">
        <v>44489</v>
      </c>
      <c r="Z216" s="29" t="str">
        <f t="shared" si="78"/>
        <v>주인지(영화) 43,000x시수=0 / 인건비-강사비</v>
      </c>
      <c r="AA216" s="26"/>
      <c r="AB216" s="26"/>
      <c r="AC216" s="28"/>
    </row>
    <row r="217" spans="1:29" x14ac:dyDescent="0.4">
      <c r="A217" s="38">
        <v>216</v>
      </c>
      <c r="B217" s="25" t="s">
        <v>2144</v>
      </c>
      <c r="C217" s="58">
        <v>202109</v>
      </c>
      <c r="D217" s="25" t="s">
        <v>735</v>
      </c>
      <c r="E217" s="20" t="s">
        <v>17</v>
      </c>
      <c r="F217" s="30">
        <v>52</v>
      </c>
      <c r="G217" s="31">
        <v>43000</v>
      </c>
      <c r="H217" s="32">
        <f t="shared" si="61"/>
        <v>2236000</v>
      </c>
      <c r="I217" s="33">
        <f t="shared" si="62"/>
        <v>26910</v>
      </c>
      <c r="J217" s="33">
        <f t="shared" si="63"/>
        <v>2690</v>
      </c>
      <c r="K217" s="34">
        <f t="shared" si="64"/>
        <v>100620</v>
      </c>
      <c r="L217" s="34">
        <f t="shared" si="65"/>
        <v>100620</v>
      </c>
      <c r="M217" s="35" t="str">
        <f t="shared" si="66"/>
        <v>0</v>
      </c>
      <c r="N217" s="35" t="str">
        <f t="shared" si="67"/>
        <v>0</v>
      </c>
      <c r="O217" s="35">
        <f t="shared" si="68"/>
        <v>0</v>
      </c>
      <c r="P217" s="36">
        <f t="shared" si="69"/>
        <v>17880</v>
      </c>
      <c r="Q217" s="36">
        <f t="shared" si="70"/>
        <v>23470</v>
      </c>
      <c r="R217" s="34">
        <f t="shared" si="71"/>
        <v>14890</v>
      </c>
      <c r="S217" s="35">
        <f t="shared" si="72"/>
        <v>148100</v>
      </c>
      <c r="T217" s="37">
        <f t="shared" si="73"/>
        <v>2087900</v>
      </c>
      <c r="U217" s="35">
        <f t="shared" si="74"/>
        <v>138980</v>
      </c>
      <c r="V217" s="43">
        <f t="shared" si="75"/>
        <v>257480</v>
      </c>
      <c r="W217" s="27" t="str">
        <f t="shared" si="76"/>
        <v>국민은행</v>
      </c>
      <c r="X217" s="41" t="str">
        <f t="shared" si="77"/>
        <v>466401-01-368188</v>
      </c>
      <c r="Y217" s="59">
        <v>44489</v>
      </c>
      <c r="Z217" s="29" t="str">
        <f t="shared" si="78"/>
        <v>지나경(뮤지컬) 43,000x52시수=2,236,000 / 인건비-강사비</v>
      </c>
      <c r="AA217" s="26"/>
      <c r="AB217" s="26"/>
      <c r="AC217" s="28"/>
    </row>
    <row r="218" spans="1:29" x14ac:dyDescent="0.4">
      <c r="A218" s="38">
        <v>217</v>
      </c>
      <c r="B218" s="25" t="s">
        <v>2224</v>
      </c>
      <c r="C218" s="58">
        <v>202109</v>
      </c>
      <c r="D218" s="25" t="s">
        <v>735</v>
      </c>
      <c r="E218" s="20" t="s">
        <v>17</v>
      </c>
      <c r="F218" s="30"/>
      <c r="G218" s="31">
        <v>43000</v>
      </c>
      <c r="H218" s="32">
        <f t="shared" si="61"/>
        <v>0</v>
      </c>
      <c r="I218" s="33" t="str">
        <f t="shared" si="62"/>
        <v>0</v>
      </c>
      <c r="J218" s="33" t="str">
        <f t="shared" si="63"/>
        <v>0</v>
      </c>
      <c r="K218" s="34">
        <f t="shared" si="64"/>
        <v>0</v>
      </c>
      <c r="L218" s="34">
        <f t="shared" si="65"/>
        <v>0</v>
      </c>
      <c r="M218" s="35" t="str">
        <f t="shared" si="66"/>
        <v>0</v>
      </c>
      <c r="N218" s="35" t="str">
        <f t="shared" si="67"/>
        <v>0</v>
      </c>
      <c r="O218" s="35">
        <f t="shared" si="68"/>
        <v>0</v>
      </c>
      <c r="P218" s="36">
        <f t="shared" si="69"/>
        <v>0</v>
      </c>
      <c r="Q218" s="36">
        <f t="shared" si="70"/>
        <v>0</v>
      </c>
      <c r="R218" s="34">
        <f t="shared" si="71"/>
        <v>0</v>
      </c>
      <c r="S218" s="35" t="str">
        <f t="shared" si="72"/>
        <v>0</v>
      </c>
      <c r="T218" s="37">
        <f t="shared" si="73"/>
        <v>0</v>
      </c>
      <c r="U218" s="35" t="str">
        <f t="shared" si="74"/>
        <v>0</v>
      </c>
      <c r="V218" s="43" t="str">
        <f t="shared" si="75"/>
        <v>0</v>
      </c>
      <c r="W218" s="27" t="str">
        <f t="shared" si="76"/>
        <v>국민은행</v>
      </c>
      <c r="X218" s="41" t="str">
        <f t="shared" si="77"/>
        <v>466401-01-368188</v>
      </c>
      <c r="Y218" s="59">
        <v>44489</v>
      </c>
      <c r="Z218" s="29" t="str">
        <f t="shared" si="78"/>
        <v>지나경(뮤지컬) 43,000x시수=0 / 인건비-강사비</v>
      </c>
      <c r="AA218" s="26"/>
      <c r="AB218" s="26"/>
      <c r="AC218" s="28"/>
    </row>
    <row r="219" spans="1:29" x14ac:dyDescent="0.4">
      <c r="A219" s="38">
        <v>218</v>
      </c>
      <c r="B219" s="25" t="s">
        <v>2225</v>
      </c>
      <c r="C219" s="58">
        <v>202109</v>
      </c>
      <c r="D219" s="25" t="s">
        <v>736</v>
      </c>
      <c r="E219" s="20" t="s">
        <v>15</v>
      </c>
      <c r="F219" s="30">
        <v>59</v>
      </c>
      <c r="G219" s="31">
        <v>43000</v>
      </c>
      <c r="H219" s="32">
        <f t="shared" si="61"/>
        <v>2537000</v>
      </c>
      <c r="I219" s="33">
        <f t="shared" si="62"/>
        <v>44200</v>
      </c>
      <c r="J219" s="33">
        <f t="shared" si="63"/>
        <v>4420</v>
      </c>
      <c r="K219" s="34">
        <f t="shared" si="64"/>
        <v>114160</v>
      </c>
      <c r="L219" s="34">
        <f t="shared" si="65"/>
        <v>114160</v>
      </c>
      <c r="M219" s="35" t="str">
        <f t="shared" si="66"/>
        <v>0</v>
      </c>
      <c r="N219" s="35" t="str">
        <f t="shared" si="67"/>
        <v>0</v>
      </c>
      <c r="O219" s="35">
        <f t="shared" si="68"/>
        <v>0</v>
      </c>
      <c r="P219" s="36">
        <f t="shared" si="69"/>
        <v>20290</v>
      </c>
      <c r="Q219" s="36">
        <f t="shared" si="70"/>
        <v>26630</v>
      </c>
      <c r="R219" s="34">
        <f t="shared" si="71"/>
        <v>16890</v>
      </c>
      <c r="S219" s="35">
        <f t="shared" si="72"/>
        <v>183070</v>
      </c>
      <c r="T219" s="37">
        <f t="shared" si="73"/>
        <v>2353930</v>
      </c>
      <c r="U219" s="35">
        <f t="shared" si="74"/>
        <v>157680</v>
      </c>
      <c r="V219" s="43">
        <f t="shared" si="75"/>
        <v>292130</v>
      </c>
      <c r="W219" s="27" t="str">
        <f t="shared" si="76"/>
        <v>K뱅크</v>
      </c>
      <c r="X219" s="41" t="str">
        <f t="shared" si="77"/>
        <v>100-182-470117</v>
      </c>
      <c r="Y219" s="59">
        <v>44489</v>
      </c>
      <c r="Z219" s="29" t="str">
        <f t="shared" si="78"/>
        <v>차봄(연극) 43,000x59시수=2,537,000 / 인건비-강사비</v>
      </c>
      <c r="AA219" s="26"/>
      <c r="AB219" s="26"/>
      <c r="AC219" s="28"/>
    </row>
    <row r="220" spans="1:29" x14ac:dyDescent="0.4">
      <c r="A220" s="38">
        <v>219</v>
      </c>
      <c r="B220" s="25" t="s">
        <v>2503</v>
      </c>
      <c r="C220" s="58">
        <v>202109</v>
      </c>
      <c r="D220" s="25" t="s">
        <v>736</v>
      </c>
      <c r="E220" s="20" t="s">
        <v>17</v>
      </c>
      <c r="F220" s="30"/>
      <c r="G220" s="31">
        <v>43000</v>
      </c>
      <c r="H220" s="32">
        <f t="shared" si="61"/>
        <v>0</v>
      </c>
      <c r="I220" s="33" t="str">
        <f t="shared" si="62"/>
        <v>0</v>
      </c>
      <c r="J220" s="33" t="str">
        <f t="shared" si="63"/>
        <v>0</v>
      </c>
      <c r="K220" s="34">
        <f t="shared" si="64"/>
        <v>0</v>
      </c>
      <c r="L220" s="34">
        <f t="shared" si="65"/>
        <v>0</v>
      </c>
      <c r="M220" s="35" t="str">
        <f t="shared" si="66"/>
        <v>0</v>
      </c>
      <c r="N220" s="35" t="str">
        <f t="shared" si="67"/>
        <v>0</v>
      </c>
      <c r="O220" s="35">
        <f t="shared" si="68"/>
        <v>0</v>
      </c>
      <c r="P220" s="36">
        <f t="shared" si="69"/>
        <v>0</v>
      </c>
      <c r="Q220" s="36">
        <f t="shared" si="70"/>
        <v>0</v>
      </c>
      <c r="R220" s="34">
        <f t="shared" si="71"/>
        <v>0</v>
      </c>
      <c r="S220" s="35" t="str">
        <f t="shared" si="72"/>
        <v>0</v>
      </c>
      <c r="T220" s="37">
        <f t="shared" si="73"/>
        <v>0</v>
      </c>
      <c r="U220" s="35" t="str">
        <f t="shared" si="74"/>
        <v>0</v>
      </c>
      <c r="V220" s="43" t="str">
        <f t="shared" si="75"/>
        <v>0</v>
      </c>
      <c r="W220" s="27" t="str">
        <f t="shared" si="76"/>
        <v>K뱅크</v>
      </c>
      <c r="X220" s="41" t="str">
        <f t="shared" si="77"/>
        <v>100-182-470117</v>
      </c>
      <c r="Y220" s="59">
        <v>44489</v>
      </c>
      <c r="Z220" s="29" t="str">
        <f t="shared" si="78"/>
        <v>차봄(뮤지컬) 43,000x시수=0 / 인건비-강사비</v>
      </c>
      <c r="AA220" s="26"/>
      <c r="AB220" s="26"/>
      <c r="AC220" s="28"/>
    </row>
    <row r="221" spans="1:29" x14ac:dyDescent="0.4">
      <c r="A221" s="38">
        <v>220</v>
      </c>
      <c r="B221" s="25" t="s">
        <v>2226</v>
      </c>
      <c r="C221" s="58">
        <v>202109</v>
      </c>
      <c r="D221" s="25" t="s">
        <v>1511</v>
      </c>
      <c r="E221" s="20" t="s">
        <v>17</v>
      </c>
      <c r="F221" s="30">
        <v>10</v>
      </c>
      <c r="G221" s="31">
        <v>43000</v>
      </c>
      <c r="H221" s="32">
        <f t="shared" si="61"/>
        <v>430000</v>
      </c>
      <c r="I221" s="33" t="str">
        <f t="shared" si="62"/>
        <v>0</v>
      </c>
      <c r="J221" s="33" t="str">
        <f t="shared" si="63"/>
        <v>0</v>
      </c>
      <c r="K221" s="34">
        <f t="shared" si="64"/>
        <v>19350</v>
      </c>
      <c r="L221" s="34">
        <f t="shared" si="65"/>
        <v>19350</v>
      </c>
      <c r="M221" s="35" t="str">
        <f t="shared" si="66"/>
        <v>0</v>
      </c>
      <c r="N221" s="35" t="str">
        <f t="shared" si="67"/>
        <v>0</v>
      </c>
      <c r="O221" s="35">
        <f t="shared" si="68"/>
        <v>0</v>
      </c>
      <c r="P221" s="36">
        <f t="shared" si="69"/>
        <v>3440</v>
      </c>
      <c r="Q221" s="36">
        <f t="shared" si="70"/>
        <v>4510</v>
      </c>
      <c r="R221" s="34">
        <f t="shared" si="71"/>
        <v>2860</v>
      </c>
      <c r="S221" s="35">
        <f t="shared" si="72"/>
        <v>22790</v>
      </c>
      <c r="T221" s="37">
        <f t="shared" si="73"/>
        <v>407210</v>
      </c>
      <c r="U221" s="35">
        <f t="shared" si="74"/>
        <v>26720</v>
      </c>
      <c r="V221" s="43">
        <f t="shared" si="75"/>
        <v>49510</v>
      </c>
      <c r="W221" s="27" t="str">
        <f t="shared" si="76"/>
        <v>스탠다드차타드은행</v>
      </c>
      <c r="X221" s="41" t="str">
        <f t="shared" si="77"/>
        <v>151-20-050394</v>
      </c>
      <c r="Y221" s="59">
        <v>44489</v>
      </c>
      <c r="Z221" s="29" t="str">
        <f t="shared" si="78"/>
        <v>차화연(뮤지컬) 43,000x10시수=430,000 / 인건비-강사비</v>
      </c>
      <c r="AA221" s="26"/>
      <c r="AB221" s="26"/>
      <c r="AC221" s="28"/>
    </row>
    <row r="222" spans="1:29" x14ac:dyDescent="0.4">
      <c r="A222" s="38">
        <v>221</v>
      </c>
      <c r="B222" s="25" t="s">
        <v>2227</v>
      </c>
      <c r="C222" s="58">
        <v>202109</v>
      </c>
      <c r="D222" s="25" t="s">
        <v>737</v>
      </c>
      <c r="E222" s="20" t="s">
        <v>15</v>
      </c>
      <c r="F222" s="30">
        <v>22</v>
      </c>
      <c r="G222" s="31">
        <v>43000</v>
      </c>
      <c r="H222" s="32">
        <f t="shared" si="61"/>
        <v>946000</v>
      </c>
      <c r="I222" s="33" t="str">
        <f t="shared" si="62"/>
        <v>0</v>
      </c>
      <c r="J222" s="33" t="str">
        <f t="shared" si="63"/>
        <v>0</v>
      </c>
      <c r="K222" s="34">
        <f t="shared" si="64"/>
        <v>42570</v>
      </c>
      <c r="L222" s="34">
        <f t="shared" si="65"/>
        <v>42570</v>
      </c>
      <c r="M222" s="35" t="str">
        <f t="shared" si="66"/>
        <v>0</v>
      </c>
      <c r="N222" s="35" t="str">
        <f t="shared" si="67"/>
        <v>0</v>
      </c>
      <c r="O222" s="35">
        <f t="shared" si="68"/>
        <v>0</v>
      </c>
      <c r="P222" s="36">
        <f t="shared" si="69"/>
        <v>7560</v>
      </c>
      <c r="Q222" s="36">
        <f t="shared" si="70"/>
        <v>9930</v>
      </c>
      <c r="R222" s="34">
        <f t="shared" si="71"/>
        <v>6300</v>
      </c>
      <c r="S222" s="35">
        <f t="shared" si="72"/>
        <v>50130</v>
      </c>
      <c r="T222" s="37">
        <f t="shared" si="73"/>
        <v>895870</v>
      </c>
      <c r="U222" s="35">
        <f t="shared" si="74"/>
        <v>58800</v>
      </c>
      <c r="V222" s="43">
        <f t="shared" si="75"/>
        <v>108930</v>
      </c>
      <c r="W222" s="27" t="str">
        <f t="shared" si="76"/>
        <v>신한은행</v>
      </c>
      <c r="X222" s="41" t="str">
        <f t="shared" si="77"/>
        <v>110-362-493429</v>
      </c>
      <c r="Y222" s="59">
        <v>44489</v>
      </c>
      <c r="Z222" s="29" t="str">
        <f t="shared" si="78"/>
        <v>최기용(연극) 43,000x22시수=946,000 / 인건비-강사비</v>
      </c>
      <c r="AA222" s="26"/>
      <c r="AB222" s="26"/>
      <c r="AC222" s="28"/>
    </row>
    <row r="223" spans="1:29" x14ac:dyDescent="0.4">
      <c r="A223" s="38">
        <v>222</v>
      </c>
      <c r="B223" s="25" t="s">
        <v>2228</v>
      </c>
      <c r="C223" s="58">
        <v>202109</v>
      </c>
      <c r="D223" s="25" t="s">
        <v>737</v>
      </c>
      <c r="E223" s="20" t="s">
        <v>17</v>
      </c>
      <c r="F223" s="30"/>
      <c r="G223" s="31">
        <v>43000</v>
      </c>
      <c r="H223" s="32">
        <f t="shared" si="61"/>
        <v>0</v>
      </c>
      <c r="I223" s="33" t="str">
        <f t="shared" si="62"/>
        <v>0</v>
      </c>
      <c r="J223" s="33" t="str">
        <f t="shared" si="63"/>
        <v>0</v>
      </c>
      <c r="K223" s="34">
        <f t="shared" si="64"/>
        <v>0</v>
      </c>
      <c r="L223" s="34">
        <f t="shared" si="65"/>
        <v>0</v>
      </c>
      <c r="M223" s="35" t="str">
        <f t="shared" si="66"/>
        <v>0</v>
      </c>
      <c r="N223" s="35" t="str">
        <f t="shared" si="67"/>
        <v>0</v>
      </c>
      <c r="O223" s="35">
        <f t="shared" si="68"/>
        <v>0</v>
      </c>
      <c r="P223" s="36">
        <f t="shared" si="69"/>
        <v>0</v>
      </c>
      <c r="Q223" s="36">
        <f t="shared" si="70"/>
        <v>0</v>
      </c>
      <c r="R223" s="34">
        <f t="shared" si="71"/>
        <v>0</v>
      </c>
      <c r="S223" s="35" t="str">
        <f t="shared" si="72"/>
        <v>0</v>
      </c>
      <c r="T223" s="37">
        <f t="shared" si="73"/>
        <v>0</v>
      </c>
      <c r="U223" s="35" t="str">
        <f t="shared" si="74"/>
        <v>0</v>
      </c>
      <c r="V223" s="43" t="str">
        <f t="shared" si="75"/>
        <v>0</v>
      </c>
      <c r="W223" s="27" t="str">
        <f t="shared" si="76"/>
        <v>신한은행</v>
      </c>
      <c r="X223" s="41" t="str">
        <f t="shared" si="77"/>
        <v>110-362-493429</v>
      </c>
      <c r="Y223" s="59">
        <v>44489</v>
      </c>
      <c r="Z223" s="29" t="str">
        <f t="shared" si="78"/>
        <v>최기용(뮤지컬) 43,000x시수=0 / 인건비-강사비</v>
      </c>
      <c r="AA223" s="26"/>
      <c r="AB223" s="26"/>
      <c r="AC223" s="28"/>
    </row>
    <row r="224" spans="1:29" x14ac:dyDescent="0.4">
      <c r="A224" s="38">
        <v>223</v>
      </c>
      <c r="B224" s="25" t="s">
        <v>2229</v>
      </c>
      <c r="C224" s="58">
        <v>202109</v>
      </c>
      <c r="D224" s="25" t="s">
        <v>91</v>
      </c>
      <c r="E224" s="20" t="s">
        <v>750</v>
      </c>
      <c r="F224" s="30">
        <v>12</v>
      </c>
      <c r="G224" s="31">
        <v>43000</v>
      </c>
      <c r="H224" s="32">
        <f t="shared" si="61"/>
        <v>516000</v>
      </c>
      <c r="I224" s="33" t="str">
        <f t="shared" si="62"/>
        <v>0</v>
      </c>
      <c r="J224" s="33" t="str">
        <f t="shared" si="63"/>
        <v>0</v>
      </c>
      <c r="K224" s="34">
        <f t="shared" si="64"/>
        <v>23220</v>
      </c>
      <c r="L224" s="34">
        <f t="shared" si="65"/>
        <v>23220</v>
      </c>
      <c r="M224" s="35" t="str">
        <f t="shared" si="66"/>
        <v>0</v>
      </c>
      <c r="N224" s="35" t="str">
        <f t="shared" si="67"/>
        <v>0</v>
      </c>
      <c r="O224" s="35">
        <f t="shared" si="68"/>
        <v>0</v>
      </c>
      <c r="P224" s="36">
        <f t="shared" si="69"/>
        <v>4120</v>
      </c>
      <c r="Q224" s="36">
        <f t="shared" si="70"/>
        <v>5410</v>
      </c>
      <c r="R224" s="34">
        <f t="shared" si="71"/>
        <v>3430</v>
      </c>
      <c r="S224" s="35">
        <f t="shared" si="72"/>
        <v>27340</v>
      </c>
      <c r="T224" s="37">
        <f t="shared" si="73"/>
        <v>488660</v>
      </c>
      <c r="U224" s="35">
        <f t="shared" si="74"/>
        <v>32060</v>
      </c>
      <c r="V224" s="43">
        <f t="shared" si="75"/>
        <v>59400</v>
      </c>
      <c r="W224" s="27" t="str">
        <f t="shared" si="76"/>
        <v>국민은행</v>
      </c>
      <c r="X224" s="41" t="str">
        <f t="shared" si="77"/>
        <v>346502-04-067642</v>
      </c>
      <c r="Y224" s="59">
        <v>44489</v>
      </c>
      <c r="Z224" s="29" t="str">
        <f t="shared" si="78"/>
        <v>최윤호(영화) 43,000x12시수=516,000 / 인건비-강사비</v>
      </c>
      <c r="AA224" s="26"/>
      <c r="AB224" s="26"/>
      <c r="AC224" s="28"/>
    </row>
    <row r="225" spans="1:29" x14ac:dyDescent="0.4">
      <c r="A225" s="38">
        <v>224</v>
      </c>
      <c r="B225" s="25" t="s">
        <v>2230</v>
      </c>
      <c r="C225" s="58">
        <v>202109</v>
      </c>
      <c r="D225" s="25" t="s">
        <v>2060</v>
      </c>
      <c r="E225" s="20" t="s">
        <v>750</v>
      </c>
      <c r="F225" s="30">
        <v>15</v>
      </c>
      <c r="G225" s="31">
        <v>43000</v>
      </c>
      <c r="H225" s="32">
        <f t="shared" si="61"/>
        <v>645000</v>
      </c>
      <c r="I225" s="33" t="str">
        <f t="shared" si="62"/>
        <v>0</v>
      </c>
      <c r="J225" s="33" t="str">
        <f t="shared" si="63"/>
        <v>0</v>
      </c>
      <c r="K225" s="34">
        <f t="shared" si="64"/>
        <v>29020</v>
      </c>
      <c r="L225" s="34">
        <f t="shared" si="65"/>
        <v>29020</v>
      </c>
      <c r="M225" s="35" t="str">
        <f t="shared" si="66"/>
        <v>0</v>
      </c>
      <c r="N225" s="35" t="str">
        <f t="shared" si="67"/>
        <v>0</v>
      </c>
      <c r="O225" s="35">
        <f t="shared" si="68"/>
        <v>0</v>
      </c>
      <c r="P225" s="36">
        <f t="shared" si="69"/>
        <v>5160</v>
      </c>
      <c r="Q225" s="36">
        <f t="shared" si="70"/>
        <v>6770</v>
      </c>
      <c r="R225" s="34">
        <f t="shared" si="71"/>
        <v>4290</v>
      </c>
      <c r="S225" s="35">
        <f t="shared" si="72"/>
        <v>34180</v>
      </c>
      <c r="T225" s="37">
        <f t="shared" si="73"/>
        <v>610820</v>
      </c>
      <c r="U225" s="35">
        <f t="shared" si="74"/>
        <v>40080</v>
      </c>
      <c r="V225" s="43">
        <f t="shared" si="75"/>
        <v>74260</v>
      </c>
      <c r="W225" s="27" t="str">
        <f t="shared" si="76"/>
        <v>신한은행</v>
      </c>
      <c r="X225" s="41" t="str">
        <f t="shared" si="77"/>
        <v>110-367-014498</v>
      </c>
      <c r="Y225" s="59">
        <v>44489</v>
      </c>
      <c r="Z225" s="29" t="str">
        <f t="shared" si="78"/>
        <v>최인규(영화) 43,000x15시수=645,000 / 인건비-강사비</v>
      </c>
      <c r="AA225" s="26"/>
      <c r="AB225" s="26"/>
      <c r="AC225" s="28"/>
    </row>
    <row r="226" spans="1:29" x14ac:dyDescent="0.4">
      <c r="A226" s="38">
        <v>225</v>
      </c>
      <c r="B226" s="25" t="s">
        <v>2231</v>
      </c>
      <c r="C226" s="58">
        <v>202109</v>
      </c>
      <c r="D226" s="25" t="s">
        <v>1384</v>
      </c>
      <c r="E226" s="20" t="s">
        <v>17</v>
      </c>
      <c r="F226" s="30">
        <v>32</v>
      </c>
      <c r="G226" s="31">
        <v>43000</v>
      </c>
      <c r="H226" s="32">
        <f t="shared" si="61"/>
        <v>1376000</v>
      </c>
      <c r="I226" s="33">
        <f t="shared" si="62"/>
        <v>6290</v>
      </c>
      <c r="J226" s="33">
        <f t="shared" si="63"/>
        <v>620</v>
      </c>
      <c r="K226" s="34">
        <f t="shared" si="64"/>
        <v>61920</v>
      </c>
      <c r="L226" s="34">
        <f t="shared" si="65"/>
        <v>61920</v>
      </c>
      <c r="M226" s="35" t="str">
        <f t="shared" si="66"/>
        <v>0</v>
      </c>
      <c r="N226" s="35" t="str">
        <f t="shared" si="67"/>
        <v>0</v>
      </c>
      <c r="O226" s="35">
        <f t="shared" si="68"/>
        <v>0</v>
      </c>
      <c r="P226" s="36">
        <f t="shared" si="69"/>
        <v>11000</v>
      </c>
      <c r="Q226" s="36">
        <f t="shared" si="70"/>
        <v>14440</v>
      </c>
      <c r="R226" s="34">
        <f t="shared" si="71"/>
        <v>9160</v>
      </c>
      <c r="S226" s="35">
        <f t="shared" si="72"/>
        <v>79830</v>
      </c>
      <c r="T226" s="37">
        <f t="shared" si="73"/>
        <v>1296170</v>
      </c>
      <c r="U226" s="35">
        <f t="shared" si="74"/>
        <v>85520</v>
      </c>
      <c r="V226" s="43">
        <f t="shared" si="75"/>
        <v>158440</v>
      </c>
      <c r="W226" s="27" t="str">
        <f t="shared" si="76"/>
        <v>국민은행</v>
      </c>
      <c r="X226" s="41" t="str">
        <f t="shared" si="77"/>
        <v>366901-04-019877</v>
      </c>
      <c r="Y226" s="59">
        <v>44489</v>
      </c>
      <c r="Z226" s="29" t="str">
        <f t="shared" si="78"/>
        <v>최정은80(뮤지컬) 43,000x32시수=1,376,000 / 인건비-강사비</v>
      </c>
      <c r="AA226" s="26"/>
      <c r="AB226" s="26"/>
      <c r="AC226" s="28"/>
    </row>
    <row r="227" spans="1:29" s="26" customFormat="1" x14ac:dyDescent="0.4">
      <c r="A227" s="38">
        <v>226</v>
      </c>
      <c r="B227" s="25" t="s">
        <v>2232</v>
      </c>
      <c r="C227" s="58">
        <v>202109</v>
      </c>
      <c r="D227" s="25" t="s">
        <v>1361</v>
      </c>
      <c r="E227" s="20" t="s">
        <v>17</v>
      </c>
      <c r="F227" s="30">
        <v>30</v>
      </c>
      <c r="G227" s="31">
        <v>43000</v>
      </c>
      <c r="H227" s="32">
        <f t="shared" si="61"/>
        <v>1290000</v>
      </c>
      <c r="I227" s="33">
        <f t="shared" si="62"/>
        <v>4530</v>
      </c>
      <c r="J227" s="33">
        <f t="shared" si="63"/>
        <v>450</v>
      </c>
      <c r="K227" s="34">
        <f t="shared" si="64"/>
        <v>58050</v>
      </c>
      <c r="L227" s="34">
        <f t="shared" si="65"/>
        <v>58050</v>
      </c>
      <c r="M227" s="35" t="str">
        <f t="shared" si="66"/>
        <v>0</v>
      </c>
      <c r="N227" s="35" t="str">
        <f t="shared" si="67"/>
        <v>0</v>
      </c>
      <c r="O227" s="35">
        <f t="shared" si="68"/>
        <v>0</v>
      </c>
      <c r="P227" s="36">
        <f t="shared" si="69"/>
        <v>10320</v>
      </c>
      <c r="Q227" s="36">
        <f t="shared" si="70"/>
        <v>13540</v>
      </c>
      <c r="R227" s="34">
        <f t="shared" si="71"/>
        <v>8590</v>
      </c>
      <c r="S227" s="35">
        <f t="shared" si="72"/>
        <v>73350</v>
      </c>
      <c r="T227" s="37">
        <f t="shared" si="73"/>
        <v>1216650</v>
      </c>
      <c r="U227" s="35">
        <f t="shared" si="74"/>
        <v>80180</v>
      </c>
      <c r="V227" s="43">
        <f t="shared" si="75"/>
        <v>148550</v>
      </c>
      <c r="W227" s="27" t="str">
        <f t="shared" si="76"/>
        <v>하나은행</v>
      </c>
      <c r="X227" s="41" t="str">
        <f t="shared" si="77"/>
        <v>755-910044-77807</v>
      </c>
      <c r="Y227" s="59">
        <v>44489</v>
      </c>
      <c r="Z227" s="29" t="str">
        <f t="shared" si="78"/>
        <v>최주연(뮤지컬) 43,000x30시수=1,290,000 / 인건비-강사비</v>
      </c>
      <c r="AC227" s="28"/>
    </row>
    <row r="228" spans="1:29" s="26" customFormat="1" x14ac:dyDescent="0.4">
      <c r="A228" s="38">
        <v>227</v>
      </c>
      <c r="B228" s="25" t="s">
        <v>2233</v>
      </c>
      <c r="C228" s="58">
        <v>202109</v>
      </c>
      <c r="D228" s="25" t="s">
        <v>62</v>
      </c>
      <c r="E228" s="20" t="s">
        <v>17</v>
      </c>
      <c r="F228" s="30">
        <v>34</v>
      </c>
      <c r="G228" s="31">
        <v>43000</v>
      </c>
      <c r="H228" s="32">
        <f t="shared" si="61"/>
        <v>1462000</v>
      </c>
      <c r="I228" s="33">
        <f t="shared" si="62"/>
        <v>8040</v>
      </c>
      <c r="J228" s="33">
        <f t="shared" si="63"/>
        <v>800</v>
      </c>
      <c r="K228" s="34">
        <f t="shared" si="64"/>
        <v>65790</v>
      </c>
      <c r="L228" s="34">
        <f t="shared" si="65"/>
        <v>65790</v>
      </c>
      <c r="M228" s="35" t="str">
        <f t="shared" si="66"/>
        <v>0</v>
      </c>
      <c r="N228" s="35" t="str">
        <f t="shared" si="67"/>
        <v>0</v>
      </c>
      <c r="O228" s="35">
        <f t="shared" si="68"/>
        <v>0</v>
      </c>
      <c r="P228" s="36">
        <f t="shared" si="69"/>
        <v>11690</v>
      </c>
      <c r="Q228" s="36">
        <f t="shared" si="70"/>
        <v>15350</v>
      </c>
      <c r="R228" s="34">
        <f t="shared" si="71"/>
        <v>9730</v>
      </c>
      <c r="S228" s="35">
        <f t="shared" si="72"/>
        <v>86320</v>
      </c>
      <c r="T228" s="37">
        <f t="shared" si="73"/>
        <v>1375680</v>
      </c>
      <c r="U228" s="35">
        <f t="shared" si="74"/>
        <v>90870</v>
      </c>
      <c r="V228" s="43">
        <f t="shared" si="75"/>
        <v>168350</v>
      </c>
      <c r="W228" s="27" t="str">
        <f t="shared" si="76"/>
        <v>신한은행</v>
      </c>
      <c r="X228" s="41" t="str">
        <f t="shared" si="77"/>
        <v>110-270-161200</v>
      </c>
      <c r="Y228" s="59">
        <v>44489</v>
      </c>
      <c r="Z228" s="29" t="str">
        <f t="shared" si="78"/>
        <v>최준호(뮤지컬) 43,000x34시수=1,462,000 / 인건비-강사비</v>
      </c>
      <c r="AC228" s="28"/>
    </row>
    <row r="229" spans="1:29" s="26" customFormat="1" x14ac:dyDescent="0.4">
      <c r="A229" s="38">
        <v>228</v>
      </c>
      <c r="B229" s="25" t="s">
        <v>2234</v>
      </c>
      <c r="C229" s="58">
        <v>202109</v>
      </c>
      <c r="D229" s="25" t="s">
        <v>93</v>
      </c>
      <c r="E229" s="20" t="s">
        <v>17</v>
      </c>
      <c r="F229" s="30">
        <v>28</v>
      </c>
      <c r="G229" s="31">
        <v>43000</v>
      </c>
      <c r="H229" s="32">
        <f t="shared" si="61"/>
        <v>1204000</v>
      </c>
      <c r="I229" s="33">
        <f t="shared" si="62"/>
        <v>2990</v>
      </c>
      <c r="J229" s="33">
        <f t="shared" si="63"/>
        <v>290</v>
      </c>
      <c r="K229" s="34">
        <f t="shared" si="64"/>
        <v>54180</v>
      </c>
      <c r="L229" s="34">
        <f t="shared" si="65"/>
        <v>54180</v>
      </c>
      <c r="M229" s="35" t="str">
        <f t="shared" si="66"/>
        <v>0</v>
      </c>
      <c r="N229" s="35" t="str">
        <f t="shared" si="67"/>
        <v>0</v>
      </c>
      <c r="O229" s="35">
        <f t="shared" si="68"/>
        <v>0</v>
      </c>
      <c r="P229" s="36">
        <f t="shared" si="69"/>
        <v>9630</v>
      </c>
      <c r="Q229" s="36">
        <f t="shared" si="70"/>
        <v>12640</v>
      </c>
      <c r="R229" s="34">
        <f t="shared" si="71"/>
        <v>8010</v>
      </c>
      <c r="S229" s="35">
        <f t="shared" si="72"/>
        <v>67090</v>
      </c>
      <c r="T229" s="37">
        <f t="shared" si="73"/>
        <v>1136910</v>
      </c>
      <c r="U229" s="35">
        <f t="shared" si="74"/>
        <v>74830</v>
      </c>
      <c r="V229" s="43">
        <f t="shared" si="75"/>
        <v>138640</v>
      </c>
      <c r="W229" s="27" t="str">
        <f t="shared" si="76"/>
        <v>우리은행</v>
      </c>
      <c r="X229" s="41" t="str">
        <f t="shared" si="77"/>
        <v>1002-635-881128</v>
      </c>
      <c r="Y229" s="59">
        <v>44489</v>
      </c>
      <c r="Z229" s="29" t="str">
        <f t="shared" si="78"/>
        <v>최지현(뮤지컬) 43,000x28시수=1,204,000 / 인건비-강사비</v>
      </c>
      <c r="AC229" s="28"/>
    </row>
    <row r="230" spans="1:29" s="26" customFormat="1" x14ac:dyDescent="0.4">
      <c r="A230" s="38">
        <v>229</v>
      </c>
      <c r="B230" s="25" t="s">
        <v>2235</v>
      </c>
      <c r="C230" s="58">
        <v>202109</v>
      </c>
      <c r="D230" s="25" t="s">
        <v>1385</v>
      </c>
      <c r="E230" s="20" t="s">
        <v>15</v>
      </c>
      <c r="F230" s="30">
        <v>31</v>
      </c>
      <c r="G230" s="31">
        <v>43000</v>
      </c>
      <c r="H230" s="32">
        <f t="shared" si="61"/>
        <v>1333000</v>
      </c>
      <c r="I230" s="33">
        <f t="shared" si="62"/>
        <v>5360</v>
      </c>
      <c r="J230" s="33">
        <f t="shared" si="63"/>
        <v>530</v>
      </c>
      <c r="K230" s="34">
        <f t="shared" si="64"/>
        <v>59980</v>
      </c>
      <c r="L230" s="34">
        <f t="shared" si="65"/>
        <v>59980</v>
      </c>
      <c r="M230" s="35" t="str">
        <f t="shared" si="66"/>
        <v>0</v>
      </c>
      <c r="N230" s="35" t="str">
        <f t="shared" si="67"/>
        <v>0</v>
      </c>
      <c r="O230" s="35">
        <f t="shared" si="68"/>
        <v>0</v>
      </c>
      <c r="P230" s="36">
        <f t="shared" si="69"/>
        <v>10660</v>
      </c>
      <c r="Q230" s="36">
        <f t="shared" si="70"/>
        <v>13990</v>
      </c>
      <c r="R230" s="34">
        <f t="shared" si="71"/>
        <v>8870</v>
      </c>
      <c r="S230" s="35">
        <f t="shared" si="72"/>
        <v>76530</v>
      </c>
      <c r="T230" s="37">
        <f t="shared" si="73"/>
        <v>1256470</v>
      </c>
      <c r="U230" s="35">
        <f t="shared" si="74"/>
        <v>82840</v>
      </c>
      <c r="V230" s="43">
        <f t="shared" si="75"/>
        <v>153480</v>
      </c>
      <c r="W230" s="27" t="str">
        <f t="shared" si="76"/>
        <v>신한은행</v>
      </c>
      <c r="X230" s="41" t="str">
        <f t="shared" si="77"/>
        <v>110-295-127784</v>
      </c>
      <c r="Y230" s="59">
        <v>44489</v>
      </c>
      <c r="Z230" s="29" t="str">
        <f t="shared" si="78"/>
        <v>추보름(연극) 43,000x31시수=1,333,000 / 인건비-강사비</v>
      </c>
      <c r="AC230" s="28"/>
    </row>
    <row r="231" spans="1:29" s="26" customFormat="1" x14ac:dyDescent="0.4">
      <c r="A231" s="38">
        <v>230</v>
      </c>
      <c r="B231" s="25" t="s">
        <v>2492</v>
      </c>
      <c r="C231" s="58">
        <v>202109</v>
      </c>
      <c r="D231" s="48" t="s">
        <v>261</v>
      </c>
      <c r="E231" s="20" t="s">
        <v>17</v>
      </c>
      <c r="F231" s="30">
        <v>4</v>
      </c>
      <c r="G231" s="31">
        <v>43000</v>
      </c>
      <c r="H231" s="32">
        <f t="shared" si="61"/>
        <v>172000</v>
      </c>
      <c r="I231" s="33" t="str">
        <f t="shared" si="62"/>
        <v>0</v>
      </c>
      <c r="J231" s="33" t="str">
        <f t="shared" si="63"/>
        <v>0</v>
      </c>
      <c r="K231" s="34"/>
      <c r="L231" s="34"/>
      <c r="M231" s="35"/>
      <c r="N231" s="35"/>
      <c r="O231" s="35"/>
      <c r="P231" s="36"/>
      <c r="Q231" s="36"/>
      <c r="R231" s="34">
        <f t="shared" si="71"/>
        <v>1140</v>
      </c>
      <c r="S231" s="35">
        <f t="shared" si="72"/>
        <v>0</v>
      </c>
      <c r="T231" s="37">
        <f t="shared" si="73"/>
        <v>172000</v>
      </c>
      <c r="U231" s="35">
        <f t="shared" si="74"/>
        <v>1140</v>
      </c>
      <c r="V231" s="43">
        <f t="shared" si="75"/>
        <v>1140</v>
      </c>
      <c r="W231" s="27" t="str">
        <f t="shared" si="76"/>
        <v>국민은행</v>
      </c>
      <c r="X231" s="41" t="str">
        <f t="shared" si="77"/>
        <v>292502-01-292764</v>
      </c>
      <c r="Y231" s="59">
        <v>44489</v>
      </c>
      <c r="Z231" s="29" t="str">
        <f t="shared" si="78"/>
        <v>표근률(뮤지컬) 43,000x4시수=172,000 / 인건비-강사비</v>
      </c>
      <c r="AC231" s="28"/>
    </row>
    <row r="232" spans="1:29" s="26" customFormat="1" x14ac:dyDescent="0.4">
      <c r="A232" s="38">
        <v>231</v>
      </c>
      <c r="B232" s="25" t="s">
        <v>2236</v>
      </c>
      <c r="C232" s="58">
        <v>202109</v>
      </c>
      <c r="D232" s="25" t="s">
        <v>1724</v>
      </c>
      <c r="E232" s="20" t="s">
        <v>17</v>
      </c>
      <c r="F232" s="30">
        <v>25</v>
      </c>
      <c r="G232" s="31">
        <v>43000</v>
      </c>
      <c r="H232" s="32">
        <f t="shared" si="61"/>
        <v>1075000</v>
      </c>
      <c r="I232" s="33">
        <f t="shared" si="62"/>
        <v>1250</v>
      </c>
      <c r="J232" s="33">
        <f t="shared" si="63"/>
        <v>120</v>
      </c>
      <c r="K232" s="34">
        <f t="shared" si="64"/>
        <v>48370</v>
      </c>
      <c r="L232" s="34">
        <f t="shared" si="65"/>
        <v>48370</v>
      </c>
      <c r="M232" s="35" t="str">
        <f t="shared" si="66"/>
        <v>0</v>
      </c>
      <c r="N232" s="35" t="str">
        <f t="shared" si="67"/>
        <v>0</v>
      </c>
      <c r="O232" s="35">
        <f t="shared" si="68"/>
        <v>0</v>
      </c>
      <c r="P232" s="36">
        <f t="shared" si="69"/>
        <v>8600</v>
      </c>
      <c r="Q232" s="36">
        <f t="shared" si="70"/>
        <v>11280</v>
      </c>
      <c r="R232" s="34">
        <f t="shared" si="71"/>
        <v>7150</v>
      </c>
      <c r="S232" s="35">
        <f t="shared" si="72"/>
        <v>58340</v>
      </c>
      <c r="T232" s="37">
        <f t="shared" si="73"/>
        <v>1016660</v>
      </c>
      <c r="U232" s="35">
        <f t="shared" si="74"/>
        <v>66800</v>
      </c>
      <c r="V232" s="43">
        <f t="shared" si="75"/>
        <v>123770</v>
      </c>
      <c r="W232" s="27" t="str">
        <f t="shared" si="76"/>
        <v>신한은행</v>
      </c>
      <c r="X232" s="41" t="str">
        <f t="shared" si="77"/>
        <v>110-411-852288</v>
      </c>
      <c r="Y232" s="59">
        <v>44489</v>
      </c>
      <c r="Z232" s="29" t="str">
        <f t="shared" si="78"/>
        <v>하대훈(뮤지컬) 43,000x25시수=1,075,000 / 인건비-강사비</v>
      </c>
      <c r="AC232" s="28"/>
    </row>
    <row r="233" spans="1:29" x14ac:dyDescent="0.4">
      <c r="A233" s="38">
        <v>232</v>
      </c>
      <c r="B233" s="25" t="s">
        <v>2129</v>
      </c>
      <c r="C233" s="58">
        <v>202109</v>
      </c>
      <c r="D233" s="25" t="s">
        <v>27</v>
      </c>
      <c r="E233" s="20" t="s">
        <v>15</v>
      </c>
      <c r="F233" s="30">
        <v>12</v>
      </c>
      <c r="G233" s="31">
        <v>43000</v>
      </c>
      <c r="H233" s="32">
        <f t="shared" si="61"/>
        <v>516000</v>
      </c>
      <c r="I233" s="33" t="str">
        <f t="shared" si="62"/>
        <v>0</v>
      </c>
      <c r="J233" s="33" t="str">
        <f t="shared" si="63"/>
        <v>0</v>
      </c>
      <c r="K233" s="34">
        <f t="shared" si="64"/>
        <v>23220</v>
      </c>
      <c r="L233" s="34">
        <f t="shared" si="65"/>
        <v>23220</v>
      </c>
      <c r="M233" s="35" t="str">
        <f t="shared" si="66"/>
        <v>0</v>
      </c>
      <c r="N233" s="35" t="str">
        <f t="shared" si="67"/>
        <v>0</v>
      </c>
      <c r="O233" s="35">
        <f t="shared" si="68"/>
        <v>0</v>
      </c>
      <c r="P233" s="36">
        <f t="shared" si="69"/>
        <v>4120</v>
      </c>
      <c r="Q233" s="36">
        <f t="shared" si="70"/>
        <v>5410</v>
      </c>
      <c r="R233" s="34">
        <f t="shared" si="71"/>
        <v>3430</v>
      </c>
      <c r="S233" s="35">
        <f t="shared" si="72"/>
        <v>27340</v>
      </c>
      <c r="T233" s="37">
        <f t="shared" si="73"/>
        <v>488660</v>
      </c>
      <c r="U233" s="35">
        <f t="shared" si="74"/>
        <v>32060</v>
      </c>
      <c r="V233" s="43">
        <f t="shared" si="75"/>
        <v>59400</v>
      </c>
      <c r="W233" s="27" t="str">
        <f t="shared" si="76"/>
        <v>신한은행</v>
      </c>
      <c r="X233" s="41" t="str">
        <f t="shared" si="77"/>
        <v>110-271-196568</v>
      </c>
      <c r="Y233" s="59">
        <v>44489</v>
      </c>
      <c r="Z233" s="29" t="str">
        <f t="shared" si="78"/>
        <v>하연숙(연극) 43,000x12시수=516,000 / 인건비-강사비</v>
      </c>
      <c r="AA233" s="26"/>
      <c r="AB233" s="26"/>
      <c r="AC233" s="28"/>
    </row>
    <row r="234" spans="1:29" x14ac:dyDescent="0.4">
      <c r="A234" s="38">
        <v>233</v>
      </c>
      <c r="B234" s="25" t="s">
        <v>2504</v>
      </c>
      <c r="C234" s="58">
        <v>202109</v>
      </c>
      <c r="D234" s="25" t="s">
        <v>1932</v>
      </c>
      <c r="E234" s="20" t="s">
        <v>17</v>
      </c>
      <c r="F234" s="30">
        <v>32</v>
      </c>
      <c r="G234" s="31">
        <v>43000</v>
      </c>
      <c r="H234" s="32">
        <f t="shared" si="61"/>
        <v>1376000</v>
      </c>
      <c r="I234" s="33">
        <f t="shared" si="62"/>
        <v>6290</v>
      </c>
      <c r="J234" s="33">
        <f t="shared" si="63"/>
        <v>620</v>
      </c>
      <c r="K234" s="34">
        <f t="shared" si="64"/>
        <v>61920</v>
      </c>
      <c r="L234" s="34">
        <f t="shared" si="65"/>
        <v>61920</v>
      </c>
      <c r="M234" s="35" t="str">
        <f t="shared" si="66"/>
        <v>0</v>
      </c>
      <c r="N234" s="35" t="str">
        <f t="shared" si="67"/>
        <v>0</v>
      </c>
      <c r="O234" s="35">
        <f t="shared" si="68"/>
        <v>0</v>
      </c>
      <c r="P234" s="36">
        <f t="shared" si="69"/>
        <v>11000</v>
      </c>
      <c r="Q234" s="36">
        <f t="shared" si="70"/>
        <v>14440</v>
      </c>
      <c r="R234" s="34">
        <f t="shared" si="71"/>
        <v>9160</v>
      </c>
      <c r="S234" s="35">
        <f t="shared" si="72"/>
        <v>79830</v>
      </c>
      <c r="T234" s="37">
        <f t="shared" si="73"/>
        <v>1296170</v>
      </c>
      <c r="U234" s="35">
        <f t="shared" si="74"/>
        <v>85520</v>
      </c>
      <c r="V234" s="43">
        <f t="shared" si="75"/>
        <v>158440</v>
      </c>
      <c r="W234" s="27" t="str">
        <f t="shared" si="76"/>
        <v>국민은행</v>
      </c>
      <c r="X234" s="41" t="str">
        <f t="shared" si="77"/>
        <v>527802-01-300116</v>
      </c>
      <c r="Y234" s="59">
        <v>44489</v>
      </c>
      <c r="Z234" s="29" t="str">
        <f t="shared" si="78"/>
        <v>한기장(뮤지컬) 43,000x32시수=1,376,000 / 인건비-강사비</v>
      </c>
      <c r="AA234" s="26"/>
      <c r="AB234" s="26"/>
      <c r="AC234" s="28"/>
    </row>
    <row r="235" spans="1:29" s="26" customFormat="1" x14ac:dyDescent="0.4">
      <c r="A235" s="38">
        <v>234</v>
      </c>
      <c r="B235" s="25" t="s">
        <v>2483</v>
      </c>
      <c r="C235" s="58">
        <v>202109</v>
      </c>
      <c r="D235" s="25" t="s">
        <v>2477</v>
      </c>
      <c r="E235" s="20" t="s">
        <v>2479</v>
      </c>
      <c r="F235" s="30">
        <v>3</v>
      </c>
      <c r="G235" s="31">
        <v>43000</v>
      </c>
      <c r="H235" s="32">
        <f t="shared" si="61"/>
        <v>129000</v>
      </c>
      <c r="I235" s="33" t="str">
        <f t="shared" si="62"/>
        <v>0</v>
      </c>
      <c r="J235" s="33" t="str">
        <f t="shared" si="63"/>
        <v>0</v>
      </c>
      <c r="K235" s="34">
        <f t="shared" si="64"/>
        <v>5800</v>
      </c>
      <c r="L235" s="34">
        <f t="shared" si="65"/>
        <v>5800</v>
      </c>
      <c r="M235" s="35" t="str">
        <f t="shared" si="66"/>
        <v>0</v>
      </c>
      <c r="N235" s="35" t="str">
        <f t="shared" si="67"/>
        <v>0</v>
      </c>
      <c r="O235" s="35">
        <f t="shared" si="68"/>
        <v>0</v>
      </c>
      <c r="P235" s="36">
        <f t="shared" si="69"/>
        <v>1030</v>
      </c>
      <c r="Q235" s="36">
        <f t="shared" si="70"/>
        <v>1350</v>
      </c>
      <c r="R235" s="34">
        <f t="shared" si="71"/>
        <v>850</v>
      </c>
      <c r="S235" s="35">
        <f t="shared" si="72"/>
        <v>6830</v>
      </c>
      <c r="T235" s="37">
        <f t="shared" si="73"/>
        <v>122170</v>
      </c>
      <c r="U235" s="35">
        <f t="shared" si="74"/>
        <v>8000</v>
      </c>
      <c r="V235" s="43">
        <f t="shared" si="75"/>
        <v>14830</v>
      </c>
      <c r="W235" s="27" t="str">
        <f t="shared" si="76"/>
        <v>국민은행</v>
      </c>
      <c r="X235" s="41" t="str">
        <f t="shared" si="77"/>
        <v>061702-04-106383</v>
      </c>
      <c r="Y235" s="59">
        <v>44489</v>
      </c>
      <c r="Z235" s="29" t="str">
        <f t="shared" si="78"/>
        <v>한덕용(기타) 43,000x3시수=129,000 / 인건비-강사비</v>
      </c>
      <c r="AC235" s="28"/>
    </row>
    <row r="236" spans="1:29" s="26" customFormat="1" x14ac:dyDescent="0.4">
      <c r="A236" s="38">
        <v>235</v>
      </c>
      <c r="B236" s="25" t="s">
        <v>2145</v>
      </c>
      <c r="C236" s="58">
        <v>202109</v>
      </c>
      <c r="D236" s="25" t="s">
        <v>1386</v>
      </c>
      <c r="E236" s="20" t="s">
        <v>750</v>
      </c>
      <c r="F236" s="30">
        <v>55</v>
      </c>
      <c r="G236" s="31">
        <v>43000</v>
      </c>
      <c r="H236" s="32">
        <f t="shared" si="61"/>
        <v>2365000</v>
      </c>
      <c r="I236" s="33">
        <f t="shared" si="62"/>
        <v>31090</v>
      </c>
      <c r="J236" s="33">
        <f t="shared" si="63"/>
        <v>3100</v>
      </c>
      <c r="K236" s="34">
        <f t="shared" si="64"/>
        <v>106420</v>
      </c>
      <c r="L236" s="34">
        <f t="shared" si="65"/>
        <v>106420</v>
      </c>
      <c r="M236" s="35" t="str">
        <f t="shared" si="66"/>
        <v>0</v>
      </c>
      <c r="N236" s="35" t="str">
        <f t="shared" si="67"/>
        <v>0</v>
      </c>
      <c r="O236" s="35">
        <f t="shared" si="68"/>
        <v>0</v>
      </c>
      <c r="P236" s="36">
        <f t="shared" si="69"/>
        <v>18920</v>
      </c>
      <c r="Q236" s="36">
        <f t="shared" si="70"/>
        <v>24830</v>
      </c>
      <c r="R236" s="34">
        <f t="shared" si="71"/>
        <v>15750</v>
      </c>
      <c r="S236" s="35">
        <f t="shared" si="72"/>
        <v>159530</v>
      </c>
      <c r="T236" s="37">
        <f t="shared" si="73"/>
        <v>2205470</v>
      </c>
      <c r="U236" s="35">
        <f t="shared" si="74"/>
        <v>147000</v>
      </c>
      <c r="V236" s="43">
        <f t="shared" si="75"/>
        <v>272340</v>
      </c>
      <c r="W236" s="27" t="str">
        <f t="shared" si="76"/>
        <v>국민은행</v>
      </c>
      <c r="X236" s="41" t="str">
        <f t="shared" si="77"/>
        <v>021-21-0942-444</v>
      </c>
      <c r="Y236" s="59">
        <v>44489</v>
      </c>
      <c r="Z236" s="29" t="str">
        <f t="shared" si="78"/>
        <v>한송이(영화) 43,000x55시수=2,365,000 / 인건비-강사비</v>
      </c>
      <c r="AC236" s="28"/>
    </row>
    <row r="237" spans="1:29" x14ac:dyDescent="0.4">
      <c r="A237" s="38">
        <v>236</v>
      </c>
      <c r="B237" s="25" t="s">
        <v>2237</v>
      </c>
      <c r="C237" s="58">
        <v>202109</v>
      </c>
      <c r="D237" s="25" t="s">
        <v>1386</v>
      </c>
      <c r="E237" s="20" t="s">
        <v>750</v>
      </c>
      <c r="F237" s="30"/>
      <c r="G237" s="31">
        <v>43000</v>
      </c>
      <c r="H237" s="32">
        <f t="shared" si="61"/>
        <v>0</v>
      </c>
      <c r="I237" s="33" t="str">
        <f t="shared" si="62"/>
        <v>0</v>
      </c>
      <c r="J237" s="33" t="str">
        <f t="shared" si="63"/>
        <v>0</v>
      </c>
      <c r="K237" s="34">
        <f t="shared" si="64"/>
        <v>0</v>
      </c>
      <c r="L237" s="34">
        <f t="shared" si="65"/>
        <v>0</v>
      </c>
      <c r="M237" s="35" t="str">
        <f t="shared" si="66"/>
        <v>0</v>
      </c>
      <c r="N237" s="35" t="str">
        <f t="shared" si="67"/>
        <v>0</v>
      </c>
      <c r="O237" s="35">
        <f t="shared" si="68"/>
        <v>0</v>
      </c>
      <c r="P237" s="36">
        <f t="shared" si="69"/>
        <v>0</v>
      </c>
      <c r="Q237" s="36">
        <f t="shared" si="70"/>
        <v>0</v>
      </c>
      <c r="R237" s="34">
        <f t="shared" si="71"/>
        <v>0</v>
      </c>
      <c r="S237" s="35" t="str">
        <f t="shared" si="72"/>
        <v>0</v>
      </c>
      <c r="T237" s="37">
        <f t="shared" si="73"/>
        <v>0</v>
      </c>
      <c r="U237" s="35" t="str">
        <f t="shared" si="74"/>
        <v>0</v>
      </c>
      <c r="V237" s="43" t="str">
        <f t="shared" si="75"/>
        <v>0</v>
      </c>
      <c r="W237" s="27" t="str">
        <f t="shared" si="76"/>
        <v>국민은행</v>
      </c>
      <c r="X237" s="41" t="str">
        <f t="shared" si="77"/>
        <v>021-21-0942-444</v>
      </c>
      <c r="Y237" s="59">
        <v>44489</v>
      </c>
      <c r="Z237" s="29" t="str">
        <f t="shared" si="78"/>
        <v>한송이(영화) 43,000x시수=0 / 인건비-강사비</v>
      </c>
      <c r="AA237" s="26"/>
      <c r="AB237" s="26"/>
      <c r="AC237" s="28"/>
    </row>
    <row r="238" spans="1:29" x14ac:dyDescent="0.4">
      <c r="A238" s="38">
        <v>237</v>
      </c>
      <c r="B238" s="25" t="s">
        <v>2505</v>
      </c>
      <c r="C238" s="58">
        <v>202109</v>
      </c>
      <c r="D238" s="25" t="s">
        <v>1386</v>
      </c>
      <c r="E238" s="20" t="s">
        <v>750</v>
      </c>
      <c r="F238" s="30"/>
      <c r="G238" s="31">
        <v>43000</v>
      </c>
      <c r="H238" s="32">
        <f t="shared" si="61"/>
        <v>0</v>
      </c>
      <c r="I238" s="33" t="str">
        <f t="shared" si="62"/>
        <v>0</v>
      </c>
      <c r="J238" s="33" t="str">
        <f t="shared" si="63"/>
        <v>0</v>
      </c>
      <c r="K238" s="34">
        <f t="shared" si="64"/>
        <v>0</v>
      </c>
      <c r="L238" s="34">
        <f t="shared" si="65"/>
        <v>0</v>
      </c>
      <c r="M238" s="35" t="str">
        <f t="shared" si="66"/>
        <v>0</v>
      </c>
      <c r="N238" s="35" t="str">
        <f t="shared" si="67"/>
        <v>0</v>
      </c>
      <c r="O238" s="35">
        <f t="shared" si="68"/>
        <v>0</v>
      </c>
      <c r="P238" s="36">
        <f t="shared" si="69"/>
        <v>0</v>
      </c>
      <c r="Q238" s="36">
        <f t="shared" si="70"/>
        <v>0</v>
      </c>
      <c r="R238" s="34">
        <f t="shared" si="71"/>
        <v>0</v>
      </c>
      <c r="S238" s="35" t="str">
        <f t="shared" si="72"/>
        <v>0</v>
      </c>
      <c r="T238" s="37">
        <f t="shared" si="73"/>
        <v>0</v>
      </c>
      <c r="U238" s="35" t="str">
        <f t="shared" si="74"/>
        <v>0</v>
      </c>
      <c r="V238" s="43" t="str">
        <f t="shared" si="75"/>
        <v>0</v>
      </c>
      <c r="W238" s="27" t="str">
        <f t="shared" si="76"/>
        <v>국민은행</v>
      </c>
      <c r="X238" s="41" t="str">
        <f t="shared" si="77"/>
        <v>021-21-0942-444</v>
      </c>
      <c r="Y238" s="59">
        <v>44489</v>
      </c>
      <c r="Z238" s="29" t="str">
        <f t="shared" si="78"/>
        <v>한송이(영화) 43,000x시수=0 / 인건비-강사비</v>
      </c>
      <c r="AA238" s="26"/>
      <c r="AB238" s="26"/>
      <c r="AC238" s="28"/>
    </row>
    <row r="239" spans="1:29" s="26" customFormat="1" x14ac:dyDescent="0.4">
      <c r="A239" s="38">
        <v>238</v>
      </c>
      <c r="B239" s="25" t="s">
        <v>2195</v>
      </c>
      <c r="C239" s="58">
        <v>202109</v>
      </c>
      <c r="D239" s="25" t="s">
        <v>744</v>
      </c>
      <c r="E239" s="20" t="s">
        <v>750</v>
      </c>
      <c r="F239" s="30">
        <v>10</v>
      </c>
      <c r="G239" s="31">
        <v>43000</v>
      </c>
      <c r="H239" s="32">
        <f t="shared" si="61"/>
        <v>430000</v>
      </c>
      <c r="I239" s="33" t="str">
        <f t="shared" si="62"/>
        <v>0</v>
      </c>
      <c r="J239" s="33" t="str">
        <f t="shared" si="63"/>
        <v>0</v>
      </c>
      <c r="K239" s="34">
        <f t="shared" si="64"/>
        <v>19350</v>
      </c>
      <c r="L239" s="34">
        <f t="shared" si="65"/>
        <v>19350</v>
      </c>
      <c r="M239" s="35" t="str">
        <f t="shared" si="66"/>
        <v>0</v>
      </c>
      <c r="N239" s="35" t="str">
        <f t="shared" si="67"/>
        <v>0</v>
      </c>
      <c r="O239" s="35">
        <f t="shared" si="68"/>
        <v>0</v>
      </c>
      <c r="P239" s="36">
        <f t="shared" si="69"/>
        <v>3440</v>
      </c>
      <c r="Q239" s="36">
        <f t="shared" si="70"/>
        <v>4510</v>
      </c>
      <c r="R239" s="34">
        <f t="shared" si="71"/>
        <v>2860</v>
      </c>
      <c r="S239" s="35">
        <f t="shared" si="72"/>
        <v>22790</v>
      </c>
      <c r="T239" s="37">
        <f t="shared" si="73"/>
        <v>407210</v>
      </c>
      <c r="U239" s="35">
        <f t="shared" si="74"/>
        <v>26720</v>
      </c>
      <c r="V239" s="43">
        <f t="shared" si="75"/>
        <v>49510</v>
      </c>
      <c r="W239" s="27" t="str">
        <f t="shared" si="76"/>
        <v>국민은행</v>
      </c>
      <c r="X239" s="41" t="str">
        <f t="shared" si="77"/>
        <v>884202-04-094728</v>
      </c>
      <c r="Y239" s="59">
        <v>44489</v>
      </c>
      <c r="Z239" s="29" t="str">
        <f t="shared" si="78"/>
        <v>한승엽(영화) 43,000x10시수=430,000 / 인건비-강사비</v>
      </c>
      <c r="AC239" s="28"/>
    </row>
    <row r="240" spans="1:29" x14ac:dyDescent="0.4">
      <c r="A240" s="38">
        <v>239</v>
      </c>
      <c r="B240" s="25" t="s">
        <v>2119</v>
      </c>
      <c r="C240" s="58">
        <v>202109</v>
      </c>
      <c r="D240" s="25" t="s">
        <v>94</v>
      </c>
      <c r="E240" s="20" t="s">
        <v>750</v>
      </c>
      <c r="F240" s="30">
        <v>10</v>
      </c>
      <c r="G240" s="31">
        <v>43000</v>
      </c>
      <c r="H240" s="32">
        <f t="shared" si="61"/>
        <v>430000</v>
      </c>
      <c r="I240" s="33" t="str">
        <f t="shared" si="62"/>
        <v>0</v>
      </c>
      <c r="J240" s="33" t="str">
        <f t="shared" si="63"/>
        <v>0</v>
      </c>
      <c r="K240" s="34">
        <f t="shared" si="64"/>
        <v>19350</v>
      </c>
      <c r="L240" s="34">
        <f t="shared" si="65"/>
        <v>19350</v>
      </c>
      <c r="M240" s="35" t="str">
        <f t="shared" si="66"/>
        <v>0</v>
      </c>
      <c r="N240" s="35" t="str">
        <f t="shared" si="67"/>
        <v>0</v>
      </c>
      <c r="O240" s="35">
        <f t="shared" si="68"/>
        <v>0</v>
      </c>
      <c r="P240" s="36">
        <f t="shared" si="69"/>
        <v>3440</v>
      </c>
      <c r="Q240" s="36">
        <f t="shared" si="70"/>
        <v>4510</v>
      </c>
      <c r="R240" s="34">
        <f t="shared" si="71"/>
        <v>2860</v>
      </c>
      <c r="S240" s="35">
        <f t="shared" si="72"/>
        <v>22790</v>
      </c>
      <c r="T240" s="37">
        <f t="shared" si="73"/>
        <v>407210</v>
      </c>
      <c r="U240" s="35">
        <f t="shared" si="74"/>
        <v>26720</v>
      </c>
      <c r="V240" s="43">
        <f t="shared" si="75"/>
        <v>49510</v>
      </c>
      <c r="W240" s="27" t="str">
        <f t="shared" si="76"/>
        <v>카카오뱅크</v>
      </c>
      <c r="X240" s="41" t="str">
        <f t="shared" si="77"/>
        <v>3333-09-7787536</v>
      </c>
      <c r="Y240" s="59">
        <v>44489</v>
      </c>
      <c r="Z240" s="29" t="str">
        <f t="shared" si="78"/>
        <v>한승원(영화) 43,000x10시수=430,000 / 인건비-강사비</v>
      </c>
      <c r="AA240" s="26"/>
      <c r="AB240" s="26"/>
      <c r="AC240" s="28"/>
    </row>
    <row r="241" spans="1:29" s="26" customFormat="1" x14ac:dyDescent="0.4">
      <c r="A241" s="38">
        <v>240</v>
      </c>
      <c r="B241" s="25" t="s">
        <v>2201</v>
      </c>
      <c r="C241" s="58">
        <v>202109</v>
      </c>
      <c r="D241" s="25" t="s">
        <v>2061</v>
      </c>
      <c r="E241" s="20" t="s">
        <v>750</v>
      </c>
      <c r="F241" s="30">
        <v>15</v>
      </c>
      <c r="G241" s="31">
        <v>43000</v>
      </c>
      <c r="H241" s="32">
        <f t="shared" si="61"/>
        <v>645000</v>
      </c>
      <c r="I241" s="33" t="str">
        <f t="shared" si="62"/>
        <v>0</v>
      </c>
      <c r="J241" s="33" t="str">
        <f t="shared" si="63"/>
        <v>0</v>
      </c>
      <c r="K241" s="34">
        <f t="shared" si="64"/>
        <v>29020</v>
      </c>
      <c r="L241" s="34">
        <f t="shared" si="65"/>
        <v>29020</v>
      </c>
      <c r="M241" s="35" t="str">
        <f t="shared" si="66"/>
        <v>0</v>
      </c>
      <c r="N241" s="35" t="str">
        <f t="shared" si="67"/>
        <v>0</v>
      </c>
      <c r="O241" s="35">
        <f t="shared" si="68"/>
        <v>0</v>
      </c>
      <c r="P241" s="36">
        <f t="shared" si="69"/>
        <v>5160</v>
      </c>
      <c r="Q241" s="36">
        <f t="shared" si="70"/>
        <v>6770</v>
      </c>
      <c r="R241" s="34">
        <f t="shared" si="71"/>
        <v>4290</v>
      </c>
      <c r="S241" s="35">
        <f t="shared" si="72"/>
        <v>34180</v>
      </c>
      <c r="T241" s="37">
        <f t="shared" si="73"/>
        <v>610820</v>
      </c>
      <c r="U241" s="35">
        <f t="shared" si="74"/>
        <v>40080</v>
      </c>
      <c r="V241" s="43">
        <f t="shared" si="75"/>
        <v>74260</v>
      </c>
      <c r="W241" s="27" t="str">
        <f t="shared" si="76"/>
        <v>국민은행</v>
      </c>
      <c r="X241" s="41" t="str">
        <f t="shared" si="77"/>
        <v>812702-04-211412</v>
      </c>
      <c r="Y241" s="59">
        <v>44489</v>
      </c>
      <c r="Z241" s="29" t="str">
        <f t="shared" si="78"/>
        <v>한아름89(영화) 43,000x15시수=645,000 / 인건비-강사비</v>
      </c>
      <c r="AC241" s="28"/>
    </row>
    <row r="242" spans="1:29" x14ac:dyDescent="0.4">
      <c r="A242" s="38">
        <v>241</v>
      </c>
      <c r="B242" s="25" t="s">
        <v>2238</v>
      </c>
      <c r="C242" s="58">
        <v>202109</v>
      </c>
      <c r="D242" s="25" t="s">
        <v>745</v>
      </c>
      <c r="E242" s="20" t="s">
        <v>15</v>
      </c>
      <c r="F242" s="30">
        <v>24</v>
      </c>
      <c r="G242" s="31">
        <v>43000</v>
      </c>
      <c r="H242" s="32">
        <f t="shared" si="61"/>
        <v>1032000</v>
      </c>
      <c r="I242" s="33" t="str">
        <f t="shared" si="62"/>
        <v>0</v>
      </c>
      <c r="J242" s="33" t="str">
        <f t="shared" si="63"/>
        <v>0</v>
      </c>
      <c r="K242" s="34">
        <f t="shared" si="64"/>
        <v>46440</v>
      </c>
      <c r="L242" s="34">
        <f t="shared" si="65"/>
        <v>46440</v>
      </c>
      <c r="M242" s="35" t="str">
        <f t="shared" si="66"/>
        <v>0</v>
      </c>
      <c r="N242" s="35" t="str">
        <f t="shared" si="67"/>
        <v>0</v>
      </c>
      <c r="O242" s="35">
        <f t="shared" si="68"/>
        <v>0</v>
      </c>
      <c r="P242" s="36">
        <f t="shared" si="69"/>
        <v>8250</v>
      </c>
      <c r="Q242" s="36">
        <f t="shared" si="70"/>
        <v>10830</v>
      </c>
      <c r="R242" s="34">
        <f t="shared" si="71"/>
        <v>6870</v>
      </c>
      <c r="S242" s="35">
        <f t="shared" si="72"/>
        <v>54690</v>
      </c>
      <c r="T242" s="37">
        <f t="shared" si="73"/>
        <v>977310</v>
      </c>
      <c r="U242" s="35">
        <f t="shared" si="74"/>
        <v>64140</v>
      </c>
      <c r="V242" s="43">
        <f t="shared" si="75"/>
        <v>118830</v>
      </c>
      <c r="W242" s="27" t="str">
        <f t="shared" si="76"/>
        <v>국민은행</v>
      </c>
      <c r="X242" s="41" t="str">
        <f t="shared" si="77"/>
        <v>378201-04-008322</v>
      </c>
      <c r="Y242" s="59">
        <v>44489</v>
      </c>
      <c r="Z242" s="29" t="str">
        <f t="shared" si="78"/>
        <v>한양화(연극) 43,000x24시수=1,032,000 / 인건비-강사비</v>
      </c>
      <c r="AA242" s="26"/>
      <c r="AB242" s="26"/>
      <c r="AC242" s="28"/>
    </row>
    <row r="243" spans="1:29" x14ac:dyDescent="0.4">
      <c r="A243" s="38">
        <v>242</v>
      </c>
      <c r="B243" s="25" t="s">
        <v>2505</v>
      </c>
      <c r="C243" s="58">
        <v>202109</v>
      </c>
      <c r="D243" s="25" t="s">
        <v>746</v>
      </c>
      <c r="E243" s="20" t="s">
        <v>750</v>
      </c>
      <c r="F243" s="30">
        <v>39</v>
      </c>
      <c r="G243" s="31">
        <v>43000</v>
      </c>
      <c r="H243" s="32">
        <f t="shared" si="61"/>
        <v>1677000</v>
      </c>
      <c r="I243" s="33">
        <f t="shared" si="62"/>
        <v>12430</v>
      </c>
      <c r="J243" s="33">
        <f t="shared" si="63"/>
        <v>1240</v>
      </c>
      <c r="K243" s="34">
        <f t="shared" si="64"/>
        <v>75460</v>
      </c>
      <c r="L243" s="34">
        <f t="shared" si="65"/>
        <v>75460</v>
      </c>
      <c r="M243" s="35" t="str">
        <f t="shared" si="66"/>
        <v>0</v>
      </c>
      <c r="N243" s="35" t="str">
        <f t="shared" si="67"/>
        <v>0</v>
      </c>
      <c r="O243" s="35">
        <f t="shared" si="68"/>
        <v>0</v>
      </c>
      <c r="P243" s="36">
        <f t="shared" si="69"/>
        <v>13410</v>
      </c>
      <c r="Q243" s="36">
        <f t="shared" si="70"/>
        <v>17600</v>
      </c>
      <c r="R243" s="34">
        <f t="shared" si="71"/>
        <v>11160</v>
      </c>
      <c r="S243" s="35">
        <f t="shared" si="72"/>
        <v>102540</v>
      </c>
      <c r="T243" s="37">
        <f t="shared" si="73"/>
        <v>1574460</v>
      </c>
      <c r="U243" s="35">
        <f t="shared" si="74"/>
        <v>104220</v>
      </c>
      <c r="V243" s="43">
        <f t="shared" si="75"/>
        <v>193090</v>
      </c>
      <c r="W243" s="27" t="str">
        <f t="shared" si="76"/>
        <v>우리은행</v>
      </c>
      <c r="X243" s="41" t="str">
        <f t="shared" si="77"/>
        <v>1002-052-761454</v>
      </c>
      <c r="Y243" s="59">
        <v>44489</v>
      </c>
      <c r="Z243" s="29" t="str">
        <f t="shared" si="78"/>
        <v>한재원(영화) 43,000x39시수=1,677,000 / 인건비-강사비</v>
      </c>
      <c r="AA243" s="26"/>
      <c r="AB243" s="26"/>
      <c r="AC243" s="28"/>
    </row>
    <row r="244" spans="1:29" s="26" customFormat="1" x14ac:dyDescent="0.4">
      <c r="A244" s="38">
        <v>243</v>
      </c>
      <c r="B244" s="25" t="s">
        <v>2239</v>
      </c>
      <c r="C244" s="58">
        <v>202109</v>
      </c>
      <c r="D244" s="25" t="s">
        <v>746</v>
      </c>
      <c r="E244" s="20" t="s">
        <v>750</v>
      </c>
      <c r="F244" s="30"/>
      <c r="G244" s="31">
        <v>43000</v>
      </c>
      <c r="H244" s="32">
        <f t="shared" si="61"/>
        <v>0</v>
      </c>
      <c r="I244" s="33" t="str">
        <f t="shared" si="62"/>
        <v>0</v>
      </c>
      <c r="J244" s="33" t="str">
        <f t="shared" si="63"/>
        <v>0</v>
      </c>
      <c r="K244" s="34">
        <f t="shared" si="64"/>
        <v>0</v>
      </c>
      <c r="L244" s="34">
        <f t="shared" si="65"/>
        <v>0</v>
      </c>
      <c r="M244" s="35" t="str">
        <f t="shared" si="66"/>
        <v>0</v>
      </c>
      <c r="N244" s="35" t="str">
        <f t="shared" si="67"/>
        <v>0</v>
      </c>
      <c r="O244" s="35">
        <f t="shared" si="68"/>
        <v>0</v>
      </c>
      <c r="P244" s="36">
        <f t="shared" si="69"/>
        <v>0</v>
      </c>
      <c r="Q244" s="36">
        <f t="shared" si="70"/>
        <v>0</v>
      </c>
      <c r="R244" s="34">
        <f t="shared" si="71"/>
        <v>0</v>
      </c>
      <c r="S244" s="35" t="str">
        <f t="shared" si="72"/>
        <v>0</v>
      </c>
      <c r="T244" s="37">
        <f t="shared" si="73"/>
        <v>0</v>
      </c>
      <c r="U244" s="35" t="str">
        <f t="shared" si="74"/>
        <v>0</v>
      </c>
      <c r="V244" s="43" t="str">
        <f t="shared" si="75"/>
        <v>0</v>
      </c>
      <c r="W244" s="27" t="str">
        <f t="shared" si="76"/>
        <v>우리은행</v>
      </c>
      <c r="X244" s="41" t="str">
        <f t="shared" si="77"/>
        <v>1002-052-761454</v>
      </c>
      <c r="Y244" s="59">
        <v>44489</v>
      </c>
      <c r="Z244" s="29" t="str">
        <f t="shared" si="78"/>
        <v>한재원(영화) 43,000x시수=0 / 인건비-강사비</v>
      </c>
      <c r="AC244" s="28"/>
    </row>
    <row r="245" spans="1:29" x14ac:dyDescent="0.4">
      <c r="A245" s="38">
        <v>244</v>
      </c>
      <c r="B245" s="25" t="s">
        <v>2206</v>
      </c>
      <c r="C245" s="58">
        <v>202109</v>
      </c>
      <c r="D245" s="25" t="s">
        <v>746</v>
      </c>
      <c r="E245" s="20" t="s">
        <v>750</v>
      </c>
      <c r="F245" s="30"/>
      <c r="G245" s="31">
        <v>43000</v>
      </c>
      <c r="H245" s="32">
        <f t="shared" si="61"/>
        <v>0</v>
      </c>
      <c r="I245" s="33" t="str">
        <f t="shared" si="62"/>
        <v>0</v>
      </c>
      <c r="J245" s="33" t="str">
        <f t="shared" si="63"/>
        <v>0</v>
      </c>
      <c r="K245" s="34">
        <f t="shared" si="64"/>
        <v>0</v>
      </c>
      <c r="L245" s="34">
        <f t="shared" si="65"/>
        <v>0</v>
      </c>
      <c r="M245" s="35" t="str">
        <f t="shared" si="66"/>
        <v>0</v>
      </c>
      <c r="N245" s="35" t="str">
        <f t="shared" si="67"/>
        <v>0</v>
      </c>
      <c r="O245" s="35">
        <f t="shared" si="68"/>
        <v>0</v>
      </c>
      <c r="P245" s="36">
        <f t="shared" si="69"/>
        <v>0</v>
      </c>
      <c r="Q245" s="36">
        <f t="shared" si="70"/>
        <v>0</v>
      </c>
      <c r="R245" s="34">
        <f t="shared" si="71"/>
        <v>0</v>
      </c>
      <c r="S245" s="35" t="str">
        <f t="shared" si="72"/>
        <v>0</v>
      </c>
      <c r="T245" s="37">
        <f t="shared" si="73"/>
        <v>0</v>
      </c>
      <c r="U245" s="35" t="str">
        <f t="shared" si="74"/>
        <v>0</v>
      </c>
      <c r="V245" s="43" t="str">
        <f t="shared" si="75"/>
        <v>0</v>
      </c>
      <c r="W245" s="27" t="str">
        <f t="shared" si="76"/>
        <v>우리은행</v>
      </c>
      <c r="X245" s="41" t="str">
        <f t="shared" si="77"/>
        <v>1002-052-761454</v>
      </c>
      <c r="Y245" s="59">
        <v>44489</v>
      </c>
      <c r="Z245" s="29" t="str">
        <f t="shared" si="78"/>
        <v>한재원(영화) 43,000x시수=0 / 인건비-강사비</v>
      </c>
      <c r="AA245" s="26"/>
      <c r="AB245" s="26"/>
      <c r="AC245" s="28"/>
    </row>
    <row r="246" spans="1:29" x14ac:dyDescent="0.4">
      <c r="A246" s="38">
        <v>245</v>
      </c>
      <c r="B246" s="25" t="s">
        <v>2240</v>
      </c>
      <c r="C246" s="58">
        <v>202109</v>
      </c>
      <c r="D246" s="25" t="s">
        <v>1519</v>
      </c>
      <c r="E246" s="20" t="s">
        <v>15</v>
      </c>
      <c r="F246" s="30">
        <v>10</v>
      </c>
      <c r="G246" s="31">
        <v>43000</v>
      </c>
      <c r="H246" s="32">
        <f t="shared" si="61"/>
        <v>430000</v>
      </c>
      <c r="I246" s="33" t="str">
        <f t="shared" si="62"/>
        <v>0</v>
      </c>
      <c r="J246" s="33" t="str">
        <f t="shared" si="63"/>
        <v>0</v>
      </c>
      <c r="K246" s="34">
        <f t="shared" si="64"/>
        <v>19350</v>
      </c>
      <c r="L246" s="34">
        <f t="shared" si="65"/>
        <v>19350</v>
      </c>
      <c r="M246" s="35" t="str">
        <f t="shared" si="66"/>
        <v>0</v>
      </c>
      <c r="N246" s="35" t="str">
        <f t="shared" si="67"/>
        <v>0</v>
      </c>
      <c r="O246" s="35">
        <f t="shared" si="68"/>
        <v>0</v>
      </c>
      <c r="P246" s="36">
        <f t="shared" si="69"/>
        <v>3440</v>
      </c>
      <c r="Q246" s="36">
        <f t="shared" si="70"/>
        <v>4510</v>
      </c>
      <c r="R246" s="34">
        <f t="shared" si="71"/>
        <v>2860</v>
      </c>
      <c r="S246" s="35">
        <f t="shared" si="72"/>
        <v>22790</v>
      </c>
      <c r="T246" s="37">
        <f t="shared" si="73"/>
        <v>407210</v>
      </c>
      <c r="U246" s="35">
        <f t="shared" si="74"/>
        <v>26720</v>
      </c>
      <c r="V246" s="43">
        <f t="shared" si="75"/>
        <v>49510</v>
      </c>
      <c r="W246" s="27" t="str">
        <f t="shared" si="76"/>
        <v>우리은행</v>
      </c>
      <c r="X246" s="41" t="str">
        <f t="shared" si="77"/>
        <v>1002-950-691800</v>
      </c>
      <c r="Y246" s="59">
        <v>44489</v>
      </c>
      <c r="Z246" s="29" t="str">
        <f t="shared" si="78"/>
        <v>한채경(연극) 43,000x10시수=430,000 / 인건비-강사비</v>
      </c>
      <c r="AA246" s="26"/>
      <c r="AB246" s="26"/>
      <c r="AC246" s="28"/>
    </row>
    <row r="247" spans="1:29" s="26" customFormat="1" x14ac:dyDescent="0.4">
      <c r="A247" s="38">
        <v>246</v>
      </c>
      <c r="B247" s="25" t="s">
        <v>2241</v>
      </c>
      <c r="C247" s="58">
        <v>202109</v>
      </c>
      <c r="D247" s="25" t="s">
        <v>643</v>
      </c>
      <c r="E247" s="20" t="s">
        <v>15</v>
      </c>
      <c r="F247" s="30">
        <v>25</v>
      </c>
      <c r="G247" s="31">
        <v>43000</v>
      </c>
      <c r="H247" s="32">
        <f t="shared" si="61"/>
        <v>1075000</v>
      </c>
      <c r="I247" s="33">
        <f t="shared" si="62"/>
        <v>1250</v>
      </c>
      <c r="J247" s="33">
        <f t="shared" si="63"/>
        <v>120</v>
      </c>
      <c r="K247" s="34">
        <f t="shared" si="64"/>
        <v>48370</v>
      </c>
      <c r="L247" s="34">
        <f t="shared" si="65"/>
        <v>48370</v>
      </c>
      <c r="M247" s="35" t="str">
        <f t="shared" si="66"/>
        <v>0</v>
      </c>
      <c r="N247" s="35" t="str">
        <f t="shared" si="67"/>
        <v>0</v>
      </c>
      <c r="O247" s="35">
        <f t="shared" si="68"/>
        <v>0</v>
      </c>
      <c r="P247" s="36">
        <f t="shared" si="69"/>
        <v>8600</v>
      </c>
      <c r="Q247" s="36">
        <f t="shared" si="70"/>
        <v>11280</v>
      </c>
      <c r="R247" s="34">
        <f t="shared" si="71"/>
        <v>7150</v>
      </c>
      <c r="S247" s="35">
        <f t="shared" si="72"/>
        <v>58340</v>
      </c>
      <c r="T247" s="37">
        <f t="shared" si="73"/>
        <v>1016660</v>
      </c>
      <c r="U247" s="35">
        <f t="shared" si="74"/>
        <v>66800</v>
      </c>
      <c r="V247" s="43">
        <f t="shared" si="75"/>
        <v>123770</v>
      </c>
      <c r="W247" s="27" t="str">
        <f t="shared" si="76"/>
        <v>새마을금고</v>
      </c>
      <c r="X247" s="41" t="str">
        <f t="shared" si="77"/>
        <v>0909-10-001450-1</v>
      </c>
      <c r="Y247" s="59">
        <v>44489</v>
      </c>
      <c r="Z247" s="29" t="str">
        <f t="shared" si="78"/>
        <v>함형식(연극) 43,000x25시수=1,075,000 / 인건비-강사비</v>
      </c>
      <c r="AC247" s="28"/>
    </row>
    <row r="248" spans="1:29" s="26" customFormat="1" x14ac:dyDescent="0.4">
      <c r="A248" s="38">
        <v>247</v>
      </c>
      <c r="B248" s="25" t="s">
        <v>2097</v>
      </c>
      <c r="C248" s="58">
        <v>202109</v>
      </c>
      <c r="D248" s="25" t="s">
        <v>747</v>
      </c>
      <c r="E248" s="20" t="s">
        <v>750</v>
      </c>
      <c r="F248" s="30">
        <v>27</v>
      </c>
      <c r="G248" s="31">
        <v>43000</v>
      </c>
      <c r="H248" s="32">
        <f t="shared" si="61"/>
        <v>1161000</v>
      </c>
      <c r="I248" s="33">
        <f t="shared" si="62"/>
        <v>2440</v>
      </c>
      <c r="J248" s="33">
        <f t="shared" si="63"/>
        <v>240</v>
      </c>
      <c r="K248" s="34">
        <f t="shared" si="64"/>
        <v>52240</v>
      </c>
      <c r="L248" s="34">
        <f t="shared" si="65"/>
        <v>52240</v>
      </c>
      <c r="M248" s="35" t="str">
        <f t="shared" si="66"/>
        <v>0</v>
      </c>
      <c r="N248" s="35" t="str">
        <f t="shared" si="67"/>
        <v>0</v>
      </c>
      <c r="O248" s="35">
        <f t="shared" si="68"/>
        <v>0</v>
      </c>
      <c r="P248" s="36">
        <f t="shared" si="69"/>
        <v>9280</v>
      </c>
      <c r="Q248" s="36">
        <f t="shared" si="70"/>
        <v>12190</v>
      </c>
      <c r="R248" s="34">
        <f t="shared" si="71"/>
        <v>7730</v>
      </c>
      <c r="S248" s="35">
        <f t="shared" si="72"/>
        <v>64200</v>
      </c>
      <c r="T248" s="37">
        <f t="shared" si="73"/>
        <v>1096800</v>
      </c>
      <c r="U248" s="35">
        <f t="shared" si="74"/>
        <v>72160</v>
      </c>
      <c r="V248" s="43">
        <f t="shared" si="75"/>
        <v>133680</v>
      </c>
      <c r="W248" s="27" t="str">
        <f t="shared" si="76"/>
        <v>조흥은행</v>
      </c>
      <c r="X248" s="41" t="str">
        <f t="shared" si="77"/>
        <v>595-04-766420</v>
      </c>
      <c r="Y248" s="59">
        <v>44489</v>
      </c>
      <c r="Z248" s="29" t="str">
        <f t="shared" si="78"/>
        <v>홍지영(영화) 43,000x27시수=1,161,000 / 인건비-강사비</v>
      </c>
      <c r="AC248" s="28"/>
    </row>
    <row r="249" spans="1:29" x14ac:dyDescent="0.4">
      <c r="A249" s="38">
        <v>248</v>
      </c>
      <c r="B249" s="25" t="s">
        <v>2109</v>
      </c>
      <c r="C249" s="58">
        <v>202109</v>
      </c>
      <c r="D249" s="25" t="s">
        <v>747</v>
      </c>
      <c r="E249" s="20" t="s">
        <v>750</v>
      </c>
      <c r="F249" s="30"/>
      <c r="G249" s="31">
        <v>43000</v>
      </c>
      <c r="H249" s="32">
        <f t="shared" si="61"/>
        <v>0</v>
      </c>
      <c r="I249" s="33" t="str">
        <f t="shared" si="62"/>
        <v>0</v>
      </c>
      <c r="J249" s="33" t="str">
        <f t="shared" si="63"/>
        <v>0</v>
      </c>
      <c r="K249" s="34">
        <f t="shared" si="64"/>
        <v>0</v>
      </c>
      <c r="L249" s="34">
        <f t="shared" si="65"/>
        <v>0</v>
      </c>
      <c r="M249" s="35" t="str">
        <f t="shared" si="66"/>
        <v>0</v>
      </c>
      <c r="N249" s="35" t="str">
        <f t="shared" si="67"/>
        <v>0</v>
      </c>
      <c r="O249" s="35">
        <f t="shared" si="68"/>
        <v>0</v>
      </c>
      <c r="P249" s="36">
        <f t="shared" si="69"/>
        <v>0</v>
      </c>
      <c r="Q249" s="36">
        <f t="shared" si="70"/>
        <v>0</v>
      </c>
      <c r="R249" s="34">
        <f t="shared" si="71"/>
        <v>0</v>
      </c>
      <c r="S249" s="35" t="str">
        <f t="shared" si="72"/>
        <v>0</v>
      </c>
      <c r="T249" s="37">
        <f t="shared" si="73"/>
        <v>0</v>
      </c>
      <c r="U249" s="35" t="str">
        <f t="shared" si="74"/>
        <v>0</v>
      </c>
      <c r="V249" s="43" t="str">
        <f t="shared" si="75"/>
        <v>0</v>
      </c>
      <c r="W249" s="27" t="str">
        <f t="shared" si="76"/>
        <v>조흥은행</v>
      </c>
      <c r="X249" s="41" t="str">
        <f t="shared" si="77"/>
        <v>595-04-766420</v>
      </c>
      <c r="Y249" s="59">
        <v>44489</v>
      </c>
      <c r="Z249" s="29" t="str">
        <f t="shared" si="78"/>
        <v>홍지영(영화) 43,000x시수=0 / 인건비-강사비</v>
      </c>
      <c r="AA249" s="26"/>
      <c r="AB249" s="26"/>
      <c r="AC249" s="28"/>
    </row>
    <row r="250" spans="1:29" s="26" customFormat="1" x14ac:dyDescent="0.4">
      <c r="A250" s="38">
        <v>249</v>
      </c>
      <c r="B250" s="25" t="s">
        <v>2242</v>
      </c>
      <c r="C250" s="58">
        <v>202109</v>
      </c>
      <c r="D250" s="25" t="s">
        <v>2062</v>
      </c>
      <c r="E250" s="20" t="s">
        <v>17</v>
      </c>
      <c r="F250" s="30">
        <v>12</v>
      </c>
      <c r="G250" s="31">
        <v>43000</v>
      </c>
      <c r="H250" s="32">
        <f t="shared" si="61"/>
        <v>516000</v>
      </c>
      <c r="I250" s="33" t="str">
        <f t="shared" si="62"/>
        <v>0</v>
      </c>
      <c r="J250" s="33" t="str">
        <f t="shared" si="63"/>
        <v>0</v>
      </c>
      <c r="K250" s="34">
        <f t="shared" si="64"/>
        <v>23220</v>
      </c>
      <c r="L250" s="34">
        <f t="shared" si="65"/>
        <v>23220</v>
      </c>
      <c r="M250" s="35" t="str">
        <f t="shared" si="66"/>
        <v>0</v>
      </c>
      <c r="N250" s="35" t="str">
        <f t="shared" si="67"/>
        <v>0</v>
      </c>
      <c r="O250" s="35">
        <f t="shared" si="68"/>
        <v>0</v>
      </c>
      <c r="P250" s="36">
        <f t="shared" si="69"/>
        <v>4120</v>
      </c>
      <c r="Q250" s="36">
        <f t="shared" si="70"/>
        <v>5410</v>
      </c>
      <c r="R250" s="34">
        <f t="shared" si="71"/>
        <v>3430</v>
      </c>
      <c r="S250" s="35">
        <f t="shared" si="72"/>
        <v>27340</v>
      </c>
      <c r="T250" s="37">
        <f t="shared" si="73"/>
        <v>488660</v>
      </c>
      <c r="U250" s="35">
        <f t="shared" si="74"/>
        <v>32060</v>
      </c>
      <c r="V250" s="43">
        <f t="shared" si="75"/>
        <v>59400</v>
      </c>
      <c r="W250" s="27" t="str">
        <f t="shared" si="76"/>
        <v>국민은행</v>
      </c>
      <c r="X250" s="41" t="str">
        <f t="shared" si="77"/>
        <v>093401-04-208463</v>
      </c>
      <c r="Y250" s="59">
        <v>44489</v>
      </c>
      <c r="Z250" s="29" t="str">
        <f t="shared" si="78"/>
        <v>황규찬(뮤지컬) 43,000x12시수=516,000 / 인건비-강사비</v>
      </c>
      <c r="AC250" s="28"/>
    </row>
    <row r="251" spans="1:29" s="26" customFormat="1" x14ac:dyDescent="0.4">
      <c r="A251" s="38">
        <v>250</v>
      </c>
      <c r="B251" s="25" t="s">
        <v>2498</v>
      </c>
      <c r="C251" s="58">
        <v>202109</v>
      </c>
      <c r="D251" s="25" t="s">
        <v>2063</v>
      </c>
      <c r="E251" s="20" t="s">
        <v>750</v>
      </c>
      <c r="F251" s="30">
        <v>34</v>
      </c>
      <c r="G251" s="31">
        <v>43000</v>
      </c>
      <c r="H251" s="32">
        <f t="shared" si="61"/>
        <v>1462000</v>
      </c>
      <c r="I251" s="33">
        <f t="shared" si="62"/>
        <v>8040</v>
      </c>
      <c r="J251" s="33">
        <f t="shared" si="63"/>
        <v>800</v>
      </c>
      <c r="K251" s="34">
        <f t="shared" si="64"/>
        <v>65790</v>
      </c>
      <c r="L251" s="34">
        <f t="shared" si="65"/>
        <v>65790</v>
      </c>
      <c r="M251" s="35" t="str">
        <f t="shared" si="66"/>
        <v>0</v>
      </c>
      <c r="N251" s="35" t="str">
        <f t="shared" si="67"/>
        <v>0</v>
      </c>
      <c r="O251" s="35">
        <f t="shared" si="68"/>
        <v>0</v>
      </c>
      <c r="P251" s="36">
        <f t="shared" si="69"/>
        <v>11690</v>
      </c>
      <c r="Q251" s="36">
        <f t="shared" si="70"/>
        <v>15350</v>
      </c>
      <c r="R251" s="34">
        <f t="shared" si="71"/>
        <v>9730</v>
      </c>
      <c r="S251" s="35">
        <f t="shared" si="72"/>
        <v>86320</v>
      </c>
      <c r="T251" s="37">
        <f t="shared" si="73"/>
        <v>1375680</v>
      </c>
      <c r="U251" s="35">
        <f t="shared" si="74"/>
        <v>90870</v>
      </c>
      <c r="V251" s="43">
        <f t="shared" si="75"/>
        <v>168350</v>
      </c>
      <c r="W251" s="27" t="str">
        <f t="shared" si="76"/>
        <v>카카오뱅크</v>
      </c>
      <c r="X251" s="41" t="str">
        <f t="shared" si="77"/>
        <v>3333-01-1423547</v>
      </c>
      <c r="Y251" s="59">
        <v>44489</v>
      </c>
      <c r="Z251" s="29" t="str">
        <f t="shared" si="78"/>
        <v>황동석(영화) 43,000x34시수=1,462,000 / 인건비-강사비</v>
      </c>
      <c r="AC251" s="28"/>
    </row>
    <row r="252" spans="1:29" s="26" customFormat="1" x14ac:dyDescent="0.4">
      <c r="A252" s="38">
        <v>251</v>
      </c>
      <c r="B252" s="25" t="s">
        <v>2155</v>
      </c>
      <c r="C252" s="58">
        <v>202109</v>
      </c>
      <c r="D252" s="25" t="s">
        <v>2063</v>
      </c>
      <c r="E252" s="20" t="s">
        <v>750</v>
      </c>
      <c r="F252" s="30"/>
      <c r="G252" s="31">
        <v>43000</v>
      </c>
      <c r="H252" s="32">
        <f t="shared" si="61"/>
        <v>0</v>
      </c>
      <c r="I252" s="33" t="str">
        <f t="shared" si="62"/>
        <v>0</v>
      </c>
      <c r="J252" s="33" t="str">
        <f t="shared" si="63"/>
        <v>0</v>
      </c>
      <c r="K252" s="34">
        <f t="shared" si="64"/>
        <v>0</v>
      </c>
      <c r="L252" s="34">
        <f t="shared" si="65"/>
        <v>0</v>
      </c>
      <c r="M252" s="35" t="str">
        <f t="shared" si="66"/>
        <v>0</v>
      </c>
      <c r="N252" s="35" t="str">
        <f t="shared" si="67"/>
        <v>0</v>
      </c>
      <c r="O252" s="35">
        <f t="shared" si="68"/>
        <v>0</v>
      </c>
      <c r="P252" s="36">
        <f t="shared" si="69"/>
        <v>0</v>
      </c>
      <c r="Q252" s="36">
        <f t="shared" si="70"/>
        <v>0</v>
      </c>
      <c r="R252" s="34">
        <f t="shared" si="71"/>
        <v>0</v>
      </c>
      <c r="S252" s="35" t="str">
        <f t="shared" si="72"/>
        <v>0</v>
      </c>
      <c r="T252" s="37">
        <f t="shared" si="73"/>
        <v>0</v>
      </c>
      <c r="U252" s="35" t="str">
        <f t="shared" si="74"/>
        <v>0</v>
      </c>
      <c r="V252" s="43" t="str">
        <f t="shared" si="75"/>
        <v>0</v>
      </c>
      <c r="W252" s="27" t="str">
        <f t="shared" si="76"/>
        <v>카카오뱅크</v>
      </c>
      <c r="X252" s="41" t="str">
        <f t="shared" si="77"/>
        <v>3333-01-1423547</v>
      </c>
      <c r="Y252" s="59">
        <v>44489</v>
      </c>
      <c r="Z252" s="29" t="str">
        <f t="shared" si="78"/>
        <v>황동석(영화) 43,000x시수=0 / 인건비-강사비</v>
      </c>
      <c r="AC252" s="28"/>
    </row>
    <row r="253" spans="1:29" s="26" customFormat="1" x14ac:dyDescent="0.4">
      <c r="A253" s="38">
        <v>252</v>
      </c>
      <c r="B253" s="25" t="s">
        <v>2243</v>
      </c>
      <c r="C253" s="58">
        <v>202109</v>
      </c>
      <c r="D253" s="25" t="s">
        <v>748</v>
      </c>
      <c r="E253" s="20" t="s">
        <v>750</v>
      </c>
      <c r="F253" s="30">
        <v>54</v>
      </c>
      <c r="G253" s="31">
        <v>43000</v>
      </c>
      <c r="H253" s="32">
        <f t="shared" si="61"/>
        <v>2322000</v>
      </c>
      <c r="I253" s="33">
        <f t="shared" si="62"/>
        <v>29810</v>
      </c>
      <c r="J253" s="33">
        <f t="shared" si="63"/>
        <v>2980</v>
      </c>
      <c r="K253" s="34">
        <f t="shared" si="64"/>
        <v>104490</v>
      </c>
      <c r="L253" s="34">
        <f t="shared" si="65"/>
        <v>104490</v>
      </c>
      <c r="M253" s="35" t="str">
        <f t="shared" si="66"/>
        <v>0</v>
      </c>
      <c r="N253" s="35" t="str">
        <f t="shared" si="67"/>
        <v>0</v>
      </c>
      <c r="O253" s="35">
        <f t="shared" si="68"/>
        <v>0</v>
      </c>
      <c r="P253" s="36">
        <f t="shared" si="69"/>
        <v>18570</v>
      </c>
      <c r="Q253" s="36">
        <f t="shared" si="70"/>
        <v>24380</v>
      </c>
      <c r="R253" s="34">
        <f t="shared" si="71"/>
        <v>15460</v>
      </c>
      <c r="S253" s="35">
        <f t="shared" si="72"/>
        <v>155850</v>
      </c>
      <c r="T253" s="37">
        <f t="shared" si="73"/>
        <v>2166150</v>
      </c>
      <c r="U253" s="35">
        <f t="shared" si="74"/>
        <v>144330</v>
      </c>
      <c r="V253" s="43">
        <f t="shared" si="75"/>
        <v>267390</v>
      </c>
      <c r="W253" s="27" t="str">
        <f t="shared" si="76"/>
        <v>우리은행</v>
      </c>
      <c r="X253" s="41" t="str">
        <f t="shared" si="77"/>
        <v>1002-546-918830</v>
      </c>
      <c r="Y253" s="59">
        <v>44489</v>
      </c>
      <c r="Z253" s="29" t="str">
        <f t="shared" si="78"/>
        <v>황선영(영화) 43,000x54시수=2,322,000 / 인건비-강사비</v>
      </c>
      <c r="AC253" s="28"/>
    </row>
    <row r="254" spans="1:29" s="26" customFormat="1" x14ac:dyDescent="0.4">
      <c r="A254" s="38">
        <v>253</v>
      </c>
      <c r="B254" s="25" t="s">
        <v>2244</v>
      </c>
      <c r="C254" s="58">
        <v>202109</v>
      </c>
      <c r="D254" s="25" t="s">
        <v>748</v>
      </c>
      <c r="E254" s="20" t="s">
        <v>750</v>
      </c>
      <c r="F254" s="30"/>
      <c r="G254" s="31">
        <v>43000</v>
      </c>
      <c r="H254" s="32">
        <f t="shared" si="61"/>
        <v>0</v>
      </c>
      <c r="I254" s="33" t="str">
        <f t="shared" si="62"/>
        <v>0</v>
      </c>
      <c r="J254" s="33" t="str">
        <f t="shared" si="63"/>
        <v>0</v>
      </c>
      <c r="K254" s="34">
        <f t="shared" si="64"/>
        <v>0</v>
      </c>
      <c r="L254" s="34">
        <f t="shared" si="65"/>
        <v>0</v>
      </c>
      <c r="M254" s="35" t="str">
        <f t="shared" si="66"/>
        <v>0</v>
      </c>
      <c r="N254" s="35" t="str">
        <f t="shared" si="67"/>
        <v>0</v>
      </c>
      <c r="O254" s="35">
        <f t="shared" si="68"/>
        <v>0</v>
      </c>
      <c r="P254" s="36">
        <f t="shared" si="69"/>
        <v>0</v>
      </c>
      <c r="Q254" s="36">
        <f t="shared" si="70"/>
        <v>0</v>
      </c>
      <c r="R254" s="34">
        <f t="shared" si="71"/>
        <v>0</v>
      </c>
      <c r="S254" s="35" t="str">
        <f t="shared" si="72"/>
        <v>0</v>
      </c>
      <c r="T254" s="37">
        <f t="shared" si="73"/>
        <v>0</v>
      </c>
      <c r="U254" s="35" t="str">
        <f t="shared" si="74"/>
        <v>0</v>
      </c>
      <c r="V254" s="43" t="str">
        <f t="shared" si="75"/>
        <v>0</v>
      </c>
      <c r="W254" s="27" t="str">
        <f t="shared" si="76"/>
        <v>우리은행</v>
      </c>
      <c r="X254" s="41" t="str">
        <f t="shared" si="77"/>
        <v>1002-546-918830</v>
      </c>
      <c r="Y254" s="59">
        <v>44489</v>
      </c>
      <c r="Z254" s="29" t="str">
        <f t="shared" si="78"/>
        <v>황선영(영화) 43,000x시수=0 / 인건비-강사비</v>
      </c>
      <c r="AC254" s="28"/>
    </row>
    <row r="255" spans="1:29" ht="18" thickBot="1" x14ac:dyDescent="0.45">
      <c r="A255" s="38">
        <v>254</v>
      </c>
      <c r="B255" s="25" t="s">
        <v>2245</v>
      </c>
      <c r="C255" s="58">
        <v>202109</v>
      </c>
      <c r="D255" s="25" t="s">
        <v>1937</v>
      </c>
      <c r="E255" s="20" t="s">
        <v>17</v>
      </c>
      <c r="F255" s="30">
        <v>12</v>
      </c>
      <c r="G255" s="31">
        <v>43000</v>
      </c>
      <c r="H255" s="32">
        <f t="shared" si="61"/>
        <v>516000</v>
      </c>
      <c r="I255" s="33" t="str">
        <f t="shared" si="62"/>
        <v>0</v>
      </c>
      <c r="J255" s="33" t="str">
        <f t="shared" si="63"/>
        <v>0</v>
      </c>
      <c r="K255" s="34">
        <f t="shared" si="64"/>
        <v>23220</v>
      </c>
      <c r="L255" s="34">
        <f t="shared" si="65"/>
        <v>23220</v>
      </c>
      <c r="M255" s="35" t="str">
        <f t="shared" si="66"/>
        <v>0</v>
      </c>
      <c r="N255" s="35" t="str">
        <f t="shared" si="67"/>
        <v>0</v>
      </c>
      <c r="O255" s="35">
        <f t="shared" si="68"/>
        <v>0</v>
      </c>
      <c r="P255" s="36">
        <f t="shared" si="69"/>
        <v>4120</v>
      </c>
      <c r="Q255" s="36">
        <f t="shared" si="70"/>
        <v>5410</v>
      </c>
      <c r="R255" s="34">
        <f t="shared" si="71"/>
        <v>3430</v>
      </c>
      <c r="S255" s="35">
        <f t="shared" si="72"/>
        <v>27340</v>
      </c>
      <c r="T255" s="37">
        <f t="shared" si="73"/>
        <v>488660</v>
      </c>
      <c r="U255" s="35">
        <f t="shared" si="74"/>
        <v>32060</v>
      </c>
      <c r="V255" s="43">
        <f t="shared" si="75"/>
        <v>59400</v>
      </c>
      <c r="W255" s="27" t="str">
        <f t="shared" si="76"/>
        <v>우리은행</v>
      </c>
      <c r="X255" s="41" t="str">
        <f t="shared" si="77"/>
        <v>107-034185-02-602</v>
      </c>
      <c r="Y255" s="59">
        <v>44489</v>
      </c>
      <c r="Z255" s="29" t="str">
        <f t="shared" si="78"/>
        <v>황예슬(뮤지컬) 43,000x12시수=516,000 / 인건비-강사비</v>
      </c>
      <c r="AA255" s="26"/>
      <c r="AB255" s="26"/>
      <c r="AC255" s="28"/>
    </row>
    <row r="256" spans="1:29" ht="16.5" customHeight="1" thickBot="1" x14ac:dyDescent="0.45">
      <c r="A256" s="39"/>
      <c r="B256" s="1"/>
      <c r="C256" s="2"/>
      <c r="D256" s="6"/>
      <c r="E256" s="10"/>
      <c r="F256" s="11">
        <f>SUM(F2:F255)</f>
        <v>5282</v>
      </c>
      <c r="G256" s="11"/>
      <c r="H256" s="11">
        <f t="shared" ref="H256:V256" si="79">SUM(H2:H255)</f>
        <v>227126000</v>
      </c>
      <c r="I256" s="11">
        <f t="shared" si="79"/>
        <v>1053220</v>
      </c>
      <c r="J256" s="11">
        <f t="shared" si="79"/>
        <v>104850</v>
      </c>
      <c r="K256" s="11">
        <f t="shared" si="79"/>
        <v>9918420</v>
      </c>
      <c r="L256" s="11">
        <f t="shared" si="79"/>
        <v>9918420</v>
      </c>
      <c r="M256" s="11">
        <f t="shared" si="79"/>
        <v>0</v>
      </c>
      <c r="N256" s="11">
        <f t="shared" si="79"/>
        <v>0</v>
      </c>
      <c r="O256" s="11">
        <f t="shared" si="79"/>
        <v>0</v>
      </c>
      <c r="P256" s="11">
        <f t="shared" si="79"/>
        <v>1762610</v>
      </c>
      <c r="Q256" s="11">
        <f t="shared" si="79"/>
        <v>2313560</v>
      </c>
      <c r="R256" s="11">
        <f t="shared" si="79"/>
        <v>1511580</v>
      </c>
      <c r="S256" s="11">
        <f t="shared" si="79"/>
        <v>12839100</v>
      </c>
      <c r="T256" s="11">
        <f t="shared" si="79"/>
        <v>214286900</v>
      </c>
      <c r="U256" s="11">
        <f t="shared" si="79"/>
        <v>13743560</v>
      </c>
      <c r="V256" s="11">
        <f t="shared" si="79"/>
        <v>25424590</v>
      </c>
      <c r="W256" s="3"/>
      <c r="X256" s="42"/>
      <c r="Y256" s="3"/>
      <c r="Z256" s="4"/>
      <c r="AC256" s="28"/>
    </row>
    <row r="258" spans="1:29" x14ac:dyDescent="0.4">
      <c r="H258" s="13"/>
      <c r="I258" s="12"/>
      <c r="AC258" s="28"/>
    </row>
    <row r="259" spans="1:29" x14ac:dyDescent="0.4">
      <c r="H259" s="13"/>
      <c r="I259" s="12"/>
      <c r="AC259" s="28"/>
    </row>
    <row r="260" spans="1:29" x14ac:dyDescent="0.4">
      <c r="H260" s="13"/>
      <c r="I260" s="12"/>
      <c r="AC260" s="28"/>
    </row>
    <row r="261" spans="1:29" x14ac:dyDescent="0.4">
      <c r="H261" s="13"/>
      <c r="I261" s="12"/>
      <c r="AC261" s="28"/>
    </row>
    <row r="262" spans="1:29" x14ac:dyDescent="0.4">
      <c r="H262" s="13"/>
      <c r="I262" s="12"/>
      <c r="AC262" s="28"/>
    </row>
    <row r="263" spans="1:29" x14ac:dyDescent="0.4">
      <c r="H263" s="13"/>
      <c r="I263" s="12"/>
      <c r="AC263" s="28"/>
    </row>
    <row r="264" spans="1:29" ht="19.2" x14ac:dyDescent="0.4">
      <c r="H264" s="13"/>
      <c r="I264" s="12"/>
      <c r="U264" s="49">
        <v>960000</v>
      </c>
      <c r="AC264" s="28"/>
    </row>
    <row r="265" spans="1:29" ht="19.2" x14ac:dyDescent="0.4">
      <c r="H265" s="13"/>
      <c r="I265" s="12"/>
      <c r="U265" s="49">
        <v>1750000</v>
      </c>
      <c r="AC265" s="28"/>
    </row>
    <row r="266" spans="1:29" x14ac:dyDescent="0.4">
      <c r="H266" s="13"/>
      <c r="I266" s="12"/>
      <c r="AC266" s="28"/>
    </row>
    <row r="267" spans="1:29" x14ac:dyDescent="0.4">
      <c r="H267" s="13"/>
      <c r="I267" s="12"/>
      <c r="AC267" s="28"/>
    </row>
    <row r="268" spans="1:29" x14ac:dyDescent="0.4">
      <c r="T268" s="15"/>
      <c r="U268" s="15"/>
      <c r="V268" s="15"/>
      <c r="Y268" s="8"/>
      <c r="Z268" s="28"/>
      <c r="AA268" s="14"/>
    </row>
    <row r="269" spans="1:29" x14ac:dyDescent="0.4">
      <c r="A269" s="15"/>
      <c r="H269" s="5" t="s">
        <v>1701</v>
      </c>
      <c r="I269" s="5" t="s">
        <v>1702</v>
      </c>
      <c r="J269" s="5" t="s">
        <v>1703</v>
      </c>
      <c r="T269" s="15"/>
      <c r="U269" s="15"/>
      <c r="V269" s="15"/>
      <c r="Y269" s="8"/>
      <c r="Z269" s="28"/>
      <c r="AA269" s="14"/>
    </row>
    <row r="270" spans="1:29" x14ac:dyDescent="0.4">
      <c r="A270" s="15"/>
      <c r="H270" s="5">
        <v>0</v>
      </c>
      <c r="I270" s="5">
        <v>0</v>
      </c>
      <c r="J270" s="5">
        <v>0</v>
      </c>
      <c r="O270" s="21" t="s">
        <v>219</v>
      </c>
      <c r="P270" s="22" t="s">
        <v>765</v>
      </c>
      <c r="Q270" s="22" t="s">
        <v>766</v>
      </c>
      <c r="R270" s="22" t="s">
        <v>99</v>
      </c>
      <c r="S270" s="23" t="s">
        <v>767</v>
      </c>
    </row>
    <row r="271" spans="1:29" x14ac:dyDescent="0.4">
      <c r="A271" s="15"/>
      <c r="H271" s="16">
        <v>43000</v>
      </c>
      <c r="I271" s="18">
        <v>0</v>
      </c>
      <c r="J271" s="5">
        <v>0</v>
      </c>
      <c r="O271" s="8" t="s">
        <v>2008</v>
      </c>
      <c r="P271" s="22" t="s">
        <v>2016</v>
      </c>
      <c r="Q271" s="22" t="s">
        <v>2017</v>
      </c>
      <c r="R271" s="22" t="s">
        <v>133</v>
      </c>
      <c r="S271" s="23" t="s">
        <v>2018</v>
      </c>
    </row>
    <row r="272" spans="1:29" x14ac:dyDescent="0.4">
      <c r="A272" s="15"/>
      <c r="H272" s="16">
        <v>86000</v>
      </c>
      <c r="I272" s="18">
        <v>0</v>
      </c>
      <c r="J272" s="5">
        <v>0</v>
      </c>
      <c r="O272" s="8" t="s">
        <v>1362</v>
      </c>
      <c r="P272" s="22" t="s">
        <v>768</v>
      </c>
      <c r="Q272" s="22" t="s">
        <v>266</v>
      </c>
      <c r="R272" s="22" t="s">
        <v>99</v>
      </c>
      <c r="S272" s="23" t="s">
        <v>100</v>
      </c>
    </row>
    <row r="273" spans="1:24" x14ac:dyDescent="0.4">
      <c r="A273" s="15"/>
      <c r="H273" s="16">
        <v>129000</v>
      </c>
      <c r="I273" s="18">
        <v>0</v>
      </c>
      <c r="J273" s="5">
        <v>0</v>
      </c>
      <c r="N273" s="28"/>
      <c r="O273" s="8" t="s">
        <v>267</v>
      </c>
      <c r="P273" s="22" t="s">
        <v>769</v>
      </c>
      <c r="Q273" s="22" t="s">
        <v>268</v>
      </c>
      <c r="R273" s="22" t="s">
        <v>59</v>
      </c>
      <c r="S273" s="23" t="s">
        <v>269</v>
      </c>
    </row>
    <row r="274" spans="1:24" x14ac:dyDescent="0.4">
      <c r="A274" s="15"/>
      <c r="H274" s="16">
        <v>172000</v>
      </c>
      <c r="I274" s="18">
        <v>0</v>
      </c>
      <c r="J274" s="5">
        <v>0</v>
      </c>
      <c r="N274" s="8"/>
      <c r="O274" s="8" t="s">
        <v>1708</v>
      </c>
      <c r="P274" s="22" t="s">
        <v>1786</v>
      </c>
      <c r="Q274" s="22" t="s">
        <v>1787</v>
      </c>
      <c r="R274" s="22" t="s">
        <v>117</v>
      </c>
      <c r="S274" s="23" t="s">
        <v>1787</v>
      </c>
    </row>
    <row r="275" spans="1:24" x14ac:dyDescent="0.4">
      <c r="A275" s="15"/>
      <c r="H275" s="16">
        <v>215000</v>
      </c>
      <c r="I275" s="18">
        <v>0</v>
      </c>
      <c r="J275" s="5">
        <v>0</v>
      </c>
      <c r="N275" s="8"/>
      <c r="O275" s="21" t="s">
        <v>1704</v>
      </c>
      <c r="P275" s="22" t="s">
        <v>1725</v>
      </c>
      <c r="Q275" s="22" t="s">
        <v>1726</v>
      </c>
      <c r="R275" s="22" t="s">
        <v>99</v>
      </c>
      <c r="S275" s="23" t="s">
        <v>1727</v>
      </c>
    </row>
    <row r="276" spans="1:24" x14ac:dyDescent="0.4">
      <c r="A276" s="15"/>
      <c r="H276" s="16">
        <v>258000</v>
      </c>
      <c r="I276" s="18">
        <v>0</v>
      </c>
      <c r="J276" s="5">
        <v>0</v>
      </c>
      <c r="N276" s="8"/>
      <c r="O276" s="8" t="s">
        <v>1393</v>
      </c>
      <c r="P276" s="22" t="s">
        <v>770</v>
      </c>
      <c r="Q276" s="22" t="s">
        <v>270</v>
      </c>
      <c r="R276" s="22" t="s">
        <v>101</v>
      </c>
      <c r="S276" s="23" t="s">
        <v>271</v>
      </c>
    </row>
    <row r="277" spans="1:24" x14ac:dyDescent="0.4">
      <c r="A277" s="15"/>
      <c r="H277" s="16">
        <v>301000</v>
      </c>
      <c r="I277" s="18">
        <v>0</v>
      </c>
      <c r="J277" s="5">
        <v>0</v>
      </c>
      <c r="N277" s="8"/>
      <c r="O277" s="24" t="s">
        <v>1814</v>
      </c>
      <c r="P277" s="22" t="s">
        <v>1834</v>
      </c>
      <c r="Q277" s="22" t="s">
        <v>1835</v>
      </c>
      <c r="R277" s="22" t="s">
        <v>99</v>
      </c>
      <c r="S277" s="23" t="s">
        <v>1836</v>
      </c>
    </row>
    <row r="278" spans="1:24" x14ac:dyDescent="0.4">
      <c r="A278" s="15"/>
      <c r="H278" s="16">
        <v>344000</v>
      </c>
      <c r="I278" s="18">
        <v>0</v>
      </c>
      <c r="J278" s="5">
        <v>0</v>
      </c>
      <c r="N278" s="28"/>
      <c r="O278" s="8" t="s">
        <v>1394</v>
      </c>
      <c r="P278" s="22" t="s">
        <v>771</v>
      </c>
      <c r="Q278" s="22" t="s">
        <v>272</v>
      </c>
      <c r="R278" s="22" t="s">
        <v>102</v>
      </c>
      <c r="S278" s="23" t="s">
        <v>103</v>
      </c>
    </row>
    <row r="279" spans="1:24" x14ac:dyDescent="0.4">
      <c r="A279" s="15"/>
      <c r="H279" s="16">
        <v>387000</v>
      </c>
      <c r="I279" s="18">
        <v>0</v>
      </c>
      <c r="J279" s="5">
        <v>0</v>
      </c>
      <c r="N279" s="8"/>
      <c r="O279" s="24" t="s">
        <v>220</v>
      </c>
      <c r="P279" s="22" t="s">
        <v>772</v>
      </c>
      <c r="Q279" s="22" t="s">
        <v>773</v>
      </c>
      <c r="R279" s="22" t="s">
        <v>99</v>
      </c>
      <c r="S279" s="23" t="s">
        <v>774</v>
      </c>
    </row>
    <row r="280" spans="1:24" x14ac:dyDescent="0.4">
      <c r="A280" s="15"/>
      <c r="H280" s="16">
        <v>430000</v>
      </c>
      <c r="I280" s="18">
        <v>0</v>
      </c>
      <c r="J280" s="5">
        <v>0</v>
      </c>
      <c r="N280" s="8"/>
      <c r="O280" s="24" t="s">
        <v>1395</v>
      </c>
      <c r="P280" s="22" t="s">
        <v>775</v>
      </c>
      <c r="Q280" s="22" t="s">
        <v>273</v>
      </c>
      <c r="R280" s="22" t="s">
        <v>101</v>
      </c>
      <c r="S280" s="23" t="s">
        <v>2246</v>
      </c>
    </row>
    <row r="281" spans="1:24" x14ac:dyDescent="0.4">
      <c r="A281" s="15"/>
      <c r="H281" s="16">
        <v>473000</v>
      </c>
      <c r="I281" s="18">
        <v>0</v>
      </c>
      <c r="J281" s="5">
        <v>0</v>
      </c>
      <c r="N281" s="8"/>
      <c r="O281" s="8" t="s">
        <v>657</v>
      </c>
      <c r="P281" s="22" t="s">
        <v>1524</v>
      </c>
      <c r="Q281" s="22" t="s">
        <v>1525</v>
      </c>
      <c r="R281" s="22" t="s">
        <v>99</v>
      </c>
      <c r="S281" s="23" t="s">
        <v>1526</v>
      </c>
    </row>
    <row r="282" spans="1:24" x14ac:dyDescent="0.4">
      <c r="A282" s="15"/>
      <c r="H282" s="16">
        <v>516000</v>
      </c>
      <c r="I282" s="18">
        <v>0</v>
      </c>
      <c r="J282" s="5">
        <v>0</v>
      </c>
      <c r="N282" s="28"/>
      <c r="O282" s="21" t="s">
        <v>658</v>
      </c>
      <c r="P282" s="22" t="s">
        <v>776</v>
      </c>
      <c r="Q282" s="22" t="s">
        <v>274</v>
      </c>
      <c r="R282" s="22" t="s">
        <v>99</v>
      </c>
      <c r="S282" s="23">
        <v>91073173701</v>
      </c>
    </row>
    <row r="283" spans="1:24" x14ac:dyDescent="0.4">
      <c r="A283" s="15"/>
      <c r="H283" s="16">
        <v>559000</v>
      </c>
      <c r="I283" s="18">
        <v>0</v>
      </c>
      <c r="J283" s="5">
        <v>0</v>
      </c>
      <c r="N283" s="8"/>
      <c r="O283" s="24" t="s">
        <v>1916</v>
      </c>
      <c r="P283" s="22" t="s">
        <v>1938</v>
      </c>
      <c r="Q283" s="22" t="s">
        <v>2247</v>
      </c>
      <c r="R283" s="22" t="s">
        <v>99</v>
      </c>
      <c r="S283" s="23" t="s">
        <v>1939</v>
      </c>
    </row>
    <row r="284" spans="1:24" x14ac:dyDescent="0.4">
      <c r="A284" s="15"/>
      <c r="H284" s="16">
        <v>602000</v>
      </c>
      <c r="I284" s="18">
        <v>0</v>
      </c>
      <c r="J284" s="5">
        <v>0</v>
      </c>
      <c r="N284" s="8"/>
      <c r="O284" s="8" t="s">
        <v>659</v>
      </c>
      <c r="P284" s="22" t="s">
        <v>1527</v>
      </c>
      <c r="Q284" s="22" t="s">
        <v>1528</v>
      </c>
      <c r="R284" s="22" t="s">
        <v>101</v>
      </c>
      <c r="S284" s="23" t="s">
        <v>1529</v>
      </c>
    </row>
    <row r="285" spans="1:24" x14ac:dyDescent="0.4">
      <c r="A285" s="15"/>
      <c r="E285" s="15"/>
      <c r="F285" s="15"/>
      <c r="H285" s="16">
        <v>645000</v>
      </c>
      <c r="I285" s="18">
        <v>0</v>
      </c>
      <c r="J285" s="5">
        <v>0</v>
      </c>
      <c r="N285" s="19"/>
      <c r="O285" s="24" t="s">
        <v>660</v>
      </c>
      <c r="P285" s="22" t="s">
        <v>1530</v>
      </c>
      <c r="Q285" s="22" t="s">
        <v>1531</v>
      </c>
      <c r="R285" s="22" t="s">
        <v>101</v>
      </c>
      <c r="S285" s="23" t="s">
        <v>1532</v>
      </c>
      <c r="T285" s="15"/>
      <c r="U285" s="15"/>
      <c r="V285" s="15"/>
      <c r="X285" s="15"/>
    </row>
    <row r="286" spans="1:24" x14ac:dyDescent="0.4">
      <c r="A286" s="15"/>
      <c r="E286" s="15"/>
      <c r="F286" s="15"/>
      <c r="H286" s="16">
        <v>688000</v>
      </c>
      <c r="I286" s="18">
        <v>0</v>
      </c>
      <c r="J286" s="5">
        <v>0</v>
      </c>
      <c r="N286" s="19"/>
      <c r="O286" s="19" t="s">
        <v>221</v>
      </c>
      <c r="P286" s="22" t="s">
        <v>777</v>
      </c>
      <c r="Q286" s="22" t="s">
        <v>778</v>
      </c>
      <c r="R286" s="22" t="s">
        <v>99</v>
      </c>
      <c r="S286" s="23">
        <v>91056280816</v>
      </c>
      <c r="T286" s="15"/>
      <c r="U286" s="15"/>
      <c r="V286" s="15"/>
      <c r="X286" s="15"/>
    </row>
    <row r="287" spans="1:24" x14ac:dyDescent="0.4">
      <c r="A287" s="15"/>
      <c r="E287" s="15"/>
      <c r="F287" s="15"/>
      <c r="H287" s="16">
        <v>731000</v>
      </c>
      <c r="I287" s="18">
        <v>0</v>
      </c>
      <c r="J287" s="5">
        <v>0</v>
      </c>
      <c r="N287" s="8"/>
      <c r="O287" s="8" t="s">
        <v>275</v>
      </c>
      <c r="P287" s="22" t="s">
        <v>779</v>
      </c>
      <c r="Q287" s="22" t="s">
        <v>2441</v>
      </c>
      <c r="R287" s="22" t="s">
        <v>102</v>
      </c>
      <c r="S287" s="23" t="s">
        <v>780</v>
      </c>
      <c r="T287" s="15"/>
      <c r="U287" s="15"/>
      <c r="V287" s="15"/>
      <c r="X287" s="15"/>
    </row>
    <row r="288" spans="1:24" x14ac:dyDescent="0.4">
      <c r="A288" s="15"/>
      <c r="E288" s="15"/>
      <c r="F288" s="15"/>
      <c r="H288" s="16">
        <v>774000</v>
      </c>
      <c r="I288" s="18">
        <v>0</v>
      </c>
      <c r="J288" s="5">
        <v>0</v>
      </c>
      <c r="N288" s="8"/>
      <c r="O288" s="19" t="s">
        <v>752</v>
      </c>
      <c r="P288" s="22" t="s">
        <v>1533</v>
      </c>
      <c r="Q288" s="22" t="s">
        <v>1534</v>
      </c>
      <c r="R288" s="22" t="s">
        <v>102</v>
      </c>
      <c r="S288" s="23" t="s">
        <v>1535</v>
      </c>
      <c r="T288" s="15"/>
      <c r="U288" s="15"/>
      <c r="V288" s="15"/>
      <c r="X288" s="15"/>
    </row>
    <row r="289" spans="1:24" x14ac:dyDescent="0.4">
      <c r="A289" s="15"/>
      <c r="E289" s="15"/>
      <c r="F289" s="15"/>
      <c r="H289" s="16">
        <v>817000</v>
      </c>
      <c r="I289" s="18">
        <v>0</v>
      </c>
      <c r="J289" s="5">
        <v>0</v>
      </c>
      <c r="N289" s="19"/>
      <c r="O289" s="8" t="s">
        <v>1396</v>
      </c>
      <c r="P289" s="22" t="s">
        <v>781</v>
      </c>
      <c r="Q289" s="22" t="s">
        <v>276</v>
      </c>
      <c r="R289" s="22" t="s">
        <v>102</v>
      </c>
      <c r="S289" s="23" t="s">
        <v>277</v>
      </c>
      <c r="T289" s="15"/>
      <c r="U289" s="15"/>
      <c r="V289" s="15"/>
      <c r="X289" s="15"/>
    </row>
    <row r="290" spans="1:24" x14ac:dyDescent="0.4">
      <c r="A290" s="15"/>
      <c r="E290" s="15"/>
      <c r="F290" s="15"/>
      <c r="H290" s="16">
        <v>860000</v>
      </c>
      <c r="I290" s="18">
        <v>0</v>
      </c>
      <c r="J290" s="5">
        <v>0</v>
      </c>
      <c r="N290" s="8"/>
      <c r="O290" s="24" t="s">
        <v>661</v>
      </c>
      <c r="P290" s="22" t="s">
        <v>1536</v>
      </c>
      <c r="Q290" s="22" t="s">
        <v>1537</v>
      </c>
      <c r="R290" s="22" t="s">
        <v>101</v>
      </c>
      <c r="S290" s="23" t="s">
        <v>1538</v>
      </c>
      <c r="T290" s="15"/>
      <c r="U290" s="15"/>
      <c r="V290" s="15"/>
      <c r="X290" s="15"/>
    </row>
    <row r="291" spans="1:24" x14ac:dyDescent="0.4">
      <c r="A291" s="15"/>
      <c r="E291" s="15"/>
      <c r="F291" s="15"/>
      <c r="H291" s="16">
        <v>903000</v>
      </c>
      <c r="I291" s="18">
        <v>0</v>
      </c>
      <c r="J291" s="5">
        <v>0</v>
      </c>
      <c r="N291" s="8"/>
      <c r="O291" s="8" t="s">
        <v>1397</v>
      </c>
      <c r="P291" s="22" t="s">
        <v>782</v>
      </c>
      <c r="Q291" s="22" t="s">
        <v>783</v>
      </c>
      <c r="R291" s="22" t="s">
        <v>101</v>
      </c>
      <c r="S291" s="23" t="s">
        <v>784</v>
      </c>
      <c r="T291" s="15"/>
      <c r="U291" s="15"/>
      <c r="V291" s="15"/>
      <c r="X291" s="15"/>
    </row>
    <row r="292" spans="1:24" x14ac:dyDescent="0.4">
      <c r="A292" s="15"/>
      <c r="E292" s="15"/>
      <c r="F292" s="15"/>
      <c r="H292" s="16">
        <v>946000</v>
      </c>
      <c r="I292" s="18">
        <v>0</v>
      </c>
      <c r="J292" s="5">
        <v>0</v>
      </c>
      <c r="N292" s="8"/>
      <c r="O292" s="24" t="s">
        <v>1398</v>
      </c>
      <c r="P292" s="22" t="s">
        <v>785</v>
      </c>
      <c r="Q292" s="22" t="s">
        <v>278</v>
      </c>
      <c r="R292" s="22" t="s">
        <v>102</v>
      </c>
      <c r="S292" s="23" t="s">
        <v>279</v>
      </c>
      <c r="T292" s="15"/>
      <c r="U292" s="15"/>
      <c r="V292" s="15"/>
      <c r="X292" s="15"/>
    </row>
    <row r="293" spans="1:24" x14ac:dyDescent="0.4">
      <c r="A293" s="15"/>
      <c r="E293" s="15"/>
      <c r="F293" s="15"/>
      <c r="H293" s="16">
        <v>989000</v>
      </c>
      <c r="I293" s="18">
        <v>0</v>
      </c>
      <c r="J293" s="5">
        <v>0</v>
      </c>
      <c r="N293" s="8"/>
      <c r="O293" s="8" t="s">
        <v>1917</v>
      </c>
      <c r="P293" s="22" t="s">
        <v>1940</v>
      </c>
      <c r="Q293" s="22" t="s">
        <v>2248</v>
      </c>
      <c r="R293" s="22" t="s">
        <v>101</v>
      </c>
      <c r="S293" s="23" t="s">
        <v>1941</v>
      </c>
      <c r="T293" s="15"/>
      <c r="U293" s="15"/>
      <c r="V293" s="15"/>
      <c r="X293" s="15"/>
    </row>
    <row r="294" spans="1:24" x14ac:dyDescent="0.4">
      <c r="A294" s="15"/>
      <c r="E294" s="15"/>
      <c r="F294" s="15"/>
      <c r="H294" s="16">
        <v>1032000</v>
      </c>
      <c r="I294" s="18">
        <v>0</v>
      </c>
      <c r="J294" s="5">
        <v>0</v>
      </c>
      <c r="N294" s="8"/>
      <c r="O294" s="8" t="s">
        <v>16</v>
      </c>
      <c r="P294" s="22" t="s">
        <v>786</v>
      </c>
      <c r="Q294" s="22" t="s">
        <v>787</v>
      </c>
      <c r="R294" s="22" t="s">
        <v>102</v>
      </c>
      <c r="S294" s="23" t="s">
        <v>104</v>
      </c>
      <c r="T294" s="15"/>
      <c r="U294" s="15"/>
      <c r="V294" s="15"/>
      <c r="X294" s="15"/>
    </row>
    <row r="295" spans="1:24" x14ac:dyDescent="0.4">
      <c r="A295" s="15"/>
      <c r="E295" s="15"/>
      <c r="F295" s="15"/>
      <c r="H295" s="17">
        <v>1075000</v>
      </c>
      <c r="I295" s="18">
        <v>1250</v>
      </c>
      <c r="J295" s="5">
        <v>120</v>
      </c>
      <c r="N295" s="8"/>
      <c r="O295" s="8" t="s">
        <v>1399</v>
      </c>
      <c r="P295" s="22" t="s">
        <v>788</v>
      </c>
      <c r="Q295" s="22" t="s">
        <v>280</v>
      </c>
      <c r="R295" s="22" t="s">
        <v>99</v>
      </c>
      <c r="S295" s="23" t="s">
        <v>281</v>
      </c>
      <c r="T295" s="15"/>
      <c r="U295" s="15"/>
      <c r="V295" s="15"/>
      <c r="X295" s="15"/>
    </row>
    <row r="296" spans="1:24" x14ac:dyDescent="0.4">
      <c r="A296" s="15"/>
      <c r="E296" s="15"/>
      <c r="F296" s="15"/>
      <c r="H296" s="16">
        <v>1118000</v>
      </c>
      <c r="I296" s="18">
        <v>1810</v>
      </c>
      <c r="J296" s="5">
        <v>180</v>
      </c>
      <c r="N296" s="8"/>
      <c r="O296" s="8" t="s">
        <v>662</v>
      </c>
      <c r="P296" s="22" t="s">
        <v>1539</v>
      </c>
      <c r="Q296" s="22" t="s">
        <v>1540</v>
      </c>
      <c r="R296" s="22" t="s">
        <v>59</v>
      </c>
      <c r="S296" s="23" t="s">
        <v>1541</v>
      </c>
      <c r="T296" s="15"/>
      <c r="U296" s="15"/>
      <c r="V296" s="15"/>
      <c r="X296" s="15"/>
    </row>
    <row r="297" spans="1:24" x14ac:dyDescent="0.4">
      <c r="A297" s="15"/>
      <c r="E297" s="15"/>
      <c r="F297" s="15"/>
      <c r="H297" s="16">
        <v>1161000</v>
      </c>
      <c r="I297" s="18">
        <v>2440</v>
      </c>
      <c r="J297" s="5">
        <v>240</v>
      </c>
      <c r="N297" s="8"/>
      <c r="O297" s="8" t="s">
        <v>1400</v>
      </c>
      <c r="P297" s="22" t="s">
        <v>789</v>
      </c>
      <c r="Q297" s="22" t="s">
        <v>282</v>
      </c>
      <c r="R297" s="22" t="s">
        <v>99</v>
      </c>
      <c r="S297" s="23" t="s">
        <v>105</v>
      </c>
      <c r="T297" s="15"/>
      <c r="U297" s="15"/>
      <c r="V297" s="15"/>
      <c r="X297" s="15"/>
    </row>
    <row r="298" spans="1:24" x14ac:dyDescent="0.4">
      <c r="A298" s="15"/>
      <c r="E298" s="15"/>
      <c r="F298" s="15"/>
      <c r="H298" s="16">
        <v>1204000</v>
      </c>
      <c r="I298" s="18">
        <v>2990</v>
      </c>
      <c r="J298" s="5">
        <v>290</v>
      </c>
      <c r="N298" s="8"/>
      <c r="O298" s="8" t="s">
        <v>1363</v>
      </c>
      <c r="P298" s="22" t="s">
        <v>1542</v>
      </c>
      <c r="Q298" s="22" t="s">
        <v>1543</v>
      </c>
      <c r="R298" s="22" t="s">
        <v>102</v>
      </c>
      <c r="S298" s="23" t="s">
        <v>1544</v>
      </c>
      <c r="T298" s="15"/>
      <c r="U298" s="15"/>
      <c r="V298" s="15"/>
      <c r="X298" s="15"/>
    </row>
    <row r="299" spans="1:24" x14ac:dyDescent="0.4">
      <c r="A299" s="15"/>
      <c r="E299" s="15"/>
      <c r="F299" s="15"/>
      <c r="H299" s="16">
        <v>1247000</v>
      </c>
      <c r="I299" s="18">
        <v>3620</v>
      </c>
      <c r="J299" s="5">
        <v>360</v>
      </c>
      <c r="N299" s="8"/>
      <c r="O299" s="8" t="s">
        <v>1401</v>
      </c>
      <c r="P299" s="22" t="s">
        <v>790</v>
      </c>
      <c r="Q299" s="22" t="s">
        <v>283</v>
      </c>
      <c r="R299" s="22" t="s">
        <v>99</v>
      </c>
      <c r="S299" s="23" t="s">
        <v>106</v>
      </c>
      <c r="T299" s="15"/>
      <c r="U299" s="15"/>
      <c r="V299" s="15"/>
      <c r="X299" s="15"/>
    </row>
    <row r="300" spans="1:24" x14ac:dyDescent="0.4">
      <c r="A300" s="15"/>
      <c r="E300" s="15"/>
      <c r="F300" s="15"/>
      <c r="H300" s="16">
        <v>1290000</v>
      </c>
      <c r="I300" s="18">
        <v>4530</v>
      </c>
      <c r="J300" s="5">
        <v>450</v>
      </c>
      <c r="N300" s="8"/>
      <c r="O300" s="8" t="s">
        <v>201</v>
      </c>
      <c r="P300" s="22" t="s">
        <v>791</v>
      </c>
      <c r="Q300" s="22" t="s">
        <v>284</v>
      </c>
      <c r="R300" s="22" t="s">
        <v>107</v>
      </c>
      <c r="S300" s="23" t="s">
        <v>185</v>
      </c>
      <c r="T300" s="15"/>
      <c r="U300" s="15"/>
      <c r="V300" s="15"/>
      <c r="X300" s="15"/>
    </row>
    <row r="301" spans="1:24" x14ac:dyDescent="0.4">
      <c r="A301" s="15"/>
      <c r="E301" s="15"/>
      <c r="F301" s="15"/>
      <c r="H301" s="16">
        <v>1333000</v>
      </c>
      <c r="I301" s="18">
        <v>5360</v>
      </c>
      <c r="J301" s="5">
        <v>530</v>
      </c>
      <c r="N301" s="8"/>
      <c r="O301" s="8" t="s">
        <v>1815</v>
      </c>
      <c r="P301" s="22" t="s">
        <v>1837</v>
      </c>
      <c r="Q301" s="22" t="s">
        <v>1838</v>
      </c>
      <c r="R301" s="22" t="s">
        <v>102</v>
      </c>
      <c r="S301" s="23" t="s">
        <v>1839</v>
      </c>
      <c r="T301" s="15"/>
      <c r="U301" s="15"/>
      <c r="V301" s="15"/>
      <c r="X301" s="15"/>
    </row>
    <row r="302" spans="1:24" x14ac:dyDescent="0.4">
      <c r="A302" s="15"/>
      <c r="E302" s="15"/>
      <c r="F302" s="15"/>
      <c r="H302" s="16">
        <v>1376000</v>
      </c>
      <c r="I302" s="18">
        <v>6290</v>
      </c>
      <c r="J302" s="5">
        <v>620</v>
      </c>
      <c r="N302" s="28"/>
      <c r="O302" s="8" t="s">
        <v>1402</v>
      </c>
      <c r="P302" s="22" t="s">
        <v>792</v>
      </c>
      <c r="Q302" s="22" t="s">
        <v>285</v>
      </c>
      <c r="R302" s="22" t="s">
        <v>101</v>
      </c>
      <c r="S302" s="23" t="s">
        <v>108</v>
      </c>
      <c r="T302" s="15"/>
      <c r="U302" s="15"/>
      <c r="V302" s="15"/>
      <c r="X302" s="15"/>
    </row>
    <row r="303" spans="1:24" x14ac:dyDescent="0.4">
      <c r="A303" s="15"/>
      <c r="E303" s="15"/>
      <c r="F303" s="15"/>
      <c r="H303" s="16">
        <v>1419000</v>
      </c>
      <c r="I303" s="18">
        <v>7110</v>
      </c>
      <c r="J303" s="5">
        <v>710</v>
      </c>
      <c r="N303" s="8"/>
      <c r="O303" s="8" t="s">
        <v>1816</v>
      </c>
      <c r="P303" s="22" t="s">
        <v>1840</v>
      </c>
      <c r="Q303" s="22" t="s">
        <v>1841</v>
      </c>
      <c r="R303" s="22" t="s">
        <v>99</v>
      </c>
      <c r="S303" s="23">
        <v>90424042562</v>
      </c>
      <c r="T303" s="15"/>
      <c r="U303" s="15"/>
      <c r="V303" s="15"/>
      <c r="X303" s="15"/>
    </row>
    <row r="304" spans="1:24" x14ac:dyDescent="0.4">
      <c r="A304" s="15"/>
      <c r="E304" s="15"/>
      <c r="F304" s="15"/>
      <c r="H304" s="16">
        <v>1462000</v>
      </c>
      <c r="I304" s="18">
        <v>8040</v>
      </c>
      <c r="J304" s="5">
        <v>800</v>
      </c>
      <c r="N304" s="19"/>
      <c r="O304" s="8" t="s">
        <v>1403</v>
      </c>
      <c r="P304" s="22" t="s">
        <v>793</v>
      </c>
      <c r="Q304" s="22" t="s">
        <v>286</v>
      </c>
      <c r="R304" s="22" t="s">
        <v>101</v>
      </c>
      <c r="S304" s="23" t="s">
        <v>287</v>
      </c>
      <c r="T304" s="15"/>
      <c r="U304" s="15"/>
      <c r="V304" s="15"/>
      <c r="X304" s="15"/>
    </row>
    <row r="305" spans="1:24" x14ac:dyDescent="0.4">
      <c r="A305" s="15"/>
      <c r="E305" s="15"/>
      <c r="F305" s="15"/>
      <c r="H305" s="16">
        <v>1505000</v>
      </c>
      <c r="I305" s="18">
        <v>8920</v>
      </c>
      <c r="J305" s="5">
        <v>890</v>
      </c>
      <c r="N305" s="8"/>
      <c r="O305" s="21" t="s">
        <v>663</v>
      </c>
      <c r="P305" s="22" t="s">
        <v>794</v>
      </c>
      <c r="Q305" s="22" t="s">
        <v>288</v>
      </c>
      <c r="R305" s="22" t="s">
        <v>99</v>
      </c>
      <c r="S305" s="23" t="s">
        <v>109</v>
      </c>
      <c r="T305" s="15"/>
      <c r="U305" s="15"/>
      <c r="V305" s="15"/>
      <c r="X305" s="15"/>
    </row>
    <row r="306" spans="1:24" x14ac:dyDescent="0.4">
      <c r="A306" s="15"/>
      <c r="E306" s="15"/>
      <c r="F306" s="15"/>
      <c r="H306" s="16">
        <v>1548000</v>
      </c>
      <c r="I306" s="18">
        <v>9740</v>
      </c>
      <c r="J306" s="5">
        <v>970</v>
      </c>
      <c r="N306" s="28"/>
      <c r="O306" s="8" t="s">
        <v>1918</v>
      </c>
      <c r="P306" s="22" t="s">
        <v>1942</v>
      </c>
      <c r="Q306" s="22" t="s">
        <v>2249</v>
      </c>
      <c r="R306" s="22" t="s">
        <v>102</v>
      </c>
      <c r="S306" s="23" t="s">
        <v>1943</v>
      </c>
      <c r="T306" s="15"/>
      <c r="U306" s="15"/>
      <c r="V306" s="15"/>
      <c r="X306" s="15"/>
    </row>
    <row r="307" spans="1:24" x14ac:dyDescent="0.4">
      <c r="A307" s="15"/>
      <c r="E307" s="15"/>
      <c r="F307" s="15"/>
      <c r="H307" s="16">
        <v>1591000</v>
      </c>
      <c r="I307" s="18">
        <v>10780</v>
      </c>
      <c r="J307" s="5">
        <v>1070</v>
      </c>
      <c r="N307" s="19"/>
      <c r="O307" s="19" t="s">
        <v>1404</v>
      </c>
      <c r="P307" s="22" t="s">
        <v>795</v>
      </c>
      <c r="Q307" s="22" t="s">
        <v>796</v>
      </c>
      <c r="R307" s="22" t="s">
        <v>101</v>
      </c>
      <c r="S307" s="23" t="s">
        <v>797</v>
      </c>
      <c r="T307" s="15"/>
      <c r="U307" s="15"/>
      <c r="V307" s="15"/>
      <c r="X307" s="15"/>
    </row>
    <row r="308" spans="1:24" x14ac:dyDescent="0.4">
      <c r="A308" s="15"/>
      <c r="E308" s="15"/>
      <c r="F308" s="15"/>
      <c r="H308" s="16">
        <v>1634000</v>
      </c>
      <c r="I308" s="18">
        <v>11600</v>
      </c>
      <c r="J308" s="5">
        <v>1160</v>
      </c>
      <c r="N308" s="8"/>
      <c r="O308" s="8" t="s">
        <v>1405</v>
      </c>
      <c r="P308" s="22" t="s">
        <v>798</v>
      </c>
      <c r="Q308" s="22" t="s">
        <v>799</v>
      </c>
      <c r="R308" s="22" t="s">
        <v>99</v>
      </c>
      <c r="S308" s="23" t="s">
        <v>800</v>
      </c>
      <c r="T308" s="15"/>
      <c r="U308" s="15"/>
      <c r="V308" s="15"/>
      <c r="X308" s="15"/>
    </row>
    <row r="309" spans="1:24" x14ac:dyDescent="0.4">
      <c r="A309" s="15"/>
      <c r="E309" s="15"/>
      <c r="F309" s="15"/>
      <c r="H309" s="16">
        <v>1677000</v>
      </c>
      <c r="I309" s="18">
        <v>12430</v>
      </c>
      <c r="J309" s="5">
        <v>1240</v>
      </c>
      <c r="N309" s="28"/>
      <c r="O309" s="21" t="s">
        <v>1945</v>
      </c>
      <c r="P309" s="22" t="s">
        <v>1946</v>
      </c>
      <c r="Q309" s="22" t="s">
        <v>1947</v>
      </c>
      <c r="R309" s="22" t="s">
        <v>102</v>
      </c>
      <c r="S309" s="23" t="s">
        <v>1915</v>
      </c>
      <c r="T309" s="15"/>
      <c r="U309" s="15"/>
      <c r="V309" s="15"/>
      <c r="X309" s="15"/>
    </row>
    <row r="310" spans="1:24" x14ac:dyDescent="0.4">
      <c r="A310" s="15"/>
      <c r="E310" s="15"/>
      <c r="F310" s="15"/>
      <c r="H310" s="16">
        <v>1720000</v>
      </c>
      <c r="I310" s="18">
        <v>13460</v>
      </c>
      <c r="J310" s="5">
        <v>1340</v>
      </c>
      <c r="N310" s="28"/>
      <c r="O310" s="19" t="s">
        <v>1919</v>
      </c>
      <c r="P310" s="22" t="s">
        <v>2019</v>
      </c>
      <c r="Q310" s="22" t="s">
        <v>2250</v>
      </c>
      <c r="R310" s="22" t="s">
        <v>101</v>
      </c>
      <c r="S310" s="23" t="s">
        <v>1944</v>
      </c>
      <c r="T310" s="15"/>
      <c r="U310" s="15"/>
      <c r="V310" s="15"/>
      <c r="X310" s="15"/>
    </row>
    <row r="311" spans="1:24" x14ac:dyDescent="0.4">
      <c r="A311" s="15"/>
      <c r="E311" s="15"/>
      <c r="F311" s="15"/>
      <c r="H311" s="16">
        <v>1763000</v>
      </c>
      <c r="I311" s="18">
        <v>14290</v>
      </c>
      <c r="J311" s="5">
        <v>1420</v>
      </c>
      <c r="N311" s="8"/>
      <c r="O311" s="8" t="s">
        <v>1406</v>
      </c>
      <c r="P311" s="22" t="s">
        <v>801</v>
      </c>
      <c r="Q311" s="22" t="s">
        <v>289</v>
      </c>
      <c r="R311" s="22" t="s">
        <v>101</v>
      </c>
      <c r="S311" s="23" t="s">
        <v>110</v>
      </c>
      <c r="T311" s="15"/>
      <c r="U311" s="15"/>
      <c r="V311" s="15"/>
      <c r="X311" s="15"/>
    </row>
    <row r="312" spans="1:24" x14ac:dyDescent="0.4">
      <c r="A312" s="15"/>
      <c r="E312" s="15"/>
      <c r="F312" s="15"/>
      <c r="H312" s="16">
        <v>1806000</v>
      </c>
      <c r="I312" s="18">
        <v>15110</v>
      </c>
      <c r="J312" s="5">
        <v>1510</v>
      </c>
      <c r="N312" s="28"/>
      <c r="O312" s="21" t="s">
        <v>664</v>
      </c>
      <c r="P312" s="22" t="s">
        <v>802</v>
      </c>
      <c r="Q312" s="22" t="s">
        <v>290</v>
      </c>
      <c r="R312" s="22" t="s">
        <v>803</v>
      </c>
      <c r="S312" s="23" t="s">
        <v>186</v>
      </c>
      <c r="T312" s="15"/>
      <c r="U312" s="15"/>
      <c r="V312" s="15"/>
      <c r="X312" s="15"/>
    </row>
    <row r="313" spans="1:24" x14ac:dyDescent="0.4">
      <c r="A313" s="15"/>
      <c r="E313" s="15"/>
      <c r="F313" s="15"/>
      <c r="H313" s="16">
        <v>1849000</v>
      </c>
      <c r="I313" s="18">
        <v>15940</v>
      </c>
      <c r="J313" s="5">
        <v>1590</v>
      </c>
      <c r="N313" s="8"/>
      <c r="O313" s="21" t="s">
        <v>1407</v>
      </c>
      <c r="P313" s="22" t="s">
        <v>804</v>
      </c>
      <c r="Q313" s="22" t="s">
        <v>291</v>
      </c>
      <c r="R313" s="22" t="s">
        <v>99</v>
      </c>
      <c r="S313" s="23" t="s">
        <v>111</v>
      </c>
      <c r="T313" s="15"/>
      <c r="U313" s="15"/>
      <c r="V313" s="15"/>
      <c r="X313" s="15"/>
    </row>
    <row r="314" spans="1:24" x14ac:dyDescent="0.4">
      <c r="A314" s="15"/>
      <c r="E314" s="15"/>
      <c r="F314" s="15"/>
      <c r="H314" s="16">
        <v>1892000</v>
      </c>
      <c r="I314" s="18">
        <v>16970</v>
      </c>
      <c r="J314" s="5">
        <v>1690</v>
      </c>
      <c r="N314" s="8"/>
      <c r="O314" s="8" t="s">
        <v>1408</v>
      </c>
      <c r="P314" s="22" t="s">
        <v>805</v>
      </c>
      <c r="Q314" s="22" t="s">
        <v>292</v>
      </c>
      <c r="R314" s="22" t="s">
        <v>101</v>
      </c>
      <c r="S314" s="23" t="s">
        <v>293</v>
      </c>
      <c r="T314" s="15"/>
      <c r="U314" s="15"/>
      <c r="V314" s="15"/>
      <c r="X314" s="15"/>
    </row>
    <row r="315" spans="1:24" x14ac:dyDescent="0.4">
      <c r="A315" s="15"/>
      <c r="E315" s="15"/>
      <c r="F315" s="15"/>
      <c r="H315" s="16">
        <v>1935000</v>
      </c>
      <c r="I315" s="18">
        <v>17800</v>
      </c>
      <c r="J315" s="5">
        <v>1780</v>
      </c>
      <c r="N315" s="19"/>
      <c r="O315" s="21" t="s">
        <v>294</v>
      </c>
      <c r="P315" s="22" t="s">
        <v>806</v>
      </c>
      <c r="Q315" s="22" t="s">
        <v>295</v>
      </c>
      <c r="R315" s="22" t="s">
        <v>101</v>
      </c>
      <c r="S315" s="23" t="s">
        <v>296</v>
      </c>
      <c r="T315" s="15"/>
      <c r="U315" s="15"/>
      <c r="V315" s="15"/>
      <c r="X315" s="15"/>
    </row>
    <row r="316" spans="1:24" x14ac:dyDescent="0.4">
      <c r="A316" s="15"/>
      <c r="E316" s="15"/>
      <c r="F316" s="15"/>
      <c r="H316" s="16">
        <v>1978000</v>
      </c>
      <c r="I316" s="18">
        <v>18630</v>
      </c>
      <c r="J316" s="5">
        <v>1860</v>
      </c>
      <c r="N316" s="8"/>
      <c r="O316" s="24" t="s">
        <v>222</v>
      </c>
      <c r="P316" s="22" t="s">
        <v>807</v>
      </c>
      <c r="Q316" s="22" t="s">
        <v>808</v>
      </c>
      <c r="R316" s="22" t="s">
        <v>99</v>
      </c>
      <c r="S316" s="23" t="s">
        <v>809</v>
      </c>
      <c r="T316" s="15"/>
      <c r="U316" s="15"/>
      <c r="V316" s="15"/>
      <c r="X316" s="15"/>
    </row>
    <row r="317" spans="1:24" x14ac:dyDescent="0.4">
      <c r="A317" s="15"/>
      <c r="E317" s="15"/>
      <c r="F317" s="15"/>
      <c r="H317" s="16">
        <v>2021000</v>
      </c>
      <c r="I317" s="18">
        <v>20170</v>
      </c>
      <c r="J317" s="5">
        <v>2010</v>
      </c>
      <c r="N317" s="8"/>
      <c r="O317" s="8" t="s">
        <v>1409</v>
      </c>
      <c r="P317" s="22" t="s">
        <v>810</v>
      </c>
      <c r="Q317" s="22" t="s">
        <v>297</v>
      </c>
      <c r="R317" s="22" t="s">
        <v>101</v>
      </c>
      <c r="S317" s="23" t="s">
        <v>298</v>
      </c>
      <c r="T317" s="15"/>
      <c r="U317" s="15"/>
      <c r="V317" s="15"/>
      <c r="X317" s="15"/>
    </row>
    <row r="318" spans="1:24" x14ac:dyDescent="0.4">
      <c r="A318" s="15"/>
      <c r="E318" s="15"/>
      <c r="F318" s="15"/>
      <c r="H318" s="16">
        <v>2064000</v>
      </c>
      <c r="I318" s="18">
        <v>21450</v>
      </c>
      <c r="J318" s="5">
        <v>2140</v>
      </c>
      <c r="N318" s="8"/>
      <c r="O318" s="24" t="s">
        <v>57</v>
      </c>
      <c r="P318" s="22" t="s">
        <v>811</v>
      </c>
      <c r="Q318" s="22" t="s">
        <v>299</v>
      </c>
      <c r="R318" s="22" t="s">
        <v>99</v>
      </c>
      <c r="S318" s="23" t="s">
        <v>812</v>
      </c>
      <c r="T318" s="15"/>
      <c r="U318" s="15"/>
      <c r="V318" s="15"/>
      <c r="X318" s="15"/>
    </row>
    <row r="319" spans="1:24" x14ac:dyDescent="0.4">
      <c r="A319" s="15"/>
      <c r="E319" s="15"/>
      <c r="F319" s="15"/>
      <c r="H319" s="16">
        <v>2107000</v>
      </c>
      <c r="I319" s="18">
        <v>22740</v>
      </c>
      <c r="J319" s="5">
        <v>2270</v>
      </c>
      <c r="N319" s="8"/>
      <c r="O319" s="8" t="s">
        <v>1817</v>
      </c>
      <c r="P319" s="22" t="s">
        <v>1842</v>
      </c>
      <c r="Q319" s="22" t="s">
        <v>1843</v>
      </c>
      <c r="R319" s="22" t="s">
        <v>101</v>
      </c>
      <c r="S319" s="23" t="s">
        <v>1844</v>
      </c>
      <c r="T319" s="15"/>
      <c r="U319" s="15"/>
      <c r="V319" s="15"/>
      <c r="X319" s="15"/>
    </row>
    <row r="320" spans="1:24" x14ac:dyDescent="0.4">
      <c r="A320" s="15"/>
      <c r="E320" s="15"/>
      <c r="F320" s="15"/>
      <c r="H320" s="16">
        <v>2150000</v>
      </c>
      <c r="I320" s="18">
        <v>24340</v>
      </c>
      <c r="J320" s="5">
        <v>2430</v>
      </c>
      <c r="N320" s="8"/>
      <c r="O320" s="19" t="s">
        <v>1410</v>
      </c>
      <c r="P320" s="22" t="s">
        <v>813</v>
      </c>
      <c r="Q320" s="22" t="s">
        <v>300</v>
      </c>
      <c r="R320" s="22" t="s">
        <v>99</v>
      </c>
      <c r="S320" s="23" t="s">
        <v>301</v>
      </c>
      <c r="T320" s="15"/>
      <c r="U320" s="15"/>
      <c r="V320" s="15"/>
      <c r="X320" s="15"/>
    </row>
    <row r="321" spans="1:24" x14ac:dyDescent="0.4">
      <c r="A321" s="15"/>
      <c r="E321" s="15"/>
      <c r="F321" s="15"/>
      <c r="H321" s="16">
        <v>2193000</v>
      </c>
      <c r="I321" s="18">
        <v>25630</v>
      </c>
      <c r="J321" s="5">
        <v>2560</v>
      </c>
      <c r="N321" s="19"/>
      <c r="O321" s="24" t="s">
        <v>223</v>
      </c>
      <c r="P321" s="22" t="s">
        <v>814</v>
      </c>
      <c r="Q321" s="22" t="s">
        <v>815</v>
      </c>
      <c r="R321" s="22" t="s">
        <v>99</v>
      </c>
      <c r="S321" s="23" t="s">
        <v>816</v>
      </c>
      <c r="T321" s="15"/>
      <c r="U321" s="15"/>
      <c r="V321" s="15"/>
      <c r="X321" s="15"/>
    </row>
    <row r="322" spans="1:24" x14ac:dyDescent="0.4">
      <c r="A322" s="15"/>
      <c r="E322" s="15"/>
      <c r="F322" s="15"/>
      <c r="H322" s="16">
        <v>2236000</v>
      </c>
      <c r="I322" s="18">
        <v>26910</v>
      </c>
      <c r="J322" s="5">
        <v>2690</v>
      </c>
      <c r="N322" s="19"/>
      <c r="O322" s="8" t="s">
        <v>302</v>
      </c>
      <c r="P322" s="22" t="s">
        <v>817</v>
      </c>
      <c r="Q322" s="22" t="s">
        <v>303</v>
      </c>
      <c r="R322" s="22" t="s">
        <v>99</v>
      </c>
      <c r="S322" s="23" t="s">
        <v>818</v>
      </c>
      <c r="T322" s="15"/>
      <c r="U322" s="15"/>
      <c r="V322" s="15"/>
      <c r="X322" s="15"/>
    </row>
    <row r="323" spans="1:24" x14ac:dyDescent="0.4">
      <c r="A323" s="15"/>
      <c r="E323" s="15"/>
      <c r="F323" s="15"/>
      <c r="H323" s="16">
        <v>2279000</v>
      </c>
      <c r="I323" s="18">
        <v>28200</v>
      </c>
      <c r="J323" s="5">
        <v>2820</v>
      </c>
      <c r="N323" s="8"/>
      <c r="O323" s="24" t="s">
        <v>60</v>
      </c>
      <c r="P323" s="22" t="s">
        <v>819</v>
      </c>
      <c r="Q323" s="22" t="s">
        <v>304</v>
      </c>
      <c r="R323" s="22" t="s">
        <v>101</v>
      </c>
      <c r="S323" s="23" t="s">
        <v>112</v>
      </c>
      <c r="T323" s="15"/>
      <c r="U323" s="15"/>
      <c r="V323" s="15"/>
      <c r="X323" s="15"/>
    </row>
    <row r="324" spans="1:24" x14ac:dyDescent="0.4">
      <c r="A324" s="15"/>
      <c r="E324" s="15"/>
      <c r="F324" s="15"/>
      <c r="H324" s="16">
        <v>2322000</v>
      </c>
      <c r="I324" s="18">
        <v>29810</v>
      </c>
      <c r="J324" s="5">
        <v>2980</v>
      </c>
      <c r="N324" s="8"/>
      <c r="O324" s="8" t="s">
        <v>64</v>
      </c>
      <c r="P324" s="22" t="s">
        <v>820</v>
      </c>
      <c r="Q324" s="22" t="s">
        <v>1845</v>
      </c>
      <c r="R324" s="22" t="s">
        <v>101</v>
      </c>
      <c r="S324" s="23" t="s">
        <v>821</v>
      </c>
      <c r="T324" s="15"/>
      <c r="U324" s="15"/>
      <c r="V324" s="15"/>
      <c r="X324" s="15"/>
    </row>
    <row r="325" spans="1:24" x14ac:dyDescent="0.4">
      <c r="A325" s="15"/>
      <c r="E325" s="15"/>
      <c r="F325" s="15"/>
      <c r="H325" s="16">
        <v>2365000</v>
      </c>
      <c r="I325" s="18">
        <v>31090</v>
      </c>
      <c r="J325" s="5">
        <v>3100</v>
      </c>
      <c r="N325" s="8"/>
      <c r="O325" s="8" t="s">
        <v>1818</v>
      </c>
      <c r="P325" s="22" t="s">
        <v>1846</v>
      </c>
      <c r="Q325" s="22" t="s">
        <v>1847</v>
      </c>
      <c r="R325" s="22" t="s">
        <v>102</v>
      </c>
      <c r="S325" s="23" t="s">
        <v>1848</v>
      </c>
      <c r="T325" s="15"/>
      <c r="U325" s="15"/>
      <c r="V325" s="15"/>
      <c r="X325" s="15"/>
    </row>
    <row r="326" spans="1:24" x14ac:dyDescent="0.4">
      <c r="A326" s="15"/>
      <c r="E326" s="15"/>
      <c r="F326" s="15"/>
      <c r="H326" s="16">
        <v>2408000</v>
      </c>
      <c r="I326" s="18">
        <v>33570</v>
      </c>
      <c r="J326" s="5">
        <v>3350</v>
      </c>
      <c r="N326" s="19"/>
      <c r="O326" s="8" t="s">
        <v>65</v>
      </c>
      <c r="P326" s="22" t="s">
        <v>822</v>
      </c>
      <c r="Q326" s="22" t="s">
        <v>1849</v>
      </c>
      <c r="R326" s="22" t="s">
        <v>101</v>
      </c>
      <c r="S326" s="23" t="s">
        <v>823</v>
      </c>
      <c r="T326" s="15"/>
      <c r="U326" s="15"/>
      <c r="V326" s="15"/>
      <c r="X326" s="15"/>
    </row>
    <row r="327" spans="1:24" x14ac:dyDescent="0.4">
      <c r="A327" s="15"/>
      <c r="E327" s="15"/>
      <c r="F327" s="15"/>
      <c r="H327" s="16">
        <v>2451000</v>
      </c>
      <c r="I327" s="18">
        <v>37590</v>
      </c>
      <c r="J327" s="5">
        <v>3750</v>
      </c>
      <c r="N327" s="28"/>
      <c r="O327" s="8" t="s">
        <v>1705</v>
      </c>
      <c r="P327" s="22" t="s">
        <v>1788</v>
      </c>
      <c r="Q327" s="22" t="s">
        <v>1789</v>
      </c>
      <c r="R327" s="22" t="s">
        <v>99</v>
      </c>
      <c r="S327" s="23" t="s">
        <v>1790</v>
      </c>
      <c r="T327" s="15"/>
      <c r="U327" s="15"/>
      <c r="V327" s="15"/>
      <c r="X327" s="15"/>
    </row>
    <row r="328" spans="1:24" x14ac:dyDescent="0.4">
      <c r="A328" s="15"/>
      <c r="E328" s="15"/>
      <c r="F328" s="15"/>
      <c r="H328" s="16">
        <v>2494000</v>
      </c>
      <c r="I328" s="18">
        <v>40800</v>
      </c>
      <c r="J328" s="5">
        <v>4080</v>
      </c>
      <c r="N328" s="8"/>
      <c r="O328" s="19" t="s">
        <v>1411</v>
      </c>
      <c r="P328" s="22" t="s">
        <v>824</v>
      </c>
      <c r="Q328" s="22" t="s">
        <v>305</v>
      </c>
      <c r="R328" s="22" t="s">
        <v>101</v>
      </c>
      <c r="S328" s="23" t="s">
        <v>113</v>
      </c>
      <c r="T328" s="15"/>
      <c r="U328" s="15"/>
      <c r="V328" s="15"/>
      <c r="X328" s="15"/>
    </row>
    <row r="329" spans="1:24" x14ac:dyDescent="0.4">
      <c r="A329" s="15"/>
      <c r="E329" s="15"/>
      <c r="F329" s="15"/>
      <c r="H329" s="16">
        <v>2537000</v>
      </c>
      <c r="I329" s="18">
        <v>44200</v>
      </c>
      <c r="J329" s="5">
        <v>4420</v>
      </c>
      <c r="N329" s="8"/>
      <c r="O329" s="19" t="s">
        <v>306</v>
      </c>
      <c r="P329" s="22" t="s">
        <v>825</v>
      </c>
      <c r="Q329" s="22" t="s">
        <v>1850</v>
      </c>
      <c r="R329" s="22" t="s">
        <v>99</v>
      </c>
      <c r="S329" s="23" t="s">
        <v>826</v>
      </c>
      <c r="T329" s="15"/>
      <c r="U329" s="15"/>
      <c r="V329" s="15"/>
      <c r="X329" s="15"/>
    </row>
    <row r="330" spans="1:24" x14ac:dyDescent="0.4">
      <c r="A330" s="15"/>
      <c r="E330" s="15"/>
      <c r="F330" s="15"/>
      <c r="H330" s="16">
        <v>2580000</v>
      </c>
      <c r="I330" s="18">
        <v>48480</v>
      </c>
      <c r="J330" s="5">
        <v>4840</v>
      </c>
      <c r="N330" s="28"/>
      <c r="O330" s="8" t="s">
        <v>665</v>
      </c>
      <c r="P330" s="22" t="s">
        <v>1545</v>
      </c>
      <c r="Q330" s="22" t="s">
        <v>1546</v>
      </c>
      <c r="R330" s="22" t="s">
        <v>59</v>
      </c>
      <c r="S330" s="23" t="s">
        <v>1547</v>
      </c>
      <c r="T330" s="15"/>
      <c r="U330" s="15"/>
      <c r="V330" s="15"/>
      <c r="X330" s="15"/>
    </row>
    <row r="331" spans="1:24" x14ac:dyDescent="0.4">
      <c r="A331" s="15"/>
      <c r="E331" s="15"/>
      <c r="F331" s="15"/>
      <c r="H331" s="16">
        <v>2623000</v>
      </c>
      <c r="I331" s="18">
        <v>51900</v>
      </c>
      <c r="J331" s="5">
        <v>5190</v>
      </c>
      <c r="N331" s="8"/>
      <c r="O331" s="24" t="s">
        <v>1412</v>
      </c>
      <c r="P331" s="22" t="s">
        <v>827</v>
      </c>
      <c r="Q331" s="22" t="s">
        <v>307</v>
      </c>
      <c r="R331" s="22" t="s">
        <v>101</v>
      </c>
      <c r="S331" s="23" t="s">
        <v>308</v>
      </c>
      <c r="T331" s="15"/>
      <c r="U331" s="15"/>
      <c r="V331" s="15"/>
      <c r="X331" s="15"/>
    </row>
    <row r="332" spans="1:24" x14ac:dyDescent="0.4">
      <c r="A332" s="15"/>
      <c r="E332" s="15"/>
      <c r="F332" s="15"/>
      <c r="H332" s="16">
        <v>2666000</v>
      </c>
      <c r="I332" s="18">
        <v>55320</v>
      </c>
      <c r="J332" s="5">
        <v>5530</v>
      </c>
      <c r="N332" s="8"/>
      <c r="O332" s="8" t="s">
        <v>753</v>
      </c>
      <c r="P332" s="22" t="s">
        <v>1548</v>
      </c>
      <c r="Q332" s="22" t="s">
        <v>1549</v>
      </c>
      <c r="R332" s="22" t="s">
        <v>117</v>
      </c>
      <c r="S332" s="23" t="s">
        <v>1550</v>
      </c>
      <c r="T332" s="15"/>
      <c r="U332" s="15"/>
      <c r="V332" s="15"/>
      <c r="X332" s="15"/>
    </row>
    <row r="333" spans="1:24" x14ac:dyDescent="0.4">
      <c r="A333" s="15"/>
      <c r="E333" s="15"/>
      <c r="F333" s="15"/>
      <c r="H333" s="16">
        <v>2709000</v>
      </c>
      <c r="I333" s="18">
        <v>58750</v>
      </c>
      <c r="J333" s="5">
        <v>5870</v>
      </c>
      <c r="N333" s="8"/>
      <c r="O333" s="8" t="s">
        <v>666</v>
      </c>
      <c r="P333" s="22" t="s">
        <v>828</v>
      </c>
      <c r="Q333" s="22" t="s">
        <v>309</v>
      </c>
      <c r="R333" s="22" t="s">
        <v>102</v>
      </c>
      <c r="S333" s="23" t="s">
        <v>114</v>
      </c>
      <c r="T333" s="15"/>
      <c r="U333" s="15"/>
      <c r="V333" s="15"/>
      <c r="X333" s="15"/>
    </row>
    <row r="334" spans="1:24" x14ac:dyDescent="0.4">
      <c r="A334" s="15"/>
      <c r="E334" s="15"/>
      <c r="F334" s="15"/>
      <c r="H334" s="16">
        <v>2752000</v>
      </c>
      <c r="I334" s="18">
        <v>63030</v>
      </c>
      <c r="J334" s="5">
        <v>6300</v>
      </c>
      <c r="N334" s="8"/>
      <c r="O334" s="19" t="s">
        <v>1709</v>
      </c>
      <c r="P334" s="22" t="s">
        <v>1791</v>
      </c>
      <c r="Q334" s="22" t="s">
        <v>1792</v>
      </c>
      <c r="R334" s="22" t="s">
        <v>99</v>
      </c>
      <c r="S334" s="23" t="s">
        <v>1793</v>
      </c>
      <c r="T334" s="15"/>
      <c r="U334" s="15"/>
      <c r="V334" s="15"/>
      <c r="X334" s="15"/>
    </row>
    <row r="335" spans="1:24" x14ac:dyDescent="0.4">
      <c r="A335" s="15"/>
      <c r="E335" s="15"/>
      <c r="F335" s="15"/>
      <c r="H335" s="16">
        <v>2795000</v>
      </c>
      <c r="I335" s="18">
        <v>66450</v>
      </c>
      <c r="J335" s="5">
        <v>6640</v>
      </c>
      <c r="N335" s="8"/>
      <c r="O335" s="24" t="s">
        <v>44</v>
      </c>
      <c r="P335" s="22" t="s">
        <v>829</v>
      </c>
      <c r="Q335" s="22" t="s">
        <v>310</v>
      </c>
      <c r="R335" s="22" t="s">
        <v>803</v>
      </c>
      <c r="S335" s="23" t="s">
        <v>830</v>
      </c>
      <c r="T335" s="15"/>
      <c r="U335" s="15"/>
      <c r="V335" s="15"/>
      <c r="X335" s="15"/>
    </row>
    <row r="336" spans="1:24" x14ac:dyDescent="0.4">
      <c r="A336" s="15"/>
      <c r="E336" s="15"/>
      <c r="F336" s="15"/>
      <c r="H336" s="16">
        <v>2838000</v>
      </c>
      <c r="I336" s="18">
        <v>69870</v>
      </c>
      <c r="J336" s="5">
        <v>6980</v>
      </c>
      <c r="N336" s="8"/>
      <c r="O336" s="21" t="s">
        <v>754</v>
      </c>
      <c r="P336" s="22" t="s">
        <v>1551</v>
      </c>
      <c r="Q336" s="22" t="s">
        <v>1552</v>
      </c>
      <c r="R336" s="22" t="s">
        <v>99</v>
      </c>
      <c r="S336" s="23" t="s">
        <v>1553</v>
      </c>
      <c r="T336" s="15"/>
      <c r="U336" s="15"/>
      <c r="V336" s="15"/>
      <c r="X336" s="15"/>
    </row>
    <row r="337" spans="1:24" x14ac:dyDescent="0.4">
      <c r="A337" s="15"/>
      <c r="E337" s="15"/>
      <c r="F337" s="15"/>
      <c r="H337" s="16">
        <v>2881000</v>
      </c>
      <c r="I337" s="18">
        <v>74150</v>
      </c>
      <c r="J337" s="5">
        <v>7410</v>
      </c>
      <c r="N337" s="8"/>
      <c r="O337" s="8" t="s">
        <v>1710</v>
      </c>
      <c r="P337" s="22" t="s">
        <v>1794</v>
      </c>
      <c r="Q337" s="22" t="s">
        <v>1795</v>
      </c>
      <c r="R337" s="22" t="s">
        <v>101</v>
      </c>
      <c r="S337" s="23" t="s">
        <v>1796</v>
      </c>
      <c r="T337" s="15"/>
      <c r="U337" s="15"/>
      <c r="V337" s="15"/>
      <c r="X337" s="15"/>
    </row>
    <row r="338" spans="1:24" x14ac:dyDescent="0.4">
      <c r="A338" s="15"/>
      <c r="E338" s="15"/>
      <c r="F338" s="15"/>
      <c r="H338" s="16">
        <v>2924000</v>
      </c>
      <c r="I338" s="18">
        <v>77570</v>
      </c>
      <c r="J338" s="5">
        <v>7750</v>
      </c>
      <c r="N338" s="8"/>
      <c r="O338" s="8" t="s">
        <v>1711</v>
      </c>
      <c r="P338" s="22" t="s">
        <v>1797</v>
      </c>
      <c r="Q338" s="22" t="s">
        <v>1798</v>
      </c>
      <c r="R338" s="22" t="s">
        <v>99</v>
      </c>
      <c r="S338" s="23" t="s">
        <v>1799</v>
      </c>
      <c r="T338" s="15"/>
      <c r="U338" s="15"/>
      <c r="V338" s="15"/>
      <c r="X338" s="15"/>
    </row>
    <row r="339" spans="1:24" x14ac:dyDescent="0.4">
      <c r="A339" s="15"/>
      <c r="E339" s="15"/>
      <c r="F339" s="15"/>
      <c r="H339" s="16">
        <v>2967000</v>
      </c>
      <c r="I339" s="18">
        <v>81000</v>
      </c>
      <c r="J339" s="5">
        <v>8100</v>
      </c>
      <c r="N339" s="28"/>
      <c r="O339" s="21" t="s">
        <v>1413</v>
      </c>
      <c r="P339" s="22" t="s">
        <v>831</v>
      </c>
      <c r="Q339" s="22" t="s">
        <v>311</v>
      </c>
      <c r="R339" s="22" t="s">
        <v>99</v>
      </c>
      <c r="S339" s="23">
        <v>92983784182</v>
      </c>
      <c r="T339" s="15"/>
      <c r="U339" s="15"/>
      <c r="V339" s="15"/>
      <c r="X339" s="15"/>
    </row>
    <row r="340" spans="1:24" x14ac:dyDescent="0.4">
      <c r="A340" s="15"/>
      <c r="E340" s="15"/>
      <c r="F340" s="15"/>
      <c r="H340" s="16">
        <v>3010000</v>
      </c>
      <c r="I340" s="18">
        <v>84850</v>
      </c>
      <c r="J340" s="5">
        <v>8480</v>
      </c>
      <c r="N340" s="28"/>
      <c r="O340" s="24" t="s">
        <v>667</v>
      </c>
      <c r="P340" s="22" t="s">
        <v>1554</v>
      </c>
      <c r="Q340" s="22" t="s">
        <v>1555</v>
      </c>
      <c r="R340" s="22" t="s">
        <v>107</v>
      </c>
      <c r="S340" s="23" t="s">
        <v>1556</v>
      </c>
      <c r="T340" s="15"/>
      <c r="U340" s="15"/>
      <c r="V340" s="15"/>
      <c r="X340" s="15"/>
    </row>
    <row r="341" spans="1:24" x14ac:dyDescent="0.4">
      <c r="A341" s="15"/>
      <c r="E341" s="15"/>
      <c r="F341" s="15"/>
      <c r="H341" s="16">
        <v>3053000</v>
      </c>
      <c r="I341" s="18">
        <v>88270</v>
      </c>
      <c r="J341" s="5">
        <v>8820</v>
      </c>
      <c r="N341" s="8"/>
      <c r="O341" s="8" t="s">
        <v>1414</v>
      </c>
      <c r="P341" s="22" t="s">
        <v>832</v>
      </c>
      <c r="Q341" s="22" t="s">
        <v>833</v>
      </c>
      <c r="R341" s="22" t="s">
        <v>102</v>
      </c>
      <c r="S341" s="23" t="s">
        <v>834</v>
      </c>
      <c r="T341" s="15"/>
      <c r="U341" s="15"/>
      <c r="V341" s="15"/>
      <c r="X341" s="15"/>
    </row>
    <row r="342" spans="1:24" x14ac:dyDescent="0.4">
      <c r="A342" s="15"/>
      <c r="E342" s="15"/>
      <c r="F342" s="15"/>
      <c r="H342" s="16">
        <v>3096000</v>
      </c>
      <c r="I342" s="18">
        <v>91690</v>
      </c>
      <c r="J342" s="5">
        <v>9160</v>
      </c>
      <c r="N342" s="8"/>
      <c r="O342" s="24" t="s">
        <v>1948</v>
      </c>
      <c r="P342" s="22" t="s">
        <v>2251</v>
      </c>
      <c r="Q342" s="22" t="s">
        <v>2252</v>
      </c>
      <c r="R342" s="22" t="s">
        <v>99</v>
      </c>
      <c r="S342" s="23" t="s">
        <v>1557</v>
      </c>
      <c r="T342" s="15"/>
      <c r="U342" s="15"/>
      <c r="V342" s="15"/>
      <c r="X342" s="15"/>
    </row>
    <row r="343" spans="1:24" x14ac:dyDescent="0.4">
      <c r="A343" s="15"/>
      <c r="E343" s="15"/>
      <c r="F343" s="15"/>
      <c r="H343" s="16">
        <v>3139000</v>
      </c>
      <c r="I343" s="18">
        <v>95760</v>
      </c>
      <c r="J343" s="5">
        <v>9570</v>
      </c>
      <c r="N343" s="19"/>
      <c r="O343" s="24" t="s">
        <v>2253</v>
      </c>
      <c r="P343" s="22" t="s">
        <v>2254</v>
      </c>
      <c r="Q343" s="22" t="s">
        <v>312</v>
      </c>
      <c r="R343" s="22" t="s">
        <v>59</v>
      </c>
      <c r="S343" s="23" t="s">
        <v>2255</v>
      </c>
      <c r="T343" s="15"/>
      <c r="U343" s="15"/>
      <c r="V343" s="15"/>
      <c r="X343" s="15"/>
    </row>
    <row r="344" spans="1:24" x14ac:dyDescent="0.4">
      <c r="A344" s="15"/>
      <c r="E344" s="15"/>
      <c r="F344" s="15"/>
      <c r="H344" s="16">
        <v>3182000</v>
      </c>
      <c r="I344" s="18">
        <v>103100</v>
      </c>
      <c r="J344" s="5">
        <v>10310</v>
      </c>
      <c r="N344" s="8"/>
      <c r="O344" s="8" t="s">
        <v>1712</v>
      </c>
      <c r="P344" s="22" t="s">
        <v>1728</v>
      </c>
      <c r="Q344" s="22" t="s">
        <v>1729</v>
      </c>
      <c r="R344" s="22" t="s">
        <v>101</v>
      </c>
      <c r="S344" s="23" t="s">
        <v>1730</v>
      </c>
      <c r="T344" s="15"/>
      <c r="U344" s="15"/>
      <c r="V344" s="15"/>
      <c r="X344" s="15"/>
    </row>
    <row r="345" spans="1:24" x14ac:dyDescent="0.4">
      <c r="A345" s="15"/>
      <c r="E345" s="15"/>
      <c r="F345" s="15"/>
      <c r="H345" s="16">
        <v>3225000</v>
      </c>
      <c r="I345" s="18">
        <v>107990</v>
      </c>
      <c r="J345" s="5">
        <v>10790</v>
      </c>
      <c r="N345" s="8"/>
      <c r="O345" s="8" t="s">
        <v>313</v>
      </c>
      <c r="P345" s="22" t="s">
        <v>835</v>
      </c>
      <c r="Q345" s="22" t="s">
        <v>314</v>
      </c>
      <c r="R345" s="22" t="s">
        <v>99</v>
      </c>
      <c r="S345" s="23" t="s">
        <v>315</v>
      </c>
      <c r="T345" s="15"/>
      <c r="U345" s="15"/>
      <c r="V345" s="15"/>
      <c r="X345" s="15"/>
    </row>
    <row r="346" spans="1:24" x14ac:dyDescent="0.4">
      <c r="A346" s="15"/>
      <c r="E346" s="15"/>
      <c r="F346" s="15"/>
      <c r="H346" s="16">
        <v>3268000</v>
      </c>
      <c r="I346" s="18">
        <v>112880</v>
      </c>
      <c r="J346" s="5">
        <v>11280</v>
      </c>
      <c r="N346" s="8"/>
      <c r="O346" s="24" t="s">
        <v>1415</v>
      </c>
      <c r="P346" s="22" t="s">
        <v>836</v>
      </c>
      <c r="Q346" s="22" t="s">
        <v>316</v>
      </c>
      <c r="R346" s="22" t="s">
        <v>99</v>
      </c>
      <c r="S346" s="23" t="s">
        <v>317</v>
      </c>
      <c r="T346" s="15"/>
      <c r="U346" s="15"/>
      <c r="V346" s="15"/>
      <c r="X346" s="15"/>
    </row>
    <row r="347" spans="1:24" x14ac:dyDescent="0.4">
      <c r="A347" s="15"/>
      <c r="E347" s="15"/>
      <c r="F347" s="15"/>
      <c r="H347" s="16">
        <v>3311000</v>
      </c>
      <c r="I347" s="18">
        <v>117770</v>
      </c>
      <c r="J347" s="5">
        <v>11770</v>
      </c>
      <c r="N347" s="8"/>
      <c r="O347" s="8" t="s">
        <v>318</v>
      </c>
      <c r="P347" s="22" t="s">
        <v>837</v>
      </c>
      <c r="Q347" s="22" t="s">
        <v>319</v>
      </c>
      <c r="R347" s="22" t="s">
        <v>99</v>
      </c>
      <c r="S347" s="23" t="s">
        <v>838</v>
      </c>
      <c r="T347" s="15"/>
      <c r="U347" s="15"/>
      <c r="V347" s="15"/>
      <c r="X347" s="15"/>
    </row>
    <row r="348" spans="1:24" x14ac:dyDescent="0.4">
      <c r="A348" s="15"/>
      <c r="E348" s="15"/>
      <c r="F348" s="15"/>
      <c r="H348" s="16">
        <v>3354000</v>
      </c>
      <c r="I348" s="18">
        <v>122660</v>
      </c>
      <c r="J348" s="5">
        <v>12260</v>
      </c>
      <c r="N348" s="8"/>
      <c r="O348" s="8" t="s">
        <v>224</v>
      </c>
      <c r="P348" s="22" t="s">
        <v>839</v>
      </c>
      <c r="Q348" s="22" t="s">
        <v>320</v>
      </c>
      <c r="R348" s="22" t="s">
        <v>99</v>
      </c>
      <c r="S348" s="23" t="s">
        <v>840</v>
      </c>
      <c r="T348" s="15"/>
      <c r="U348" s="15"/>
      <c r="V348" s="15"/>
      <c r="X348" s="15"/>
    </row>
    <row r="349" spans="1:24" x14ac:dyDescent="0.4">
      <c r="A349" s="15"/>
      <c r="E349" s="15"/>
      <c r="F349" s="15"/>
      <c r="H349" s="16">
        <v>3397000</v>
      </c>
      <c r="I349" s="18">
        <v>127550</v>
      </c>
      <c r="J349" s="5">
        <v>12750</v>
      </c>
      <c r="N349" s="8"/>
      <c r="O349" s="8" t="s">
        <v>1416</v>
      </c>
      <c r="P349" s="22" t="s">
        <v>841</v>
      </c>
      <c r="Q349" s="22" t="s">
        <v>321</v>
      </c>
      <c r="R349" s="22" t="s">
        <v>101</v>
      </c>
      <c r="S349" s="23" t="s">
        <v>322</v>
      </c>
      <c r="T349" s="15"/>
      <c r="U349" s="15"/>
      <c r="V349" s="15"/>
      <c r="X349" s="15"/>
    </row>
    <row r="350" spans="1:24" x14ac:dyDescent="0.4">
      <c r="A350" s="15"/>
      <c r="E350" s="15"/>
      <c r="F350" s="15"/>
      <c r="H350" s="16">
        <v>3440000</v>
      </c>
      <c r="I350" s="18">
        <v>134880</v>
      </c>
      <c r="J350" s="5">
        <v>13480</v>
      </c>
      <c r="N350" s="8"/>
      <c r="O350" s="21" t="s">
        <v>755</v>
      </c>
      <c r="P350" s="22" t="s">
        <v>1558</v>
      </c>
      <c r="Q350" s="22" t="s">
        <v>1559</v>
      </c>
      <c r="R350" s="22" t="s">
        <v>59</v>
      </c>
      <c r="S350" s="23" t="s">
        <v>1560</v>
      </c>
      <c r="T350" s="15"/>
      <c r="U350" s="15"/>
      <c r="V350" s="15"/>
      <c r="X350" s="15"/>
    </row>
    <row r="351" spans="1:24" x14ac:dyDescent="0.4">
      <c r="A351" s="15"/>
      <c r="E351" s="15"/>
      <c r="F351" s="15"/>
      <c r="H351" s="16">
        <v>3483000</v>
      </c>
      <c r="I351" s="18">
        <v>139770</v>
      </c>
      <c r="J351" s="5">
        <v>13970</v>
      </c>
      <c r="N351" s="19"/>
      <c r="O351" s="21" t="s">
        <v>1417</v>
      </c>
      <c r="P351" s="22" t="s">
        <v>842</v>
      </c>
      <c r="Q351" s="22" t="s">
        <v>323</v>
      </c>
      <c r="R351" s="22" t="s">
        <v>101</v>
      </c>
      <c r="S351" s="23" t="s">
        <v>843</v>
      </c>
      <c r="T351" s="15"/>
      <c r="U351" s="15"/>
      <c r="V351" s="15"/>
      <c r="X351" s="15"/>
    </row>
    <row r="352" spans="1:24" x14ac:dyDescent="0.4">
      <c r="A352" s="15"/>
      <c r="E352" s="15"/>
      <c r="F352" s="15"/>
      <c r="H352" s="16">
        <v>3526000</v>
      </c>
      <c r="I352" s="18">
        <v>144660</v>
      </c>
      <c r="J352" s="5">
        <v>14460</v>
      </c>
      <c r="N352" s="8"/>
      <c r="O352" s="24" t="s">
        <v>1920</v>
      </c>
      <c r="P352" s="22" t="s">
        <v>844</v>
      </c>
      <c r="Q352" s="22" t="s">
        <v>324</v>
      </c>
      <c r="R352" s="22" t="s">
        <v>101</v>
      </c>
      <c r="S352" s="23" t="s">
        <v>845</v>
      </c>
      <c r="T352" s="15"/>
      <c r="U352" s="15"/>
      <c r="V352" s="15"/>
      <c r="X352" s="15"/>
    </row>
    <row r="353" spans="1:24" x14ac:dyDescent="0.4">
      <c r="A353" s="15"/>
      <c r="E353" s="15"/>
      <c r="F353" s="15"/>
      <c r="H353" s="16">
        <v>3569000</v>
      </c>
      <c r="I353" s="18">
        <v>149550</v>
      </c>
      <c r="J353" s="5">
        <v>14950</v>
      </c>
      <c r="N353" s="8"/>
      <c r="O353" s="8" t="s">
        <v>846</v>
      </c>
      <c r="P353" s="22" t="e">
        <v>#N/A</v>
      </c>
      <c r="Q353" s="22" t="e">
        <v>#N/A</v>
      </c>
      <c r="R353" s="22" t="e">
        <v>#N/A</v>
      </c>
      <c r="S353" s="23" t="e">
        <v>#N/A</v>
      </c>
      <c r="T353" s="15"/>
      <c r="U353" s="15"/>
      <c r="V353" s="15"/>
      <c r="X353" s="15"/>
    </row>
    <row r="354" spans="1:24" x14ac:dyDescent="0.4">
      <c r="A354" s="15"/>
      <c r="E354" s="15"/>
      <c r="F354" s="15"/>
      <c r="H354" s="16">
        <v>3612000</v>
      </c>
      <c r="I354" s="18">
        <v>154440</v>
      </c>
      <c r="J354" s="5">
        <v>15440</v>
      </c>
      <c r="N354" s="8"/>
      <c r="O354" s="19" t="s">
        <v>66</v>
      </c>
      <c r="P354" s="22" t="s">
        <v>847</v>
      </c>
      <c r="Q354" s="22" t="s">
        <v>1561</v>
      </c>
      <c r="R354" s="22" t="s">
        <v>99</v>
      </c>
      <c r="S354" s="23" t="s">
        <v>848</v>
      </c>
      <c r="T354" s="15"/>
      <c r="U354" s="15"/>
      <c r="V354" s="15"/>
      <c r="X354" s="15"/>
    </row>
    <row r="355" spans="1:24" x14ac:dyDescent="0.4">
      <c r="A355" s="15"/>
      <c r="E355" s="15"/>
      <c r="F355" s="15"/>
      <c r="H355" s="16">
        <v>3655000</v>
      </c>
      <c r="I355" s="18">
        <v>159330</v>
      </c>
      <c r="J355" s="5">
        <v>15930</v>
      </c>
      <c r="N355" s="8"/>
      <c r="O355" s="24" t="s">
        <v>1418</v>
      </c>
      <c r="P355" s="22" t="s">
        <v>849</v>
      </c>
      <c r="Q355" s="22" t="s">
        <v>325</v>
      </c>
      <c r="R355" s="22" t="s">
        <v>102</v>
      </c>
      <c r="S355" s="23" t="s">
        <v>326</v>
      </c>
      <c r="T355" s="15"/>
      <c r="U355" s="15"/>
      <c r="V355" s="15"/>
      <c r="X355" s="15"/>
    </row>
    <row r="356" spans="1:24" x14ac:dyDescent="0.4">
      <c r="A356" s="15"/>
      <c r="E356" s="15"/>
      <c r="F356" s="15"/>
      <c r="H356" s="16">
        <v>3698000</v>
      </c>
      <c r="I356" s="18">
        <v>164220</v>
      </c>
      <c r="J356" s="5">
        <v>16420</v>
      </c>
      <c r="N356" s="28"/>
      <c r="O356" s="24" t="s">
        <v>668</v>
      </c>
      <c r="P356" s="22" t="s">
        <v>850</v>
      </c>
      <c r="Q356" s="22" t="s">
        <v>327</v>
      </c>
      <c r="R356" s="22" t="s">
        <v>101</v>
      </c>
      <c r="S356" s="23" t="s">
        <v>115</v>
      </c>
      <c r="T356" s="15"/>
      <c r="U356" s="15"/>
      <c r="V356" s="15"/>
      <c r="X356" s="15"/>
    </row>
    <row r="357" spans="1:24" x14ac:dyDescent="0.4">
      <c r="A357" s="15"/>
      <c r="E357" s="15"/>
      <c r="F357" s="15"/>
      <c r="H357" s="16">
        <v>3741000</v>
      </c>
      <c r="I357" s="18">
        <v>171560</v>
      </c>
      <c r="J357" s="5">
        <v>17150</v>
      </c>
      <c r="N357" s="8"/>
      <c r="O357" s="8" t="s">
        <v>2256</v>
      </c>
      <c r="P357" s="22" t="s">
        <v>1851</v>
      </c>
      <c r="Q357" s="22" t="s">
        <v>1852</v>
      </c>
      <c r="R357" s="22" t="s">
        <v>101</v>
      </c>
      <c r="S357" s="23" t="s">
        <v>1853</v>
      </c>
      <c r="T357" s="15"/>
      <c r="U357" s="15"/>
      <c r="V357" s="15"/>
      <c r="X357" s="15"/>
    </row>
    <row r="358" spans="1:24" x14ac:dyDescent="0.4">
      <c r="A358" s="15"/>
      <c r="E358" s="15"/>
      <c r="F358" s="15"/>
      <c r="H358" s="16">
        <v>3784000</v>
      </c>
      <c r="I358" s="18">
        <v>181590</v>
      </c>
      <c r="J358" s="5">
        <v>18150</v>
      </c>
      <c r="N358" s="8"/>
      <c r="O358" s="8" t="s">
        <v>202</v>
      </c>
      <c r="P358" s="22" t="s">
        <v>851</v>
      </c>
      <c r="Q358" s="22" t="s">
        <v>1562</v>
      </c>
      <c r="R358" s="22" t="s">
        <v>102</v>
      </c>
      <c r="S358" s="23" t="s">
        <v>1854</v>
      </c>
      <c r="T358" s="15"/>
      <c r="U358" s="15"/>
      <c r="V358" s="15"/>
      <c r="X358" s="15"/>
    </row>
    <row r="359" spans="1:24" x14ac:dyDescent="0.4">
      <c r="A359" s="15"/>
      <c r="E359" s="15"/>
      <c r="F359" s="15"/>
      <c r="H359" s="16">
        <v>3827000</v>
      </c>
      <c r="I359" s="18">
        <v>186930</v>
      </c>
      <c r="J359" s="5">
        <v>18690</v>
      </c>
      <c r="N359" s="28"/>
      <c r="O359" s="8" t="s">
        <v>756</v>
      </c>
      <c r="P359" s="22" t="e">
        <v>#N/A</v>
      </c>
      <c r="Q359" s="22" t="e">
        <v>#N/A</v>
      </c>
      <c r="R359" s="22" t="e">
        <v>#N/A</v>
      </c>
      <c r="S359" s="23" t="e">
        <v>#N/A</v>
      </c>
      <c r="T359" s="15"/>
      <c r="U359" s="15"/>
      <c r="V359" s="15"/>
      <c r="X359" s="15"/>
    </row>
    <row r="360" spans="1:24" x14ac:dyDescent="0.4">
      <c r="A360" s="15"/>
      <c r="E360" s="15"/>
      <c r="F360" s="15"/>
      <c r="H360" s="16">
        <v>3870000</v>
      </c>
      <c r="I360" s="18">
        <v>192270</v>
      </c>
      <c r="J360" s="5">
        <v>19220</v>
      </c>
      <c r="N360" s="19"/>
      <c r="O360" s="8" t="s">
        <v>1819</v>
      </c>
      <c r="P360" s="22" t="s">
        <v>1855</v>
      </c>
      <c r="Q360" s="22" t="s">
        <v>1856</v>
      </c>
      <c r="R360" s="22" t="s">
        <v>133</v>
      </c>
      <c r="S360" s="23" t="s">
        <v>1857</v>
      </c>
      <c r="T360" s="15"/>
      <c r="U360" s="15"/>
      <c r="V360" s="15"/>
      <c r="X360" s="15"/>
    </row>
    <row r="361" spans="1:24" x14ac:dyDescent="0.4">
      <c r="A361" s="15"/>
      <c r="E361" s="15"/>
      <c r="F361" s="15"/>
      <c r="H361" s="16">
        <v>3913000</v>
      </c>
      <c r="I361" s="18">
        <v>197610</v>
      </c>
      <c r="J361" s="5">
        <v>19760</v>
      </c>
      <c r="N361" s="19"/>
      <c r="O361" s="8" t="s">
        <v>96</v>
      </c>
      <c r="P361" s="22" t="s">
        <v>852</v>
      </c>
      <c r="Q361" s="22" t="s">
        <v>328</v>
      </c>
      <c r="R361" s="22" t="s">
        <v>99</v>
      </c>
      <c r="S361" s="23" t="s">
        <v>116</v>
      </c>
      <c r="T361" s="15"/>
      <c r="U361" s="15"/>
      <c r="V361" s="15"/>
      <c r="X361" s="15"/>
    </row>
    <row r="362" spans="1:24" x14ac:dyDescent="0.4">
      <c r="A362" s="15"/>
      <c r="E362" s="15"/>
      <c r="F362" s="15"/>
      <c r="H362" s="16">
        <v>3956000</v>
      </c>
      <c r="I362" s="18">
        <v>202950</v>
      </c>
      <c r="J362" s="5">
        <v>20290</v>
      </c>
      <c r="N362" s="28"/>
      <c r="O362" s="24" t="s">
        <v>669</v>
      </c>
      <c r="P362" s="22" t="s">
        <v>1563</v>
      </c>
      <c r="Q362" s="22" t="s">
        <v>1564</v>
      </c>
      <c r="R362" s="22" t="s">
        <v>101</v>
      </c>
      <c r="S362" s="23" t="s">
        <v>1565</v>
      </c>
      <c r="T362" s="15"/>
      <c r="U362" s="15"/>
      <c r="V362" s="15"/>
      <c r="X362" s="15"/>
    </row>
    <row r="363" spans="1:24" x14ac:dyDescent="0.4">
      <c r="A363" s="15"/>
      <c r="E363" s="15"/>
      <c r="F363" s="15"/>
      <c r="H363" s="16">
        <v>3999000</v>
      </c>
      <c r="I363" s="18">
        <v>208290</v>
      </c>
      <c r="J363" s="5">
        <v>20820</v>
      </c>
      <c r="N363" s="8"/>
      <c r="O363" s="24" t="s">
        <v>670</v>
      </c>
      <c r="P363" s="22" t="s">
        <v>1566</v>
      </c>
      <c r="Q363" s="22" t="s">
        <v>1567</v>
      </c>
      <c r="R363" s="22" t="s">
        <v>99</v>
      </c>
      <c r="S363" s="23" t="s">
        <v>1568</v>
      </c>
      <c r="T363" s="15"/>
      <c r="U363" s="15"/>
      <c r="V363" s="15"/>
      <c r="X363" s="15"/>
    </row>
    <row r="364" spans="1:24" x14ac:dyDescent="0.4">
      <c r="A364" s="15"/>
      <c r="E364" s="15"/>
      <c r="F364" s="15"/>
      <c r="H364" s="16">
        <v>4042000</v>
      </c>
      <c r="I364" s="18">
        <v>216300</v>
      </c>
      <c r="J364" s="5">
        <v>21630</v>
      </c>
      <c r="N364" s="8"/>
      <c r="O364" s="8" t="s">
        <v>671</v>
      </c>
      <c r="P364" s="22" t="s">
        <v>853</v>
      </c>
      <c r="Q364" s="22" t="s">
        <v>329</v>
      </c>
      <c r="R364" s="22" t="s">
        <v>117</v>
      </c>
      <c r="S364" s="23" t="s">
        <v>329</v>
      </c>
      <c r="T364" s="15"/>
      <c r="U364" s="15"/>
      <c r="V364" s="15"/>
      <c r="X364" s="15"/>
    </row>
    <row r="365" spans="1:24" x14ac:dyDescent="0.4">
      <c r="A365" s="15"/>
      <c r="E365" s="15"/>
      <c r="F365" s="15"/>
      <c r="H365" s="16">
        <v>4085000</v>
      </c>
      <c r="I365" s="18">
        <v>221640</v>
      </c>
      <c r="J365" s="5">
        <v>22160</v>
      </c>
      <c r="N365" s="8"/>
      <c r="O365" s="8" t="s">
        <v>1419</v>
      </c>
      <c r="P365" s="22" t="s">
        <v>854</v>
      </c>
      <c r="Q365" s="22" t="s">
        <v>330</v>
      </c>
      <c r="R365" s="22" t="s">
        <v>99</v>
      </c>
      <c r="S365" s="23" t="s">
        <v>331</v>
      </c>
      <c r="T365" s="15"/>
      <c r="U365" s="15"/>
      <c r="V365" s="15"/>
      <c r="X365" s="15"/>
    </row>
    <row r="366" spans="1:24" x14ac:dyDescent="0.4">
      <c r="A366" s="15"/>
      <c r="E366" s="15"/>
      <c r="F366" s="15"/>
      <c r="H366" s="16">
        <v>4128000</v>
      </c>
      <c r="I366" s="18">
        <v>226980</v>
      </c>
      <c r="J366" s="5">
        <v>22690</v>
      </c>
      <c r="N366" s="8"/>
      <c r="O366" s="24" t="s">
        <v>672</v>
      </c>
      <c r="P366" s="22" t="s">
        <v>1569</v>
      </c>
      <c r="Q366" s="22" t="s">
        <v>1570</v>
      </c>
      <c r="R366" s="22" t="s">
        <v>99</v>
      </c>
      <c r="S366" s="23" t="s">
        <v>1571</v>
      </c>
      <c r="T366" s="15"/>
      <c r="U366" s="15"/>
      <c r="V366" s="15"/>
      <c r="X366" s="15"/>
    </row>
    <row r="367" spans="1:24" x14ac:dyDescent="0.4">
      <c r="A367" s="15"/>
      <c r="E367" s="15"/>
      <c r="F367" s="15"/>
      <c r="H367" s="16">
        <v>4171000</v>
      </c>
      <c r="I367" s="18">
        <v>232320</v>
      </c>
      <c r="J367" s="5">
        <v>23230</v>
      </c>
      <c r="N367" s="19"/>
      <c r="O367" s="19" t="s">
        <v>1365</v>
      </c>
      <c r="P367" s="22" t="s">
        <v>855</v>
      </c>
      <c r="Q367" s="22" t="s">
        <v>332</v>
      </c>
      <c r="R367" s="22" t="s">
        <v>102</v>
      </c>
      <c r="S367" s="23" t="s">
        <v>1572</v>
      </c>
      <c r="T367" s="15"/>
      <c r="U367" s="15"/>
      <c r="V367" s="15"/>
      <c r="X367" s="15"/>
    </row>
    <row r="368" spans="1:24" x14ac:dyDescent="0.4">
      <c r="A368" s="15"/>
      <c r="E368" s="15"/>
      <c r="F368" s="15"/>
      <c r="H368" s="16">
        <v>4214000</v>
      </c>
      <c r="I368" s="18">
        <v>237660</v>
      </c>
      <c r="J368" s="5">
        <v>23760</v>
      </c>
      <c r="N368" s="8"/>
      <c r="O368" s="8" t="s">
        <v>1420</v>
      </c>
      <c r="P368" s="22" t="s">
        <v>856</v>
      </c>
      <c r="Q368" s="22" t="s">
        <v>333</v>
      </c>
      <c r="R368" s="22" t="s">
        <v>99</v>
      </c>
      <c r="S368" s="23" t="s">
        <v>334</v>
      </c>
      <c r="T368" s="15"/>
      <c r="U368" s="15"/>
      <c r="V368" s="15"/>
      <c r="X368" s="15"/>
    </row>
    <row r="369" spans="1:24" x14ac:dyDescent="0.4">
      <c r="A369" s="15"/>
      <c r="E369" s="15"/>
      <c r="F369" s="15"/>
      <c r="H369" s="16">
        <v>4257000</v>
      </c>
      <c r="I369" s="18">
        <v>243000</v>
      </c>
      <c r="J369" s="5">
        <v>24300</v>
      </c>
      <c r="N369" s="8"/>
      <c r="O369" s="8" t="s">
        <v>1366</v>
      </c>
      <c r="P369" s="22" t="s">
        <v>857</v>
      </c>
      <c r="Q369" s="22" t="s">
        <v>335</v>
      </c>
      <c r="R369" s="22" t="s">
        <v>101</v>
      </c>
      <c r="S369" s="23" t="s">
        <v>336</v>
      </c>
      <c r="T369" s="15"/>
      <c r="U369" s="15"/>
      <c r="V369" s="15"/>
      <c r="X369" s="15"/>
    </row>
    <row r="370" spans="1:24" x14ac:dyDescent="0.4">
      <c r="A370" s="15"/>
      <c r="E370" s="15"/>
      <c r="F370" s="15"/>
      <c r="H370" s="16">
        <v>4300000</v>
      </c>
      <c r="I370" s="18">
        <v>251010</v>
      </c>
      <c r="J370" s="5">
        <v>25100</v>
      </c>
      <c r="N370" s="19"/>
      <c r="O370" s="8" t="s">
        <v>67</v>
      </c>
      <c r="P370" s="22" t="s">
        <v>858</v>
      </c>
      <c r="Q370" s="22" t="s">
        <v>1858</v>
      </c>
      <c r="R370" s="22" t="s">
        <v>101</v>
      </c>
      <c r="S370" s="23" t="s">
        <v>859</v>
      </c>
      <c r="T370" s="15"/>
      <c r="U370" s="15"/>
      <c r="V370" s="15"/>
      <c r="X370" s="15"/>
    </row>
    <row r="371" spans="1:24" x14ac:dyDescent="0.4">
      <c r="A371" s="15"/>
      <c r="E371" s="15"/>
      <c r="F371" s="15"/>
      <c r="I371" s="16"/>
      <c r="J371" s="18"/>
      <c r="K371" s="18"/>
      <c r="N371" s="8"/>
      <c r="O371" s="8" t="s">
        <v>225</v>
      </c>
      <c r="P371" s="22" t="s">
        <v>860</v>
      </c>
      <c r="Q371" s="22" t="s">
        <v>861</v>
      </c>
      <c r="R371" s="22" t="s">
        <v>99</v>
      </c>
      <c r="S371" s="23" t="s">
        <v>862</v>
      </c>
      <c r="T371" s="15"/>
      <c r="U371" s="15"/>
      <c r="V371" s="15"/>
      <c r="X371" s="15"/>
    </row>
    <row r="372" spans="1:24" x14ac:dyDescent="0.4">
      <c r="A372" s="15"/>
      <c r="E372" s="15"/>
      <c r="F372" s="15"/>
      <c r="I372" s="16"/>
      <c r="J372" s="18"/>
      <c r="K372" s="18"/>
      <c r="N372" s="8"/>
      <c r="O372" s="21" t="s">
        <v>1820</v>
      </c>
      <c r="P372" s="22" t="s">
        <v>1859</v>
      </c>
      <c r="Q372" s="22" t="s">
        <v>1860</v>
      </c>
      <c r="R372" s="22" t="s">
        <v>102</v>
      </c>
      <c r="S372" s="23" t="s">
        <v>1861</v>
      </c>
      <c r="T372" s="15"/>
      <c r="U372" s="15"/>
      <c r="V372" s="15"/>
      <c r="X372" s="15"/>
    </row>
    <row r="373" spans="1:24" x14ac:dyDescent="0.4">
      <c r="A373" s="15"/>
      <c r="E373" s="15"/>
      <c r="F373" s="15"/>
      <c r="N373" s="8"/>
      <c r="O373" s="8" t="s">
        <v>2009</v>
      </c>
      <c r="P373" s="22" t="s">
        <v>1573</v>
      </c>
      <c r="Q373" s="22" t="s">
        <v>1574</v>
      </c>
      <c r="R373" s="22" t="s">
        <v>102</v>
      </c>
      <c r="S373" s="23" t="s">
        <v>1575</v>
      </c>
      <c r="T373" s="15"/>
      <c r="U373" s="15"/>
      <c r="V373" s="15"/>
      <c r="X373" s="15"/>
    </row>
    <row r="374" spans="1:24" x14ac:dyDescent="0.4">
      <c r="A374" s="15"/>
      <c r="E374" s="15"/>
      <c r="F374" s="15"/>
      <c r="N374" s="28"/>
      <c r="O374" s="8" t="s">
        <v>18</v>
      </c>
      <c r="P374" s="22" t="s">
        <v>863</v>
      </c>
      <c r="Q374" s="22" t="s">
        <v>337</v>
      </c>
      <c r="R374" s="22" t="s">
        <v>101</v>
      </c>
      <c r="S374" s="23" t="s">
        <v>864</v>
      </c>
      <c r="T374" s="15"/>
      <c r="U374" s="15"/>
      <c r="V374" s="15"/>
      <c r="X374" s="15"/>
    </row>
    <row r="375" spans="1:24" x14ac:dyDescent="0.4">
      <c r="A375" s="15"/>
      <c r="E375" s="15"/>
      <c r="F375" s="15"/>
      <c r="N375" s="8"/>
      <c r="O375" s="21" t="s">
        <v>19</v>
      </c>
      <c r="P375" s="22" t="s">
        <v>865</v>
      </c>
      <c r="Q375" s="22" t="s">
        <v>338</v>
      </c>
      <c r="R375" s="22" t="s">
        <v>99</v>
      </c>
      <c r="S375" s="23" t="s">
        <v>118</v>
      </c>
      <c r="T375" s="15"/>
      <c r="U375" s="15"/>
      <c r="V375" s="15"/>
      <c r="X375" s="15"/>
    </row>
    <row r="376" spans="1:24" x14ac:dyDescent="0.4">
      <c r="A376" s="15"/>
      <c r="E376" s="15"/>
      <c r="F376" s="15"/>
      <c r="N376" s="8"/>
      <c r="O376" s="19" t="s">
        <v>673</v>
      </c>
      <c r="P376" s="22" t="s">
        <v>1576</v>
      </c>
      <c r="Q376" s="22" t="s">
        <v>1577</v>
      </c>
      <c r="R376" s="22" t="s">
        <v>102</v>
      </c>
      <c r="S376" s="23" t="s">
        <v>1578</v>
      </c>
      <c r="T376" s="15"/>
      <c r="U376" s="15"/>
      <c r="V376" s="15"/>
      <c r="X376" s="15"/>
    </row>
    <row r="377" spans="1:24" x14ac:dyDescent="0.4">
      <c r="A377" s="15"/>
      <c r="E377" s="15"/>
      <c r="F377" s="15"/>
      <c r="N377" s="8"/>
      <c r="O377" s="19" t="s">
        <v>674</v>
      </c>
      <c r="P377" s="22" t="s">
        <v>1579</v>
      </c>
      <c r="Q377" s="22" t="s">
        <v>1580</v>
      </c>
      <c r="R377" s="22" t="s">
        <v>102</v>
      </c>
      <c r="S377" s="23" t="s">
        <v>1581</v>
      </c>
      <c r="T377" s="15"/>
      <c r="U377" s="15"/>
      <c r="V377" s="15"/>
      <c r="X377" s="15"/>
    </row>
    <row r="378" spans="1:24" x14ac:dyDescent="0.4">
      <c r="A378" s="15"/>
      <c r="E378" s="15"/>
      <c r="F378" s="15"/>
      <c r="N378" s="8"/>
      <c r="O378" s="21" t="s">
        <v>226</v>
      </c>
      <c r="P378" s="22" t="s">
        <v>866</v>
      </c>
      <c r="Q378" s="22" t="s">
        <v>339</v>
      </c>
      <c r="R378" s="22" t="s">
        <v>99</v>
      </c>
      <c r="S378" s="23" t="s">
        <v>340</v>
      </c>
      <c r="T378" s="15"/>
      <c r="U378" s="15"/>
      <c r="V378" s="15"/>
      <c r="X378" s="15"/>
    </row>
    <row r="379" spans="1:24" x14ac:dyDescent="0.4">
      <c r="A379" s="15"/>
      <c r="E379" s="15"/>
      <c r="F379" s="15"/>
      <c r="N379" s="19"/>
      <c r="O379" s="8" t="s">
        <v>1921</v>
      </c>
      <c r="P379" s="22" t="s">
        <v>1949</v>
      </c>
      <c r="Q379" s="22" t="s">
        <v>2257</v>
      </c>
      <c r="R379" s="22" t="s">
        <v>99</v>
      </c>
      <c r="S379" s="23" t="s">
        <v>1950</v>
      </c>
      <c r="T379" s="15"/>
      <c r="U379" s="15"/>
      <c r="V379" s="15"/>
      <c r="X379" s="15"/>
    </row>
    <row r="380" spans="1:24" x14ac:dyDescent="0.4">
      <c r="A380" s="15"/>
      <c r="E380" s="15"/>
      <c r="F380" s="15"/>
      <c r="N380" s="8"/>
      <c r="O380" s="8" t="s">
        <v>675</v>
      </c>
      <c r="P380" s="22" t="s">
        <v>867</v>
      </c>
      <c r="Q380" s="22" t="s">
        <v>341</v>
      </c>
      <c r="R380" s="22" t="s">
        <v>99</v>
      </c>
      <c r="S380" s="23" t="s">
        <v>868</v>
      </c>
      <c r="T380" s="15"/>
      <c r="U380" s="15"/>
      <c r="V380" s="15"/>
      <c r="X380" s="15"/>
    </row>
    <row r="381" spans="1:24" x14ac:dyDescent="0.4">
      <c r="A381" s="15"/>
      <c r="E381" s="15"/>
      <c r="F381" s="15"/>
      <c r="H381" s="15"/>
      <c r="I381" s="15"/>
      <c r="J381" s="15"/>
      <c r="K381" s="15"/>
      <c r="L381" s="15"/>
      <c r="M381" s="15"/>
      <c r="N381" s="28"/>
      <c r="O381" s="24" t="s">
        <v>1359</v>
      </c>
      <c r="P381" s="22" t="s">
        <v>869</v>
      </c>
      <c r="Q381" s="22" t="s">
        <v>342</v>
      </c>
      <c r="R381" s="22" t="s">
        <v>101</v>
      </c>
      <c r="S381" s="23" t="s">
        <v>187</v>
      </c>
      <c r="T381" s="15"/>
      <c r="U381" s="15"/>
      <c r="V381" s="15"/>
      <c r="X381" s="15"/>
    </row>
    <row r="382" spans="1:24" x14ac:dyDescent="0.4">
      <c r="A382" s="15"/>
      <c r="E382" s="15"/>
      <c r="F382" s="15"/>
      <c r="H382" s="15"/>
      <c r="I382" s="15"/>
      <c r="J382" s="15"/>
      <c r="K382" s="15"/>
      <c r="L382" s="15"/>
      <c r="M382" s="15"/>
      <c r="N382" s="28"/>
      <c r="O382" s="8" t="s">
        <v>1813</v>
      </c>
      <c r="P382" s="22" t="s">
        <v>1862</v>
      </c>
      <c r="Q382" s="22" t="s">
        <v>1863</v>
      </c>
      <c r="R382" s="22" t="s">
        <v>117</v>
      </c>
      <c r="S382" s="23" t="s">
        <v>1864</v>
      </c>
      <c r="T382" s="15"/>
      <c r="U382" s="15"/>
      <c r="V382" s="15"/>
      <c r="X382" s="15"/>
    </row>
    <row r="383" spans="1:24" x14ac:dyDescent="0.4">
      <c r="A383" s="15"/>
      <c r="E383" s="15"/>
      <c r="F383" s="15"/>
      <c r="H383" s="15"/>
      <c r="I383" s="15"/>
      <c r="J383" s="15"/>
      <c r="K383" s="15"/>
      <c r="L383" s="15"/>
      <c r="M383" s="15"/>
      <c r="N383" s="19"/>
      <c r="O383" s="8" t="s">
        <v>676</v>
      </c>
      <c r="P383" s="22" t="s">
        <v>870</v>
      </c>
      <c r="Q383" s="22" t="s">
        <v>343</v>
      </c>
      <c r="R383" s="22" t="s">
        <v>102</v>
      </c>
      <c r="S383" s="23" t="s">
        <v>119</v>
      </c>
      <c r="T383" s="15"/>
      <c r="U383" s="15"/>
      <c r="V383" s="15"/>
      <c r="X383" s="15"/>
    </row>
    <row r="384" spans="1:24" x14ac:dyDescent="0.4">
      <c r="A384" s="15"/>
      <c r="E384" s="15"/>
      <c r="F384" s="15"/>
      <c r="H384" s="15"/>
      <c r="I384" s="15"/>
      <c r="J384" s="15"/>
      <c r="K384" s="15"/>
      <c r="L384" s="15"/>
      <c r="M384" s="15"/>
      <c r="N384" s="28"/>
      <c r="O384" s="19" t="s">
        <v>1421</v>
      </c>
      <c r="P384" s="22" t="s">
        <v>871</v>
      </c>
      <c r="Q384" s="22" t="s">
        <v>344</v>
      </c>
      <c r="R384" s="22" t="s">
        <v>101</v>
      </c>
      <c r="S384" s="23" t="s">
        <v>345</v>
      </c>
      <c r="T384" s="15"/>
      <c r="U384" s="15"/>
      <c r="V384" s="15"/>
      <c r="X384" s="15"/>
    </row>
    <row r="385" spans="1:24" x14ac:dyDescent="0.4">
      <c r="A385" s="15"/>
      <c r="E385" s="15"/>
      <c r="F385" s="15"/>
      <c r="H385" s="15"/>
      <c r="I385" s="15"/>
      <c r="J385" s="15"/>
      <c r="K385" s="15"/>
      <c r="L385" s="15"/>
      <c r="M385" s="15"/>
      <c r="N385" s="8"/>
      <c r="O385" s="8" t="s">
        <v>757</v>
      </c>
      <c r="P385" s="22" t="s">
        <v>1582</v>
      </c>
      <c r="Q385" s="22" t="s">
        <v>1583</v>
      </c>
      <c r="R385" s="22" t="s">
        <v>102</v>
      </c>
      <c r="S385" s="23" t="s">
        <v>1584</v>
      </c>
      <c r="T385" s="15"/>
      <c r="U385" s="15"/>
      <c r="V385" s="15"/>
      <c r="X385" s="15"/>
    </row>
    <row r="386" spans="1:24" x14ac:dyDescent="0.4">
      <c r="A386" s="15"/>
      <c r="E386" s="15"/>
      <c r="F386" s="15"/>
      <c r="H386" s="15"/>
      <c r="I386" s="15"/>
      <c r="J386" s="15"/>
      <c r="K386" s="15"/>
      <c r="L386" s="15"/>
      <c r="M386" s="15"/>
      <c r="N386" s="8"/>
      <c r="O386" s="8" t="s">
        <v>677</v>
      </c>
      <c r="P386" s="22" t="s">
        <v>1585</v>
      </c>
      <c r="Q386" s="22" t="s">
        <v>1586</v>
      </c>
      <c r="R386" s="22" t="s">
        <v>107</v>
      </c>
      <c r="S386" s="23" t="s">
        <v>1951</v>
      </c>
      <c r="T386" s="15"/>
      <c r="U386" s="15"/>
      <c r="V386" s="15"/>
      <c r="X386" s="15"/>
    </row>
    <row r="387" spans="1:24" x14ac:dyDescent="0.4">
      <c r="A387" s="15"/>
      <c r="E387" s="15"/>
      <c r="F387" s="15"/>
      <c r="H387" s="15"/>
      <c r="I387" s="15"/>
      <c r="J387" s="15"/>
      <c r="K387" s="15"/>
      <c r="L387" s="15"/>
      <c r="M387" s="15"/>
      <c r="N387" s="8"/>
      <c r="O387" s="19" t="s">
        <v>1922</v>
      </c>
      <c r="P387" s="22" t="s">
        <v>1952</v>
      </c>
      <c r="Q387" s="22" t="s">
        <v>2258</v>
      </c>
      <c r="R387" s="22" t="s">
        <v>133</v>
      </c>
      <c r="S387" s="23" t="s">
        <v>1953</v>
      </c>
      <c r="T387" s="15"/>
      <c r="U387" s="15"/>
      <c r="V387" s="15"/>
      <c r="X387" s="15"/>
    </row>
    <row r="388" spans="1:24" x14ac:dyDescent="0.4">
      <c r="A388" s="15"/>
      <c r="E388" s="15"/>
      <c r="F388" s="15"/>
      <c r="H388" s="15"/>
      <c r="I388" s="15"/>
      <c r="J388" s="15"/>
      <c r="K388" s="15"/>
      <c r="L388" s="15"/>
      <c r="M388" s="15"/>
      <c r="N388" s="28"/>
      <c r="O388" s="8" t="s">
        <v>1422</v>
      </c>
      <c r="P388" s="22" t="s">
        <v>872</v>
      </c>
      <c r="Q388" s="22" t="s">
        <v>346</v>
      </c>
      <c r="R388" s="22" t="s">
        <v>99</v>
      </c>
      <c r="S388" s="23" t="s">
        <v>120</v>
      </c>
      <c r="T388" s="15"/>
      <c r="U388" s="15"/>
      <c r="V388" s="15"/>
      <c r="X388" s="15"/>
    </row>
    <row r="389" spans="1:24" x14ac:dyDescent="0.4">
      <c r="A389" s="15"/>
      <c r="E389" s="15"/>
      <c r="F389" s="15"/>
      <c r="H389" s="15"/>
      <c r="I389" s="15"/>
      <c r="J389" s="15"/>
      <c r="K389" s="15"/>
      <c r="L389" s="15"/>
      <c r="M389" s="15"/>
      <c r="N389" s="8"/>
      <c r="O389" s="24" t="s">
        <v>1713</v>
      </c>
      <c r="P389" s="22" t="s">
        <v>1731</v>
      </c>
      <c r="Q389" s="22" t="s">
        <v>1732</v>
      </c>
      <c r="R389" s="22" t="s">
        <v>102</v>
      </c>
      <c r="S389" s="23" t="s">
        <v>1733</v>
      </c>
      <c r="T389" s="15"/>
      <c r="U389" s="15"/>
      <c r="V389" s="15"/>
      <c r="X389" s="15"/>
    </row>
    <row r="390" spans="1:24" x14ac:dyDescent="0.4">
      <c r="A390" s="15"/>
      <c r="E390" s="15"/>
      <c r="F390" s="15"/>
      <c r="H390" s="15"/>
      <c r="I390" s="15"/>
      <c r="J390" s="15"/>
      <c r="K390" s="15"/>
      <c r="L390" s="15"/>
      <c r="M390" s="15"/>
      <c r="N390" s="8"/>
      <c r="O390" s="8" t="s">
        <v>678</v>
      </c>
      <c r="P390" s="22" t="s">
        <v>873</v>
      </c>
      <c r="Q390" s="22" t="s">
        <v>347</v>
      </c>
      <c r="R390" s="22" t="s">
        <v>99</v>
      </c>
      <c r="S390" s="23" t="s">
        <v>121</v>
      </c>
      <c r="T390" s="15"/>
      <c r="U390" s="15"/>
      <c r="V390" s="15"/>
      <c r="X390" s="15"/>
    </row>
    <row r="391" spans="1:24" x14ac:dyDescent="0.4">
      <c r="A391" s="15"/>
      <c r="E391" s="15"/>
      <c r="F391" s="15"/>
      <c r="H391" s="15"/>
      <c r="I391" s="15"/>
      <c r="J391" s="15"/>
      <c r="K391" s="15"/>
      <c r="L391" s="15"/>
      <c r="M391" s="15"/>
      <c r="N391" s="19"/>
      <c r="O391" s="8" t="s">
        <v>679</v>
      </c>
      <c r="P391" s="22" t="s">
        <v>1587</v>
      </c>
      <c r="Q391" s="22" t="s">
        <v>1588</v>
      </c>
      <c r="R391" s="22" t="s">
        <v>1589</v>
      </c>
      <c r="S391" s="23" t="s">
        <v>1590</v>
      </c>
      <c r="T391" s="15"/>
      <c r="U391" s="15"/>
      <c r="V391" s="15"/>
      <c r="X391" s="15"/>
    </row>
    <row r="392" spans="1:24" x14ac:dyDescent="0.4">
      <c r="A392" s="15"/>
      <c r="E392" s="15"/>
      <c r="F392" s="15"/>
      <c r="H392" s="15"/>
      <c r="I392" s="15"/>
      <c r="J392" s="15"/>
      <c r="K392" s="15"/>
      <c r="L392" s="15"/>
      <c r="M392" s="15"/>
      <c r="N392" s="28"/>
      <c r="O392" s="21" t="s">
        <v>45</v>
      </c>
      <c r="P392" s="22" t="s">
        <v>874</v>
      </c>
      <c r="Q392" s="22" t="s">
        <v>213</v>
      </c>
      <c r="R392" s="22" t="s">
        <v>117</v>
      </c>
      <c r="S392" s="23" t="s">
        <v>213</v>
      </c>
      <c r="T392" s="15"/>
      <c r="U392" s="15"/>
      <c r="V392" s="15"/>
      <c r="X392" s="15"/>
    </row>
    <row r="393" spans="1:24" x14ac:dyDescent="0.4">
      <c r="A393" s="15"/>
      <c r="E393" s="15"/>
      <c r="F393" s="15"/>
      <c r="H393" s="15"/>
      <c r="I393" s="15"/>
      <c r="J393" s="15"/>
      <c r="K393" s="15"/>
      <c r="L393" s="15"/>
      <c r="M393" s="15"/>
      <c r="N393" s="28"/>
      <c r="O393" s="8" t="s">
        <v>680</v>
      </c>
      <c r="P393" s="22" t="s">
        <v>875</v>
      </c>
      <c r="Q393" s="22" t="s">
        <v>348</v>
      </c>
      <c r="R393" s="22" t="s">
        <v>99</v>
      </c>
      <c r="S393" s="23" t="s">
        <v>349</v>
      </c>
      <c r="T393" s="15"/>
      <c r="U393" s="15"/>
      <c r="V393" s="15"/>
      <c r="X393" s="15"/>
    </row>
    <row r="394" spans="1:24" x14ac:dyDescent="0.4">
      <c r="A394" s="15"/>
      <c r="E394" s="15"/>
      <c r="F394" s="15"/>
      <c r="H394" s="15"/>
      <c r="I394" s="15"/>
      <c r="J394" s="15"/>
      <c r="K394" s="15"/>
      <c r="L394" s="15"/>
      <c r="M394" s="15"/>
      <c r="N394" s="8"/>
      <c r="O394" s="8" t="s">
        <v>1423</v>
      </c>
      <c r="P394" s="22" t="s">
        <v>876</v>
      </c>
      <c r="Q394" s="22" t="s">
        <v>350</v>
      </c>
      <c r="R394" s="22" t="s">
        <v>122</v>
      </c>
      <c r="S394" s="23" t="s">
        <v>123</v>
      </c>
      <c r="T394" s="15"/>
      <c r="U394" s="15"/>
      <c r="V394" s="15"/>
      <c r="X394" s="15"/>
    </row>
    <row r="395" spans="1:24" x14ac:dyDescent="0.4">
      <c r="A395" s="15"/>
      <c r="E395" s="15"/>
      <c r="F395" s="15"/>
      <c r="H395" s="15"/>
      <c r="I395" s="15"/>
      <c r="J395" s="15"/>
      <c r="K395" s="15"/>
      <c r="L395" s="15"/>
      <c r="M395" s="15"/>
      <c r="N395" s="8"/>
      <c r="O395" s="8" t="s">
        <v>681</v>
      </c>
      <c r="P395" s="22" t="s">
        <v>877</v>
      </c>
      <c r="Q395" s="22" t="s">
        <v>351</v>
      </c>
      <c r="R395" s="22" t="s">
        <v>101</v>
      </c>
      <c r="S395" s="23" t="s">
        <v>124</v>
      </c>
      <c r="T395" s="15"/>
      <c r="U395" s="15"/>
      <c r="V395" s="15"/>
      <c r="X395" s="15"/>
    </row>
    <row r="396" spans="1:24" x14ac:dyDescent="0.4">
      <c r="A396" s="15"/>
      <c r="E396" s="15"/>
      <c r="F396" s="15"/>
      <c r="H396" s="15"/>
      <c r="I396" s="15"/>
      <c r="J396" s="15"/>
      <c r="K396" s="15"/>
      <c r="L396" s="15"/>
      <c r="M396" s="15"/>
      <c r="N396" s="8"/>
      <c r="O396" s="8" t="s">
        <v>1367</v>
      </c>
      <c r="P396" s="22" t="s">
        <v>878</v>
      </c>
      <c r="Q396" s="22" t="s">
        <v>352</v>
      </c>
      <c r="R396" s="22" t="s">
        <v>102</v>
      </c>
      <c r="S396" s="23" t="s">
        <v>353</v>
      </c>
      <c r="T396" s="15"/>
      <c r="U396" s="15"/>
      <c r="V396" s="15"/>
      <c r="X396" s="15"/>
    </row>
    <row r="397" spans="1:24" x14ac:dyDescent="0.4">
      <c r="A397" s="15"/>
      <c r="E397" s="15"/>
      <c r="F397" s="15"/>
      <c r="H397" s="15"/>
      <c r="I397" s="15"/>
      <c r="J397" s="15"/>
      <c r="K397" s="15"/>
      <c r="L397" s="15"/>
      <c r="M397" s="15"/>
      <c r="N397" s="19"/>
      <c r="O397" s="19" t="s">
        <v>227</v>
      </c>
      <c r="P397" s="22" t="s">
        <v>879</v>
      </c>
      <c r="Q397" s="22" t="s">
        <v>880</v>
      </c>
      <c r="R397" s="22" t="s">
        <v>99</v>
      </c>
      <c r="S397" s="23" t="s">
        <v>881</v>
      </c>
      <c r="T397" s="15"/>
      <c r="U397" s="15"/>
      <c r="V397" s="15"/>
      <c r="X397" s="15"/>
    </row>
    <row r="398" spans="1:24" x14ac:dyDescent="0.4">
      <c r="A398" s="15"/>
      <c r="E398" s="15"/>
      <c r="F398" s="15"/>
      <c r="H398" s="15"/>
      <c r="I398" s="15"/>
      <c r="J398" s="15"/>
      <c r="K398" s="15"/>
      <c r="L398" s="15"/>
      <c r="M398" s="15"/>
      <c r="N398" s="8"/>
      <c r="O398" s="8" t="s">
        <v>1368</v>
      </c>
      <c r="P398" s="22" t="s">
        <v>882</v>
      </c>
      <c r="Q398" s="22" t="s">
        <v>354</v>
      </c>
      <c r="R398" s="22" t="s">
        <v>101</v>
      </c>
      <c r="S398" s="23" t="s">
        <v>125</v>
      </c>
      <c r="T398" s="15"/>
      <c r="U398" s="15"/>
      <c r="V398" s="15"/>
      <c r="X398" s="15"/>
    </row>
    <row r="399" spans="1:24" x14ac:dyDescent="0.4">
      <c r="A399" s="15"/>
      <c r="E399" s="15"/>
      <c r="F399" s="15"/>
      <c r="H399" s="15"/>
      <c r="I399" s="15"/>
      <c r="J399" s="15"/>
      <c r="K399" s="15"/>
      <c r="L399" s="15"/>
      <c r="M399" s="15"/>
      <c r="N399" s="8"/>
      <c r="O399" s="21" t="s">
        <v>682</v>
      </c>
      <c r="P399" s="22" t="s">
        <v>883</v>
      </c>
      <c r="Q399" s="22" t="s">
        <v>355</v>
      </c>
      <c r="R399" s="22" t="s">
        <v>101</v>
      </c>
      <c r="S399" s="23" t="s">
        <v>356</v>
      </c>
      <c r="T399" s="15"/>
      <c r="U399" s="15"/>
      <c r="V399" s="15"/>
      <c r="X399" s="15"/>
    </row>
    <row r="400" spans="1:24" x14ac:dyDescent="0.4">
      <c r="A400" s="15"/>
      <c r="E400" s="15"/>
      <c r="F400" s="15"/>
      <c r="H400" s="15"/>
      <c r="I400" s="15"/>
      <c r="J400" s="15"/>
      <c r="K400" s="15"/>
      <c r="L400" s="15"/>
      <c r="M400" s="15"/>
      <c r="N400" s="28"/>
      <c r="O400" s="21" t="s">
        <v>228</v>
      </c>
      <c r="P400" s="22" t="s">
        <v>884</v>
      </c>
      <c r="Q400" s="22" t="s">
        <v>885</v>
      </c>
      <c r="R400" s="22" t="s">
        <v>102</v>
      </c>
      <c r="S400" s="23" t="s">
        <v>886</v>
      </c>
      <c r="T400" s="15"/>
      <c r="U400" s="15"/>
      <c r="V400" s="15"/>
      <c r="X400" s="15"/>
    </row>
    <row r="401" spans="1:24" x14ac:dyDescent="0.4">
      <c r="A401" s="15"/>
      <c r="E401" s="15"/>
      <c r="F401" s="15"/>
      <c r="H401" s="15"/>
      <c r="I401" s="15"/>
      <c r="J401" s="15"/>
      <c r="K401" s="15"/>
      <c r="L401" s="15"/>
      <c r="M401" s="15"/>
      <c r="N401" s="8"/>
      <c r="O401" s="19" t="s">
        <v>357</v>
      </c>
      <c r="P401" s="22" t="s">
        <v>887</v>
      </c>
      <c r="Q401" s="22" t="s">
        <v>358</v>
      </c>
      <c r="R401" s="22" t="s">
        <v>99</v>
      </c>
      <c r="S401" s="23" t="s">
        <v>888</v>
      </c>
      <c r="T401" s="15"/>
      <c r="U401" s="15"/>
      <c r="V401" s="15"/>
      <c r="X401" s="15"/>
    </row>
    <row r="402" spans="1:24" x14ac:dyDescent="0.4">
      <c r="A402" s="15"/>
      <c r="E402" s="15"/>
      <c r="F402" s="15"/>
      <c r="H402" s="15"/>
      <c r="I402" s="15"/>
      <c r="J402" s="15"/>
      <c r="K402" s="15"/>
      <c r="L402" s="15"/>
      <c r="M402" s="15"/>
      <c r="N402" s="8"/>
      <c r="O402" s="21" t="s">
        <v>1424</v>
      </c>
      <c r="P402" s="22" t="s">
        <v>889</v>
      </c>
      <c r="Q402" s="22" t="s">
        <v>890</v>
      </c>
      <c r="R402" s="22" t="s">
        <v>99</v>
      </c>
      <c r="S402" s="23" t="s">
        <v>891</v>
      </c>
      <c r="T402" s="15"/>
      <c r="U402" s="15"/>
      <c r="V402" s="15"/>
      <c r="X402" s="15"/>
    </row>
    <row r="403" spans="1:24" x14ac:dyDescent="0.4">
      <c r="A403" s="15"/>
      <c r="E403" s="15"/>
      <c r="F403" s="15"/>
      <c r="H403" s="15"/>
      <c r="I403" s="15"/>
      <c r="J403" s="15"/>
      <c r="K403" s="15"/>
      <c r="L403" s="15"/>
      <c r="M403" s="15"/>
      <c r="N403" s="8"/>
      <c r="O403" s="8" t="s">
        <v>229</v>
      </c>
      <c r="P403" s="22" t="s">
        <v>892</v>
      </c>
      <c r="Q403" s="22" t="s">
        <v>893</v>
      </c>
      <c r="R403" s="22" t="s">
        <v>99</v>
      </c>
      <c r="S403" s="23">
        <v>93753288346</v>
      </c>
      <c r="T403" s="15"/>
      <c r="U403" s="15"/>
      <c r="V403" s="15"/>
      <c r="X403" s="15"/>
    </row>
    <row r="404" spans="1:24" x14ac:dyDescent="0.4">
      <c r="A404" s="15"/>
      <c r="E404" s="15"/>
      <c r="F404" s="15"/>
      <c r="H404" s="15"/>
      <c r="I404" s="15"/>
      <c r="J404" s="15"/>
      <c r="K404" s="15"/>
      <c r="L404" s="15"/>
      <c r="M404" s="15"/>
      <c r="N404" s="19"/>
      <c r="O404" s="8" t="s">
        <v>1425</v>
      </c>
      <c r="P404" s="22" t="s">
        <v>894</v>
      </c>
      <c r="Q404" s="22" t="s">
        <v>359</v>
      </c>
      <c r="R404" s="22" t="s">
        <v>99</v>
      </c>
      <c r="S404" s="23" t="s">
        <v>126</v>
      </c>
      <c r="T404" s="15"/>
      <c r="U404" s="15"/>
      <c r="V404" s="15"/>
      <c r="X404" s="15"/>
    </row>
    <row r="405" spans="1:24" x14ac:dyDescent="0.4">
      <c r="A405" s="15"/>
      <c r="E405" s="15"/>
      <c r="F405" s="15"/>
      <c r="H405" s="15"/>
      <c r="I405" s="15"/>
      <c r="J405" s="15"/>
      <c r="K405" s="15"/>
      <c r="L405" s="15"/>
      <c r="M405" s="15"/>
      <c r="N405" s="28"/>
      <c r="O405" s="8" t="s">
        <v>1821</v>
      </c>
      <c r="P405" s="22" t="s">
        <v>1865</v>
      </c>
      <c r="Q405" s="22" t="s">
        <v>1866</v>
      </c>
      <c r="R405" s="22" t="s">
        <v>102</v>
      </c>
      <c r="S405" s="23" t="s">
        <v>1867</v>
      </c>
      <c r="T405" s="15"/>
      <c r="U405" s="15"/>
      <c r="V405" s="15"/>
      <c r="X405" s="15"/>
    </row>
    <row r="406" spans="1:24" x14ac:dyDescent="0.4">
      <c r="A406" s="15"/>
      <c r="E406" s="15"/>
      <c r="F406" s="15"/>
      <c r="H406" s="15"/>
      <c r="I406" s="15"/>
      <c r="J406" s="15"/>
      <c r="K406" s="15"/>
      <c r="L406" s="15"/>
      <c r="M406" s="15"/>
      <c r="N406" s="8"/>
      <c r="O406" s="21" t="s">
        <v>1369</v>
      </c>
      <c r="P406" s="22" t="s">
        <v>895</v>
      </c>
      <c r="Q406" s="22" t="s">
        <v>360</v>
      </c>
      <c r="R406" s="22" t="s">
        <v>99</v>
      </c>
      <c r="S406" s="23" t="s">
        <v>188</v>
      </c>
      <c r="T406" s="15"/>
      <c r="U406" s="15"/>
      <c r="V406" s="15"/>
      <c r="X406" s="15"/>
    </row>
    <row r="407" spans="1:24" x14ac:dyDescent="0.4">
      <c r="A407" s="15"/>
      <c r="E407" s="15"/>
      <c r="F407" s="15"/>
      <c r="H407" s="15"/>
      <c r="I407" s="15"/>
      <c r="J407" s="15"/>
      <c r="K407" s="15"/>
      <c r="L407" s="15"/>
      <c r="M407" s="15"/>
      <c r="N407" s="8"/>
      <c r="O407" s="8" t="s">
        <v>683</v>
      </c>
      <c r="P407" s="22" t="s">
        <v>1591</v>
      </c>
      <c r="Q407" s="22" t="s">
        <v>1592</v>
      </c>
      <c r="R407" s="22" t="s">
        <v>102</v>
      </c>
      <c r="S407" s="23" t="s">
        <v>1593</v>
      </c>
      <c r="T407" s="15"/>
      <c r="U407" s="15"/>
      <c r="V407" s="15"/>
      <c r="X407" s="15"/>
    </row>
    <row r="408" spans="1:24" x14ac:dyDescent="0.4">
      <c r="A408" s="15"/>
      <c r="E408" s="15"/>
      <c r="F408" s="15"/>
      <c r="H408" s="15"/>
      <c r="I408" s="15"/>
      <c r="J408" s="15"/>
      <c r="K408" s="15"/>
      <c r="L408" s="15"/>
      <c r="M408" s="15"/>
      <c r="N408" s="8"/>
      <c r="O408" s="24" t="s">
        <v>684</v>
      </c>
      <c r="P408" s="22" t="s">
        <v>896</v>
      </c>
      <c r="Q408" s="22" t="s">
        <v>361</v>
      </c>
      <c r="R408" s="22" t="s">
        <v>133</v>
      </c>
      <c r="S408" s="23" t="s">
        <v>897</v>
      </c>
      <c r="T408" s="15"/>
      <c r="U408" s="15"/>
      <c r="V408" s="15"/>
      <c r="X408" s="15"/>
    </row>
    <row r="409" spans="1:24" x14ac:dyDescent="0.4">
      <c r="A409" s="15"/>
      <c r="E409" s="15"/>
      <c r="F409" s="15"/>
      <c r="H409" s="15"/>
      <c r="I409" s="15"/>
      <c r="J409" s="15"/>
      <c r="K409" s="15"/>
      <c r="L409" s="15"/>
      <c r="M409" s="15"/>
      <c r="N409" s="8"/>
      <c r="O409" s="8" t="s">
        <v>1426</v>
      </c>
      <c r="P409" s="22" t="s">
        <v>898</v>
      </c>
      <c r="Q409" s="22" t="s">
        <v>362</v>
      </c>
      <c r="R409" s="22" t="s">
        <v>59</v>
      </c>
      <c r="S409" s="23" t="s">
        <v>2020</v>
      </c>
      <c r="T409" s="15"/>
      <c r="U409" s="15"/>
      <c r="V409" s="15"/>
      <c r="X409" s="15"/>
    </row>
    <row r="410" spans="1:24" x14ac:dyDescent="0.4">
      <c r="A410" s="15"/>
      <c r="E410" s="15"/>
      <c r="F410" s="15"/>
      <c r="H410" s="15"/>
      <c r="I410" s="15"/>
      <c r="J410" s="15"/>
      <c r="K410" s="15"/>
      <c r="L410" s="15"/>
      <c r="M410" s="15"/>
      <c r="N410" s="28"/>
      <c r="O410" s="19" t="s">
        <v>363</v>
      </c>
      <c r="P410" s="22" t="s">
        <v>899</v>
      </c>
      <c r="Q410" s="22" t="s">
        <v>364</v>
      </c>
      <c r="R410" s="22" t="s">
        <v>102</v>
      </c>
      <c r="S410" s="23" t="s">
        <v>900</v>
      </c>
      <c r="T410" s="15"/>
      <c r="U410" s="15"/>
      <c r="V410" s="15"/>
      <c r="X410" s="15"/>
    </row>
    <row r="411" spans="1:24" x14ac:dyDescent="0.4">
      <c r="A411" s="15"/>
      <c r="E411" s="15"/>
      <c r="F411" s="15"/>
      <c r="H411" s="15"/>
      <c r="I411" s="15"/>
      <c r="J411" s="15"/>
      <c r="K411" s="15"/>
      <c r="L411" s="15"/>
      <c r="M411" s="15"/>
      <c r="N411" s="8"/>
      <c r="O411" s="21" t="s">
        <v>1427</v>
      </c>
      <c r="P411" s="22" t="s">
        <v>901</v>
      </c>
      <c r="Q411" s="22" t="s">
        <v>365</v>
      </c>
      <c r="R411" s="22" t="e">
        <v>#N/A</v>
      </c>
      <c r="S411" s="23" t="e">
        <v>#N/A</v>
      </c>
      <c r="T411" s="15"/>
      <c r="U411" s="15"/>
      <c r="V411" s="15"/>
      <c r="X411" s="15"/>
    </row>
    <row r="412" spans="1:24" x14ac:dyDescent="0.4">
      <c r="A412" s="15"/>
      <c r="E412" s="15"/>
      <c r="F412" s="15"/>
      <c r="H412" s="15"/>
      <c r="I412" s="15"/>
      <c r="J412" s="15"/>
      <c r="K412" s="15"/>
      <c r="L412" s="15"/>
      <c r="M412" s="15"/>
      <c r="N412" s="28"/>
      <c r="O412" s="21" t="s">
        <v>1428</v>
      </c>
      <c r="P412" s="22" t="s">
        <v>902</v>
      </c>
      <c r="Q412" s="22" t="s">
        <v>366</v>
      </c>
      <c r="R412" s="22" t="s">
        <v>99</v>
      </c>
      <c r="S412" s="23" t="s">
        <v>217</v>
      </c>
      <c r="T412" s="15"/>
      <c r="U412" s="15"/>
      <c r="V412" s="15"/>
      <c r="X412" s="15"/>
    </row>
    <row r="413" spans="1:24" x14ac:dyDescent="0.4">
      <c r="A413" s="15"/>
      <c r="E413" s="15"/>
      <c r="F413" s="15"/>
      <c r="H413" s="15"/>
      <c r="I413" s="15"/>
      <c r="J413" s="15"/>
      <c r="K413" s="15"/>
      <c r="L413" s="15"/>
      <c r="M413" s="15"/>
      <c r="N413" s="28"/>
      <c r="O413" s="8" t="s">
        <v>46</v>
      </c>
      <c r="P413" s="22" t="s">
        <v>903</v>
      </c>
      <c r="Q413" s="22" t="s">
        <v>367</v>
      </c>
      <c r="R413" s="22" t="s">
        <v>59</v>
      </c>
      <c r="S413" s="23" t="s">
        <v>904</v>
      </c>
      <c r="T413" s="15"/>
      <c r="U413" s="15"/>
      <c r="V413" s="15"/>
      <c r="X413" s="15"/>
    </row>
    <row r="414" spans="1:24" x14ac:dyDescent="0.4">
      <c r="A414" s="15"/>
      <c r="E414" s="15"/>
      <c r="F414" s="15"/>
      <c r="H414" s="15"/>
      <c r="I414" s="15"/>
      <c r="J414" s="15"/>
      <c r="K414" s="15"/>
      <c r="L414" s="15"/>
      <c r="M414" s="15"/>
      <c r="N414" s="8"/>
      <c r="O414" s="8" t="s">
        <v>1429</v>
      </c>
      <c r="P414" s="22" t="s">
        <v>905</v>
      </c>
      <c r="Q414" s="22" t="s">
        <v>368</v>
      </c>
      <c r="R414" s="22" t="s">
        <v>99</v>
      </c>
      <c r="S414" s="23" t="s">
        <v>369</v>
      </c>
      <c r="T414" s="15"/>
      <c r="U414" s="15"/>
      <c r="V414" s="15"/>
      <c r="X414" s="15"/>
    </row>
    <row r="415" spans="1:24" x14ac:dyDescent="0.4">
      <c r="A415" s="15"/>
      <c r="E415" s="15"/>
      <c r="F415" s="15"/>
      <c r="H415" s="15"/>
      <c r="I415" s="15"/>
      <c r="J415" s="15"/>
      <c r="K415" s="15"/>
      <c r="L415" s="15"/>
      <c r="M415" s="15"/>
      <c r="N415" s="8"/>
      <c r="O415" s="8" t="s">
        <v>685</v>
      </c>
      <c r="P415" s="22" t="s">
        <v>1594</v>
      </c>
      <c r="Q415" s="22" t="s">
        <v>1595</v>
      </c>
      <c r="R415" s="22" t="s">
        <v>102</v>
      </c>
      <c r="S415" s="23" t="s">
        <v>1596</v>
      </c>
      <c r="T415" s="15"/>
      <c r="U415" s="15"/>
      <c r="V415" s="15"/>
      <c r="X415" s="15"/>
    </row>
    <row r="416" spans="1:24" x14ac:dyDescent="0.4">
      <c r="A416" s="15"/>
      <c r="E416" s="15"/>
      <c r="F416" s="15"/>
      <c r="H416" s="15"/>
      <c r="I416" s="15"/>
      <c r="J416" s="15"/>
      <c r="K416" s="15"/>
      <c r="L416" s="15"/>
      <c r="M416" s="15"/>
      <c r="N416" s="8"/>
      <c r="O416" s="19" t="s">
        <v>203</v>
      </c>
      <c r="P416" s="22" t="s">
        <v>906</v>
      </c>
      <c r="Q416" s="22" t="s">
        <v>370</v>
      </c>
      <c r="R416" s="22" t="s">
        <v>99</v>
      </c>
      <c r="S416" s="23" t="s">
        <v>189</v>
      </c>
      <c r="T416" s="15"/>
      <c r="U416" s="15"/>
      <c r="V416" s="15"/>
      <c r="X416" s="15"/>
    </row>
    <row r="417" spans="1:24" x14ac:dyDescent="0.4">
      <c r="A417" s="15"/>
      <c r="E417" s="15"/>
      <c r="F417" s="15"/>
      <c r="H417" s="15"/>
      <c r="I417" s="15"/>
      <c r="J417" s="15"/>
      <c r="K417" s="15"/>
      <c r="L417" s="15"/>
      <c r="M417" s="15"/>
      <c r="N417" s="8"/>
      <c r="O417" s="8" t="s">
        <v>686</v>
      </c>
      <c r="P417" s="22" t="s">
        <v>907</v>
      </c>
      <c r="Q417" s="22" t="s">
        <v>371</v>
      </c>
      <c r="R417" s="22" t="s">
        <v>59</v>
      </c>
      <c r="S417" s="23" t="s">
        <v>127</v>
      </c>
      <c r="T417" s="15"/>
      <c r="U417" s="15"/>
      <c r="V417" s="15"/>
      <c r="X417" s="15"/>
    </row>
    <row r="418" spans="1:24" x14ac:dyDescent="0.4">
      <c r="A418" s="15"/>
      <c r="E418" s="15"/>
      <c r="F418" s="15"/>
      <c r="H418" s="15"/>
      <c r="I418" s="15"/>
      <c r="J418" s="15"/>
      <c r="K418" s="15"/>
      <c r="L418" s="15"/>
      <c r="M418" s="15"/>
      <c r="N418" s="8"/>
      <c r="O418" s="8" t="s">
        <v>1364</v>
      </c>
      <c r="P418" s="22" t="s">
        <v>1597</v>
      </c>
      <c r="Q418" s="22" t="s">
        <v>1598</v>
      </c>
      <c r="R418" s="22" t="s">
        <v>101</v>
      </c>
      <c r="S418" s="23" t="s">
        <v>1599</v>
      </c>
      <c r="T418" s="15"/>
      <c r="U418" s="15"/>
      <c r="V418" s="15"/>
      <c r="X418" s="15"/>
    </row>
    <row r="419" spans="1:24" x14ac:dyDescent="0.4">
      <c r="A419" s="15"/>
      <c r="E419" s="15"/>
      <c r="F419" s="15"/>
      <c r="H419" s="15"/>
      <c r="I419" s="15"/>
      <c r="J419" s="15"/>
      <c r="K419" s="15"/>
      <c r="L419" s="15"/>
      <c r="M419" s="15"/>
      <c r="N419" s="8"/>
      <c r="O419" s="21" t="s">
        <v>204</v>
      </c>
      <c r="P419" s="22" t="s">
        <v>908</v>
      </c>
      <c r="Q419" s="22">
        <v>0</v>
      </c>
      <c r="R419" s="22" t="s">
        <v>99</v>
      </c>
      <c r="S419" s="23" t="s">
        <v>909</v>
      </c>
      <c r="T419" s="15"/>
      <c r="U419" s="15"/>
      <c r="V419" s="15"/>
      <c r="X419" s="15"/>
    </row>
    <row r="420" spans="1:24" x14ac:dyDescent="0.4">
      <c r="A420" s="15"/>
      <c r="E420" s="15"/>
      <c r="F420" s="15"/>
      <c r="H420" s="15"/>
      <c r="I420" s="15"/>
      <c r="J420" s="15"/>
      <c r="K420" s="15"/>
      <c r="L420" s="15"/>
      <c r="M420" s="15"/>
      <c r="N420" s="19"/>
      <c r="O420" s="8" t="s">
        <v>687</v>
      </c>
      <c r="P420" s="22" t="s">
        <v>910</v>
      </c>
      <c r="Q420" s="22" t="s">
        <v>372</v>
      </c>
      <c r="R420" s="22" t="s">
        <v>102</v>
      </c>
      <c r="S420" s="23" t="s">
        <v>373</v>
      </c>
      <c r="T420" s="15"/>
      <c r="U420" s="15"/>
      <c r="V420" s="15"/>
      <c r="X420" s="15"/>
    </row>
    <row r="421" spans="1:24" x14ac:dyDescent="0.4">
      <c r="A421" s="15"/>
      <c r="E421" s="15"/>
      <c r="F421" s="15"/>
      <c r="H421" s="15"/>
      <c r="I421" s="15"/>
      <c r="J421" s="15"/>
      <c r="K421" s="15"/>
      <c r="L421" s="15"/>
      <c r="M421" s="15"/>
      <c r="N421" s="8"/>
      <c r="O421" s="8" t="s">
        <v>1822</v>
      </c>
      <c r="P421" s="22" t="s">
        <v>1868</v>
      </c>
      <c r="Q421" s="22" t="s">
        <v>1869</v>
      </c>
      <c r="R421" s="22" t="s">
        <v>107</v>
      </c>
      <c r="S421" s="23" t="s">
        <v>1870</v>
      </c>
      <c r="T421" s="15"/>
      <c r="U421" s="15"/>
      <c r="V421" s="15"/>
      <c r="X421" s="15"/>
    </row>
    <row r="422" spans="1:24" x14ac:dyDescent="0.4">
      <c r="A422" s="15"/>
      <c r="E422" s="15"/>
      <c r="F422" s="15"/>
      <c r="H422" s="15"/>
      <c r="I422" s="15"/>
      <c r="J422" s="15"/>
      <c r="K422" s="15"/>
      <c r="L422" s="15"/>
      <c r="M422" s="15"/>
      <c r="N422" s="28"/>
      <c r="O422" s="8" t="s">
        <v>688</v>
      </c>
      <c r="P422" s="22" t="s">
        <v>911</v>
      </c>
      <c r="Q422" s="22" t="s">
        <v>374</v>
      </c>
      <c r="R422" s="22" t="s">
        <v>102</v>
      </c>
      <c r="S422" s="23" t="s">
        <v>128</v>
      </c>
      <c r="T422" s="15"/>
      <c r="U422" s="15"/>
      <c r="V422" s="15"/>
      <c r="X422" s="15"/>
    </row>
    <row r="423" spans="1:24" x14ac:dyDescent="0.4">
      <c r="A423" s="15"/>
      <c r="E423" s="15"/>
      <c r="F423" s="15"/>
      <c r="H423" s="15"/>
      <c r="I423" s="15"/>
      <c r="J423" s="15"/>
      <c r="K423" s="15"/>
      <c r="L423" s="15"/>
      <c r="M423" s="15"/>
      <c r="N423" s="8"/>
      <c r="O423" s="19" t="s">
        <v>1370</v>
      </c>
      <c r="P423" s="22" t="s">
        <v>912</v>
      </c>
      <c r="Q423" s="22" t="s">
        <v>375</v>
      </c>
      <c r="R423" s="22" t="s">
        <v>122</v>
      </c>
      <c r="S423" s="23" t="s">
        <v>129</v>
      </c>
      <c r="T423" s="15"/>
      <c r="U423" s="15"/>
      <c r="V423" s="15"/>
      <c r="X423" s="15"/>
    </row>
    <row r="424" spans="1:24" x14ac:dyDescent="0.4">
      <c r="A424" s="15"/>
      <c r="E424" s="15"/>
      <c r="F424" s="15"/>
      <c r="H424" s="15"/>
      <c r="I424" s="15"/>
      <c r="J424" s="15"/>
      <c r="K424" s="15"/>
      <c r="L424" s="15"/>
      <c r="M424" s="15"/>
      <c r="N424" s="28"/>
      <c r="O424" s="21" t="s">
        <v>20</v>
      </c>
      <c r="P424" s="22" t="s">
        <v>913</v>
      </c>
      <c r="Q424" s="22" t="s">
        <v>130</v>
      </c>
      <c r="R424" s="22" t="s">
        <v>117</v>
      </c>
      <c r="S424" s="23" t="s">
        <v>130</v>
      </c>
      <c r="T424" s="15"/>
      <c r="U424" s="15"/>
      <c r="V424" s="15"/>
      <c r="X424" s="15"/>
    </row>
    <row r="425" spans="1:24" x14ac:dyDescent="0.4">
      <c r="A425" s="15"/>
      <c r="E425" s="15"/>
      <c r="F425" s="15"/>
      <c r="H425" s="15"/>
      <c r="I425" s="15"/>
      <c r="J425" s="15"/>
      <c r="K425" s="15"/>
      <c r="L425" s="15"/>
      <c r="M425" s="15"/>
      <c r="N425" s="19"/>
      <c r="O425" s="8" t="s">
        <v>47</v>
      </c>
      <c r="P425" s="22" t="s">
        <v>914</v>
      </c>
      <c r="Q425" s="22" t="s">
        <v>376</v>
      </c>
      <c r="R425" s="22" t="s">
        <v>102</v>
      </c>
      <c r="S425" s="23" t="s">
        <v>915</v>
      </c>
      <c r="T425" s="15"/>
      <c r="U425" s="15"/>
      <c r="V425" s="15"/>
      <c r="X425" s="15"/>
    </row>
    <row r="426" spans="1:24" x14ac:dyDescent="0.4">
      <c r="A426" s="15"/>
      <c r="E426" s="15"/>
      <c r="F426" s="15"/>
      <c r="H426" s="15"/>
      <c r="I426" s="15"/>
      <c r="J426" s="15"/>
      <c r="K426" s="15"/>
      <c r="L426" s="15"/>
      <c r="M426" s="15"/>
      <c r="N426" s="8"/>
      <c r="O426" s="8" t="s">
        <v>1823</v>
      </c>
      <c r="P426" s="22" t="s">
        <v>1871</v>
      </c>
      <c r="Q426" s="22" t="s">
        <v>1872</v>
      </c>
      <c r="R426" s="22" t="s">
        <v>102</v>
      </c>
      <c r="S426" s="23" t="s">
        <v>1873</v>
      </c>
      <c r="T426" s="15"/>
      <c r="U426" s="15"/>
      <c r="V426" s="15"/>
      <c r="X426" s="15"/>
    </row>
    <row r="427" spans="1:24" x14ac:dyDescent="0.4">
      <c r="A427" s="15"/>
      <c r="E427" s="15"/>
      <c r="F427" s="15"/>
      <c r="H427" s="15"/>
      <c r="I427" s="15"/>
      <c r="J427" s="15"/>
      <c r="K427" s="15"/>
      <c r="L427" s="15"/>
      <c r="M427" s="15"/>
      <c r="N427" s="19"/>
      <c r="O427" s="8" t="s">
        <v>377</v>
      </c>
      <c r="P427" s="22" t="s">
        <v>916</v>
      </c>
      <c r="Q427" s="22" t="s">
        <v>378</v>
      </c>
      <c r="R427" s="22" t="s">
        <v>101</v>
      </c>
      <c r="S427" s="23" t="s">
        <v>379</v>
      </c>
      <c r="T427" s="15"/>
      <c r="U427" s="15"/>
      <c r="V427" s="15"/>
      <c r="X427" s="15"/>
    </row>
    <row r="428" spans="1:24" x14ac:dyDescent="0.4">
      <c r="A428" s="15"/>
      <c r="E428" s="15"/>
      <c r="F428" s="15"/>
      <c r="H428" s="15"/>
      <c r="I428" s="15"/>
      <c r="J428" s="15"/>
      <c r="K428" s="15"/>
      <c r="L428" s="15"/>
      <c r="M428" s="15"/>
      <c r="N428" s="8"/>
      <c r="O428" s="8" t="s">
        <v>68</v>
      </c>
      <c r="P428" s="22" t="s">
        <v>917</v>
      </c>
      <c r="Q428" s="22" t="s">
        <v>1874</v>
      </c>
      <c r="R428" s="22" t="s">
        <v>133</v>
      </c>
      <c r="S428" s="23" t="s">
        <v>918</v>
      </c>
      <c r="T428" s="15"/>
      <c r="U428" s="15"/>
      <c r="V428" s="15"/>
      <c r="X428" s="15"/>
    </row>
    <row r="429" spans="1:24" x14ac:dyDescent="0.4">
      <c r="A429" s="15"/>
      <c r="E429" s="15"/>
      <c r="F429" s="15"/>
      <c r="H429" s="15"/>
      <c r="I429" s="15"/>
      <c r="J429" s="15"/>
      <c r="K429" s="15"/>
      <c r="L429" s="15"/>
      <c r="M429" s="15"/>
      <c r="N429" s="8"/>
      <c r="O429" s="21" t="s">
        <v>1714</v>
      </c>
      <c r="P429" s="22" t="s">
        <v>1734</v>
      </c>
      <c r="Q429" s="22" t="s">
        <v>1735</v>
      </c>
      <c r="R429" s="22" t="s">
        <v>102</v>
      </c>
      <c r="S429" s="23" t="s">
        <v>1736</v>
      </c>
      <c r="T429" s="15"/>
      <c r="U429" s="15"/>
      <c r="V429" s="15"/>
      <c r="X429" s="15"/>
    </row>
    <row r="430" spans="1:24" x14ac:dyDescent="0.4">
      <c r="A430" s="15"/>
      <c r="E430" s="15"/>
      <c r="F430" s="15"/>
      <c r="H430" s="15"/>
      <c r="I430" s="15"/>
      <c r="J430" s="15"/>
      <c r="K430" s="15"/>
      <c r="L430" s="15"/>
      <c r="M430" s="15"/>
      <c r="N430" s="8"/>
      <c r="O430" s="8" t="s">
        <v>69</v>
      </c>
      <c r="P430" s="22" t="s">
        <v>919</v>
      </c>
      <c r="Q430" s="22" t="s">
        <v>1600</v>
      </c>
      <c r="R430" s="22" t="s">
        <v>99</v>
      </c>
      <c r="S430" s="23" t="s">
        <v>920</v>
      </c>
      <c r="T430" s="15"/>
      <c r="U430" s="15"/>
      <c r="V430" s="15"/>
      <c r="X430" s="15"/>
    </row>
    <row r="431" spans="1:24" x14ac:dyDescent="0.4">
      <c r="A431" s="15"/>
      <c r="E431" s="15"/>
      <c r="F431" s="15"/>
      <c r="H431" s="15"/>
      <c r="I431" s="15"/>
      <c r="J431" s="15"/>
      <c r="K431" s="15"/>
      <c r="L431" s="15"/>
      <c r="M431" s="15"/>
      <c r="N431" s="28"/>
      <c r="O431" s="21" t="s">
        <v>38</v>
      </c>
      <c r="P431" s="22" t="s">
        <v>921</v>
      </c>
      <c r="Q431" s="22" t="s">
        <v>380</v>
      </c>
      <c r="R431" s="22" t="s">
        <v>99</v>
      </c>
      <c r="S431" s="23" t="s">
        <v>922</v>
      </c>
      <c r="T431" s="15"/>
      <c r="U431" s="15"/>
      <c r="V431" s="15"/>
      <c r="X431" s="15"/>
    </row>
    <row r="432" spans="1:24" x14ac:dyDescent="0.4">
      <c r="A432" s="15"/>
      <c r="E432" s="15"/>
      <c r="F432" s="15"/>
      <c r="H432" s="15"/>
      <c r="I432" s="15"/>
      <c r="J432" s="15"/>
      <c r="K432" s="15"/>
      <c r="L432" s="15"/>
      <c r="M432" s="15"/>
      <c r="N432" s="19"/>
      <c r="O432" s="21" t="s">
        <v>2035</v>
      </c>
      <c r="P432" s="22" t="s">
        <v>936</v>
      </c>
      <c r="Q432" s="22" t="s">
        <v>937</v>
      </c>
      <c r="R432" s="22" t="s">
        <v>101</v>
      </c>
      <c r="S432" s="23" t="s">
        <v>938</v>
      </c>
      <c r="T432" s="15"/>
      <c r="U432" s="15"/>
      <c r="V432" s="15"/>
      <c r="X432" s="15"/>
    </row>
    <row r="433" spans="1:24" x14ac:dyDescent="0.4">
      <c r="A433" s="15"/>
      <c r="E433" s="15"/>
      <c r="F433" s="15"/>
      <c r="H433" s="15"/>
      <c r="I433" s="15"/>
      <c r="J433" s="15"/>
      <c r="K433" s="15"/>
      <c r="L433" s="15"/>
      <c r="M433" s="15"/>
      <c r="N433" s="8"/>
      <c r="O433" s="8" t="s">
        <v>70</v>
      </c>
      <c r="P433" s="22" t="s">
        <v>923</v>
      </c>
      <c r="Q433" s="22" t="s">
        <v>924</v>
      </c>
      <c r="R433" s="22" t="s">
        <v>117</v>
      </c>
      <c r="S433" s="23" t="s">
        <v>924</v>
      </c>
      <c r="T433" s="15"/>
      <c r="U433" s="15"/>
      <c r="V433" s="15"/>
      <c r="X433" s="15"/>
    </row>
    <row r="434" spans="1:24" x14ac:dyDescent="0.4">
      <c r="A434" s="15"/>
      <c r="E434" s="15"/>
      <c r="F434" s="15"/>
      <c r="H434" s="15"/>
      <c r="I434" s="15"/>
      <c r="J434" s="15"/>
      <c r="K434" s="15"/>
      <c r="L434" s="15"/>
      <c r="M434" s="15"/>
      <c r="N434" s="8"/>
      <c r="O434" s="8" t="s">
        <v>1430</v>
      </c>
      <c r="P434" s="22" t="s">
        <v>925</v>
      </c>
      <c r="Q434" s="22" t="s">
        <v>381</v>
      </c>
      <c r="R434" s="22" t="s">
        <v>99</v>
      </c>
      <c r="S434" s="23" t="s">
        <v>382</v>
      </c>
      <c r="T434" s="15"/>
      <c r="U434" s="15"/>
      <c r="V434" s="15"/>
      <c r="X434" s="15"/>
    </row>
    <row r="435" spans="1:24" x14ac:dyDescent="0.4">
      <c r="A435" s="15"/>
      <c r="E435" s="15"/>
      <c r="F435" s="15"/>
      <c r="H435" s="15"/>
      <c r="I435" s="15"/>
      <c r="J435" s="15"/>
      <c r="K435" s="15"/>
      <c r="L435" s="15"/>
      <c r="M435" s="15"/>
      <c r="N435" s="8"/>
      <c r="O435" s="8" t="s">
        <v>1387</v>
      </c>
      <c r="P435" s="22" t="s">
        <v>926</v>
      </c>
      <c r="Q435" s="22" t="s">
        <v>927</v>
      </c>
      <c r="R435" s="22" t="s">
        <v>131</v>
      </c>
      <c r="S435" s="23" t="s">
        <v>383</v>
      </c>
      <c r="T435" s="15"/>
      <c r="U435" s="15"/>
      <c r="V435" s="15"/>
      <c r="X435" s="15"/>
    </row>
    <row r="436" spans="1:24" x14ac:dyDescent="0.4">
      <c r="A436" s="15"/>
      <c r="E436" s="15"/>
      <c r="F436" s="15"/>
      <c r="H436" s="15"/>
      <c r="I436" s="15"/>
      <c r="J436" s="15"/>
      <c r="K436" s="15"/>
      <c r="L436" s="15"/>
      <c r="M436" s="15"/>
      <c r="N436" s="8"/>
      <c r="O436" s="8" t="s">
        <v>689</v>
      </c>
      <c r="P436" s="22" t="s">
        <v>928</v>
      </c>
      <c r="Q436" s="22" t="s">
        <v>384</v>
      </c>
      <c r="R436" s="22" t="s">
        <v>101</v>
      </c>
      <c r="S436" s="23" t="s">
        <v>132</v>
      </c>
      <c r="T436" s="15"/>
      <c r="U436" s="15"/>
      <c r="V436" s="15"/>
      <c r="X436" s="15"/>
    </row>
    <row r="437" spans="1:24" x14ac:dyDescent="0.4">
      <c r="A437" s="15"/>
      <c r="E437" s="15"/>
      <c r="F437" s="15"/>
      <c r="H437" s="15"/>
      <c r="I437" s="15"/>
      <c r="J437" s="15"/>
      <c r="K437" s="15"/>
      <c r="L437" s="15"/>
      <c r="M437" s="15"/>
      <c r="N437" s="8"/>
      <c r="O437" s="8" t="s">
        <v>230</v>
      </c>
      <c r="P437" s="22" t="s">
        <v>929</v>
      </c>
      <c r="Q437" s="22" t="s">
        <v>930</v>
      </c>
      <c r="R437" s="22" t="s">
        <v>101</v>
      </c>
      <c r="S437" s="23" t="s">
        <v>931</v>
      </c>
      <c r="T437" s="15"/>
      <c r="U437" s="15"/>
      <c r="V437" s="15"/>
      <c r="X437" s="15"/>
    </row>
    <row r="438" spans="1:24" x14ac:dyDescent="0.4">
      <c r="A438" s="15"/>
      <c r="E438" s="15"/>
      <c r="F438" s="15"/>
      <c r="H438" s="15"/>
      <c r="I438" s="15"/>
      <c r="J438" s="15"/>
      <c r="K438" s="15"/>
      <c r="L438" s="15"/>
      <c r="M438" s="15"/>
      <c r="N438" s="8"/>
      <c r="O438" s="8" t="s">
        <v>1431</v>
      </c>
      <c r="P438" s="22" t="s">
        <v>932</v>
      </c>
      <c r="Q438" s="22" t="s">
        <v>385</v>
      </c>
      <c r="R438" s="22" t="s">
        <v>99</v>
      </c>
      <c r="S438" s="23" t="s">
        <v>190</v>
      </c>
      <c r="T438" s="15"/>
      <c r="U438" s="15"/>
      <c r="V438" s="15"/>
      <c r="X438" s="15"/>
    </row>
    <row r="439" spans="1:24" x14ac:dyDescent="0.4">
      <c r="A439" s="15"/>
      <c r="E439" s="15"/>
      <c r="F439" s="15"/>
      <c r="H439" s="15"/>
      <c r="I439" s="15"/>
      <c r="J439" s="15"/>
      <c r="K439" s="15"/>
      <c r="L439" s="15"/>
      <c r="M439" s="15"/>
      <c r="N439" s="8"/>
      <c r="O439" s="19" t="s">
        <v>690</v>
      </c>
      <c r="P439" s="22" t="s">
        <v>1601</v>
      </c>
      <c r="Q439" s="22" t="s">
        <v>1602</v>
      </c>
      <c r="R439" s="22" t="s">
        <v>99</v>
      </c>
      <c r="S439" s="23" t="s">
        <v>1603</v>
      </c>
      <c r="T439" s="15"/>
      <c r="U439" s="15"/>
      <c r="V439" s="15"/>
      <c r="X439" s="15"/>
    </row>
    <row r="440" spans="1:24" x14ac:dyDescent="0.4">
      <c r="A440" s="15"/>
      <c r="E440" s="15"/>
      <c r="F440" s="15"/>
      <c r="H440" s="15"/>
      <c r="I440" s="15"/>
      <c r="J440" s="15"/>
      <c r="K440" s="15"/>
      <c r="L440" s="15"/>
      <c r="M440" s="15"/>
      <c r="N440" s="8"/>
      <c r="O440" s="21" t="s">
        <v>21</v>
      </c>
      <c r="P440" s="22" t="s">
        <v>933</v>
      </c>
      <c r="Q440" s="22" t="s">
        <v>386</v>
      </c>
      <c r="R440" s="22" t="s">
        <v>133</v>
      </c>
      <c r="S440" s="23" t="s">
        <v>134</v>
      </c>
      <c r="T440" s="15"/>
      <c r="U440" s="15"/>
      <c r="V440" s="15"/>
      <c r="X440" s="15"/>
    </row>
    <row r="441" spans="1:24" x14ac:dyDescent="0.4">
      <c r="A441" s="15"/>
      <c r="E441" s="15"/>
      <c r="F441" s="15"/>
      <c r="H441" s="15"/>
      <c r="I441" s="15"/>
      <c r="J441" s="15"/>
      <c r="K441" s="15"/>
      <c r="L441" s="15"/>
      <c r="M441" s="15"/>
      <c r="N441" s="8"/>
      <c r="O441" s="8" t="s">
        <v>1695</v>
      </c>
      <c r="P441" s="22" t="s">
        <v>1737</v>
      </c>
      <c r="Q441" s="22" t="s">
        <v>1738</v>
      </c>
      <c r="R441" s="22" t="s">
        <v>99</v>
      </c>
      <c r="S441" s="23" t="s">
        <v>1739</v>
      </c>
      <c r="T441" s="15"/>
      <c r="U441" s="15"/>
      <c r="V441" s="15"/>
      <c r="X441" s="15"/>
    </row>
    <row r="442" spans="1:24" x14ac:dyDescent="0.4">
      <c r="A442" s="15"/>
      <c r="E442" s="15"/>
      <c r="F442" s="15"/>
      <c r="H442" s="15"/>
      <c r="I442" s="15"/>
      <c r="J442" s="15"/>
      <c r="K442" s="15"/>
      <c r="L442" s="15"/>
      <c r="M442" s="15"/>
      <c r="N442" s="28"/>
      <c r="O442" s="8" t="s">
        <v>1715</v>
      </c>
      <c r="P442" s="22" t="s">
        <v>1740</v>
      </c>
      <c r="Q442" s="22" t="s">
        <v>1741</v>
      </c>
      <c r="R442" s="22" t="s">
        <v>102</v>
      </c>
      <c r="S442" s="23" t="s">
        <v>1742</v>
      </c>
      <c r="T442" s="15"/>
      <c r="U442" s="15"/>
      <c r="V442" s="15"/>
      <c r="X442" s="15"/>
    </row>
    <row r="443" spans="1:24" x14ac:dyDescent="0.4">
      <c r="A443" s="15"/>
      <c r="E443" s="15"/>
      <c r="F443" s="15"/>
      <c r="H443" s="15"/>
      <c r="I443" s="15"/>
      <c r="J443" s="15"/>
      <c r="K443" s="15"/>
      <c r="L443" s="15"/>
      <c r="M443" s="15"/>
      <c r="N443" s="28"/>
      <c r="O443" s="21" t="s">
        <v>48</v>
      </c>
      <c r="P443" s="22" t="s">
        <v>934</v>
      </c>
      <c r="Q443" s="22" t="s">
        <v>387</v>
      </c>
      <c r="R443" s="22" t="s">
        <v>101</v>
      </c>
      <c r="S443" s="23" t="s">
        <v>935</v>
      </c>
      <c r="T443" s="15"/>
      <c r="U443" s="15"/>
      <c r="V443" s="15"/>
      <c r="X443" s="15"/>
    </row>
    <row r="444" spans="1:24" x14ac:dyDescent="0.4">
      <c r="A444" s="15"/>
      <c r="E444" s="15"/>
      <c r="F444" s="15"/>
      <c r="H444" s="15"/>
      <c r="I444" s="15"/>
      <c r="J444" s="15"/>
      <c r="K444" s="15"/>
      <c r="L444" s="15"/>
      <c r="M444" s="15"/>
      <c r="N444" s="8"/>
      <c r="O444" s="19" t="s">
        <v>1954</v>
      </c>
      <c r="P444" s="22" t="s">
        <v>1955</v>
      </c>
      <c r="Q444" s="22" t="s">
        <v>1956</v>
      </c>
      <c r="R444" s="22" t="s">
        <v>99</v>
      </c>
      <c r="S444" s="23">
        <v>91071692677</v>
      </c>
      <c r="T444" s="15"/>
      <c r="U444" s="15"/>
      <c r="V444" s="15"/>
      <c r="X444" s="15"/>
    </row>
    <row r="445" spans="1:24" x14ac:dyDescent="0.4">
      <c r="A445" s="15"/>
      <c r="E445" s="15"/>
      <c r="F445" s="15"/>
      <c r="H445" s="15"/>
      <c r="I445" s="15"/>
      <c r="J445" s="15"/>
      <c r="K445" s="15"/>
      <c r="L445" s="15"/>
      <c r="M445" s="15"/>
      <c r="N445" s="8"/>
      <c r="O445" s="8" t="s">
        <v>231</v>
      </c>
      <c r="P445" s="22" t="s">
        <v>939</v>
      </c>
      <c r="Q445" s="22" t="s">
        <v>940</v>
      </c>
      <c r="R445" s="22" t="s">
        <v>101</v>
      </c>
      <c r="S445" s="23" t="s">
        <v>941</v>
      </c>
      <c r="T445" s="15"/>
      <c r="U445" s="15"/>
      <c r="V445" s="15"/>
      <c r="X445" s="15"/>
    </row>
    <row r="446" spans="1:24" x14ac:dyDescent="0.4">
      <c r="A446" s="15"/>
      <c r="E446" s="15"/>
      <c r="F446" s="15"/>
      <c r="H446" s="15"/>
      <c r="I446" s="15"/>
      <c r="J446" s="15"/>
      <c r="K446" s="15"/>
      <c r="L446" s="15"/>
      <c r="M446" s="15"/>
      <c r="N446" s="19"/>
      <c r="O446" s="24" t="s">
        <v>1371</v>
      </c>
      <c r="P446" s="22" t="s">
        <v>942</v>
      </c>
      <c r="Q446" s="22" t="s">
        <v>135</v>
      </c>
      <c r="R446" s="22" t="s">
        <v>117</v>
      </c>
      <c r="S446" s="23" t="s">
        <v>135</v>
      </c>
      <c r="T446" s="15"/>
      <c r="U446" s="15"/>
      <c r="V446" s="15"/>
      <c r="X446" s="15"/>
    </row>
    <row r="447" spans="1:24" x14ac:dyDescent="0.4">
      <c r="A447" s="15"/>
      <c r="E447" s="15"/>
      <c r="F447" s="15"/>
      <c r="H447" s="15"/>
      <c r="I447" s="15"/>
      <c r="J447" s="15"/>
      <c r="K447" s="15"/>
      <c r="L447" s="15"/>
      <c r="M447" s="15"/>
      <c r="N447" s="19"/>
      <c r="O447" s="19" t="s">
        <v>691</v>
      </c>
      <c r="P447" s="22" t="s">
        <v>943</v>
      </c>
      <c r="Q447" s="22" t="s">
        <v>388</v>
      </c>
      <c r="R447" s="22" t="s">
        <v>99</v>
      </c>
      <c r="S447" s="23" t="s">
        <v>389</v>
      </c>
      <c r="T447" s="15"/>
      <c r="U447" s="15"/>
      <c r="V447" s="15"/>
      <c r="X447" s="15"/>
    </row>
    <row r="448" spans="1:24" x14ac:dyDescent="0.4">
      <c r="A448" s="15"/>
      <c r="E448" s="15"/>
      <c r="F448" s="15"/>
      <c r="H448" s="15"/>
      <c r="I448" s="15"/>
      <c r="J448" s="15"/>
      <c r="K448" s="15"/>
      <c r="L448" s="15"/>
      <c r="M448" s="15"/>
      <c r="N448" s="28"/>
      <c r="O448" s="8" t="s">
        <v>1432</v>
      </c>
      <c r="P448" s="22" t="s">
        <v>944</v>
      </c>
      <c r="Q448" s="22" t="s">
        <v>390</v>
      </c>
      <c r="R448" s="22" t="s">
        <v>99</v>
      </c>
      <c r="S448" s="23" t="s">
        <v>391</v>
      </c>
      <c r="T448" s="15"/>
      <c r="U448" s="15"/>
      <c r="V448" s="15"/>
      <c r="X448" s="15"/>
    </row>
    <row r="449" spans="1:24" x14ac:dyDescent="0.4">
      <c r="A449" s="15"/>
      <c r="E449" s="15"/>
      <c r="F449" s="15"/>
      <c r="H449" s="15"/>
      <c r="I449" s="15"/>
      <c r="J449" s="15"/>
      <c r="K449" s="15"/>
      <c r="L449" s="15"/>
      <c r="M449" s="15"/>
      <c r="N449" s="8"/>
      <c r="O449" s="8" t="s">
        <v>71</v>
      </c>
      <c r="P449" s="22" t="s">
        <v>945</v>
      </c>
      <c r="Q449" s="22" t="s">
        <v>392</v>
      </c>
      <c r="R449" s="22" t="s">
        <v>99</v>
      </c>
      <c r="S449" s="23" t="s">
        <v>946</v>
      </c>
      <c r="T449" s="15"/>
      <c r="U449" s="15"/>
      <c r="V449" s="15"/>
      <c r="X449" s="15"/>
    </row>
    <row r="450" spans="1:24" x14ac:dyDescent="0.4">
      <c r="A450" s="15"/>
      <c r="E450" s="15"/>
      <c r="F450" s="15"/>
      <c r="H450" s="15"/>
      <c r="I450" s="15"/>
      <c r="J450" s="15"/>
      <c r="K450" s="15"/>
      <c r="L450" s="15"/>
      <c r="M450" s="15"/>
      <c r="N450" s="8"/>
      <c r="O450" s="8" t="s">
        <v>205</v>
      </c>
      <c r="P450" s="22" t="s">
        <v>947</v>
      </c>
      <c r="Q450" s="22" t="s">
        <v>393</v>
      </c>
      <c r="R450" s="22" t="s">
        <v>101</v>
      </c>
      <c r="S450" s="23" t="s">
        <v>948</v>
      </c>
      <c r="T450" s="15"/>
      <c r="U450" s="15"/>
      <c r="V450" s="15"/>
      <c r="X450" s="15"/>
    </row>
    <row r="451" spans="1:24" x14ac:dyDescent="0.4">
      <c r="A451" s="15"/>
      <c r="E451" s="15"/>
      <c r="F451" s="15"/>
      <c r="H451" s="15"/>
      <c r="I451" s="15"/>
      <c r="J451" s="15"/>
      <c r="K451" s="15"/>
      <c r="L451" s="15"/>
      <c r="M451" s="15"/>
      <c r="N451" s="19"/>
      <c r="O451" s="21" t="s">
        <v>692</v>
      </c>
      <c r="P451" s="22" t="s">
        <v>949</v>
      </c>
      <c r="Q451" s="22" t="s">
        <v>394</v>
      </c>
      <c r="R451" s="22" t="s">
        <v>101</v>
      </c>
      <c r="S451" s="23" t="s">
        <v>395</v>
      </c>
      <c r="T451" s="15"/>
      <c r="U451" s="15"/>
      <c r="V451" s="15"/>
      <c r="X451" s="15"/>
    </row>
    <row r="452" spans="1:24" x14ac:dyDescent="0.4">
      <c r="A452" s="15"/>
      <c r="E452" s="15"/>
      <c r="F452" s="15"/>
      <c r="H452" s="15"/>
      <c r="I452" s="15"/>
      <c r="J452" s="15"/>
      <c r="K452" s="15"/>
      <c r="L452" s="15"/>
      <c r="M452" s="15"/>
      <c r="N452" s="8"/>
      <c r="O452" s="19" t="s">
        <v>232</v>
      </c>
      <c r="P452" s="22" t="s">
        <v>950</v>
      </c>
      <c r="Q452" s="22" t="s">
        <v>951</v>
      </c>
      <c r="R452" s="22" t="s">
        <v>117</v>
      </c>
      <c r="S452" s="23" t="s">
        <v>952</v>
      </c>
      <c r="T452" s="15"/>
      <c r="U452" s="15"/>
      <c r="V452" s="15"/>
      <c r="X452" s="15"/>
    </row>
    <row r="453" spans="1:24" x14ac:dyDescent="0.4">
      <c r="A453" s="15"/>
      <c r="E453" s="15"/>
      <c r="F453" s="15"/>
      <c r="H453" s="15"/>
      <c r="I453" s="15"/>
      <c r="J453" s="15"/>
      <c r="K453" s="15"/>
      <c r="L453" s="15"/>
      <c r="M453" s="15"/>
      <c r="N453" s="28"/>
      <c r="O453" s="8" t="s">
        <v>2010</v>
      </c>
      <c r="P453" s="22" t="s">
        <v>2021</v>
      </c>
      <c r="Q453" s="22" t="s">
        <v>2022</v>
      </c>
      <c r="R453" s="22" t="s">
        <v>101</v>
      </c>
      <c r="S453" s="23" t="s">
        <v>2023</v>
      </c>
      <c r="T453" s="15"/>
      <c r="U453" s="15"/>
      <c r="V453" s="15"/>
      <c r="X453" s="15"/>
    </row>
    <row r="454" spans="1:24" x14ac:dyDescent="0.4">
      <c r="A454" s="15"/>
      <c r="E454" s="15"/>
      <c r="F454" s="15"/>
      <c r="H454" s="15"/>
      <c r="I454" s="15"/>
      <c r="J454" s="15"/>
      <c r="K454" s="15"/>
      <c r="L454" s="15"/>
      <c r="M454" s="15"/>
      <c r="N454" s="8"/>
      <c r="O454" s="8" t="s">
        <v>1824</v>
      </c>
      <c r="P454" s="22" t="s">
        <v>1897</v>
      </c>
      <c r="Q454" s="22" t="s">
        <v>1898</v>
      </c>
      <c r="R454" s="22" t="s">
        <v>102</v>
      </c>
      <c r="S454" s="23" t="s">
        <v>1899</v>
      </c>
      <c r="T454" s="15"/>
      <c r="U454" s="15"/>
      <c r="V454" s="15"/>
      <c r="X454" s="15"/>
    </row>
    <row r="455" spans="1:24" x14ac:dyDescent="0.4">
      <c r="A455" s="15"/>
      <c r="E455" s="15"/>
      <c r="F455" s="15"/>
      <c r="H455" s="15"/>
      <c r="I455" s="15"/>
      <c r="J455" s="15"/>
      <c r="K455" s="15"/>
      <c r="L455" s="15"/>
      <c r="M455" s="15"/>
      <c r="N455" s="28"/>
      <c r="O455" s="8" t="s">
        <v>1433</v>
      </c>
      <c r="P455" s="22" t="s">
        <v>953</v>
      </c>
      <c r="Q455" s="22" t="s">
        <v>396</v>
      </c>
      <c r="R455" s="22" t="s">
        <v>99</v>
      </c>
      <c r="S455" s="23" t="s">
        <v>136</v>
      </c>
      <c r="T455" s="15"/>
      <c r="U455" s="15"/>
      <c r="V455" s="15"/>
      <c r="X455" s="15"/>
    </row>
    <row r="456" spans="1:24" x14ac:dyDescent="0.4">
      <c r="A456" s="15"/>
      <c r="E456" s="15"/>
      <c r="F456" s="15"/>
      <c r="H456" s="15"/>
      <c r="I456" s="15"/>
      <c r="J456" s="15"/>
      <c r="K456" s="15"/>
      <c r="L456" s="15"/>
      <c r="M456" s="15"/>
      <c r="N456" s="8"/>
      <c r="O456" s="24" t="s">
        <v>1434</v>
      </c>
      <c r="P456" s="22" t="s">
        <v>954</v>
      </c>
      <c r="Q456" s="22" t="s">
        <v>397</v>
      </c>
      <c r="R456" s="22" t="s">
        <v>99</v>
      </c>
      <c r="S456" s="23" t="s">
        <v>398</v>
      </c>
      <c r="T456" s="15"/>
      <c r="U456" s="15"/>
      <c r="V456" s="15"/>
      <c r="X456" s="15"/>
    </row>
    <row r="457" spans="1:24" x14ac:dyDescent="0.4">
      <c r="A457" s="15"/>
      <c r="E457" s="15"/>
      <c r="F457" s="15"/>
      <c r="H457" s="15"/>
      <c r="I457" s="15"/>
      <c r="J457" s="15"/>
      <c r="K457" s="15"/>
      <c r="L457" s="15"/>
      <c r="M457" s="15"/>
      <c r="N457" s="28"/>
      <c r="O457" s="8" t="s">
        <v>1435</v>
      </c>
      <c r="P457" s="22" t="s">
        <v>955</v>
      </c>
      <c r="Q457" s="22" t="s">
        <v>956</v>
      </c>
      <c r="R457" s="22" t="s">
        <v>59</v>
      </c>
      <c r="S457" s="23">
        <v>48691031665207</v>
      </c>
      <c r="T457" s="15"/>
      <c r="U457" s="15"/>
      <c r="V457" s="15"/>
      <c r="X457" s="15"/>
    </row>
    <row r="458" spans="1:24" x14ac:dyDescent="0.4">
      <c r="A458" s="15"/>
      <c r="E458" s="15"/>
      <c r="F458" s="15"/>
      <c r="H458" s="15"/>
      <c r="I458" s="15"/>
      <c r="J458" s="15"/>
      <c r="K458" s="15"/>
      <c r="L458" s="15"/>
      <c r="M458" s="15"/>
      <c r="N458" s="28"/>
      <c r="O458" s="24" t="s">
        <v>1923</v>
      </c>
      <c r="P458" s="22" t="s">
        <v>1957</v>
      </c>
      <c r="Q458" s="22" t="s">
        <v>2259</v>
      </c>
      <c r="R458" s="22" t="s">
        <v>99</v>
      </c>
      <c r="S458" s="23" t="s">
        <v>1958</v>
      </c>
      <c r="T458" s="15"/>
      <c r="U458" s="15"/>
      <c r="V458" s="15"/>
      <c r="X458" s="15"/>
    </row>
    <row r="459" spans="1:24" x14ac:dyDescent="0.4">
      <c r="A459" s="15"/>
      <c r="E459" s="15"/>
      <c r="F459" s="15"/>
      <c r="H459" s="15"/>
      <c r="I459" s="15"/>
      <c r="J459" s="15"/>
      <c r="K459" s="15"/>
      <c r="L459" s="15"/>
      <c r="M459" s="15"/>
      <c r="N459" s="28"/>
      <c r="O459" s="8" t="s">
        <v>39</v>
      </c>
      <c r="P459" s="22" t="s">
        <v>957</v>
      </c>
      <c r="Q459" s="22" t="s">
        <v>399</v>
      </c>
      <c r="R459" s="22" t="s">
        <v>102</v>
      </c>
      <c r="S459" s="23" t="s">
        <v>958</v>
      </c>
      <c r="T459" s="15"/>
      <c r="U459" s="15"/>
      <c r="V459" s="15"/>
      <c r="X459" s="15"/>
    </row>
    <row r="460" spans="1:24" x14ac:dyDescent="0.4">
      <c r="A460" s="15"/>
      <c r="E460" s="15"/>
      <c r="F460" s="15"/>
      <c r="H460" s="15"/>
      <c r="I460" s="15"/>
      <c r="J460" s="15"/>
      <c r="K460" s="15"/>
      <c r="L460" s="15"/>
      <c r="M460" s="15"/>
      <c r="N460" s="28"/>
      <c r="O460" s="8" t="s">
        <v>233</v>
      </c>
      <c r="P460" s="22" t="s">
        <v>959</v>
      </c>
      <c r="Q460" s="22" t="s">
        <v>960</v>
      </c>
      <c r="R460" s="22" t="s">
        <v>99</v>
      </c>
      <c r="S460" s="23" t="s">
        <v>961</v>
      </c>
      <c r="T460" s="15"/>
      <c r="U460" s="15"/>
      <c r="V460" s="15"/>
      <c r="X460" s="15"/>
    </row>
    <row r="461" spans="1:24" x14ac:dyDescent="0.4">
      <c r="A461" s="15"/>
      <c r="E461" s="15"/>
      <c r="F461" s="15"/>
      <c r="H461" s="15"/>
      <c r="I461" s="15"/>
      <c r="J461" s="15"/>
      <c r="K461" s="15"/>
      <c r="L461" s="15"/>
      <c r="M461" s="15"/>
      <c r="N461" s="8"/>
      <c r="O461" s="8" t="s">
        <v>693</v>
      </c>
      <c r="P461" s="22" t="s">
        <v>962</v>
      </c>
      <c r="Q461" s="22" t="s">
        <v>963</v>
      </c>
      <c r="R461" s="22" t="s">
        <v>99</v>
      </c>
      <c r="S461" s="23" t="s">
        <v>137</v>
      </c>
      <c r="T461" s="15"/>
      <c r="U461" s="15"/>
      <c r="V461" s="15"/>
      <c r="X461" s="15"/>
    </row>
    <row r="462" spans="1:24" x14ac:dyDescent="0.4">
      <c r="A462" s="15"/>
      <c r="E462" s="15"/>
      <c r="F462" s="15"/>
      <c r="H462" s="15"/>
      <c r="I462" s="15"/>
      <c r="J462" s="15"/>
      <c r="K462" s="15"/>
      <c r="L462" s="15"/>
      <c r="M462" s="15"/>
      <c r="N462" s="28"/>
      <c r="O462" s="8" t="s">
        <v>1825</v>
      </c>
      <c r="P462" s="22" t="s">
        <v>1900</v>
      </c>
      <c r="Q462" s="22" t="s">
        <v>1901</v>
      </c>
      <c r="R462" s="22" t="s">
        <v>101</v>
      </c>
      <c r="S462" s="23" t="s">
        <v>1902</v>
      </c>
      <c r="T462" s="15"/>
      <c r="U462" s="15"/>
      <c r="V462" s="15"/>
      <c r="X462" s="15"/>
    </row>
    <row r="463" spans="1:24" x14ac:dyDescent="0.4">
      <c r="A463" s="15"/>
      <c r="E463" s="15"/>
      <c r="F463" s="15"/>
      <c r="H463" s="15"/>
      <c r="I463" s="15"/>
      <c r="J463" s="15"/>
      <c r="K463" s="15"/>
      <c r="L463" s="15"/>
      <c r="M463" s="15"/>
      <c r="N463" s="28"/>
      <c r="O463" s="24" t="s">
        <v>1436</v>
      </c>
      <c r="P463" s="22" t="s">
        <v>964</v>
      </c>
      <c r="Q463" s="22" t="s">
        <v>400</v>
      </c>
      <c r="R463" s="22" t="e">
        <v>#N/A</v>
      </c>
      <c r="S463" s="23" t="e">
        <v>#N/A</v>
      </c>
      <c r="T463" s="15"/>
      <c r="U463" s="15"/>
      <c r="V463" s="15"/>
      <c r="X463" s="15"/>
    </row>
    <row r="464" spans="1:24" x14ac:dyDescent="0.4">
      <c r="A464" s="15"/>
      <c r="E464" s="15"/>
      <c r="F464" s="15"/>
      <c r="H464" s="15"/>
      <c r="I464" s="15"/>
      <c r="J464" s="15"/>
      <c r="K464" s="15"/>
      <c r="L464" s="15"/>
      <c r="M464" s="15"/>
      <c r="N464" s="8"/>
      <c r="O464" s="24" t="s">
        <v>1372</v>
      </c>
      <c r="P464" s="22" t="s">
        <v>965</v>
      </c>
      <c r="Q464" s="22" t="s">
        <v>401</v>
      </c>
      <c r="R464" s="22" t="s">
        <v>803</v>
      </c>
      <c r="S464" s="23" t="s">
        <v>191</v>
      </c>
      <c r="T464" s="15"/>
      <c r="U464" s="15"/>
      <c r="V464" s="15"/>
      <c r="X464" s="15"/>
    </row>
    <row r="465" spans="1:24" x14ac:dyDescent="0.4">
      <c r="A465" s="15"/>
      <c r="E465" s="15"/>
      <c r="F465" s="15"/>
      <c r="H465" s="15"/>
      <c r="I465" s="15"/>
      <c r="J465" s="15"/>
      <c r="K465" s="15"/>
      <c r="L465" s="15"/>
      <c r="M465" s="15"/>
      <c r="N465" s="8"/>
      <c r="O465" s="8" t="s">
        <v>2011</v>
      </c>
      <c r="P465" s="22" t="s">
        <v>2024</v>
      </c>
      <c r="Q465" s="22" t="s">
        <v>2025</v>
      </c>
      <c r="R465" s="22" t="s">
        <v>99</v>
      </c>
      <c r="S465" s="23" t="s">
        <v>2026</v>
      </c>
      <c r="T465" s="15"/>
      <c r="U465" s="15"/>
      <c r="V465" s="15"/>
      <c r="X465" s="15"/>
    </row>
    <row r="466" spans="1:24" x14ac:dyDescent="0.4">
      <c r="A466" s="15"/>
      <c r="E466" s="15"/>
      <c r="F466" s="15"/>
      <c r="H466" s="15"/>
      <c r="I466" s="15"/>
      <c r="J466" s="15"/>
      <c r="K466" s="15"/>
      <c r="L466" s="15"/>
      <c r="M466" s="15"/>
      <c r="N466" s="19"/>
      <c r="O466" s="8" t="s">
        <v>694</v>
      </c>
      <c r="P466" s="22" t="s">
        <v>966</v>
      </c>
      <c r="Q466" s="22" t="s">
        <v>402</v>
      </c>
      <c r="R466" s="22" t="s">
        <v>803</v>
      </c>
      <c r="S466" s="23" t="s">
        <v>403</v>
      </c>
      <c r="T466" s="15"/>
      <c r="U466" s="15"/>
      <c r="V466" s="15"/>
      <c r="X466" s="15"/>
    </row>
    <row r="467" spans="1:24" x14ac:dyDescent="0.4">
      <c r="A467" s="15"/>
      <c r="E467" s="15"/>
      <c r="F467" s="15"/>
      <c r="H467" s="15"/>
      <c r="I467" s="15"/>
      <c r="J467" s="15"/>
      <c r="K467" s="15"/>
      <c r="L467" s="15"/>
      <c r="M467" s="15"/>
      <c r="N467" s="8"/>
      <c r="O467" s="21" t="s">
        <v>234</v>
      </c>
      <c r="P467" s="22" t="s">
        <v>967</v>
      </c>
      <c r="Q467" s="22" t="s">
        <v>968</v>
      </c>
      <c r="R467" s="22" t="s">
        <v>99</v>
      </c>
      <c r="S467" s="23" t="s">
        <v>969</v>
      </c>
      <c r="T467" s="15"/>
      <c r="U467" s="15"/>
      <c r="V467" s="15"/>
      <c r="X467" s="15"/>
    </row>
    <row r="468" spans="1:24" x14ac:dyDescent="0.4">
      <c r="A468" s="15"/>
      <c r="E468" s="15"/>
      <c r="F468" s="15"/>
      <c r="H468" s="15"/>
      <c r="I468" s="15"/>
      <c r="J468" s="15"/>
      <c r="K468" s="15"/>
      <c r="L468" s="15"/>
      <c r="M468" s="15"/>
      <c r="N468" s="8"/>
      <c r="O468" s="21" t="s">
        <v>1437</v>
      </c>
      <c r="P468" s="22" t="s">
        <v>970</v>
      </c>
      <c r="Q468" s="22" t="s">
        <v>404</v>
      </c>
      <c r="R468" s="22" t="s">
        <v>99</v>
      </c>
      <c r="S468" s="23">
        <v>91099496996</v>
      </c>
      <c r="T468" s="15"/>
      <c r="U468" s="15"/>
      <c r="V468" s="15"/>
      <c r="X468" s="15"/>
    </row>
    <row r="469" spans="1:24" x14ac:dyDescent="0.4">
      <c r="A469" s="15"/>
      <c r="E469" s="15"/>
      <c r="F469" s="15"/>
      <c r="H469" s="15"/>
      <c r="I469" s="15"/>
      <c r="J469" s="15"/>
      <c r="K469" s="15"/>
      <c r="L469" s="15"/>
      <c r="M469" s="15"/>
      <c r="N469" s="28"/>
      <c r="O469" s="8" t="s">
        <v>1716</v>
      </c>
      <c r="P469" s="22" t="s">
        <v>1743</v>
      </c>
      <c r="Q469" s="22" t="s">
        <v>1744</v>
      </c>
      <c r="R469" s="22" t="s">
        <v>101</v>
      </c>
      <c r="S469" s="23" t="s">
        <v>1745</v>
      </c>
      <c r="T469" s="15"/>
      <c r="U469" s="15"/>
      <c r="V469" s="15"/>
      <c r="X469" s="15"/>
    </row>
    <row r="470" spans="1:24" x14ac:dyDescent="0.4">
      <c r="A470" s="15"/>
      <c r="E470" s="15"/>
      <c r="F470" s="15"/>
      <c r="H470" s="15"/>
      <c r="I470" s="15"/>
      <c r="J470" s="15"/>
      <c r="K470" s="15"/>
      <c r="L470" s="15"/>
      <c r="M470" s="15"/>
      <c r="N470" s="8"/>
      <c r="O470" s="8" t="s">
        <v>235</v>
      </c>
      <c r="P470" s="22" t="s">
        <v>971</v>
      </c>
      <c r="Q470" s="22" t="s">
        <v>972</v>
      </c>
      <c r="R470" s="22" t="s">
        <v>101</v>
      </c>
      <c r="S470" s="23" t="s">
        <v>973</v>
      </c>
      <c r="T470" s="15"/>
      <c r="U470" s="15"/>
      <c r="V470" s="15"/>
      <c r="X470" s="15"/>
    </row>
    <row r="471" spans="1:24" x14ac:dyDescent="0.4">
      <c r="A471" s="15"/>
      <c r="E471" s="15"/>
      <c r="F471" s="15"/>
      <c r="H471" s="15"/>
      <c r="I471" s="15"/>
      <c r="J471" s="15"/>
      <c r="K471" s="15"/>
      <c r="L471" s="15"/>
      <c r="M471" s="15"/>
      <c r="N471" s="8"/>
      <c r="O471" s="19" t="s">
        <v>2012</v>
      </c>
      <c r="P471" s="22" t="s">
        <v>2027</v>
      </c>
      <c r="Q471" s="22" t="s">
        <v>2028</v>
      </c>
      <c r="R471" s="22" t="s">
        <v>99</v>
      </c>
      <c r="S471" s="23" t="s">
        <v>2029</v>
      </c>
      <c r="T471" s="15"/>
      <c r="U471" s="15"/>
      <c r="V471" s="15"/>
      <c r="X471" s="15"/>
    </row>
    <row r="472" spans="1:24" x14ac:dyDescent="0.4">
      <c r="A472" s="15"/>
      <c r="E472" s="15"/>
      <c r="F472" s="15"/>
      <c r="H472" s="15"/>
      <c r="I472" s="15"/>
      <c r="J472" s="15"/>
      <c r="K472" s="15"/>
      <c r="L472" s="15"/>
      <c r="M472" s="15"/>
      <c r="N472" s="8"/>
      <c r="O472" s="19" t="s">
        <v>72</v>
      </c>
      <c r="P472" s="22" t="s">
        <v>974</v>
      </c>
      <c r="Q472" s="22" t="s">
        <v>1604</v>
      </c>
      <c r="R472" s="22" t="s">
        <v>107</v>
      </c>
      <c r="S472" s="23" t="s">
        <v>975</v>
      </c>
      <c r="T472" s="15"/>
      <c r="U472" s="15"/>
      <c r="V472" s="15"/>
      <c r="X472" s="15"/>
    </row>
    <row r="473" spans="1:24" x14ac:dyDescent="0.4">
      <c r="A473" s="15"/>
      <c r="E473" s="15"/>
      <c r="F473" s="15"/>
      <c r="H473" s="15"/>
      <c r="I473" s="15"/>
      <c r="J473" s="15"/>
      <c r="K473" s="15"/>
      <c r="L473" s="15"/>
      <c r="M473" s="15"/>
      <c r="N473" s="28"/>
      <c r="O473" s="21" t="s">
        <v>1438</v>
      </c>
      <c r="P473" s="22" t="s">
        <v>976</v>
      </c>
      <c r="Q473" s="22" t="s">
        <v>405</v>
      </c>
      <c r="R473" s="22" t="s">
        <v>102</v>
      </c>
      <c r="S473" s="23" t="s">
        <v>977</v>
      </c>
      <c r="T473" s="15"/>
      <c r="U473" s="15"/>
      <c r="V473" s="15"/>
      <c r="X473" s="15"/>
    </row>
    <row r="474" spans="1:24" x14ac:dyDescent="0.4">
      <c r="A474" s="15"/>
      <c r="E474" s="15"/>
      <c r="F474" s="15"/>
      <c r="H474" s="15"/>
      <c r="I474" s="15"/>
      <c r="J474" s="15"/>
      <c r="K474" s="15"/>
      <c r="L474" s="15"/>
      <c r="M474" s="15"/>
      <c r="N474" s="8"/>
      <c r="O474" s="8" t="s">
        <v>1373</v>
      </c>
      <c r="P474" s="22" t="s">
        <v>978</v>
      </c>
      <c r="Q474" s="22" t="s">
        <v>406</v>
      </c>
      <c r="R474" s="22" t="s">
        <v>99</v>
      </c>
      <c r="S474" s="23" t="s">
        <v>138</v>
      </c>
      <c r="T474" s="15"/>
      <c r="U474" s="15"/>
      <c r="V474" s="15"/>
      <c r="X474" s="15"/>
    </row>
    <row r="475" spans="1:24" x14ac:dyDescent="0.4">
      <c r="A475" s="15"/>
      <c r="E475" s="15"/>
      <c r="F475" s="15"/>
      <c r="H475" s="15"/>
      <c r="I475" s="15"/>
      <c r="J475" s="15"/>
      <c r="K475" s="15"/>
      <c r="L475" s="15"/>
      <c r="M475" s="15"/>
      <c r="N475" s="8"/>
      <c r="O475" s="8" t="s">
        <v>1374</v>
      </c>
      <c r="P475" s="22" t="s">
        <v>979</v>
      </c>
      <c r="Q475" s="22" t="s">
        <v>407</v>
      </c>
      <c r="R475" s="22" t="s">
        <v>133</v>
      </c>
      <c r="S475" s="23" t="s">
        <v>1605</v>
      </c>
      <c r="T475" s="15"/>
      <c r="U475" s="15"/>
      <c r="V475" s="15"/>
      <c r="X475" s="15"/>
    </row>
    <row r="476" spans="1:24" x14ac:dyDescent="0.4">
      <c r="A476" s="15"/>
      <c r="E476" s="15"/>
      <c r="F476" s="15"/>
      <c r="H476" s="15"/>
      <c r="I476" s="15"/>
      <c r="J476" s="15"/>
      <c r="K476" s="15"/>
      <c r="L476" s="15"/>
      <c r="M476" s="15"/>
      <c r="N476" s="28"/>
      <c r="O476" s="19" t="s">
        <v>236</v>
      </c>
      <c r="P476" s="22" t="s">
        <v>980</v>
      </c>
      <c r="Q476" s="22" t="s">
        <v>408</v>
      </c>
      <c r="R476" s="22" t="s">
        <v>101</v>
      </c>
      <c r="S476" s="23" t="s">
        <v>409</v>
      </c>
      <c r="T476" s="15"/>
      <c r="U476" s="15"/>
      <c r="V476" s="15"/>
      <c r="X476" s="15"/>
    </row>
    <row r="477" spans="1:24" x14ac:dyDescent="0.4">
      <c r="A477" s="15"/>
      <c r="E477" s="15"/>
      <c r="F477" s="15"/>
      <c r="H477" s="15"/>
      <c r="I477" s="15"/>
      <c r="J477" s="15"/>
      <c r="K477" s="15"/>
      <c r="L477" s="15"/>
      <c r="M477" s="15"/>
      <c r="N477" s="28"/>
      <c r="O477" s="8" t="s">
        <v>1375</v>
      </c>
      <c r="P477" s="22" t="s">
        <v>981</v>
      </c>
      <c r="Q477" s="22" t="s">
        <v>410</v>
      </c>
      <c r="R477" s="22" t="s">
        <v>59</v>
      </c>
      <c r="S477" s="23" t="s">
        <v>139</v>
      </c>
      <c r="T477" s="15"/>
      <c r="U477" s="15"/>
      <c r="V477" s="15"/>
      <c r="X477" s="15"/>
    </row>
    <row r="478" spans="1:24" x14ac:dyDescent="0.4">
      <c r="A478" s="15"/>
      <c r="E478" s="15"/>
      <c r="F478" s="15"/>
      <c r="H478" s="15"/>
      <c r="I478" s="15"/>
      <c r="J478" s="15"/>
      <c r="K478" s="15"/>
      <c r="L478" s="15"/>
      <c r="M478" s="15"/>
      <c r="N478" s="28"/>
      <c r="O478" s="21" t="s">
        <v>1439</v>
      </c>
      <c r="P478" s="22" t="s">
        <v>982</v>
      </c>
      <c r="Q478" s="22" t="s">
        <v>411</v>
      </c>
      <c r="R478" s="22" t="s">
        <v>101</v>
      </c>
      <c r="S478" s="23" t="s">
        <v>412</v>
      </c>
      <c r="T478" s="15"/>
      <c r="U478" s="15"/>
      <c r="V478" s="15"/>
      <c r="X478" s="15"/>
    </row>
    <row r="479" spans="1:24" x14ac:dyDescent="0.4">
      <c r="A479" s="15"/>
      <c r="E479" s="15"/>
      <c r="F479" s="15"/>
      <c r="H479" s="15"/>
      <c r="I479" s="15"/>
      <c r="J479" s="15"/>
      <c r="K479" s="15"/>
      <c r="L479" s="15"/>
      <c r="M479" s="15"/>
      <c r="N479" s="8"/>
      <c r="O479" s="8" t="s">
        <v>1717</v>
      </c>
      <c r="P479" s="22" t="s">
        <v>1746</v>
      </c>
      <c r="Q479" s="22" t="s">
        <v>1747</v>
      </c>
      <c r="R479" s="22" t="s">
        <v>101</v>
      </c>
      <c r="S479" s="23" t="s">
        <v>1748</v>
      </c>
      <c r="T479" s="15"/>
      <c r="U479" s="15"/>
      <c r="V479" s="15"/>
      <c r="X479" s="15"/>
    </row>
    <row r="480" spans="1:24" x14ac:dyDescent="0.4">
      <c r="A480" s="15"/>
      <c r="E480" s="15"/>
      <c r="F480" s="15"/>
      <c r="H480" s="15"/>
      <c r="I480" s="15"/>
      <c r="J480" s="15"/>
      <c r="K480" s="15"/>
      <c r="L480" s="15"/>
      <c r="M480" s="15"/>
      <c r="N480" s="19"/>
      <c r="O480" s="21" t="s">
        <v>1924</v>
      </c>
      <c r="P480" s="22" t="s">
        <v>1959</v>
      </c>
      <c r="Q480" s="22" t="s">
        <v>2260</v>
      </c>
      <c r="R480" s="22" t="s">
        <v>99</v>
      </c>
      <c r="S480" s="23" t="s">
        <v>1960</v>
      </c>
      <c r="T480" s="15"/>
      <c r="U480" s="15"/>
      <c r="V480" s="15"/>
      <c r="X480" s="15"/>
    </row>
    <row r="481" spans="1:24" x14ac:dyDescent="0.4">
      <c r="A481" s="15"/>
      <c r="E481" s="15"/>
      <c r="F481" s="15"/>
      <c r="H481" s="15"/>
      <c r="I481" s="15"/>
      <c r="J481" s="15"/>
      <c r="K481" s="15"/>
      <c r="L481" s="15"/>
      <c r="M481" s="15"/>
      <c r="N481" s="8"/>
      <c r="O481" s="8" t="s">
        <v>43</v>
      </c>
      <c r="P481" s="22" t="s">
        <v>983</v>
      </c>
      <c r="Q481" s="22" t="s">
        <v>413</v>
      </c>
      <c r="R481" s="22" t="s">
        <v>99</v>
      </c>
      <c r="S481" s="23" t="s">
        <v>984</v>
      </c>
      <c r="T481" s="15"/>
      <c r="U481" s="15"/>
      <c r="V481" s="15"/>
      <c r="X481" s="15"/>
    </row>
    <row r="482" spans="1:24" x14ac:dyDescent="0.4">
      <c r="A482" s="15"/>
      <c r="E482" s="15"/>
      <c r="F482" s="15"/>
      <c r="H482" s="15"/>
      <c r="I482" s="15"/>
      <c r="J482" s="15"/>
      <c r="K482" s="15"/>
      <c r="L482" s="15"/>
      <c r="M482" s="15"/>
      <c r="N482" s="8"/>
      <c r="O482" s="21" t="s">
        <v>237</v>
      </c>
      <c r="P482" s="22" t="s">
        <v>985</v>
      </c>
      <c r="Q482" s="22" t="s">
        <v>986</v>
      </c>
      <c r="R482" s="22" t="s">
        <v>99</v>
      </c>
      <c r="S482" s="23">
        <v>9050204194562</v>
      </c>
      <c r="T482" s="15"/>
      <c r="U482" s="15"/>
      <c r="V482" s="15"/>
      <c r="X482" s="15"/>
    </row>
    <row r="483" spans="1:24" x14ac:dyDescent="0.4">
      <c r="A483" s="15"/>
      <c r="E483" s="15"/>
      <c r="F483" s="15"/>
      <c r="H483" s="15"/>
      <c r="I483" s="15"/>
      <c r="J483" s="15"/>
      <c r="K483" s="15"/>
      <c r="L483" s="15"/>
      <c r="M483" s="15"/>
      <c r="N483" s="8"/>
      <c r="O483" s="21" t="s">
        <v>695</v>
      </c>
      <c r="P483" s="22" t="s">
        <v>987</v>
      </c>
      <c r="Q483" s="22" t="s">
        <v>414</v>
      </c>
      <c r="R483" s="22" t="s">
        <v>101</v>
      </c>
      <c r="S483" s="23" t="s">
        <v>140</v>
      </c>
      <c r="T483" s="15"/>
      <c r="U483" s="15"/>
      <c r="V483" s="15"/>
      <c r="X483" s="15"/>
    </row>
    <row r="484" spans="1:24" x14ac:dyDescent="0.4">
      <c r="A484" s="15"/>
      <c r="E484" s="15"/>
      <c r="F484" s="15"/>
      <c r="H484" s="15"/>
      <c r="I484" s="15"/>
      <c r="J484" s="15"/>
      <c r="K484" s="15"/>
      <c r="L484" s="15"/>
      <c r="M484" s="15"/>
      <c r="N484" s="8"/>
      <c r="O484" s="21" t="s">
        <v>1388</v>
      </c>
      <c r="P484" s="22" t="s">
        <v>988</v>
      </c>
      <c r="Q484" s="22" t="s">
        <v>415</v>
      </c>
      <c r="R484" s="22" t="s">
        <v>99</v>
      </c>
      <c r="S484" s="23">
        <v>98474060367</v>
      </c>
      <c r="T484" s="15"/>
      <c r="U484" s="15"/>
      <c r="V484" s="15"/>
      <c r="X484" s="15"/>
    </row>
    <row r="485" spans="1:24" x14ac:dyDescent="0.4">
      <c r="A485" s="15"/>
      <c r="E485" s="15"/>
      <c r="F485" s="15"/>
      <c r="H485" s="15"/>
      <c r="I485" s="15"/>
      <c r="J485" s="15"/>
      <c r="K485" s="15"/>
      <c r="L485" s="15"/>
      <c r="M485" s="15"/>
      <c r="N485" s="8"/>
      <c r="O485" s="21" t="s">
        <v>1826</v>
      </c>
      <c r="P485" s="22" t="s">
        <v>1875</v>
      </c>
      <c r="Q485" s="22" t="s">
        <v>1876</v>
      </c>
      <c r="R485" s="22" t="s">
        <v>99</v>
      </c>
      <c r="S485" s="23" t="s">
        <v>1877</v>
      </c>
      <c r="T485" s="15"/>
      <c r="U485" s="15"/>
      <c r="V485" s="15"/>
      <c r="X485" s="15"/>
    </row>
    <row r="486" spans="1:24" x14ac:dyDescent="0.4">
      <c r="A486" s="15"/>
      <c r="E486" s="15"/>
      <c r="F486" s="15"/>
      <c r="H486" s="15"/>
      <c r="I486" s="15"/>
      <c r="J486" s="15"/>
      <c r="K486" s="15"/>
      <c r="L486" s="15"/>
      <c r="M486" s="15"/>
      <c r="N486" s="8"/>
      <c r="O486" s="8" t="s">
        <v>416</v>
      </c>
      <c r="P486" s="22" t="s">
        <v>989</v>
      </c>
      <c r="Q486" s="22" t="s">
        <v>1961</v>
      </c>
      <c r="R486" s="22" t="s">
        <v>99</v>
      </c>
      <c r="S486" s="23" t="s">
        <v>990</v>
      </c>
      <c r="T486" s="15"/>
      <c r="U486" s="15"/>
      <c r="V486" s="15"/>
      <c r="X486" s="15"/>
    </row>
    <row r="487" spans="1:24" x14ac:dyDescent="0.4">
      <c r="A487" s="15"/>
      <c r="E487" s="15"/>
      <c r="F487" s="15"/>
      <c r="H487" s="15"/>
      <c r="I487" s="15"/>
      <c r="J487" s="15"/>
      <c r="K487" s="15"/>
      <c r="L487" s="15"/>
      <c r="M487" s="15"/>
      <c r="N487" s="8"/>
      <c r="O487" s="21" t="s">
        <v>417</v>
      </c>
      <c r="P487" s="22" t="s">
        <v>991</v>
      </c>
      <c r="Q487" s="22" t="s">
        <v>418</v>
      </c>
      <c r="R487" s="22" t="s">
        <v>99</v>
      </c>
      <c r="S487" s="23" t="s">
        <v>992</v>
      </c>
      <c r="T487" s="15"/>
      <c r="U487" s="15"/>
      <c r="V487" s="15"/>
      <c r="X487" s="15"/>
    </row>
    <row r="488" spans="1:24" x14ac:dyDescent="0.4">
      <c r="A488" s="15"/>
      <c r="E488" s="15"/>
      <c r="F488" s="15"/>
      <c r="H488" s="15"/>
      <c r="I488" s="15"/>
      <c r="J488" s="15"/>
      <c r="K488" s="15"/>
      <c r="L488" s="15"/>
      <c r="M488" s="15"/>
      <c r="N488" s="8"/>
      <c r="O488" s="21" t="s">
        <v>1925</v>
      </c>
      <c r="P488" s="22" t="s">
        <v>1962</v>
      </c>
      <c r="Q488" s="22" t="s">
        <v>2261</v>
      </c>
      <c r="R488" s="22" t="s">
        <v>99</v>
      </c>
      <c r="S488" s="23" t="s">
        <v>1963</v>
      </c>
      <c r="T488" s="15"/>
      <c r="U488" s="15"/>
      <c r="V488" s="15"/>
      <c r="X488" s="15"/>
    </row>
    <row r="489" spans="1:24" x14ac:dyDescent="0.4">
      <c r="A489" s="15"/>
      <c r="E489" s="15"/>
      <c r="F489" s="15"/>
      <c r="H489" s="15"/>
      <c r="I489" s="15"/>
      <c r="J489" s="15"/>
      <c r="K489" s="15"/>
      <c r="L489" s="15"/>
      <c r="M489" s="15"/>
      <c r="N489" s="8"/>
      <c r="O489" s="8" t="s">
        <v>1440</v>
      </c>
      <c r="P489" s="22" t="s">
        <v>993</v>
      </c>
      <c r="Q489" s="22" t="s">
        <v>419</v>
      </c>
      <c r="R489" s="22" t="s">
        <v>101</v>
      </c>
      <c r="S489" s="23" t="s">
        <v>420</v>
      </c>
      <c r="T489" s="15"/>
      <c r="U489" s="15"/>
      <c r="V489" s="15"/>
      <c r="X489" s="15"/>
    </row>
    <row r="490" spans="1:24" x14ac:dyDescent="0.4">
      <c r="A490" s="15"/>
      <c r="E490" s="15"/>
      <c r="F490" s="15"/>
      <c r="H490" s="15"/>
      <c r="I490" s="15"/>
      <c r="J490" s="15"/>
      <c r="K490" s="15"/>
      <c r="L490" s="15"/>
      <c r="M490" s="15"/>
      <c r="N490" s="8"/>
      <c r="O490" s="8" t="s">
        <v>696</v>
      </c>
      <c r="P490" s="22" t="s">
        <v>1606</v>
      </c>
      <c r="Q490" s="22" t="s">
        <v>1607</v>
      </c>
      <c r="R490" s="22" t="s">
        <v>101</v>
      </c>
      <c r="S490" s="23" t="s">
        <v>1608</v>
      </c>
      <c r="T490" s="15"/>
      <c r="U490" s="15"/>
      <c r="V490" s="15"/>
      <c r="X490" s="15"/>
    </row>
    <row r="491" spans="1:24" x14ac:dyDescent="0.4">
      <c r="A491" s="15"/>
      <c r="E491" s="15"/>
      <c r="F491" s="15"/>
      <c r="H491" s="15"/>
      <c r="I491" s="15"/>
      <c r="J491" s="15"/>
      <c r="K491" s="15"/>
      <c r="L491" s="15"/>
      <c r="M491" s="15"/>
      <c r="N491" s="8"/>
      <c r="O491" s="19" t="s">
        <v>22</v>
      </c>
      <c r="P491" s="22" t="s">
        <v>994</v>
      </c>
      <c r="Q491" s="22" t="s">
        <v>421</v>
      </c>
      <c r="R491" s="22" t="s">
        <v>101</v>
      </c>
      <c r="S491" s="23" t="s">
        <v>141</v>
      </c>
      <c r="T491" s="15"/>
      <c r="U491" s="15"/>
      <c r="V491" s="15"/>
      <c r="X491" s="15"/>
    </row>
    <row r="492" spans="1:24" x14ac:dyDescent="0.4">
      <c r="A492" s="15"/>
      <c r="E492" s="15"/>
      <c r="F492" s="15"/>
      <c r="H492" s="15"/>
      <c r="I492" s="15"/>
      <c r="J492" s="15"/>
      <c r="K492" s="15"/>
      <c r="L492" s="15"/>
      <c r="M492" s="15"/>
      <c r="N492" s="8"/>
      <c r="O492" s="8" t="s">
        <v>697</v>
      </c>
      <c r="P492" s="22" t="s">
        <v>995</v>
      </c>
      <c r="Q492" s="22" t="s">
        <v>422</v>
      </c>
      <c r="R492" s="22" t="s">
        <v>101</v>
      </c>
      <c r="S492" s="23" t="s">
        <v>142</v>
      </c>
      <c r="T492" s="15"/>
      <c r="U492" s="15"/>
      <c r="V492" s="15"/>
      <c r="X492" s="15"/>
    </row>
    <row r="493" spans="1:24" x14ac:dyDescent="0.4">
      <c r="A493" s="15"/>
      <c r="E493" s="15"/>
      <c r="F493" s="15"/>
      <c r="H493" s="15"/>
      <c r="I493" s="15"/>
      <c r="J493" s="15"/>
      <c r="K493" s="15"/>
      <c r="L493" s="15"/>
      <c r="M493" s="15"/>
      <c r="N493" s="28"/>
      <c r="O493" s="8" t="s">
        <v>698</v>
      </c>
      <c r="P493" s="22" t="s">
        <v>996</v>
      </c>
      <c r="Q493" s="22" t="s">
        <v>423</v>
      </c>
      <c r="R493" s="22" t="s">
        <v>101</v>
      </c>
      <c r="S493" s="23" t="s">
        <v>143</v>
      </c>
      <c r="T493" s="15"/>
      <c r="U493" s="15"/>
      <c r="V493" s="15"/>
      <c r="X493" s="15"/>
    </row>
    <row r="494" spans="1:24" x14ac:dyDescent="0.4">
      <c r="A494" s="15"/>
      <c r="E494" s="15"/>
      <c r="F494" s="15"/>
      <c r="H494" s="15"/>
      <c r="I494" s="15"/>
      <c r="J494" s="15"/>
      <c r="K494" s="15"/>
      <c r="L494" s="15"/>
      <c r="M494" s="15"/>
      <c r="N494" s="8"/>
      <c r="O494" s="21" t="s">
        <v>699</v>
      </c>
      <c r="P494" s="22" t="s">
        <v>997</v>
      </c>
      <c r="Q494" s="22" t="s">
        <v>424</v>
      </c>
      <c r="R494" s="22" t="s">
        <v>101</v>
      </c>
      <c r="S494" s="23" t="s">
        <v>2030</v>
      </c>
      <c r="T494" s="15"/>
      <c r="U494" s="15"/>
      <c r="V494" s="15"/>
      <c r="X494" s="15"/>
    </row>
    <row r="495" spans="1:24" x14ac:dyDescent="0.4">
      <c r="A495" s="15"/>
      <c r="E495" s="15"/>
      <c r="F495" s="15"/>
      <c r="H495" s="15"/>
      <c r="I495" s="15"/>
      <c r="J495" s="15"/>
      <c r="K495" s="15"/>
      <c r="L495" s="15"/>
      <c r="M495" s="15"/>
      <c r="N495" s="28"/>
      <c r="O495" s="8" t="s">
        <v>238</v>
      </c>
      <c r="P495" s="22" t="s">
        <v>998</v>
      </c>
      <c r="Q495" s="22" t="s">
        <v>1609</v>
      </c>
      <c r="R495" s="22" t="s">
        <v>99</v>
      </c>
      <c r="S495" s="23" t="s">
        <v>999</v>
      </c>
      <c r="T495" s="15"/>
      <c r="U495" s="15"/>
      <c r="V495" s="15"/>
      <c r="X495" s="15"/>
    </row>
    <row r="496" spans="1:24" x14ac:dyDescent="0.4">
      <c r="A496" s="15"/>
      <c r="E496" s="15"/>
      <c r="F496" s="15"/>
      <c r="H496" s="15"/>
      <c r="I496" s="15"/>
      <c r="J496" s="15"/>
      <c r="K496" s="15"/>
      <c r="L496" s="15"/>
      <c r="M496" s="15"/>
      <c r="N496" s="19"/>
      <c r="O496" s="8" t="s">
        <v>58</v>
      </c>
      <c r="P496" s="22" t="s">
        <v>1000</v>
      </c>
      <c r="Q496" s="22" t="s">
        <v>425</v>
      </c>
      <c r="R496" s="22" t="s">
        <v>148</v>
      </c>
      <c r="S496" s="23" t="s">
        <v>1001</v>
      </c>
      <c r="T496" s="15"/>
      <c r="U496" s="15"/>
      <c r="V496" s="15"/>
      <c r="X496" s="15"/>
    </row>
    <row r="497" spans="1:24" x14ac:dyDescent="0.4">
      <c r="A497" s="15"/>
      <c r="E497" s="15"/>
      <c r="F497" s="15"/>
      <c r="H497" s="15"/>
      <c r="I497" s="15"/>
      <c r="J497" s="15"/>
      <c r="K497" s="15"/>
      <c r="L497" s="15"/>
      <c r="M497" s="15"/>
      <c r="N497" s="8"/>
      <c r="O497" s="8" t="s">
        <v>1718</v>
      </c>
      <c r="P497" s="22" t="s">
        <v>1800</v>
      </c>
      <c r="Q497" s="22" t="s">
        <v>1801</v>
      </c>
      <c r="R497" s="22" t="s">
        <v>102</v>
      </c>
      <c r="S497" s="23" t="s">
        <v>1802</v>
      </c>
      <c r="T497" s="15"/>
      <c r="U497" s="15"/>
      <c r="V497" s="15"/>
      <c r="X497" s="15"/>
    </row>
    <row r="498" spans="1:24" x14ac:dyDescent="0.4">
      <c r="A498" s="15"/>
      <c r="E498" s="15"/>
      <c r="F498" s="15"/>
      <c r="H498" s="15"/>
      <c r="I498" s="15"/>
      <c r="J498" s="15"/>
      <c r="K498" s="15"/>
      <c r="L498" s="15"/>
      <c r="M498" s="15"/>
      <c r="N498" s="19"/>
      <c r="O498" s="21" t="s">
        <v>1441</v>
      </c>
      <c r="P498" s="22" t="s">
        <v>1002</v>
      </c>
      <c r="Q498" s="22" t="s">
        <v>426</v>
      </c>
      <c r="R498" s="22" t="s">
        <v>101</v>
      </c>
      <c r="S498" s="23" t="s">
        <v>427</v>
      </c>
      <c r="T498" s="15"/>
      <c r="U498" s="15"/>
      <c r="V498" s="15"/>
      <c r="X498" s="15"/>
    </row>
    <row r="499" spans="1:24" x14ac:dyDescent="0.4">
      <c r="A499" s="15"/>
      <c r="E499" s="15"/>
      <c r="F499" s="15"/>
      <c r="H499" s="15"/>
      <c r="I499" s="15"/>
      <c r="J499" s="15"/>
      <c r="K499" s="15"/>
      <c r="L499" s="15"/>
      <c r="M499" s="15"/>
      <c r="N499" s="8"/>
      <c r="O499" s="8" t="s">
        <v>1442</v>
      </c>
      <c r="P499" s="22" t="s">
        <v>1003</v>
      </c>
      <c r="Q499" s="22" t="s">
        <v>1964</v>
      </c>
      <c r="R499" s="22" t="s">
        <v>101</v>
      </c>
      <c r="S499" s="23" t="s">
        <v>1004</v>
      </c>
      <c r="T499" s="15"/>
      <c r="U499" s="15"/>
      <c r="V499" s="15"/>
      <c r="X499" s="15"/>
    </row>
    <row r="500" spans="1:24" x14ac:dyDescent="0.4">
      <c r="A500" s="15"/>
      <c r="E500" s="15"/>
      <c r="F500" s="15"/>
      <c r="H500" s="15"/>
      <c r="I500" s="15"/>
      <c r="J500" s="15"/>
      <c r="K500" s="15"/>
      <c r="L500" s="15"/>
      <c r="M500" s="15"/>
      <c r="N500" s="19"/>
      <c r="O500" s="8" t="s">
        <v>1443</v>
      </c>
      <c r="P500" s="22" t="s">
        <v>1005</v>
      </c>
      <c r="Q500" s="22" t="s">
        <v>428</v>
      </c>
      <c r="R500" s="22" t="s">
        <v>131</v>
      </c>
      <c r="S500" s="23" t="s">
        <v>144</v>
      </c>
      <c r="T500" s="15"/>
      <c r="U500" s="15"/>
      <c r="V500" s="15"/>
      <c r="X500" s="15"/>
    </row>
    <row r="501" spans="1:24" x14ac:dyDescent="0.4">
      <c r="A501" s="15"/>
      <c r="E501" s="15"/>
      <c r="F501" s="15"/>
      <c r="H501" s="15"/>
      <c r="I501" s="15"/>
      <c r="J501" s="15"/>
      <c r="K501" s="15"/>
      <c r="L501" s="15"/>
      <c r="M501" s="15"/>
      <c r="N501" s="8"/>
      <c r="O501" s="8" t="s">
        <v>700</v>
      </c>
      <c r="P501" s="22" t="s">
        <v>1610</v>
      </c>
      <c r="Q501" s="22" t="s">
        <v>1611</v>
      </c>
      <c r="R501" s="22" t="s">
        <v>117</v>
      </c>
      <c r="S501" s="23" t="s">
        <v>1611</v>
      </c>
      <c r="T501" s="15"/>
      <c r="U501" s="15"/>
      <c r="V501" s="15"/>
      <c r="X501" s="15"/>
    </row>
    <row r="502" spans="1:24" x14ac:dyDescent="0.4">
      <c r="A502" s="15"/>
      <c r="E502" s="15"/>
      <c r="F502" s="15"/>
      <c r="H502" s="15"/>
      <c r="I502" s="15"/>
      <c r="J502" s="15"/>
      <c r="K502" s="15"/>
      <c r="L502" s="15"/>
      <c r="M502" s="15"/>
      <c r="N502" s="8"/>
      <c r="O502" s="21" t="s">
        <v>1444</v>
      </c>
      <c r="P502" s="22" t="s">
        <v>1006</v>
      </c>
      <c r="Q502" s="22" t="s">
        <v>429</v>
      </c>
      <c r="R502" s="22" t="s">
        <v>99</v>
      </c>
      <c r="S502" s="23">
        <v>92481870055</v>
      </c>
      <c r="T502" s="15"/>
      <c r="U502" s="15"/>
      <c r="V502" s="15"/>
      <c r="X502" s="15"/>
    </row>
    <row r="503" spans="1:24" x14ac:dyDescent="0.4">
      <c r="A503" s="15"/>
      <c r="E503" s="15"/>
      <c r="F503" s="15"/>
      <c r="H503" s="15"/>
      <c r="I503" s="15"/>
      <c r="J503" s="15"/>
      <c r="K503" s="15"/>
      <c r="L503" s="15"/>
      <c r="M503" s="15"/>
      <c r="N503" s="28"/>
      <c r="O503" s="21" t="s">
        <v>1926</v>
      </c>
      <c r="P503" s="22" t="s">
        <v>1965</v>
      </c>
      <c r="Q503" s="22" t="s">
        <v>2262</v>
      </c>
      <c r="R503" s="22" t="s">
        <v>99</v>
      </c>
      <c r="S503" s="23" t="s">
        <v>1966</v>
      </c>
      <c r="T503" s="15"/>
      <c r="U503" s="15"/>
      <c r="V503" s="15"/>
      <c r="X503" s="15"/>
    </row>
    <row r="504" spans="1:24" x14ac:dyDescent="0.4">
      <c r="A504" s="15"/>
      <c r="E504" s="15"/>
      <c r="F504" s="15"/>
      <c r="H504" s="15"/>
      <c r="I504" s="15"/>
      <c r="J504" s="15"/>
      <c r="K504" s="15"/>
      <c r="L504" s="15"/>
      <c r="M504" s="15"/>
      <c r="N504" s="19"/>
      <c r="O504" s="21" t="s">
        <v>1696</v>
      </c>
      <c r="P504" s="22" t="s">
        <v>1749</v>
      </c>
      <c r="Q504" s="22" t="s">
        <v>1750</v>
      </c>
      <c r="R504" s="22" t="s">
        <v>59</v>
      </c>
      <c r="S504" s="23" t="s">
        <v>1751</v>
      </c>
      <c r="T504" s="15"/>
      <c r="U504" s="15"/>
      <c r="V504" s="15"/>
      <c r="X504" s="15"/>
    </row>
    <row r="505" spans="1:24" x14ac:dyDescent="0.4">
      <c r="A505" s="15"/>
      <c r="E505" s="15"/>
      <c r="F505" s="15"/>
      <c r="H505" s="15"/>
      <c r="I505" s="15"/>
      <c r="J505" s="15"/>
      <c r="K505" s="15"/>
      <c r="L505" s="15"/>
      <c r="M505" s="15"/>
      <c r="N505" s="8"/>
      <c r="O505" s="8" t="s">
        <v>758</v>
      </c>
      <c r="P505" s="22" t="s">
        <v>1612</v>
      </c>
      <c r="Q505" s="22" t="s">
        <v>1613</v>
      </c>
      <c r="R505" s="22" t="s">
        <v>101</v>
      </c>
      <c r="S505" s="23" t="s">
        <v>1614</v>
      </c>
      <c r="T505" s="15"/>
      <c r="U505" s="15"/>
      <c r="V505" s="15"/>
      <c r="X505" s="15"/>
    </row>
    <row r="506" spans="1:24" x14ac:dyDescent="0.4">
      <c r="A506" s="15"/>
      <c r="E506" s="15"/>
      <c r="F506" s="15"/>
      <c r="H506" s="15"/>
      <c r="I506" s="15"/>
      <c r="J506" s="15"/>
      <c r="K506" s="15"/>
      <c r="L506" s="15"/>
      <c r="M506" s="15"/>
      <c r="N506" s="28"/>
      <c r="O506" s="19" t="s">
        <v>1445</v>
      </c>
      <c r="P506" s="22" t="s">
        <v>1007</v>
      </c>
      <c r="Q506" s="22" t="s">
        <v>430</v>
      </c>
      <c r="R506" s="22" t="s">
        <v>117</v>
      </c>
      <c r="S506" s="23" t="s">
        <v>430</v>
      </c>
      <c r="T506" s="15"/>
      <c r="U506" s="15"/>
      <c r="V506" s="15"/>
      <c r="X506" s="15"/>
    </row>
    <row r="507" spans="1:24" x14ac:dyDescent="0.4">
      <c r="A507" s="15"/>
      <c r="E507" s="15"/>
      <c r="F507" s="15"/>
      <c r="H507" s="15"/>
      <c r="I507" s="15"/>
      <c r="J507" s="15"/>
      <c r="K507" s="15"/>
      <c r="L507" s="15"/>
      <c r="M507" s="15"/>
      <c r="N507" s="19"/>
      <c r="O507" s="8" t="s">
        <v>49</v>
      </c>
      <c r="P507" s="22" t="s">
        <v>1008</v>
      </c>
      <c r="Q507" s="22" t="s">
        <v>431</v>
      </c>
      <c r="R507" s="22" t="s">
        <v>99</v>
      </c>
      <c r="S507" s="23">
        <v>94433067963</v>
      </c>
      <c r="T507" s="15"/>
      <c r="U507" s="15"/>
      <c r="V507" s="15"/>
      <c r="X507" s="15"/>
    </row>
    <row r="508" spans="1:24" x14ac:dyDescent="0.4">
      <c r="A508" s="15"/>
      <c r="E508" s="15"/>
      <c r="F508" s="15"/>
      <c r="H508" s="15"/>
      <c r="I508" s="15"/>
      <c r="J508" s="15"/>
      <c r="K508" s="15"/>
      <c r="L508" s="15"/>
      <c r="M508" s="15"/>
      <c r="N508" s="8"/>
      <c r="O508" s="8" t="s">
        <v>2013</v>
      </c>
      <c r="P508" s="22" t="s">
        <v>2031</v>
      </c>
      <c r="Q508" s="22" t="s">
        <v>2032</v>
      </c>
      <c r="R508" s="22" t="s">
        <v>59</v>
      </c>
      <c r="S508" s="23" t="s">
        <v>2033</v>
      </c>
      <c r="T508" s="15"/>
      <c r="U508" s="15"/>
      <c r="V508" s="15"/>
      <c r="X508" s="15"/>
    </row>
    <row r="509" spans="1:24" x14ac:dyDescent="0.4">
      <c r="A509" s="15"/>
      <c r="E509" s="15"/>
      <c r="F509" s="15"/>
      <c r="H509" s="15"/>
      <c r="I509" s="15"/>
      <c r="J509" s="15"/>
      <c r="K509" s="15"/>
      <c r="L509" s="15"/>
      <c r="M509" s="15"/>
      <c r="N509" s="28"/>
      <c r="O509" s="8" t="s">
        <v>1827</v>
      </c>
      <c r="P509" s="22" t="s">
        <v>1903</v>
      </c>
      <c r="Q509" s="22" t="s">
        <v>1904</v>
      </c>
      <c r="R509" s="22" t="s">
        <v>133</v>
      </c>
      <c r="S509" s="23" t="s">
        <v>1905</v>
      </c>
      <c r="T509" s="15"/>
      <c r="U509" s="15"/>
      <c r="V509" s="15"/>
      <c r="X509" s="15"/>
    </row>
    <row r="510" spans="1:24" x14ac:dyDescent="0.4">
      <c r="A510" s="15"/>
      <c r="E510" s="15"/>
      <c r="F510" s="15"/>
      <c r="H510" s="15"/>
      <c r="I510" s="15"/>
      <c r="J510" s="15"/>
      <c r="K510" s="15"/>
      <c r="L510" s="15"/>
      <c r="M510" s="15"/>
      <c r="N510" s="8"/>
      <c r="O510" s="8" t="s">
        <v>1446</v>
      </c>
      <c r="P510" s="22" t="s">
        <v>1009</v>
      </c>
      <c r="Q510" s="22" t="s">
        <v>432</v>
      </c>
      <c r="R510" s="22" t="s">
        <v>99</v>
      </c>
      <c r="S510" s="23" t="s">
        <v>433</v>
      </c>
      <c r="T510" s="15"/>
      <c r="U510" s="15"/>
      <c r="V510" s="15"/>
      <c r="X510" s="15"/>
    </row>
    <row r="511" spans="1:24" x14ac:dyDescent="0.4">
      <c r="A511" s="15"/>
      <c r="E511" s="15"/>
      <c r="F511" s="15"/>
      <c r="H511" s="15"/>
      <c r="I511" s="15"/>
      <c r="J511" s="15"/>
      <c r="K511" s="15"/>
      <c r="L511" s="15"/>
      <c r="M511" s="15"/>
      <c r="N511" s="8"/>
      <c r="O511" s="8" t="s">
        <v>701</v>
      </c>
      <c r="P511" s="22" t="s">
        <v>1010</v>
      </c>
      <c r="Q511" s="22" t="s">
        <v>1011</v>
      </c>
      <c r="R511" s="22" t="s">
        <v>192</v>
      </c>
      <c r="S511" s="23" t="s">
        <v>193</v>
      </c>
      <c r="T511" s="15"/>
      <c r="U511" s="15"/>
      <c r="V511" s="15"/>
      <c r="X511" s="15"/>
    </row>
    <row r="512" spans="1:24" x14ac:dyDescent="0.4">
      <c r="A512" s="15"/>
      <c r="E512" s="15"/>
      <c r="F512" s="15"/>
      <c r="H512" s="15"/>
      <c r="I512" s="15"/>
      <c r="J512" s="15"/>
      <c r="K512" s="15"/>
      <c r="L512" s="15"/>
      <c r="M512" s="15"/>
      <c r="N512" s="28"/>
      <c r="O512" s="8" t="s">
        <v>702</v>
      </c>
      <c r="P512" s="22" t="s">
        <v>1615</v>
      </c>
      <c r="Q512" s="22" t="s">
        <v>1616</v>
      </c>
      <c r="R512" s="22" t="s">
        <v>102</v>
      </c>
      <c r="S512" s="23" t="s">
        <v>1617</v>
      </c>
      <c r="T512" s="15"/>
      <c r="U512" s="15"/>
      <c r="V512" s="15"/>
      <c r="X512" s="15"/>
    </row>
    <row r="513" spans="1:24" x14ac:dyDescent="0.4">
      <c r="A513" s="15"/>
      <c r="E513" s="15"/>
      <c r="F513" s="15"/>
      <c r="H513" s="15"/>
      <c r="I513" s="15"/>
      <c r="J513" s="15"/>
      <c r="K513" s="15"/>
      <c r="L513" s="15"/>
      <c r="M513" s="15"/>
      <c r="N513" s="28"/>
      <c r="O513" s="8" t="s">
        <v>759</v>
      </c>
      <c r="P513" s="22" t="s">
        <v>1618</v>
      </c>
      <c r="Q513" s="22" t="s">
        <v>1619</v>
      </c>
      <c r="R513" s="22" t="s">
        <v>99</v>
      </c>
      <c r="S513" s="23" t="s">
        <v>1620</v>
      </c>
      <c r="T513" s="15"/>
      <c r="U513" s="15"/>
      <c r="V513" s="15"/>
      <c r="X513" s="15"/>
    </row>
    <row r="514" spans="1:24" x14ac:dyDescent="0.4">
      <c r="A514" s="15"/>
      <c r="E514" s="15"/>
      <c r="F514" s="15"/>
      <c r="H514" s="15"/>
      <c r="I514" s="15"/>
      <c r="J514" s="15"/>
      <c r="K514" s="15"/>
      <c r="L514" s="15"/>
      <c r="M514" s="15"/>
      <c r="N514" s="28"/>
      <c r="O514" s="8" t="s">
        <v>703</v>
      </c>
      <c r="P514" s="22" t="s">
        <v>1012</v>
      </c>
      <c r="Q514" s="22" t="s">
        <v>434</v>
      </c>
      <c r="R514" s="22" t="s">
        <v>102</v>
      </c>
      <c r="S514" s="23" t="s">
        <v>1013</v>
      </c>
      <c r="T514" s="15"/>
      <c r="U514" s="15"/>
      <c r="V514" s="15"/>
      <c r="X514" s="15"/>
    </row>
    <row r="515" spans="1:24" x14ac:dyDescent="0.4">
      <c r="A515" s="15"/>
      <c r="E515" s="15"/>
      <c r="F515" s="15"/>
      <c r="H515" s="15"/>
      <c r="I515" s="15"/>
      <c r="J515" s="15"/>
      <c r="K515" s="15"/>
      <c r="L515" s="15"/>
      <c r="M515" s="15"/>
      <c r="N515" s="8"/>
      <c r="O515" s="8" t="s">
        <v>1927</v>
      </c>
      <c r="P515" s="22" t="s">
        <v>1967</v>
      </c>
      <c r="Q515" s="22" t="s">
        <v>2263</v>
      </c>
      <c r="R515" s="22" t="s">
        <v>102</v>
      </c>
      <c r="S515" s="23" t="s">
        <v>1968</v>
      </c>
      <c r="T515" s="15"/>
      <c r="U515" s="15"/>
      <c r="V515" s="15"/>
      <c r="X515" s="15"/>
    </row>
    <row r="516" spans="1:24" x14ac:dyDescent="0.4">
      <c r="A516" s="15"/>
      <c r="E516" s="15"/>
      <c r="F516" s="15"/>
      <c r="H516" s="15"/>
      <c r="I516" s="15"/>
      <c r="J516" s="15"/>
      <c r="K516" s="15"/>
      <c r="L516" s="15"/>
      <c r="M516" s="15"/>
      <c r="N516" s="8"/>
      <c r="O516" s="8" t="s">
        <v>1447</v>
      </c>
      <c r="P516" s="22" t="s">
        <v>1014</v>
      </c>
      <c r="Q516" s="22" t="s">
        <v>435</v>
      </c>
      <c r="R516" s="22" t="s">
        <v>133</v>
      </c>
      <c r="S516" s="23" t="s">
        <v>436</v>
      </c>
      <c r="T516" s="15"/>
      <c r="U516" s="15"/>
      <c r="V516" s="15"/>
      <c r="X516" s="15"/>
    </row>
    <row r="517" spans="1:24" x14ac:dyDescent="0.4">
      <c r="A517" s="15"/>
      <c r="E517" s="15"/>
      <c r="F517" s="15"/>
      <c r="H517" s="15"/>
      <c r="I517" s="15"/>
      <c r="J517" s="15"/>
      <c r="K517" s="15"/>
      <c r="L517" s="15"/>
      <c r="M517" s="15"/>
      <c r="N517" s="8"/>
      <c r="O517" s="8" t="s">
        <v>239</v>
      </c>
      <c r="P517" s="22" t="s">
        <v>1015</v>
      </c>
      <c r="Q517" s="22">
        <v>0</v>
      </c>
      <c r="R517" s="22" t="s">
        <v>99</v>
      </c>
      <c r="S517" s="23" t="s">
        <v>1016</v>
      </c>
      <c r="T517" s="15"/>
      <c r="U517" s="15"/>
      <c r="V517" s="15"/>
      <c r="X517" s="15"/>
    </row>
    <row r="518" spans="1:24" x14ac:dyDescent="0.4">
      <c r="A518" s="15"/>
      <c r="E518" s="15"/>
      <c r="F518" s="15"/>
      <c r="H518" s="15"/>
      <c r="I518" s="15"/>
      <c r="J518" s="15"/>
      <c r="K518" s="15"/>
      <c r="L518" s="15"/>
      <c r="M518" s="15"/>
      <c r="N518" s="8"/>
      <c r="O518" s="8" t="s">
        <v>73</v>
      </c>
      <c r="P518" s="22" t="s">
        <v>1017</v>
      </c>
      <c r="Q518" s="22">
        <v>0</v>
      </c>
      <c r="R518" s="22" t="s">
        <v>99</v>
      </c>
      <c r="S518" s="23" t="s">
        <v>1018</v>
      </c>
      <c r="T518" s="15"/>
      <c r="U518" s="15"/>
      <c r="V518" s="15"/>
      <c r="X518" s="15"/>
    </row>
    <row r="519" spans="1:24" x14ac:dyDescent="0.4">
      <c r="A519" s="15"/>
      <c r="E519" s="15"/>
      <c r="F519" s="15"/>
      <c r="H519" s="15"/>
      <c r="I519" s="15"/>
      <c r="J519" s="15"/>
      <c r="K519" s="15"/>
      <c r="L519" s="15"/>
      <c r="M519" s="15"/>
      <c r="N519" s="28"/>
      <c r="O519" s="21" t="s">
        <v>1448</v>
      </c>
      <c r="P519" s="22" t="s">
        <v>1019</v>
      </c>
      <c r="Q519" s="22" t="s">
        <v>437</v>
      </c>
      <c r="R519" s="22" t="s">
        <v>99</v>
      </c>
      <c r="S519" s="23" t="s">
        <v>438</v>
      </c>
      <c r="T519" s="15"/>
      <c r="U519" s="15"/>
      <c r="V519" s="15"/>
      <c r="X519" s="15"/>
    </row>
    <row r="520" spans="1:24" x14ac:dyDescent="0.4">
      <c r="A520" s="15"/>
      <c r="E520" s="15"/>
      <c r="F520" s="15"/>
      <c r="H520" s="15"/>
      <c r="I520" s="15"/>
      <c r="J520" s="15"/>
      <c r="K520" s="15"/>
      <c r="L520" s="15"/>
      <c r="M520" s="15"/>
      <c r="N520" s="28"/>
      <c r="O520" s="8" t="s">
        <v>1449</v>
      </c>
      <c r="P520" s="22" t="s">
        <v>1020</v>
      </c>
      <c r="Q520" s="22" t="s">
        <v>439</v>
      </c>
      <c r="R520" s="22" t="s">
        <v>101</v>
      </c>
      <c r="S520" s="23" t="s">
        <v>145</v>
      </c>
      <c r="T520" s="15"/>
      <c r="U520" s="15"/>
      <c r="V520" s="15"/>
      <c r="X520" s="15"/>
    </row>
    <row r="521" spans="1:24" x14ac:dyDescent="0.4">
      <c r="A521" s="15"/>
      <c r="E521" s="15"/>
      <c r="F521" s="15"/>
      <c r="H521" s="15"/>
      <c r="I521" s="15"/>
      <c r="J521" s="15"/>
      <c r="K521" s="15"/>
      <c r="L521" s="15"/>
      <c r="M521" s="15"/>
      <c r="N521" s="8"/>
      <c r="O521" s="8" t="s">
        <v>50</v>
      </c>
      <c r="P521" s="22" t="s">
        <v>1021</v>
      </c>
      <c r="Q521" s="22" t="s">
        <v>440</v>
      </c>
      <c r="R521" s="22" t="s">
        <v>102</v>
      </c>
      <c r="S521" s="23" t="s">
        <v>1022</v>
      </c>
      <c r="T521" s="15"/>
      <c r="U521" s="15"/>
      <c r="V521" s="15"/>
      <c r="X521" s="15"/>
    </row>
    <row r="522" spans="1:24" x14ac:dyDescent="0.4">
      <c r="A522" s="15"/>
      <c r="E522" s="15"/>
      <c r="F522" s="15"/>
      <c r="H522" s="15"/>
      <c r="I522" s="15"/>
      <c r="J522" s="15"/>
      <c r="K522" s="15"/>
      <c r="L522" s="15"/>
      <c r="M522" s="15"/>
      <c r="N522" s="8"/>
      <c r="O522" s="21" t="s">
        <v>51</v>
      </c>
      <c r="P522" s="22" t="s">
        <v>1023</v>
      </c>
      <c r="Q522" s="22" t="s">
        <v>441</v>
      </c>
      <c r="R522" s="22" t="s">
        <v>102</v>
      </c>
      <c r="S522" s="23" t="s">
        <v>1024</v>
      </c>
      <c r="T522" s="15"/>
      <c r="U522" s="15"/>
      <c r="V522" s="15"/>
      <c r="X522" s="15"/>
    </row>
    <row r="523" spans="1:24" x14ac:dyDescent="0.4">
      <c r="A523" s="15"/>
      <c r="E523" s="15"/>
      <c r="F523" s="15"/>
      <c r="H523" s="15"/>
      <c r="I523" s="15"/>
      <c r="J523" s="15"/>
      <c r="K523" s="15"/>
      <c r="L523" s="15"/>
      <c r="M523" s="15"/>
      <c r="N523" s="8"/>
      <c r="O523" s="19" t="s">
        <v>240</v>
      </c>
      <c r="P523" s="22" t="s">
        <v>1025</v>
      </c>
      <c r="Q523" s="22" t="s">
        <v>2264</v>
      </c>
      <c r="R523" s="22" t="s">
        <v>1026</v>
      </c>
      <c r="S523" s="23" t="s">
        <v>1027</v>
      </c>
      <c r="T523" s="15"/>
      <c r="U523" s="15"/>
      <c r="V523" s="15"/>
      <c r="X523" s="15"/>
    </row>
    <row r="524" spans="1:24" x14ac:dyDescent="0.4">
      <c r="A524" s="15"/>
      <c r="E524" s="15"/>
      <c r="F524" s="15"/>
      <c r="H524" s="15"/>
      <c r="I524" s="15"/>
      <c r="J524" s="15"/>
      <c r="K524" s="15"/>
      <c r="L524" s="15"/>
      <c r="M524" s="15"/>
      <c r="N524" s="8"/>
      <c r="O524" s="8" t="s">
        <v>1450</v>
      </c>
      <c r="P524" s="22" t="s">
        <v>1028</v>
      </c>
      <c r="Q524" s="22" t="s">
        <v>1029</v>
      </c>
      <c r="R524" s="22" t="s">
        <v>59</v>
      </c>
      <c r="S524" s="23" t="s">
        <v>1030</v>
      </c>
      <c r="T524" s="15"/>
      <c r="U524" s="15"/>
      <c r="V524" s="15"/>
      <c r="X524" s="15"/>
    </row>
    <row r="525" spans="1:24" x14ac:dyDescent="0.4">
      <c r="A525" s="15"/>
      <c r="E525" s="15"/>
      <c r="F525" s="15"/>
      <c r="H525" s="15"/>
      <c r="I525" s="15"/>
      <c r="J525" s="15"/>
      <c r="K525" s="15"/>
      <c r="L525" s="15"/>
      <c r="M525" s="15"/>
      <c r="N525" s="28"/>
      <c r="O525" s="19" t="s">
        <v>1451</v>
      </c>
      <c r="P525" s="22" t="s">
        <v>1031</v>
      </c>
      <c r="Q525" s="22" t="s">
        <v>1032</v>
      </c>
      <c r="R525" s="22" t="s">
        <v>99</v>
      </c>
      <c r="S525" s="23" t="s">
        <v>442</v>
      </c>
      <c r="T525" s="15"/>
      <c r="U525" s="15"/>
      <c r="V525" s="15"/>
      <c r="X525" s="15"/>
    </row>
    <row r="526" spans="1:24" x14ac:dyDescent="0.4">
      <c r="A526" s="15"/>
      <c r="E526" s="15"/>
      <c r="F526" s="15"/>
      <c r="H526" s="15"/>
      <c r="I526" s="15"/>
      <c r="J526" s="15"/>
      <c r="K526" s="15"/>
      <c r="L526" s="15"/>
      <c r="M526" s="15"/>
      <c r="N526" s="8"/>
      <c r="O526" s="8" t="s">
        <v>443</v>
      </c>
      <c r="P526" s="22" t="s">
        <v>1033</v>
      </c>
      <c r="Q526" s="22" t="s">
        <v>444</v>
      </c>
      <c r="R526" s="22" t="s">
        <v>102</v>
      </c>
      <c r="S526" s="23" t="s">
        <v>1034</v>
      </c>
      <c r="T526" s="15"/>
      <c r="U526" s="15"/>
      <c r="V526" s="15"/>
      <c r="X526" s="15"/>
    </row>
    <row r="527" spans="1:24" x14ac:dyDescent="0.4">
      <c r="A527" s="15"/>
      <c r="E527" s="15"/>
      <c r="F527" s="15"/>
      <c r="H527" s="15"/>
      <c r="I527" s="15"/>
      <c r="J527" s="15"/>
      <c r="K527" s="15"/>
      <c r="L527" s="15"/>
      <c r="M527" s="15"/>
      <c r="N527" s="8"/>
      <c r="O527" s="19" t="s">
        <v>1697</v>
      </c>
      <c r="P527" s="22" t="s">
        <v>1752</v>
      </c>
      <c r="Q527" s="22" t="s">
        <v>1753</v>
      </c>
      <c r="R527" s="22" t="s">
        <v>101</v>
      </c>
      <c r="S527" s="23" t="s">
        <v>1754</v>
      </c>
      <c r="T527" s="15"/>
      <c r="U527" s="15"/>
      <c r="V527" s="15"/>
      <c r="X527" s="15"/>
    </row>
    <row r="528" spans="1:24" x14ac:dyDescent="0.4">
      <c r="A528" s="15"/>
      <c r="E528" s="15"/>
      <c r="F528" s="15"/>
      <c r="H528" s="15"/>
      <c r="I528" s="15"/>
      <c r="J528" s="15"/>
      <c r="K528" s="15"/>
      <c r="L528" s="15"/>
      <c r="M528" s="15"/>
      <c r="N528" s="8"/>
      <c r="O528" s="8" t="s">
        <v>704</v>
      </c>
      <c r="P528" s="22" t="s">
        <v>1035</v>
      </c>
      <c r="Q528" s="22" t="s">
        <v>445</v>
      </c>
      <c r="R528" s="22" t="s">
        <v>99</v>
      </c>
      <c r="S528" s="23" t="s">
        <v>1036</v>
      </c>
      <c r="T528" s="15"/>
      <c r="U528" s="15"/>
      <c r="V528" s="15"/>
      <c r="X528" s="15"/>
    </row>
    <row r="529" spans="1:24" x14ac:dyDescent="0.4">
      <c r="A529" s="15"/>
      <c r="E529" s="15"/>
      <c r="F529" s="15"/>
      <c r="H529" s="15"/>
      <c r="I529" s="15"/>
      <c r="J529" s="15"/>
      <c r="K529" s="15"/>
      <c r="L529" s="15"/>
      <c r="M529" s="15"/>
      <c r="N529" s="28"/>
      <c r="O529" s="8" t="s">
        <v>241</v>
      </c>
      <c r="P529" s="22" t="s">
        <v>1037</v>
      </c>
      <c r="Q529" s="22" t="s">
        <v>1038</v>
      </c>
      <c r="R529" s="22" t="s">
        <v>99</v>
      </c>
      <c r="S529" s="23" t="s">
        <v>1039</v>
      </c>
      <c r="T529" s="15"/>
      <c r="U529" s="15"/>
      <c r="V529" s="15"/>
      <c r="X529" s="15"/>
    </row>
    <row r="530" spans="1:24" x14ac:dyDescent="0.4">
      <c r="A530" s="15"/>
      <c r="E530" s="15"/>
      <c r="F530" s="15"/>
      <c r="H530" s="15"/>
      <c r="I530" s="15"/>
      <c r="J530" s="15"/>
      <c r="K530" s="15"/>
      <c r="L530" s="15"/>
      <c r="M530" s="15"/>
      <c r="N530" s="8"/>
      <c r="O530" s="21" t="s">
        <v>1360</v>
      </c>
      <c r="P530" s="22" t="s">
        <v>1040</v>
      </c>
      <c r="Q530" s="22" t="s">
        <v>1041</v>
      </c>
      <c r="R530" s="22" t="s">
        <v>99</v>
      </c>
      <c r="S530" s="23" t="s">
        <v>146</v>
      </c>
      <c r="T530" s="15"/>
      <c r="U530" s="15"/>
      <c r="V530" s="15"/>
      <c r="X530" s="15"/>
    </row>
    <row r="531" spans="1:24" x14ac:dyDescent="0.4">
      <c r="A531" s="15"/>
      <c r="E531" s="15"/>
      <c r="F531" s="15"/>
      <c r="H531" s="15"/>
      <c r="I531" s="15"/>
      <c r="J531" s="15"/>
      <c r="K531" s="15"/>
      <c r="L531" s="15"/>
      <c r="M531" s="15"/>
      <c r="N531" s="19"/>
      <c r="O531" s="24" t="s">
        <v>242</v>
      </c>
      <c r="P531" s="22" t="s">
        <v>1042</v>
      </c>
      <c r="Q531" s="22" t="s">
        <v>1043</v>
      </c>
      <c r="R531" s="22" t="s">
        <v>99</v>
      </c>
      <c r="S531" s="23" t="s">
        <v>1044</v>
      </c>
      <c r="T531" s="15"/>
      <c r="U531" s="15"/>
      <c r="V531" s="15"/>
      <c r="X531" s="15"/>
    </row>
    <row r="532" spans="1:24" x14ac:dyDescent="0.4">
      <c r="A532" s="15"/>
      <c r="E532" s="15"/>
      <c r="F532" s="15"/>
      <c r="H532" s="15"/>
      <c r="I532" s="15"/>
      <c r="J532" s="15"/>
      <c r="K532" s="15"/>
      <c r="L532" s="15"/>
      <c r="M532" s="15"/>
      <c r="N532" s="8"/>
      <c r="O532" s="19" t="s">
        <v>705</v>
      </c>
      <c r="P532" s="22" t="s">
        <v>1045</v>
      </c>
      <c r="Q532" s="22" t="s">
        <v>446</v>
      </c>
      <c r="R532" s="22" t="s">
        <v>117</v>
      </c>
      <c r="S532" s="23" t="s">
        <v>147</v>
      </c>
      <c r="T532" s="15"/>
      <c r="U532" s="15"/>
      <c r="V532" s="15"/>
      <c r="X532" s="15"/>
    </row>
    <row r="533" spans="1:24" x14ac:dyDescent="0.4">
      <c r="A533" s="15"/>
      <c r="E533" s="15"/>
      <c r="F533" s="15"/>
      <c r="H533" s="15"/>
      <c r="I533" s="15"/>
      <c r="J533" s="15"/>
      <c r="K533" s="15"/>
      <c r="L533" s="15"/>
      <c r="M533" s="15"/>
      <c r="N533" s="8"/>
      <c r="O533" s="8" t="s">
        <v>74</v>
      </c>
      <c r="P533" s="22" t="s">
        <v>1046</v>
      </c>
      <c r="Q533" s="22">
        <v>0</v>
      </c>
      <c r="R533" s="22" t="s">
        <v>148</v>
      </c>
      <c r="S533" s="23" t="s">
        <v>1047</v>
      </c>
      <c r="T533" s="15"/>
      <c r="U533" s="15"/>
      <c r="V533" s="15"/>
      <c r="X533" s="15"/>
    </row>
    <row r="534" spans="1:24" x14ac:dyDescent="0.4">
      <c r="A534" s="15"/>
      <c r="E534" s="15"/>
      <c r="F534" s="15"/>
      <c r="H534" s="15"/>
      <c r="I534" s="15"/>
      <c r="J534" s="15"/>
      <c r="K534" s="15"/>
      <c r="L534" s="15"/>
      <c r="M534" s="15"/>
      <c r="N534" s="8"/>
      <c r="O534" s="21" t="s">
        <v>1828</v>
      </c>
      <c r="P534" s="22" t="s">
        <v>1878</v>
      </c>
      <c r="Q534" s="22" t="s">
        <v>1879</v>
      </c>
      <c r="R534" s="22" t="s">
        <v>59</v>
      </c>
      <c r="S534" s="23" t="s">
        <v>1880</v>
      </c>
      <c r="T534" s="15"/>
      <c r="U534" s="15"/>
      <c r="V534" s="15"/>
      <c r="X534" s="15"/>
    </row>
    <row r="535" spans="1:24" x14ac:dyDescent="0.4">
      <c r="A535" s="15"/>
      <c r="E535" s="15"/>
      <c r="F535" s="15"/>
      <c r="H535" s="15"/>
      <c r="I535" s="15"/>
      <c r="J535" s="15"/>
      <c r="K535" s="15"/>
      <c r="L535" s="15"/>
      <c r="M535" s="15"/>
      <c r="N535" s="8"/>
      <c r="O535" s="19" t="s">
        <v>75</v>
      </c>
      <c r="P535" s="22" t="s">
        <v>1048</v>
      </c>
      <c r="Q535" s="22" t="s">
        <v>1049</v>
      </c>
      <c r="R535" s="22" t="s">
        <v>117</v>
      </c>
      <c r="S535" s="23" t="s">
        <v>1049</v>
      </c>
      <c r="T535" s="15"/>
      <c r="U535" s="15"/>
      <c r="V535" s="15"/>
      <c r="X535" s="15"/>
    </row>
    <row r="536" spans="1:24" x14ac:dyDescent="0.4">
      <c r="A536" s="15"/>
      <c r="E536" s="15"/>
      <c r="F536" s="15"/>
      <c r="H536" s="15"/>
      <c r="I536" s="15"/>
      <c r="J536" s="15"/>
      <c r="K536" s="15"/>
      <c r="L536" s="15"/>
      <c r="M536" s="15"/>
      <c r="N536" s="8"/>
      <c r="O536" s="8" t="s">
        <v>216</v>
      </c>
      <c r="P536" s="22" t="s">
        <v>1050</v>
      </c>
      <c r="Q536" s="22" t="s">
        <v>1051</v>
      </c>
      <c r="R536" s="22" t="s">
        <v>102</v>
      </c>
      <c r="S536" s="23" t="s">
        <v>1052</v>
      </c>
      <c r="T536" s="15"/>
      <c r="U536" s="15"/>
      <c r="V536" s="15"/>
      <c r="X536" s="15"/>
    </row>
    <row r="537" spans="1:24" x14ac:dyDescent="0.4">
      <c r="A537" s="15"/>
      <c r="E537" s="15"/>
      <c r="F537" s="15"/>
      <c r="H537" s="15"/>
      <c r="I537" s="15"/>
      <c r="J537" s="15"/>
      <c r="K537" s="15"/>
      <c r="L537" s="15"/>
      <c r="M537" s="15"/>
      <c r="N537" s="8"/>
      <c r="O537" s="21" t="s">
        <v>76</v>
      </c>
      <c r="P537" s="22" t="s">
        <v>1053</v>
      </c>
      <c r="Q537" s="22" t="s">
        <v>1969</v>
      </c>
      <c r="R537" s="22" t="s">
        <v>99</v>
      </c>
      <c r="S537" s="23" t="s">
        <v>1054</v>
      </c>
      <c r="T537" s="15"/>
      <c r="U537" s="15"/>
      <c r="V537" s="15"/>
      <c r="X537" s="15"/>
    </row>
    <row r="538" spans="1:24" x14ac:dyDescent="0.4">
      <c r="A538" s="15"/>
      <c r="E538" s="15"/>
      <c r="F538" s="15"/>
      <c r="H538" s="15"/>
      <c r="I538" s="15"/>
      <c r="J538" s="15"/>
      <c r="K538" s="15"/>
      <c r="L538" s="15"/>
      <c r="M538" s="15"/>
      <c r="N538" s="19"/>
      <c r="O538" s="8" t="s">
        <v>1452</v>
      </c>
      <c r="P538" s="22" t="s">
        <v>1055</v>
      </c>
      <c r="Q538" s="22" t="s">
        <v>447</v>
      </c>
      <c r="R538" s="22" t="s">
        <v>148</v>
      </c>
      <c r="S538" s="23" t="s">
        <v>448</v>
      </c>
      <c r="T538" s="15"/>
      <c r="U538" s="15"/>
      <c r="V538" s="15"/>
      <c r="X538" s="15"/>
    </row>
    <row r="539" spans="1:24" x14ac:dyDescent="0.4">
      <c r="A539" s="15"/>
      <c r="E539" s="15"/>
      <c r="F539" s="15"/>
      <c r="H539" s="15"/>
      <c r="I539" s="15"/>
      <c r="J539" s="15"/>
      <c r="K539" s="15"/>
      <c r="L539" s="15"/>
      <c r="M539" s="15"/>
      <c r="N539" s="8"/>
      <c r="O539" s="8" t="s">
        <v>206</v>
      </c>
      <c r="P539" s="22" t="s">
        <v>1056</v>
      </c>
      <c r="Q539" s="22" t="s">
        <v>1881</v>
      </c>
      <c r="R539" s="22" t="s">
        <v>101</v>
      </c>
      <c r="S539" s="23" t="s">
        <v>1057</v>
      </c>
      <c r="T539" s="15"/>
      <c r="U539" s="15"/>
      <c r="V539" s="15"/>
      <c r="X539" s="15"/>
    </row>
    <row r="540" spans="1:24" x14ac:dyDescent="0.4">
      <c r="A540" s="15"/>
      <c r="E540" s="15"/>
      <c r="F540" s="15"/>
      <c r="H540" s="15"/>
      <c r="I540" s="15"/>
      <c r="J540" s="15"/>
      <c r="K540" s="15"/>
      <c r="L540" s="15"/>
      <c r="M540" s="15"/>
      <c r="N540" s="8"/>
      <c r="O540" s="21" t="s">
        <v>243</v>
      </c>
      <c r="P540" s="22" t="s">
        <v>1058</v>
      </c>
      <c r="Q540" s="22" t="s">
        <v>1059</v>
      </c>
      <c r="R540" s="22" t="s">
        <v>101</v>
      </c>
      <c r="S540" s="23" t="s">
        <v>1060</v>
      </c>
      <c r="T540" s="15"/>
      <c r="U540" s="15"/>
      <c r="V540" s="15"/>
      <c r="X540" s="15"/>
    </row>
    <row r="541" spans="1:24" x14ac:dyDescent="0.4">
      <c r="A541" s="15"/>
      <c r="E541" s="15"/>
      <c r="F541" s="15"/>
      <c r="H541" s="15"/>
      <c r="I541" s="15"/>
      <c r="J541" s="15"/>
      <c r="K541" s="15"/>
      <c r="L541" s="15"/>
      <c r="M541" s="15"/>
      <c r="N541" s="28"/>
      <c r="O541" s="21" t="s">
        <v>1453</v>
      </c>
      <c r="P541" s="22" t="s">
        <v>1061</v>
      </c>
      <c r="Q541" s="22" t="s">
        <v>449</v>
      </c>
      <c r="R541" s="22" t="e">
        <v>#N/A</v>
      </c>
      <c r="S541" s="23" t="e">
        <v>#N/A</v>
      </c>
      <c r="T541" s="15"/>
      <c r="U541" s="15"/>
      <c r="V541" s="15"/>
      <c r="X541" s="15"/>
    </row>
    <row r="542" spans="1:24" x14ac:dyDescent="0.4">
      <c r="A542" s="15"/>
      <c r="E542" s="15"/>
      <c r="F542" s="15"/>
      <c r="H542" s="15"/>
      <c r="I542" s="15"/>
      <c r="J542" s="15"/>
      <c r="K542" s="15"/>
      <c r="L542" s="15"/>
      <c r="M542" s="15"/>
      <c r="N542" s="28"/>
      <c r="O542" s="21" t="s">
        <v>244</v>
      </c>
      <c r="P542" s="22" t="s">
        <v>1062</v>
      </c>
      <c r="Q542" s="22" t="s">
        <v>450</v>
      </c>
      <c r="R542" s="22" t="s">
        <v>101</v>
      </c>
      <c r="S542" s="23" t="s">
        <v>451</v>
      </c>
      <c r="T542" s="15"/>
      <c r="U542" s="15"/>
      <c r="V542" s="15"/>
      <c r="X542" s="15"/>
    </row>
    <row r="543" spans="1:24" x14ac:dyDescent="0.4">
      <c r="A543" s="15"/>
      <c r="E543" s="15"/>
      <c r="F543" s="15"/>
      <c r="H543" s="15"/>
      <c r="I543" s="15"/>
      <c r="J543" s="15"/>
      <c r="K543" s="15"/>
      <c r="L543" s="15"/>
      <c r="M543" s="15"/>
      <c r="N543" s="8"/>
      <c r="O543" s="8" t="s">
        <v>452</v>
      </c>
      <c r="P543" s="22" t="s">
        <v>1063</v>
      </c>
      <c r="Q543" s="22" t="s">
        <v>453</v>
      </c>
      <c r="R543" s="22" t="s">
        <v>102</v>
      </c>
      <c r="S543" s="23" t="s">
        <v>1064</v>
      </c>
      <c r="T543" s="15"/>
      <c r="U543" s="15"/>
      <c r="V543" s="15"/>
      <c r="X543" s="15"/>
    </row>
    <row r="544" spans="1:24" x14ac:dyDescent="0.4">
      <c r="A544" s="15"/>
      <c r="E544" s="15"/>
      <c r="F544" s="15"/>
      <c r="H544" s="15"/>
      <c r="I544" s="15"/>
      <c r="J544" s="15"/>
      <c r="K544" s="15"/>
      <c r="L544" s="15"/>
      <c r="M544" s="15"/>
      <c r="N544" s="8"/>
      <c r="O544" s="8" t="s">
        <v>1454</v>
      </c>
      <c r="P544" s="22" t="s">
        <v>1065</v>
      </c>
      <c r="Q544" s="22" t="s">
        <v>1066</v>
      </c>
      <c r="R544" s="22" t="s">
        <v>102</v>
      </c>
      <c r="S544" s="23" t="s">
        <v>2265</v>
      </c>
      <c r="T544" s="15"/>
      <c r="U544" s="15"/>
      <c r="V544" s="15"/>
      <c r="X544" s="15"/>
    </row>
    <row r="545" spans="1:24" x14ac:dyDescent="0.4">
      <c r="A545" s="15"/>
      <c r="E545" s="15"/>
      <c r="F545" s="15"/>
      <c r="H545" s="15"/>
      <c r="I545" s="15"/>
      <c r="J545" s="15"/>
      <c r="K545" s="15"/>
      <c r="L545" s="15"/>
      <c r="M545" s="15"/>
      <c r="N545" s="8"/>
      <c r="O545" s="8" t="s">
        <v>1455</v>
      </c>
      <c r="P545" s="22" t="s">
        <v>1067</v>
      </c>
      <c r="Q545" s="22" t="s">
        <v>149</v>
      </c>
      <c r="R545" s="22" t="s">
        <v>117</v>
      </c>
      <c r="S545" s="23" t="s">
        <v>149</v>
      </c>
      <c r="T545" s="15"/>
      <c r="U545" s="15"/>
      <c r="V545" s="15"/>
      <c r="X545" s="15"/>
    </row>
    <row r="546" spans="1:24" x14ac:dyDescent="0.4">
      <c r="A546" s="15"/>
      <c r="E546" s="15"/>
      <c r="F546" s="15"/>
      <c r="H546" s="15"/>
      <c r="I546" s="15"/>
      <c r="J546" s="15"/>
      <c r="K546" s="15"/>
      <c r="L546" s="15"/>
      <c r="M546" s="15"/>
      <c r="N546" s="8"/>
      <c r="O546" s="8" t="s">
        <v>77</v>
      </c>
      <c r="P546" s="22" t="s">
        <v>1068</v>
      </c>
      <c r="Q546" s="22" t="s">
        <v>1755</v>
      </c>
      <c r="R546" s="22" t="s">
        <v>101</v>
      </c>
      <c r="S546" s="23" t="s">
        <v>1069</v>
      </c>
      <c r="T546" s="15"/>
      <c r="U546" s="15"/>
      <c r="V546" s="15"/>
      <c r="X546" s="15"/>
    </row>
    <row r="547" spans="1:24" x14ac:dyDescent="0.4">
      <c r="A547" s="15"/>
      <c r="E547" s="15"/>
      <c r="F547" s="15"/>
      <c r="H547" s="15"/>
      <c r="I547" s="15"/>
      <c r="J547" s="15"/>
      <c r="K547" s="15"/>
      <c r="L547" s="15"/>
      <c r="M547" s="15"/>
      <c r="N547" s="8"/>
      <c r="O547" s="8" t="s">
        <v>1456</v>
      </c>
      <c r="P547" s="22" t="s">
        <v>1070</v>
      </c>
      <c r="Q547" s="22" t="s">
        <v>454</v>
      </c>
      <c r="R547" s="22" t="s">
        <v>99</v>
      </c>
      <c r="S547" s="23" t="s">
        <v>455</v>
      </c>
      <c r="T547" s="15"/>
      <c r="U547" s="15"/>
      <c r="V547" s="15"/>
      <c r="X547" s="15"/>
    </row>
    <row r="548" spans="1:24" x14ac:dyDescent="0.4">
      <c r="A548" s="15"/>
      <c r="E548" s="15"/>
      <c r="F548" s="15"/>
      <c r="H548" s="15"/>
      <c r="I548" s="15"/>
      <c r="J548" s="15"/>
      <c r="K548" s="15"/>
      <c r="L548" s="15"/>
      <c r="M548" s="15"/>
      <c r="N548" s="8"/>
      <c r="O548" s="21" t="s">
        <v>1457</v>
      </c>
      <c r="P548" s="22" t="s">
        <v>1071</v>
      </c>
      <c r="Q548" s="22" t="s">
        <v>456</v>
      </c>
      <c r="R548" s="22" t="s">
        <v>107</v>
      </c>
      <c r="S548" s="23" t="s">
        <v>457</v>
      </c>
      <c r="T548" s="15"/>
      <c r="U548" s="15"/>
      <c r="V548" s="15"/>
      <c r="X548" s="15"/>
    </row>
    <row r="549" spans="1:24" x14ac:dyDescent="0.4">
      <c r="A549" s="15"/>
      <c r="E549" s="15"/>
      <c r="F549" s="15"/>
      <c r="H549" s="15"/>
      <c r="I549" s="15"/>
      <c r="J549" s="15"/>
      <c r="K549" s="15"/>
      <c r="L549" s="15"/>
      <c r="M549" s="15"/>
      <c r="N549" s="19"/>
      <c r="O549" s="21" t="s">
        <v>1458</v>
      </c>
      <c r="P549" s="22" t="s">
        <v>1072</v>
      </c>
      <c r="Q549" s="22" t="s">
        <v>458</v>
      </c>
      <c r="R549" s="22" t="s">
        <v>101</v>
      </c>
      <c r="S549" s="23" t="s">
        <v>459</v>
      </c>
      <c r="T549" s="15"/>
      <c r="U549" s="15"/>
      <c r="V549" s="15"/>
      <c r="X549" s="15"/>
    </row>
    <row r="550" spans="1:24" x14ac:dyDescent="0.4">
      <c r="A550" s="15"/>
      <c r="E550" s="15"/>
      <c r="F550" s="15"/>
      <c r="H550" s="15"/>
      <c r="I550" s="15"/>
      <c r="J550" s="15"/>
      <c r="K550" s="15"/>
      <c r="L550" s="15"/>
      <c r="M550" s="15"/>
      <c r="N550" s="8"/>
      <c r="O550" s="8" t="s">
        <v>245</v>
      </c>
      <c r="P550" s="22" t="s">
        <v>1073</v>
      </c>
      <c r="Q550" s="22" t="s">
        <v>1074</v>
      </c>
      <c r="R550" s="22" t="s">
        <v>101</v>
      </c>
      <c r="S550" s="23" t="s">
        <v>1075</v>
      </c>
      <c r="T550" s="15"/>
      <c r="U550" s="15"/>
      <c r="V550" s="15"/>
      <c r="X550" s="15"/>
    </row>
    <row r="551" spans="1:24" x14ac:dyDescent="0.4">
      <c r="A551" s="15"/>
      <c r="E551" s="15"/>
      <c r="F551" s="15"/>
      <c r="H551" s="15"/>
      <c r="I551" s="15"/>
      <c r="J551" s="15"/>
      <c r="K551" s="15"/>
      <c r="L551" s="15"/>
      <c r="M551" s="15"/>
      <c r="N551" s="8"/>
      <c r="O551" s="8" t="s">
        <v>52</v>
      </c>
      <c r="P551" s="22" t="s">
        <v>1076</v>
      </c>
      <c r="Q551" s="22" t="s">
        <v>460</v>
      </c>
      <c r="R551" s="22" t="s">
        <v>101</v>
      </c>
      <c r="S551" s="23">
        <v>1002436421525</v>
      </c>
      <c r="T551" s="15"/>
      <c r="U551" s="15"/>
      <c r="V551" s="15"/>
      <c r="X551" s="15"/>
    </row>
    <row r="552" spans="1:24" x14ac:dyDescent="0.4">
      <c r="A552" s="15"/>
      <c r="E552" s="15"/>
      <c r="F552" s="15"/>
      <c r="H552" s="15"/>
      <c r="I552" s="15"/>
      <c r="J552" s="15"/>
      <c r="K552" s="15"/>
      <c r="L552" s="15"/>
      <c r="M552" s="15"/>
      <c r="N552" s="8"/>
      <c r="O552" s="8" t="s">
        <v>1459</v>
      </c>
      <c r="P552" s="22" t="s">
        <v>1077</v>
      </c>
      <c r="Q552" s="22" t="s">
        <v>461</v>
      </c>
      <c r="R552" s="22" t="s">
        <v>59</v>
      </c>
      <c r="S552" s="23" t="s">
        <v>462</v>
      </c>
      <c r="T552" s="15"/>
      <c r="U552" s="15"/>
      <c r="V552" s="15"/>
      <c r="X552" s="15"/>
    </row>
    <row r="553" spans="1:24" x14ac:dyDescent="0.4">
      <c r="A553" s="15"/>
      <c r="E553" s="15"/>
      <c r="F553" s="15"/>
      <c r="H553" s="15"/>
      <c r="I553" s="15"/>
      <c r="J553" s="15"/>
      <c r="K553" s="15"/>
      <c r="L553" s="15"/>
      <c r="M553" s="15"/>
      <c r="N553" s="8"/>
      <c r="O553" s="8" t="s">
        <v>1460</v>
      </c>
      <c r="P553" s="22" t="s">
        <v>1078</v>
      </c>
      <c r="Q553" s="22" t="s">
        <v>1882</v>
      </c>
      <c r="R553" s="22" t="s">
        <v>101</v>
      </c>
      <c r="S553" s="23">
        <v>1002940628453</v>
      </c>
      <c r="T553" s="15"/>
      <c r="U553" s="15"/>
      <c r="V553" s="15"/>
      <c r="X553" s="15"/>
    </row>
    <row r="554" spans="1:24" x14ac:dyDescent="0.4">
      <c r="A554" s="15"/>
      <c r="E554" s="15"/>
      <c r="F554" s="15"/>
      <c r="H554" s="15"/>
      <c r="I554" s="15"/>
      <c r="J554" s="15"/>
      <c r="K554" s="15"/>
      <c r="L554" s="15"/>
      <c r="M554" s="15"/>
      <c r="N554" s="8"/>
      <c r="O554" s="21" t="s">
        <v>78</v>
      </c>
      <c r="P554" s="22" t="s">
        <v>1079</v>
      </c>
      <c r="Q554" s="22" t="s">
        <v>1621</v>
      </c>
      <c r="R554" s="22" t="s">
        <v>99</v>
      </c>
      <c r="S554" s="23" t="s">
        <v>1080</v>
      </c>
      <c r="T554" s="15"/>
      <c r="U554" s="15"/>
      <c r="V554" s="15"/>
      <c r="X554" s="15"/>
    </row>
    <row r="555" spans="1:24" x14ac:dyDescent="0.4">
      <c r="A555" s="15"/>
      <c r="E555" s="15"/>
      <c r="F555" s="15"/>
      <c r="H555" s="15"/>
      <c r="I555" s="15"/>
      <c r="J555" s="15"/>
      <c r="K555" s="15"/>
      <c r="L555" s="15"/>
      <c r="M555" s="15"/>
      <c r="N555" s="28"/>
      <c r="O555" s="8" t="s">
        <v>79</v>
      </c>
      <c r="P555" s="22" t="s">
        <v>1081</v>
      </c>
      <c r="Q555" s="22" t="s">
        <v>1972</v>
      </c>
      <c r="R555" s="22" t="s">
        <v>99</v>
      </c>
      <c r="S555" s="23">
        <v>92290201233590</v>
      </c>
      <c r="T555" s="15"/>
      <c r="U555" s="15"/>
      <c r="V555" s="15"/>
      <c r="X555" s="15"/>
    </row>
    <row r="556" spans="1:24" x14ac:dyDescent="0.4">
      <c r="A556" s="15"/>
      <c r="E556" s="15"/>
      <c r="F556" s="15"/>
      <c r="H556" s="15"/>
      <c r="I556" s="15"/>
      <c r="J556" s="15"/>
      <c r="K556" s="15"/>
      <c r="L556" s="15"/>
      <c r="M556" s="15"/>
      <c r="N556" s="28"/>
      <c r="O556" s="8" t="s">
        <v>1928</v>
      </c>
      <c r="P556" s="22" t="s">
        <v>1970</v>
      </c>
      <c r="Q556" s="22" t="s">
        <v>2266</v>
      </c>
      <c r="R556" s="22" t="s">
        <v>107</v>
      </c>
      <c r="S556" s="23" t="s">
        <v>1971</v>
      </c>
      <c r="T556" s="15"/>
      <c r="U556" s="15"/>
      <c r="V556" s="15"/>
      <c r="X556" s="15"/>
    </row>
    <row r="557" spans="1:24" x14ac:dyDescent="0.4">
      <c r="A557" s="15"/>
      <c r="E557" s="15"/>
      <c r="F557" s="15"/>
      <c r="H557" s="15"/>
      <c r="I557" s="15"/>
      <c r="J557" s="15"/>
      <c r="K557" s="15"/>
      <c r="L557" s="15"/>
      <c r="M557" s="15"/>
      <c r="N557" s="19"/>
      <c r="O557" s="8" t="s">
        <v>80</v>
      </c>
      <c r="P557" s="22" t="s">
        <v>1082</v>
      </c>
      <c r="Q557" s="22" t="s">
        <v>1883</v>
      </c>
      <c r="R557" s="22" t="s">
        <v>99</v>
      </c>
      <c r="S557" s="23" t="s">
        <v>1083</v>
      </c>
      <c r="T557" s="15"/>
      <c r="U557" s="15"/>
      <c r="V557" s="15"/>
      <c r="X557" s="15"/>
    </row>
    <row r="558" spans="1:24" x14ac:dyDescent="0.4">
      <c r="A558" s="15"/>
      <c r="E558" s="15"/>
      <c r="F558" s="15"/>
      <c r="H558" s="15"/>
      <c r="I558" s="15"/>
      <c r="J558" s="15"/>
      <c r="K558" s="15"/>
      <c r="L558" s="15"/>
      <c r="M558" s="15"/>
      <c r="N558" s="28"/>
      <c r="O558" s="21" t="s">
        <v>1973</v>
      </c>
      <c r="P558" s="22" t="s">
        <v>1974</v>
      </c>
      <c r="Q558" s="22" t="s">
        <v>1975</v>
      </c>
      <c r="R558" s="22" t="s">
        <v>101</v>
      </c>
      <c r="S558" s="23" t="s">
        <v>1976</v>
      </c>
      <c r="T558" s="15"/>
      <c r="U558" s="15"/>
      <c r="V558" s="15"/>
      <c r="X558" s="15"/>
    </row>
    <row r="559" spans="1:24" x14ac:dyDescent="0.4">
      <c r="A559" s="15"/>
      <c r="E559" s="15"/>
      <c r="F559" s="15"/>
      <c r="H559" s="15"/>
      <c r="I559" s="15"/>
      <c r="J559" s="15"/>
      <c r="K559" s="15"/>
      <c r="L559" s="15"/>
      <c r="M559" s="15"/>
      <c r="N559" s="28"/>
      <c r="O559" s="8" t="s">
        <v>1461</v>
      </c>
      <c r="P559" s="22" t="s">
        <v>1084</v>
      </c>
      <c r="Q559" s="22" t="s">
        <v>463</v>
      </c>
      <c r="R559" s="22" t="s">
        <v>101</v>
      </c>
      <c r="S559" s="23" t="s">
        <v>464</v>
      </c>
      <c r="T559" s="15"/>
      <c r="U559" s="15"/>
      <c r="V559" s="15"/>
      <c r="X559" s="15"/>
    </row>
    <row r="560" spans="1:24" x14ac:dyDescent="0.4">
      <c r="A560" s="15"/>
      <c r="E560" s="15"/>
      <c r="F560" s="15"/>
      <c r="H560" s="15"/>
      <c r="I560" s="15"/>
      <c r="J560" s="15"/>
      <c r="K560" s="15"/>
      <c r="L560" s="15"/>
      <c r="M560" s="15"/>
      <c r="N560" s="8"/>
      <c r="O560" s="19" t="s">
        <v>1698</v>
      </c>
      <c r="P560" s="22" t="s">
        <v>1756</v>
      </c>
      <c r="Q560" s="22" t="s">
        <v>1757</v>
      </c>
      <c r="R560" s="22" t="s">
        <v>101</v>
      </c>
      <c r="S560" s="23" t="s">
        <v>1758</v>
      </c>
      <c r="T560" s="15"/>
      <c r="U560" s="15"/>
      <c r="V560" s="15"/>
      <c r="X560" s="15"/>
    </row>
    <row r="561" spans="1:24" x14ac:dyDescent="0.4">
      <c r="A561" s="15"/>
      <c r="E561" s="15"/>
      <c r="F561" s="15"/>
      <c r="H561" s="15"/>
      <c r="I561" s="15"/>
      <c r="J561" s="15"/>
      <c r="K561" s="15"/>
      <c r="L561" s="15"/>
      <c r="M561" s="15"/>
      <c r="N561" s="8"/>
      <c r="O561" s="8" t="s">
        <v>465</v>
      </c>
      <c r="P561" s="22" t="s">
        <v>1085</v>
      </c>
      <c r="Q561" s="22" t="s">
        <v>466</v>
      </c>
      <c r="R561" s="22" t="s">
        <v>148</v>
      </c>
      <c r="S561" s="23" t="s">
        <v>1086</v>
      </c>
      <c r="T561" s="15"/>
      <c r="U561" s="15"/>
      <c r="V561" s="15"/>
      <c r="X561" s="15"/>
    </row>
    <row r="562" spans="1:24" x14ac:dyDescent="0.4">
      <c r="A562" s="15"/>
      <c r="E562" s="15"/>
      <c r="F562" s="15"/>
      <c r="H562" s="15"/>
      <c r="I562" s="15"/>
      <c r="J562" s="15"/>
      <c r="K562" s="15"/>
      <c r="L562" s="15"/>
      <c r="M562" s="15"/>
      <c r="N562" s="8"/>
      <c r="O562" s="8" t="s">
        <v>467</v>
      </c>
      <c r="P562" s="22" t="s">
        <v>1087</v>
      </c>
      <c r="Q562" s="22" t="s">
        <v>468</v>
      </c>
      <c r="R562" s="22" t="s">
        <v>99</v>
      </c>
      <c r="S562" s="23" t="s">
        <v>469</v>
      </c>
      <c r="T562" s="15"/>
      <c r="U562" s="15"/>
      <c r="V562" s="15"/>
      <c r="X562" s="15"/>
    </row>
    <row r="563" spans="1:24" x14ac:dyDescent="0.4">
      <c r="A563" s="15"/>
      <c r="E563" s="15"/>
      <c r="F563" s="15"/>
      <c r="H563" s="15"/>
      <c r="I563" s="15"/>
      <c r="J563" s="15"/>
      <c r="K563" s="15"/>
      <c r="L563" s="15"/>
      <c r="M563" s="15"/>
      <c r="N563" s="8"/>
      <c r="O563" s="8" t="s">
        <v>1376</v>
      </c>
      <c r="P563" s="22" t="s">
        <v>1088</v>
      </c>
      <c r="Q563" s="22" t="s">
        <v>470</v>
      </c>
      <c r="R563" s="22" t="s">
        <v>101</v>
      </c>
      <c r="S563" s="23" t="s">
        <v>150</v>
      </c>
      <c r="T563" s="15"/>
      <c r="U563" s="15"/>
      <c r="V563" s="15"/>
      <c r="X563" s="15"/>
    </row>
    <row r="564" spans="1:24" x14ac:dyDescent="0.4">
      <c r="A564" s="15"/>
      <c r="E564" s="15"/>
      <c r="F564" s="15"/>
      <c r="H564" s="15"/>
      <c r="I564" s="15"/>
      <c r="J564" s="15"/>
      <c r="K564" s="15"/>
      <c r="L564" s="15"/>
      <c r="M564" s="15"/>
      <c r="N564" s="19"/>
      <c r="O564" s="8" t="s">
        <v>1462</v>
      </c>
      <c r="P564" s="22" t="s">
        <v>1089</v>
      </c>
      <c r="Q564" s="22" t="s">
        <v>471</v>
      </c>
      <c r="R564" s="22" t="s">
        <v>102</v>
      </c>
      <c r="S564" s="23" t="s">
        <v>472</v>
      </c>
      <c r="T564" s="15"/>
      <c r="U564" s="15"/>
      <c r="V564" s="15"/>
      <c r="X564" s="15"/>
    </row>
    <row r="565" spans="1:24" x14ac:dyDescent="0.4">
      <c r="A565" s="15"/>
      <c r="E565" s="15"/>
      <c r="F565" s="15"/>
      <c r="H565" s="15"/>
      <c r="I565" s="15"/>
      <c r="J565" s="15"/>
      <c r="K565" s="15"/>
      <c r="L565" s="15"/>
      <c r="M565" s="15"/>
      <c r="N565" s="28"/>
      <c r="O565" s="8" t="s">
        <v>706</v>
      </c>
      <c r="P565" s="22" t="s">
        <v>1090</v>
      </c>
      <c r="Q565" s="22" t="s">
        <v>473</v>
      </c>
      <c r="R565" s="22" t="s">
        <v>163</v>
      </c>
      <c r="S565" s="23" t="s">
        <v>1091</v>
      </c>
      <c r="T565" s="15"/>
      <c r="U565" s="15"/>
      <c r="V565" s="15"/>
      <c r="X565" s="15"/>
    </row>
    <row r="566" spans="1:24" x14ac:dyDescent="0.4">
      <c r="A566" s="15"/>
      <c r="E566" s="15"/>
      <c r="F566" s="15"/>
      <c r="H566" s="15"/>
      <c r="I566" s="15"/>
      <c r="J566" s="15"/>
      <c r="K566" s="15"/>
      <c r="L566" s="15"/>
      <c r="M566" s="15"/>
      <c r="N566" s="8"/>
      <c r="O566" s="24" t="s">
        <v>1463</v>
      </c>
      <c r="P566" s="22" t="s">
        <v>1092</v>
      </c>
      <c r="Q566" s="22" t="s">
        <v>474</v>
      </c>
      <c r="R566" s="22" t="s">
        <v>102</v>
      </c>
      <c r="S566" s="23" t="s">
        <v>218</v>
      </c>
      <c r="T566" s="15"/>
      <c r="U566" s="15"/>
      <c r="V566" s="15"/>
      <c r="X566" s="15"/>
    </row>
    <row r="567" spans="1:24" x14ac:dyDescent="0.4">
      <c r="A567" s="15"/>
      <c r="E567" s="15"/>
      <c r="F567" s="15"/>
      <c r="H567" s="15"/>
      <c r="I567" s="15"/>
      <c r="J567" s="15"/>
      <c r="K567" s="15"/>
      <c r="L567" s="15"/>
      <c r="M567" s="15"/>
      <c r="N567" s="8"/>
      <c r="O567" s="8" t="s">
        <v>1829</v>
      </c>
      <c r="P567" s="22" t="s">
        <v>1906</v>
      </c>
      <c r="Q567" s="22" t="s">
        <v>1907</v>
      </c>
      <c r="R567" s="22" t="s">
        <v>99</v>
      </c>
      <c r="S567" s="23" t="s">
        <v>1908</v>
      </c>
      <c r="T567" s="15"/>
      <c r="U567" s="15"/>
      <c r="V567" s="15"/>
      <c r="X567" s="15"/>
    </row>
    <row r="568" spans="1:24" x14ac:dyDescent="0.4">
      <c r="A568" s="15"/>
      <c r="E568" s="15"/>
      <c r="F568" s="15"/>
      <c r="H568" s="15"/>
      <c r="I568" s="15"/>
      <c r="J568" s="15"/>
      <c r="K568" s="15"/>
      <c r="L568" s="15"/>
      <c r="M568" s="15"/>
      <c r="N568" s="8"/>
      <c r="O568" s="19" t="s">
        <v>1464</v>
      </c>
      <c r="P568" s="22" t="s">
        <v>1093</v>
      </c>
      <c r="Q568" s="22" t="s">
        <v>475</v>
      </c>
      <c r="R568" s="22" t="s">
        <v>99</v>
      </c>
      <c r="S568" s="23" t="s">
        <v>476</v>
      </c>
      <c r="T568" s="15"/>
      <c r="U568" s="15"/>
      <c r="V568" s="15"/>
      <c r="X568" s="15"/>
    </row>
    <row r="569" spans="1:24" x14ac:dyDescent="0.4">
      <c r="A569" s="15"/>
      <c r="E569" s="15"/>
      <c r="F569" s="15"/>
      <c r="H569" s="15"/>
      <c r="I569" s="15"/>
      <c r="J569" s="15"/>
      <c r="K569" s="15"/>
      <c r="L569" s="15"/>
      <c r="M569" s="15"/>
      <c r="N569" s="8"/>
      <c r="O569" s="8" t="s">
        <v>707</v>
      </c>
      <c r="P569" s="22" t="s">
        <v>1094</v>
      </c>
      <c r="Q569" s="22" t="s">
        <v>477</v>
      </c>
      <c r="R569" s="22" t="s">
        <v>117</v>
      </c>
      <c r="S569" s="23">
        <v>27704262702011</v>
      </c>
      <c r="T569" s="15"/>
      <c r="U569" s="15"/>
      <c r="V569" s="15"/>
      <c r="X569" s="15"/>
    </row>
    <row r="570" spans="1:24" x14ac:dyDescent="0.4">
      <c r="A570" s="15"/>
      <c r="E570" s="15"/>
      <c r="F570" s="15"/>
      <c r="H570" s="15"/>
      <c r="I570" s="15"/>
      <c r="J570" s="15"/>
      <c r="K570" s="15"/>
      <c r="L570" s="15"/>
      <c r="M570" s="15"/>
      <c r="N570" s="8"/>
      <c r="O570" s="8" t="s">
        <v>1465</v>
      </c>
      <c r="P570" s="22" t="s">
        <v>1095</v>
      </c>
      <c r="Q570" s="22" t="s">
        <v>478</v>
      </c>
      <c r="R570" s="22" t="s">
        <v>148</v>
      </c>
      <c r="S570" s="23" t="s">
        <v>479</v>
      </c>
      <c r="T570" s="15"/>
      <c r="U570" s="15"/>
      <c r="V570" s="15"/>
      <c r="X570" s="15"/>
    </row>
    <row r="571" spans="1:24" x14ac:dyDescent="0.4">
      <c r="A571" s="15"/>
      <c r="E571" s="15"/>
      <c r="F571" s="15"/>
      <c r="H571" s="15"/>
      <c r="I571" s="15"/>
      <c r="J571" s="15"/>
      <c r="K571" s="15"/>
      <c r="L571" s="15"/>
      <c r="M571" s="15"/>
      <c r="N571" s="8"/>
      <c r="O571" s="21" t="s">
        <v>708</v>
      </c>
      <c r="P571" s="22" t="s">
        <v>1096</v>
      </c>
      <c r="Q571" s="22" t="s">
        <v>480</v>
      </c>
      <c r="R571" s="22" t="s">
        <v>102</v>
      </c>
      <c r="S571" s="23" t="s">
        <v>151</v>
      </c>
      <c r="T571" s="15"/>
      <c r="U571" s="15"/>
      <c r="V571" s="15"/>
      <c r="X571" s="15"/>
    </row>
    <row r="572" spans="1:24" x14ac:dyDescent="0.4">
      <c r="A572" s="15"/>
      <c r="E572" s="15"/>
      <c r="F572" s="15"/>
      <c r="H572" s="15"/>
      <c r="I572" s="15"/>
      <c r="J572" s="15"/>
      <c r="K572" s="15"/>
      <c r="L572" s="15"/>
      <c r="M572" s="15"/>
      <c r="N572" s="28"/>
      <c r="O572" s="24" t="s">
        <v>709</v>
      </c>
      <c r="P572" s="22" t="s">
        <v>1097</v>
      </c>
      <c r="Q572" s="22" t="s">
        <v>481</v>
      </c>
      <c r="R572" s="22" t="s">
        <v>99</v>
      </c>
      <c r="S572" s="23" t="s">
        <v>152</v>
      </c>
      <c r="T572" s="15"/>
      <c r="U572" s="15"/>
      <c r="V572" s="15"/>
      <c r="X572" s="15"/>
    </row>
    <row r="573" spans="1:24" x14ac:dyDescent="0.4">
      <c r="A573" s="15"/>
      <c r="E573" s="15"/>
      <c r="F573" s="15"/>
      <c r="H573" s="15"/>
      <c r="I573" s="15"/>
      <c r="J573" s="15"/>
      <c r="K573" s="15"/>
      <c r="L573" s="15"/>
      <c r="M573" s="15"/>
      <c r="N573" s="8"/>
      <c r="O573" s="21" t="s">
        <v>1466</v>
      </c>
      <c r="P573" s="22" t="s">
        <v>1098</v>
      </c>
      <c r="Q573" s="22" t="s">
        <v>482</v>
      </c>
      <c r="R573" s="22" t="s">
        <v>102</v>
      </c>
      <c r="S573" s="23" t="s">
        <v>483</v>
      </c>
      <c r="T573" s="15"/>
      <c r="U573" s="15"/>
      <c r="V573" s="15"/>
      <c r="X573" s="15"/>
    </row>
    <row r="574" spans="1:24" x14ac:dyDescent="0.4">
      <c r="A574" s="15"/>
      <c r="E574" s="15"/>
      <c r="F574" s="15"/>
      <c r="H574" s="15"/>
      <c r="I574" s="15"/>
      <c r="J574" s="15"/>
      <c r="K574" s="15"/>
      <c r="L574" s="15"/>
      <c r="M574" s="15"/>
      <c r="N574" s="28"/>
      <c r="O574" s="8" t="s">
        <v>710</v>
      </c>
      <c r="P574" s="22" t="s">
        <v>1099</v>
      </c>
      <c r="Q574" s="22" t="s">
        <v>484</v>
      </c>
      <c r="R574" s="22" t="s">
        <v>101</v>
      </c>
      <c r="S574" s="23" t="s">
        <v>153</v>
      </c>
      <c r="T574" s="15"/>
      <c r="U574" s="15"/>
      <c r="V574" s="15"/>
      <c r="X574" s="15"/>
    </row>
    <row r="575" spans="1:24" x14ac:dyDescent="0.4">
      <c r="A575" s="15"/>
      <c r="E575" s="15"/>
      <c r="F575" s="15"/>
      <c r="H575" s="15"/>
      <c r="I575" s="15"/>
      <c r="J575" s="15"/>
      <c r="K575" s="15"/>
      <c r="L575" s="15"/>
      <c r="M575" s="15"/>
      <c r="N575" s="8"/>
      <c r="O575" s="8" t="s">
        <v>81</v>
      </c>
      <c r="P575" s="22" t="s">
        <v>1100</v>
      </c>
      <c r="Q575" s="22" t="s">
        <v>1977</v>
      </c>
      <c r="R575" s="22" t="s">
        <v>102</v>
      </c>
      <c r="S575" s="23" t="s">
        <v>1101</v>
      </c>
      <c r="T575" s="15"/>
      <c r="U575" s="15"/>
      <c r="V575" s="15"/>
      <c r="X575" s="15"/>
    </row>
    <row r="576" spans="1:24" x14ac:dyDescent="0.4">
      <c r="A576" s="15"/>
      <c r="E576" s="15"/>
      <c r="F576" s="15"/>
      <c r="H576" s="15"/>
      <c r="I576" s="15"/>
      <c r="J576" s="15"/>
      <c r="K576" s="15"/>
      <c r="L576" s="15"/>
      <c r="M576" s="15"/>
      <c r="N576" s="8"/>
      <c r="O576" s="8" t="s">
        <v>1467</v>
      </c>
      <c r="P576" s="22" t="s">
        <v>1102</v>
      </c>
      <c r="Q576" s="22" t="s">
        <v>485</v>
      </c>
      <c r="R576" s="22" t="s">
        <v>99</v>
      </c>
      <c r="S576" s="23" t="s">
        <v>1103</v>
      </c>
      <c r="T576" s="15"/>
      <c r="U576" s="15"/>
      <c r="V576" s="15"/>
      <c r="X576" s="15"/>
    </row>
    <row r="577" spans="1:24" x14ac:dyDescent="0.4">
      <c r="A577" s="15"/>
      <c r="E577" s="15"/>
      <c r="F577" s="15"/>
      <c r="H577" s="15"/>
      <c r="I577" s="15"/>
      <c r="J577" s="15"/>
      <c r="K577" s="15"/>
      <c r="L577" s="15"/>
      <c r="M577" s="15"/>
      <c r="N577" s="19"/>
      <c r="O577" s="8" t="s">
        <v>1468</v>
      </c>
      <c r="P577" s="22" t="s">
        <v>1104</v>
      </c>
      <c r="Q577" s="22" t="s">
        <v>1978</v>
      </c>
      <c r="R577" s="22" t="s">
        <v>102</v>
      </c>
      <c r="S577" s="23" t="s">
        <v>1105</v>
      </c>
      <c r="T577" s="15"/>
      <c r="U577" s="15"/>
      <c r="V577" s="15"/>
      <c r="X577" s="15"/>
    </row>
    <row r="578" spans="1:24" x14ac:dyDescent="0.4">
      <c r="A578" s="15"/>
      <c r="E578" s="15"/>
      <c r="F578" s="15"/>
      <c r="H578" s="15"/>
      <c r="I578" s="15"/>
      <c r="J578" s="15"/>
      <c r="K578" s="15"/>
      <c r="L578" s="15"/>
      <c r="M578" s="15"/>
      <c r="N578" s="8"/>
      <c r="O578" s="8" t="s">
        <v>207</v>
      </c>
      <c r="P578" s="22" t="s">
        <v>1106</v>
      </c>
      <c r="Q578" s="22" t="s">
        <v>1622</v>
      </c>
      <c r="R578" s="22" t="s">
        <v>59</v>
      </c>
      <c r="S578" s="23" t="s">
        <v>1107</v>
      </c>
      <c r="T578" s="15"/>
      <c r="U578" s="15"/>
      <c r="V578" s="15"/>
      <c r="X578" s="15"/>
    </row>
    <row r="579" spans="1:24" x14ac:dyDescent="0.4">
      <c r="A579" s="15"/>
      <c r="E579" s="15"/>
      <c r="F579" s="15"/>
      <c r="H579" s="15"/>
      <c r="I579" s="15"/>
      <c r="J579" s="15"/>
      <c r="K579" s="15"/>
      <c r="L579" s="15"/>
      <c r="M579" s="15"/>
      <c r="N579" s="19"/>
      <c r="O579" s="8" t="s">
        <v>1830</v>
      </c>
      <c r="P579" s="22" t="s">
        <v>1884</v>
      </c>
      <c r="Q579" s="22" t="s">
        <v>1885</v>
      </c>
      <c r="R579" s="22" t="s">
        <v>102</v>
      </c>
      <c r="S579" s="23" t="s">
        <v>1886</v>
      </c>
      <c r="T579" s="15"/>
      <c r="U579" s="15"/>
      <c r="V579" s="15"/>
      <c r="X579" s="15"/>
    </row>
    <row r="580" spans="1:24" x14ac:dyDescent="0.4">
      <c r="A580" s="15"/>
      <c r="E580" s="15"/>
      <c r="F580" s="15"/>
      <c r="H580" s="15"/>
      <c r="I580" s="15"/>
      <c r="J580" s="15"/>
      <c r="K580" s="15"/>
      <c r="L580" s="15"/>
      <c r="M580" s="15"/>
      <c r="N580" s="28"/>
      <c r="O580" s="19" t="s">
        <v>40</v>
      </c>
      <c r="P580" s="22" t="s">
        <v>1108</v>
      </c>
      <c r="Q580" s="22" t="s">
        <v>486</v>
      </c>
      <c r="R580" s="22" t="s">
        <v>99</v>
      </c>
      <c r="S580" s="23">
        <v>94920272752</v>
      </c>
      <c r="T580" s="15"/>
      <c r="U580" s="15"/>
      <c r="V580" s="15"/>
      <c r="X580" s="15"/>
    </row>
    <row r="581" spans="1:24" x14ac:dyDescent="0.4">
      <c r="A581" s="15"/>
      <c r="E581" s="15"/>
      <c r="F581" s="15"/>
      <c r="H581" s="15"/>
      <c r="I581" s="15"/>
      <c r="J581" s="15"/>
      <c r="K581" s="15"/>
      <c r="L581" s="15"/>
      <c r="M581" s="15"/>
      <c r="N581" s="8"/>
      <c r="O581" s="8" t="s">
        <v>1469</v>
      </c>
      <c r="P581" s="22" t="s">
        <v>1109</v>
      </c>
      <c r="Q581" s="22" t="s">
        <v>487</v>
      </c>
      <c r="R581" s="22" t="s">
        <v>99</v>
      </c>
      <c r="S581" s="23" t="s">
        <v>488</v>
      </c>
      <c r="T581" s="15"/>
      <c r="U581" s="15"/>
      <c r="V581" s="15"/>
      <c r="X581" s="15"/>
    </row>
    <row r="582" spans="1:24" x14ac:dyDescent="0.4">
      <c r="A582" s="15"/>
      <c r="E582" s="15"/>
      <c r="F582" s="15"/>
      <c r="H582" s="15"/>
      <c r="I582" s="15"/>
      <c r="J582" s="15"/>
      <c r="K582" s="15"/>
      <c r="L582" s="15"/>
      <c r="M582" s="15"/>
      <c r="N582" s="19"/>
      <c r="O582" s="8" t="s">
        <v>489</v>
      </c>
      <c r="P582" s="22" t="s">
        <v>1110</v>
      </c>
      <c r="Q582" s="22" t="s">
        <v>490</v>
      </c>
      <c r="R582" s="22" t="s">
        <v>102</v>
      </c>
      <c r="S582" s="23" t="s">
        <v>1111</v>
      </c>
      <c r="T582" s="15"/>
      <c r="U582" s="15"/>
      <c r="V582" s="15"/>
      <c r="X582" s="15"/>
    </row>
    <row r="583" spans="1:24" x14ac:dyDescent="0.4">
      <c r="A583" s="15"/>
      <c r="E583" s="15"/>
      <c r="F583" s="15"/>
      <c r="H583" s="15"/>
      <c r="I583" s="15"/>
      <c r="J583" s="15"/>
      <c r="K583" s="15"/>
      <c r="L583" s="15"/>
      <c r="M583" s="15"/>
      <c r="N583" s="28"/>
      <c r="O583" s="8" t="s">
        <v>491</v>
      </c>
      <c r="P583" s="22" t="s">
        <v>1112</v>
      </c>
      <c r="Q583" s="22" t="s">
        <v>492</v>
      </c>
      <c r="R583" s="22" t="s">
        <v>101</v>
      </c>
      <c r="S583" s="23" t="s">
        <v>493</v>
      </c>
      <c r="T583" s="15"/>
      <c r="U583" s="15"/>
      <c r="V583" s="15"/>
      <c r="X583" s="15"/>
    </row>
    <row r="584" spans="1:24" x14ac:dyDescent="0.4">
      <c r="A584" s="15"/>
      <c r="E584" s="15"/>
      <c r="F584" s="15"/>
      <c r="H584" s="15"/>
      <c r="I584" s="15"/>
      <c r="J584" s="15"/>
      <c r="K584" s="15"/>
      <c r="L584" s="15"/>
      <c r="M584" s="15"/>
      <c r="N584" s="28"/>
      <c r="O584" s="8" t="s">
        <v>53</v>
      </c>
      <c r="P584" s="22" t="s">
        <v>1113</v>
      </c>
      <c r="Q584" s="22" t="s">
        <v>494</v>
      </c>
      <c r="R584" s="22" t="s">
        <v>99</v>
      </c>
      <c r="S584" s="23" t="s">
        <v>1114</v>
      </c>
      <c r="T584" s="15"/>
      <c r="U584" s="15"/>
      <c r="V584" s="15"/>
      <c r="X584" s="15"/>
    </row>
    <row r="585" spans="1:24" x14ac:dyDescent="0.4">
      <c r="A585" s="15"/>
      <c r="E585" s="15"/>
      <c r="F585" s="15"/>
      <c r="H585" s="15"/>
      <c r="I585" s="15"/>
      <c r="J585" s="15"/>
      <c r="K585" s="15"/>
      <c r="L585" s="15"/>
      <c r="M585" s="15"/>
      <c r="N585" s="28"/>
      <c r="O585" s="8" t="s">
        <v>495</v>
      </c>
      <c r="P585" s="22" t="s">
        <v>1115</v>
      </c>
      <c r="Q585" s="22" t="s">
        <v>496</v>
      </c>
      <c r="R585" s="22" t="s">
        <v>101</v>
      </c>
      <c r="S585" s="23" t="s">
        <v>497</v>
      </c>
      <c r="T585" s="15"/>
      <c r="U585" s="15"/>
      <c r="V585" s="15"/>
      <c r="X585" s="15"/>
    </row>
    <row r="586" spans="1:24" x14ac:dyDescent="0.4">
      <c r="A586" s="15"/>
      <c r="E586" s="15"/>
      <c r="F586" s="15"/>
      <c r="H586" s="15"/>
      <c r="I586" s="15"/>
      <c r="J586" s="15"/>
      <c r="K586" s="15"/>
      <c r="L586" s="15"/>
      <c r="M586" s="15"/>
      <c r="N586" s="8"/>
      <c r="O586" s="21" t="s">
        <v>1470</v>
      </c>
      <c r="P586" s="22" t="s">
        <v>1116</v>
      </c>
      <c r="Q586" s="22" t="s">
        <v>1117</v>
      </c>
      <c r="R586" s="22" t="s">
        <v>99</v>
      </c>
      <c r="S586" s="23" t="s">
        <v>154</v>
      </c>
      <c r="T586" s="15"/>
      <c r="U586" s="15"/>
      <c r="V586" s="15"/>
      <c r="X586" s="15"/>
    </row>
    <row r="587" spans="1:24" x14ac:dyDescent="0.4">
      <c r="A587" s="15"/>
      <c r="E587" s="15"/>
      <c r="F587" s="15"/>
      <c r="H587" s="15"/>
      <c r="I587" s="15"/>
      <c r="J587" s="15"/>
      <c r="K587" s="15"/>
      <c r="L587" s="15"/>
      <c r="M587" s="15"/>
      <c r="N587" s="8"/>
      <c r="O587" s="21" t="s">
        <v>246</v>
      </c>
      <c r="P587" s="22" t="s">
        <v>1118</v>
      </c>
      <c r="Q587" s="22" t="s">
        <v>1119</v>
      </c>
      <c r="R587" s="22" t="s">
        <v>99</v>
      </c>
      <c r="S587" s="23">
        <v>95574603055</v>
      </c>
      <c r="T587" s="15"/>
      <c r="U587" s="15"/>
      <c r="V587" s="15"/>
      <c r="X587" s="15"/>
    </row>
    <row r="588" spans="1:24" x14ac:dyDescent="0.4">
      <c r="A588" s="15"/>
      <c r="E588" s="15"/>
      <c r="F588" s="15"/>
      <c r="H588" s="15"/>
      <c r="I588" s="15"/>
      <c r="J588" s="15"/>
      <c r="K588" s="15"/>
      <c r="L588" s="15"/>
      <c r="M588" s="15"/>
      <c r="N588" s="8"/>
      <c r="O588" s="19" t="s">
        <v>711</v>
      </c>
      <c r="P588" s="22" t="s">
        <v>1623</v>
      </c>
      <c r="Q588" s="22" t="s">
        <v>1624</v>
      </c>
      <c r="R588" s="22" t="s">
        <v>117</v>
      </c>
      <c r="S588" s="23" t="s">
        <v>1624</v>
      </c>
      <c r="T588" s="15"/>
      <c r="U588" s="15"/>
      <c r="V588" s="15"/>
      <c r="X588" s="15"/>
    </row>
    <row r="589" spans="1:24" x14ac:dyDescent="0.4">
      <c r="A589" s="15"/>
      <c r="E589" s="15"/>
      <c r="F589" s="15"/>
      <c r="H589" s="15"/>
      <c r="I589" s="15"/>
      <c r="J589" s="15"/>
      <c r="K589" s="15"/>
      <c r="L589" s="15"/>
      <c r="M589" s="15"/>
      <c r="N589" s="28"/>
      <c r="O589" s="21" t="s">
        <v>23</v>
      </c>
      <c r="P589" s="22" t="s">
        <v>1120</v>
      </c>
      <c r="Q589" s="22" t="s">
        <v>498</v>
      </c>
      <c r="R589" s="22" t="s">
        <v>803</v>
      </c>
      <c r="S589" s="23" t="s">
        <v>155</v>
      </c>
      <c r="T589" s="15"/>
      <c r="U589" s="15"/>
      <c r="V589" s="15"/>
      <c r="X589" s="15"/>
    </row>
    <row r="590" spans="1:24" x14ac:dyDescent="0.4">
      <c r="A590" s="15"/>
      <c r="E590" s="15"/>
      <c r="F590" s="15"/>
      <c r="H590" s="15"/>
      <c r="I590" s="15"/>
      <c r="J590" s="15"/>
      <c r="K590" s="15"/>
      <c r="L590" s="15"/>
      <c r="M590" s="15"/>
      <c r="N590" s="8"/>
      <c r="O590" s="21" t="s">
        <v>1471</v>
      </c>
      <c r="P590" s="22" t="s">
        <v>1121</v>
      </c>
      <c r="Q590" s="22" t="s">
        <v>499</v>
      </c>
      <c r="R590" s="22" t="s">
        <v>99</v>
      </c>
      <c r="S590" s="23" t="s">
        <v>156</v>
      </c>
      <c r="T590" s="15"/>
      <c r="U590" s="15"/>
      <c r="V590" s="15"/>
      <c r="X590" s="15"/>
    </row>
    <row r="591" spans="1:24" x14ac:dyDescent="0.4">
      <c r="A591" s="15"/>
      <c r="E591" s="15"/>
      <c r="F591" s="15"/>
      <c r="H591" s="15"/>
      <c r="I591" s="15"/>
      <c r="J591" s="15"/>
      <c r="K591" s="15"/>
      <c r="L591" s="15"/>
      <c r="M591" s="15"/>
      <c r="N591" s="8"/>
      <c r="O591" s="8" t="s">
        <v>82</v>
      </c>
      <c r="P591" s="22" t="s">
        <v>1122</v>
      </c>
      <c r="Q591" s="22" t="s">
        <v>1759</v>
      </c>
      <c r="R591" s="22" t="s">
        <v>101</v>
      </c>
      <c r="S591" s="23" t="s">
        <v>2034</v>
      </c>
      <c r="T591" s="15"/>
      <c r="U591" s="15"/>
      <c r="V591" s="15"/>
      <c r="X591" s="15"/>
    </row>
    <row r="592" spans="1:24" x14ac:dyDescent="0.4">
      <c r="A592" s="15"/>
      <c r="E592" s="15"/>
      <c r="F592" s="15"/>
      <c r="H592" s="15"/>
      <c r="I592" s="15"/>
      <c r="J592" s="15"/>
      <c r="K592" s="15"/>
      <c r="L592" s="15"/>
      <c r="M592" s="15"/>
      <c r="N592" s="8"/>
      <c r="O592" s="24" t="s">
        <v>61</v>
      </c>
      <c r="P592" s="22" t="s">
        <v>1123</v>
      </c>
      <c r="Q592" s="22" t="s">
        <v>500</v>
      </c>
      <c r="R592" s="22" t="s">
        <v>99</v>
      </c>
      <c r="S592" s="23" t="s">
        <v>1124</v>
      </c>
      <c r="T592" s="15"/>
      <c r="U592" s="15"/>
      <c r="V592" s="15"/>
      <c r="X592" s="15"/>
    </row>
    <row r="593" spans="1:24" x14ac:dyDescent="0.4">
      <c r="A593" s="15"/>
      <c r="E593" s="15"/>
      <c r="F593" s="15"/>
      <c r="H593" s="15"/>
      <c r="I593" s="15"/>
      <c r="J593" s="15"/>
      <c r="K593" s="15"/>
      <c r="L593" s="15"/>
      <c r="M593" s="15"/>
      <c r="N593" s="8"/>
      <c r="O593" s="8" t="s">
        <v>1389</v>
      </c>
      <c r="P593" s="22" t="s">
        <v>1125</v>
      </c>
      <c r="Q593" s="22" t="s">
        <v>501</v>
      </c>
      <c r="R593" s="22" t="s">
        <v>101</v>
      </c>
      <c r="S593" s="23" t="s">
        <v>194</v>
      </c>
      <c r="T593" s="15"/>
      <c r="U593" s="15"/>
      <c r="V593" s="15"/>
      <c r="X593" s="15"/>
    </row>
    <row r="594" spans="1:24" x14ac:dyDescent="0.4">
      <c r="A594" s="15"/>
      <c r="E594" s="15"/>
      <c r="F594" s="15"/>
      <c r="H594" s="15"/>
      <c r="I594" s="15"/>
      <c r="J594" s="15"/>
      <c r="K594" s="15"/>
      <c r="L594" s="15"/>
      <c r="M594" s="15"/>
      <c r="N594" s="8"/>
      <c r="O594" s="8" t="s">
        <v>97</v>
      </c>
      <c r="P594" s="22" t="s">
        <v>1126</v>
      </c>
      <c r="Q594" s="22" t="s">
        <v>1625</v>
      </c>
      <c r="R594" s="22" t="s">
        <v>133</v>
      </c>
      <c r="S594" s="23">
        <v>3333030304267</v>
      </c>
      <c r="T594" s="15"/>
      <c r="U594" s="15"/>
      <c r="V594" s="15"/>
      <c r="X594" s="15"/>
    </row>
    <row r="595" spans="1:24" x14ac:dyDescent="0.4">
      <c r="A595" s="15"/>
      <c r="E595" s="15"/>
      <c r="F595" s="15"/>
      <c r="H595" s="15"/>
      <c r="I595" s="15"/>
      <c r="J595" s="15"/>
      <c r="K595" s="15"/>
      <c r="L595" s="15"/>
      <c r="M595" s="15"/>
      <c r="N595" s="8"/>
      <c r="O595" s="8" t="s">
        <v>1472</v>
      </c>
      <c r="P595" s="22" t="s">
        <v>1127</v>
      </c>
      <c r="Q595" s="22" t="s">
        <v>502</v>
      </c>
      <c r="R595" s="22" t="s">
        <v>101</v>
      </c>
      <c r="S595" s="23" t="s">
        <v>157</v>
      </c>
      <c r="T595" s="15"/>
      <c r="U595" s="15"/>
      <c r="V595" s="15"/>
      <c r="X595" s="15"/>
    </row>
    <row r="596" spans="1:24" x14ac:dyDescent="0.4">
      <c r="A596" s="15"/>
      <c r="E596" s="15"/>
      <c r="F596" s="15"/>
      <c r="H596" s="15"/>
      <c r="I596" s="15"/>
      <c r="J596" s="15"/>
      <c r="K596" s="15"/>
      <c r="L596" s="15"/>
      <c r="M596" s="15"/>
      <c r="N596" s="8"/>
      <c r="O596" s="24" t="s">
        <v>1979</v>
      </c>
      <c r="P596" s="22" t="s">
        <v>1980</v>
      </c>
      <c r="Q596" s="22" t="s">
        <v>2267</v>
      </c>
      <c r="R596" s="22" t="s">
        <v>99</v>
      </c>
      <c r="S596" s="23" t="s">
        <v>1981</v>
      </c>
      <c r="T596" s="15"/>
      <c r="U596" s="15"/>
      <c r="V596" s="15"/>
      <c r="X596" s="15"/>
    </row>
    <row r="597" spans="1:24" x14ac:dyDescent="0.4">
      <c r="A597" s="15"/>
      <c r="E597" s="15"/>
      <c r="F597" s="15"/>
      <c r="H597" s="15"/>
      <c r="I597" s="15"/>
      <c r="J597" s="15"/>
      <c r="K597" s="15"/>
      <c r="L597" s="15"/>
      <c r="M597" s="15"/>
      <c r="N597" s="8"/>
      <c r="O597" s="24" t="s">
        <v>24</v>
      </c>
      <c r="P597" s="22" t="s">
        <v>1128</v>
      </c>
      <c r="Q597" s="22" t="s">
        <v>503</v>
      </c>
      <c r="R597" s="22" t="s">
        <v>99</v>
      </c>
      <c r="S597" s="23" t="s">
        <v>158</v>
      </c>
      <c r="T597" s="15"/>
      <c r="U597" s="15"/>
      <c r="V597" s="15"/>
      <c r="X597" s="15"/>
    </row>
    <row r="598" spans="1:24" x14ac:dyDescent="0.4">
      <c r="A598" s="15"/>
      <c r="E598" s="15"/>
      <c r="F598" s="15"/>
      <c r="H598" s="15"/>
      <c r="I598" s="15"/>
      <c r="J598" s="15"/>
      <c r="K598" s="15"/>
      <c r="L598" s="15"/>
      <c r="M598" s="15"/>
      <c r="N598" s="28"/>
      <c r="O598" s="19" t="s">
        <v>247</v>
      </c>
      <c r="P598" s="22" t="s">
        <v>1129</v>
      </c>
      <c r="Q598" s="22" t="s">
        <v>1130</v>
      </c>
      <c r="R598" s="22" t="s">
        <v>59</v>
      </c>
      <c r="S598" s="23" t="s">
        <v>1131</v>
      </c>
      <c r="T598" s="15"/>
      <c r="U598" s="15"/>
      <c r="V598" s="15"/>
      <c r="X598" s="15"/>
    </row>
    <row r="599" spans="1:24" x14ac:dyDescent="0.4">
      <c r="A599" s="15"/>
      <c r="E599" s="15"/>
      <c r="F599" s="15"/>
      <c r="H599" s="15"/>
      <c r="I599" s="15"/>
      <c r="J599" s="15"/>
      <c r="K599" s="15"/>
      <c r="L599" s="15"/>
      <c r="M599" s="15"/>
      <c r="N599" s="8"/>
      <c r="O599" s="24" t="s">
        <v>248</v>
      </c>
      <c r="P599" s="22" t="s">
        <v>1132</v>
      </c>
      <c r="Q599" s="22" t="s">
        <v>1133</v>
      </c>
      <c r="R599" s="22" t="s">
        <v>117</v>
      </c>
      <c r="S599" s="23" t="s">
        <v>1134</v>
      </c>
      <c r="T599" s="15"/>
      <c r="U599" s="15"/>
      <c r="V599" s="15"/>
      <c r="X599" s="15"/>
    </row>
    <row r="600" spans="1:24" x14ac:dyDescent="0.4">
      <c r="A600" s="15"/>
      <c r="E600" s="15"/>
      <c r="F600" s="15"/>
      <c r="H600" s="15"/>
      <c r="I600" s="15"/>
      <c r="J600" s="15"/>
      <c r="K600" s="15"/>
      <c r="L600" s="15"/>
      <c r="M600" s="15"/>
      <c r="N600" s="8"/>
      <c r="O600" s="21" t="s">
        <v>83</v>
      </c>
      <c r="P600" s="22" t="s">
        <v>1135</v>
      </c>
      <c r="Q600" s="22">
        <v>0</v>
      </c>
      <c r="R600" s="22" t="s">
        <v>117</v>
      </c>
      <c r="S600" s="23" t="s">
        <v>1136</v>
      </c>
      <c r="T600" s="15"/>
      <c r="U600" s="15"/>
      <c r="V600" s="15"/>
      <c r="X600" s="15"/>
    </row>
    <row r="601" spans="1:24" x14ac:dyDescent="0.4">
      <c r="A601" s="15"/>
      <c r="E601" s="15"/>
      <c r="F601" s="15"/>
      <c r="H601" s="15"/>
      <c r="I601" s="15"/>
      <c r="J601" s="15"/>
      <c r="K601" s="15"/>
      <c r="L601" s="15"/>
      <c r="M601" s="15"/>
      <c r="N601" s="8"/>
      <c r="O601" s="8" t="s">
        <v>504</v>
      </c>
      <c r="P601" s="22" t="s">
        <v>1137</v>
      </c>
      <c r="Q601" s="22" t="s">
        <v>505</v>
      </c>
      <c r="R601" s="22" t="s">
        <v>102</v>
      </c>
      <c r="S601" s="23" t="s">
        <v>506</v>
      </c>
      <c r="T601" s="15"/>
      <c r="U601" s="15"/>
      <c r="V601" s="15"/>
      <c r="X601" s="15"/>
    </row>
    <row r="602" spans="1:24" x14ac:dyDescent="0.4">
      <c r="A602" s="15"/>
      <c r="E602" s="15"/>
      <c r="F602" s="15"/>
      <c r="H602" s="15"/>
      <c r="I602" s="15"/>
      <c r="J602" s="15"/>
      <c r="K602" s="15"/>
      <c r="L602" s="15"/>
      <c r="M602" s="15"/>
      <c r="N602" s="28"/>
      <c r="O602" s="8" t="s">
        <v>1473</v>
      </c>
      <c r="P602" s="22" t="s">
        <v>1138</v>
      </c>
      <c r="Q602" s="22" t="s">
        <v>1982</v>
      </c>
      <c r="R602" s="22" t="s">
        <v>101</v>
      </c>
      <c r="S602" s="23" t="s">
        <v>1139</v>
      </c>
      <c r="T602" s="15"/>
      <c r="U602" s="15"/>
      <c r="V602" s="15"/>
      <c r="X602" s="15"/>
    </row>
    <row r="603" spans="1:24" x14ac:dyDescent="0.4">
      <c r="A603" s="15"/>
      <c r="E603" s="15"/>
      <c r="F603" s="15"/>
      <c r="H603" s="15"/>
      <c r="I603" s="15"/>
      <c r="J603" s="15"/>
      <c r="K603" s="15"/>
      <c r="L603" s="15"/>
      <c r="M603" s="15"/>
      <c r="N603" s="8"/>
      <c r="O603" s="8" t="s">
        <v>1474</v>
      </c>
      <c r="P603" s="22" t="s">
        <v>1140</v>
      </c>
      <c r="Q603" s="22" t="s">
        <v>507</v>
      </c>
      <c r="R603" s="22" t="s">
        <v>107</v>
      </c>
      <c r="S603" s="23" t="s">
        <v>508</v>
      </c>
      <c r="T603" s="15"/>
      <c r="U603" s="15"/>
      <c r="V603" s="15"/>
      <c r="X603" s="15"/>
    </row>
    <row r="604" spans="1:24" x14ac:dyDescent="0.4">
      <c r="A604" s="15"/>
      <c r="E604" s="15"/>
      <c r="F604" s="15"/>
      <c r="H604" s="15"/>
      <c r="I604" s="15"/>
      <c r="J604" s="15"/>
      <c r="K604" s="15"/>
      <c r="L604" s="15"/>
      <c r="M604" s="15"/>
      <c r="N604" s="8"/>
      <c r="O604" s="8" t="s">
        <v>1475</v>
      </c>
      <c r="P604" s="22" t="s">
        <v>1141</v>
      </c>
      <c r="Q604" s="22" t="s">
        <v>509</v>
      </c>
      <c r="R604" s="22" t="s">
        <v>122</v>
      </c>
      <c r="S604" s="23" t="s">
        <v>510</v>
      </c>
      <c r="T604" s="15"/>
      <c r="U604" s="15"/>
      <c r="V604" s="15"/>
      <c r="X604" s="15"/>
    </row>
    <row r="605" spans="1:24" x14ac:dyDescent="0.4">
      <c r="A605" s="15"/>
      <c r="E605" s="15"/>
      <c r="F605" s="15"/>
      <c r="H605" s="15"/>
      <c r="I605" s="15"/>
      <c r="J605" s="15"/>
      <c r="K605" s="15"/>
      <c r="L605" s="15"/>
      <c r="M605" s="15"/>
      <c r="N605" s="8"/>
      <c r="O605" s="8" t="s">
        <v>1983</v>
      </c>
      <c r="P605" s="22" t="s">
        <v>1984</v>
      </c>
      <c r="Q605" s="22" t="s">
        <v>1985</v>
      </c>
      <c r="R605" s="22" t="s">
        <v>101</v>
      </c>
      <c r="S605" s="23" t="s">
        <v>1986</v>
      </c>
      <c r="T605" s="15"/>
      <c r="U605" s="15"/>
      <c r="V605" s="15"/>
      <c r="X605" s="15"/>
    </row>
    <row r="606" spans="1:24" x14ac:dyDescent="0.4">
      <c r="A606" s="15"/>
      <c r="E606" s="15"/>
      <c r="F606" s="15"/>
      <c r="H606" s="15"/>
      <c r="I606" s="15"/>
      <c r="J606" s="15"/>
      <c r="K606" s="15"/>
      <c r="L606" s="15"/>
      <c r="M606" s="15"/>
      <c r="N606" s="28"/>
      <c r="O606" s="8" t="s">
        <v>1476</v>
      </c>
      <c r="P606" s="22" t="s">
        <v>1142</v>
      </c>
      <c r="Q606" s="22" t="s">
        <v>511</v>
      </c>
      <c r="R606" s="22" t="s">
        <v>101</v>
      </c>
      <c r="S606" s="23" t="s">
        <v>1143</v>
      </c>
      <c r="T606" s="15"/>
      <c r="U606" s="15"/>
      <c r="V606" s="15"/>
      <c r="X606" s="15"/>
    </row>
    <row r="607" spans="1:24" x14ac:dyDescent="0.4">
      <c r="A607" s="15"/>
      <c r="E607" s="15"/>
      <c r="F607" s="15"/>
      <c r="H607" s="15"/>
      <c r="I607" s="15"/>
      <c r="J607" s="15"/>
      <c r="K607" s="15"/>
      <c r="L607" s="15"/>
      <c r="M607" s="15"/>
      <c r="N607" s="8"/>
      <c r="O607" s="21" t="s">
        <v>84</v>
      </c>
      <c r="P607" s="22" t="s">
        <v>1144</v>
      </c>
      <c r="Q607" s="22" t="s">
        <v>1887</v>
      </c>
      <c r="R607" s="22" t="s">
        <v>102</v>
      </c>
      <c r="S607" s="23" t="s">
        <v>1145</v>
      </c>
      <c r="T607" s="15"/>
      <c r="U607" s="15"/>
      <c r="V607" s="15"/>
      <c r="X607" s="15"/>
    </row>
    <row r="608" spans="1:24" x14ac:dyDescent="0.4">
      <c r="A608" s="15"/>
      <c r="E608" s="15"/>
      <c r="F608" s="15"/>
      <c r="H608" s="15"/>
      <c r="I608" s="15"/>
      <c r="J608" s="15"/>
      <c r="K608" s="15"/>
      <c r="L608" s="15"/>
      <c r="M608" s="15"/>
      <c r="N608" s="8"/>
      <c r="O608" s="8" t="s">
        <v>249</v>
      </c>
      <c r="P608" s="22" t="s">
        <v>1146</v>
      </c>
      <c r="Q608" s="22" t="s">
        <v>1626</v>
      </c>
      <c r="R608" s="22" t="s">
        <v>1147</v>
      </c>
      <c r="S608" s="23" t="s">
        <v>1148</v>
      </c>
      <c r="T608" s="15"/>
      <c r="U608" s="15"/>
      <c r="V608" s="15"/>
      <c r="X608" s="15"/>
    </row>
    <row r="609" spans="1:24" x14ac:dyDescent="0.4">
      <c r="A609" s="15"/>
      <c r="E609" s="15"/>
      <c r="F609" s="15"/>
      <c r="H609" s="15"/>
      <c r="I609" s="15"/>
      <c r="J609" s="15"/>
      <c r="K609" s="15"/>
      <c r="L609" s="15"/>
      <c r="M609" s="15"/>
      <c r="N609" s="8"/>
      <c r="O609" s="21" t="s">
        <v>1377</v>
      </c>
      <c r="P609" s="22" t="s">
        <v>1149</v>
      </c>
      <c r="Q609" s="22" t="s">
        <v>512</v>
      </c>
      <c r="R609" s="22" t="s">
        <v>99</v>
      </c>
      <c r="S609" s="23" t="s">
        <v>159</v>
      </c>
      <c r="T609" s="15"/>
      <c r="U609" s="15"/>
      <c r="V609" s="15"/>
      <c r="X609" s="15"/>
    </row>
    <row r="610" spans="1:24" x14ac:dyDescent="0.4">
      <c r="A610" s="15"/>
      <c r="E610" s="15"/>
      <c r="F610" s="15"/>
      <c r="H610" s="15"/>
      <c r="I610" s="15"/>
      <c r="J610" s="15"/>
      <c r="K610" s="15"/>
      <c r="L610" s="15"/>
      <c r="M610" s="15"/>
      <c r="N610" s="8"/>
      <c r="O610" s="8" t="s">
        <v>1391</v>
      </c>
      <c r="P610" s="22" t="s">
        <v>1150</v>
      </c>
      <c r="Q610" s="22" t="s">
        <v>513</v>
      </c>
      <c r="R610" s="22" t="s">
        <v>99</v>
      </c>
      <c r="S610" s="23" t="s">
        <v>2268</v>
      </c>
      <c r="T610" s="15"/>
      <c r="U610" s="15"/>
      <c r="V610" s="15"/>
      <c r="X610" s="15"/>
    </row>
    <row r="611" spans="1:24" x14ac:dyDescent="0.4">
      <c r="A611" s="15"/>
      <c r="E611" s="15"/>
      <c r="F611" s="15"/>
      <c r="H611" s="15"/>
      <c r="I611" s="15"/>
      <c r="J611" s="15"/>
      <c r="K611" s="15"/>
      <c r="L611" s="15"/>
      <c r="M611" s="15"/>
      <c r="N611" s="19"/>
      <c r="O611" s="8" t="s">
        <v>712</v>
      </c>
      <c r="P611" s="22" t="s">
        <v>1151</v>
      </c>
      <c r="Q611" s="22" t="s">
        <v>214</v>
      </c>
      <c r="R611" s="22" t="s">
        <v>117</v>
      </c>
      <c r="S611" s="23" t="s">
        <v>214</v>
      </c>
      <c r="T611" s="15"/>
      <c r="U611" s="15"/>
      <c r="V611" s="15"/>
      <c r="X611" s="15"/>
    </row>
    <row r="612" spans="1:24" x14ac:dyDescent="0.4">
      <c r="A612" s="15"/>
      <c r="E612" s="15"/>
      <c r="F612" s="15"/>
      <c r="H612" s="15"/>
      <c r="I612" s="15"/>
      <c r="J612" s="15"/>
      <c r="K612" s="15"/>
      <c r="L612" s="15"/>
      <c r="M612" s="15"/>
      <c r="N612" s="8"/>
      <c r="O612" s="19" t="s">
        <v>1477</v>
      </c>
      <c r="P612" s="22" t="s">
        <v>1152</v>
      </c>
      <c r="Q612" s="22" t="s">
        <v>514</v>
      </c>
      <c r="R612" s="22" t="s">
        <v>803</v>
      </c>
      <c r="S612" s="23" t="s">
        <v>515</v>
      </c>
      <c r="T612" s="15"/>
      <c r="U612" s="15"/>
      <c r="V612" s="15"/>
      <c r="X612" s="15"/>
    </row>
    <row r="613" spans="1:24" x14ac:dyDescent="0.4">
      <c r="A613" s="15"/>
      <c r="E613" s="15"/>
      <c r="F613" s="15"/>
      <c r="H613" s="15"/>
      <c r="I613" s="15"/>
      <c r="J613" s="15"/>
      <c r="K613" s="15"/>
      <c r="L613" s="15"/>
      <c r="M613" s="15"/>
      <c r="N613" s="8"/>
      <c r="O613" s="24" t="s">
        <v>85</v>
      </c>
      <c r="P613" s="22" t="s">
        <v>1153</v>
      </c>
      <c r="Q613" s="22" t="s">
        <v>1987</v>
      </c>
      <c r="R613" s="22" t="s">
        <v>107</v>
      </c>
      <c r="S613" s="23" t="s">
        <v>1154</v>
      </c>
      <c r="T613" s="15"/>
      <c r="U613" s="15"/>
      <c r="V613" s="15"/>
      <c r="X613" s="15"/>
    </row>
    <row r="614" spans="1:24" x14ac:dyDescent="0.4">
      <c r="A614" s="15"/>
      <c r="E614" s="15"/>
      <c r="F614" s="15"/>
      <c r="H614" s="15"/>
      <c r="I614" s="15"/>
      <c r="J614" s="15"/>
      <c r="K614" s="15"/>
      <c r="L614" s="15"/>
      <c r="M614" s="15"/>
      <c r="N614" s="8"/>
      <c r="O614" s="8" t="s">
        <v>1478</v>
      </c>
      <c r="P614" s="22" t="s">
        <v>1155</v>
      </c>
      <c r="Q614" s="22" t="s">
        <v>516</v>
      </c>
      <c r="R614" s="22" t="s">
        <v>101</v>
      </c>
      <c r="S614" s="23" t="s">
        <v>517</v>
      </c>
      <c r="T614" s="15"/>
      <c r="U614" s="15"/>
      <c r="V614" s="15"/>
      <c r="X614" s="15"/>
    </row>
    <row r="615" spans="1:24" x14ac:dyDescent="0.4">
      <c r="A615" s="15"/>
      <c r="E615" s="15"/>
      <c r="F615" s="15"/>
      <c r="H615" s="15"/>
      <c r="I615" s="15"/>
      <c r="J615" s="15"/>
      <c r="K615" s="15"/>
      <c r="L615" s="15"/>
      <c r="M615" s="15"/>
      <c r="N615" s="28"/>
      <c r="O615" s="19" t="s">
        <v>1479</v>
      </c>
      <c r="P615" s="22" t="s">
        <v>1156</v>
      </c>
      <c r="Q615" s="22" t="s">
        <v>518</v>
      </c>
      <c r="R615" s="22" t="s">
        <v>99</v>
      </c>
      <c r="S615" s="23" t="s">
        <v>519</v>
      </c>
      <c r="T615" s="15"/>
      <c r="U615" s="15"/>
      <c r="V615" s="15"/>
      <c r="X615" s="15"/>
    </row>
    <row r="616" spans="1:24" x14ac:dyDescent="0.4">
      <c r="A616" s="15"/>
      <c r="E616" s="15"/>
      <c r="F616" s="15"/>
      <c r="H616" s="15"/>
      <c r="I616" s="15"/>
      <c r="J616" s="15"/>
      <c r="K616" s="15"/>
      <c r="L616" s="15"/>
      <c r="M616" s="15"/>
      <c r="N616" s="28"/>
      <c r="O616" s="21" t="s">
        <v>713</v>
      </c>
      <c r="P616" s="22" t="s">
        <v>1157</v>
      </c>
      <c r="Q616" s="22" t="s">
        <v>520</v>
      </c>
      <c r="R616" s="22" t="s">
        <v>59</v>
      </c>
      <c r="S616" s="23" t="s">
        <v>160</v>
      </c>
      <c r="T616" s="15"/>
      <c r="U616" s="15"/>
      <c r="V616" s="15"/>
      <c r="X616" s="15"/>
    </row>
    <row r="617" spans="1:24" x14ac:dyDescent="0.4">
      <c r="A617" s="15"/>
      <c r="E617" s="15"/>
      <c r="F617" s="15"/>
      <c r="H617" s="15"/>
      <c r="I617" s="15"/>
      <c r="J617" s="15"/>
      <c r="K617" s="15"/>
      <c r="L617" s="15"/>
      <c r="M617" s="15"/>
      <c r="N617" s="8"/>
      <c r="O617" s="8" t="s">
        <v>250</v>
      </c>
      <c r="P617" s="22" t="s">
        <v>1158</v>
      </c>
      <c r="Q617" s="22" t="s">
        <v>1159</v>
      </c>
      <c r="R617" s="22" t="s">
        <v>59</v>
      </c>
      <c r="S617" s="23" t="s">
        <v>1160</v>
      </c>
      <c r="T617" s="15"/>
      <c r="U617" s="15"/>
      <c r="V617" s="15"/>
      <c r="X617" s="15"/>
    </row>
    <row r="618" spans="1:24" x14ac:dyDescent="0.4">
      <c r="A618" s="15"/>
      <c r="E618" s="15"/>
      <c r="F618" s="15"/>
      <c r="H618" s="15"/>
      <c r="I618" s="15"/>
      <c r="J618" s="15"/>
      <c r="K618" s="15"/>
      <c r="L618" s="15"/>
      <c r="M618" s="15"/>
      <c r="N618" s="28"/>
      <c r="O618" s="19" t="s">
        <v>1480</v>
      </c>
      <c r="P618" s="22" t="s">
        <v>1161</v>
      </c>
      <c r="Q618" s="22" t="s">
        <v>521</v>
      </c>
      <c r="R618" s="22" t="s">
        <v>102</v>
      </c>
      <c r="S618" s="23" t="s">
        <v>1162</v>
      </c>
      <c r="T618" s="15"/>
      <c r="U618" s="15"/>
      <c r="V618" s="15"/>
      <c r="X618" s="15"/>
    </row>
    <row r="619" spans="1:24" x14ac:dyDescent="0.4">
      <c r="A619" s="15"/>
      <c r="E619" s="15"/>
      <c r="F619" s="15"/>
      <c r="H619" s="15"/>
      <c r="I619" s="15"/>
      <c r="J619" s="15"/>
      <c r="K619" s="15"/>
      <c r="L619" s="15"/>
      <c r="M619" s="15"/>
      <c r="N619" s="8"/>
      <c r="O619" s="21" t="s">
        <v>522</v>
      </c>
      <c r="P619" s="22" t="s">
        <v>1163</v>
      </c>
      <c r="Q619" s="22" t="s">
        <v>523</v>
      </c>
      <c r="R619" s="22" t="s">
        <v>803</v>
      </c>
      <c r="S619" s="23" t="s">
        <v>1164</v>
      </c>
      <c r="T619" s="15"/>
      <c r="U619" s="15"/>
      <c r="V619" s="15"/>
      <c r="X619" s="15"/>
    </row>
    <row r="620" spans="1:24" x14ac:dyDescent="0.4">
      <c r="A620" s="15"/>
      <c r="E620" s="15"/>
      <c r="F620" s="15"/>
      <c r="H620" s="15"/>
      <c r="I620" s="15"/>
      <c r="J620" s="15"/>
      <c r="K620" s="15"/>
      <c r="L620" s="15"/>
      <c r="M620" s="15"/>
      <c r="N620" s="28"/>
      <c r="O620" s="21" t="s">
        <v>1378</v>
      </c>
      <c r="P620" s="22" t="s">
        <v>1165</v>
      </c>
      <c r="Q620" s="22" t="s">
        <v>524</v>
      </c>
      <c r="R620" s="22" t="s">
        <v>102</v>
      </c>
      <c r="S620" s="23" t="s">
        <v>525</v>
      </c>
      <c r="T620" s="15"/>
      <c r="U620" s="15"/>
      <c r="V620" s="15"/>
      <c r="X620" s="15"/>
    </row>
    <row r="621" spans="1:24" x14ac:dyDescent="0.4">
      <c r="A621" s="15"/>
      <c r="E621" s="15"/>
      <c r="F621" s="15"/>
      <c r="H621" s="15"/>
      <c r="I621" s="15"/>
      <c r="J621" s="15"/>
      <c r="K621" s="15"/>
      <c r="L621" s="15"/>
      <c r="M621" s="15"/>
      <c r="N621" s="19"/>
      <c r="O621" s="21" t="s">
        <v>1812</v>
      </c>
      <c r="P621" s="22" t="s">
        <v>1803</v>
      </c>
      <c r="Q621" s="22" t="s">
        <v>1804</v>
      </c>
      <c r="R621" s="22" t="s">
        <v>101</v>
      </c>
      <c r="S621" s="23" t="s">
        <v>1805</v>
      </c>
      <c r="T621" s="15"/>
      <c r="U621" s="15"/>
      <c r="V621" s="15"/>
      <c r="X621" s="15"/>
    </row>
    <row r="622" spans="1:24" x14ac:dyDescent="0.4">
      <c r="A622" s="15"/>
      <c r="E622" s="15"/>
      <c r="F622" s="15"/>
      <c r="H622" s="15"/>
      <c r="I622" s="15"/>
      <c r="J622" s="15"/>
      <c r="K622" s="15"/>
      <c r="L622" s="15"/>
      <c r="M622" s="15"/>
      <c r="N622" s="28"/>
      <c r="O622" s="8" t="s">
        <v>1481</v>
      </c>
      <c r="P622" s="22" t="s">
        <v>1166</v>
      </c>
      <c r="Q622" s="22" t="s">
        <v>526</v>
      </c>
      <c r="R622" s="22" t="s">
        <v>99</v>
      </c>
      <c r="S622" s="23" t="s">
        <v>527</v>
      </c>
      <c r="T622" s="15"/>
      <c r="U622" s="15"/>
      <c r="V622" s="15"/>
      <c r="X622" s="15"/>
    </row>
    <row r="623" spans="1:24" x14ac:dyDescent="0.4">
      <c r="A623" s="15"/>
      <c r="E623" s="15"/>
      <c r="F623" s="15"/>
      <c r="H623" s="15"/>
      <c r="I623" s="15"/>
      <c r="J623" s="15"/>
      <c r="K623" s="15"/>
      <c r="L623" s="15"/>
      <c r="M623" s="15"/>
      <c r="N623" s="8"/>
      <c r="O623" s="8" t="s">
        <v>714</v>
      </c>
      <c r="P623" s="22" t="s">
        <v>1167</v>
      </c>
      <c r="Q623" s="22" t="s">
        <v>528</v>
      </c>
      <c r="R623" s="22" t="s">
        <v>101</v>
      </c>
      <c r="S623" s="23" t="s">
        <v>161</v>
      </c>
      <c r="T623" s="15"/>
      <c r="U623" s="15"/>
      <c r="V623" s="15"/>
      <c r="X623" s="15"/>
    </row>
    <row r="624" spans="1:24" x14ac:dyDescent="0.4">
      <c r="A624" s="15"/>
      <c r="E624" s="15"/>
      <c r="F624" s="15"/>
      <c r="H624" s="15"/>
      <c r="I624" s="15"/>
      <c r="J624" s="15"/>
      <c r="K624" s="15"/>
      <c r="L624" s="15"/>
      <c r="M624" s="15"/>
      <c r="N624" s="8"/>
      <c r="O624" s="8" t="s">
        <v>715</v>
      </c>
      <c r="P624" s="22" t="s">
        <v>1168</v>
      </c>
      <c r="Q624" s="22" t="s">
        <v>529</v>
      </c>
      <c r="R624" s="22" t="s">
        <v>99</v>
      </c>
      <c r="S624" s="23" t="s">
        <v>530</v>
      </c>
      <c r="T624" s="15"/>
      <c r="U624" s="15"/>
      <c r="V624" s="15"/>
      <c r="X624" s="15"/>
    </row>
    <row r="625" spans="1:24" x14ac:dyDescent="0.4">
      <c r="A625" s="15"/>
      <c r="E625" s="15"/>
      <c r="F625" s="15"/>
      <c r="H625" s="15"/>
      <c r="I625" s="15"/>
      <c r="J625" s="15"/>
      <c r="K625" s="15"/>
      <c r="L625" s="15"/>
      <c r="M625" s="15"/>
      <c r="N625" s="8"/>
      <c r="O625" s="21" t="s">
        <v>1482</v>
      </c>
      <c r="P625" s="22" t="s">
        <v>1169</v>
      </c>
      <c r="Q625" s="22" t="s">
        <v>531</v>
      </c>
      <c r="R625" s="22" t="s">
        <v>107</v>
      </c>
      <c r="S625" s="23" t="s">
        <v>532</v>
      </c>
      <c r="T625" s="15"/>
      <c r="U625" s="15"/>
      <c r="V625" s="15"/>
      <c r="X625" s="15"/>
    </row>
    <row r="626" spans="1:24" x14ac:dyDescent="0.4">
      <c r="A626" s="15"/>
      <c r="E626" s="15"/>
      <c r="F626" s="15"/>
      <c r="H626" s="15"/>
      <c r="I626" s="15"/>
      <c r="J626" s="15"/>
      <c r="K626" s="15"/>
      <c r="L626" s="15"/>
      <c r="M626" s="15"/>
      <c r="N626" s="8"/>
      <c r="O626" s="8" t="s">
        <v>716</v>
      </c>
      <c r="P626" s="22" t="s">
        <v>1627</v>
      </c>
      <c r="Q626" s="22" t="s">
        <v>1628</v>
      </c>
      <c r="R626" s="22" t="s">
        <v>102</v>
      </c>
      <c r="S626" s="23" t="s">
        <v>1629</v>
      </c>
      <c r="T626" s="15"/>
      <c r="U626" s="15"/>
      <c r="V626" s="15"/>
      <c r="X626" s="15"/>
    </row>
    <row r="627" spans="1:24" x14ac:dyDescent="0.4">
      <c r="A627" s="15"/>
      <c r="E627" s="15"/>
      <c r="F627" s="15"/>
      <c r="H627" s="15"/>
      <c r="I627" s="15"/>
      <c r="J627" s="15"/>
      <c r="K627" s="15"/>
      <c r="L627" s="15"/>
      <c r="M627" s="15"/>
      <c r="N627" s="8"/>
      <c r="O627" s="8" t="s">
        <v>208</v>
      </c>
      <c r="P627" s="22" t="s">
        <v>1170</v>
      </c>
      <c r="Q627" s="22" t="s">
        <v>533</v>
      </c>
      <c r="R627" s="22" t="s">
        <v>102</v>
      </c>
      <c r="S627" s="23">
        <v>110233435772</v>
      </c>
      <c r="T627" s="15"/>
      <c r="U627" s="15"/>
      <c r="V627" s="15"/>
      <c r="X627" s="15"/>
    </row>
    <row r="628" spans="1:24" x14ac:dyDescent="0.4">
      <c r="A628" s="15"/>
      <c r="E628" s="15"/>
      <c r="F628" s="15"/>
      <c r="H628" s="15"/>
      <c r="I628" s="15"/>
      <c r="J628" s="15"/>
      <c r="K628" s="15"/>
      <c r="L628" s="15"/>
      <c r="M628" s="15"/>
      <c r="N628" s="8"/>
      <c r="O628" s="8" t="s">
        <v>534</v>
      </c>
      <c r="P628" s="22" t="s">
        <v>1171</v>
      </c>
      <c r="Q628" s="22" t="s">
        <v>535</v>
      </c>
      <c r="R628" s="22" t="s">
        <v>102</v>
      </c>
      <c r="S628" s="23" t="s">
        <v>536</v>
      </c>
      <c r="T628" s="15"/>
      <c r="U628" s="15"/>
      <c r="V628" s="15"/>
      <c r="X628" s="15"/>
    </row>
    <row r="629" spans="1:24" x14ac:dyDescent="0.4">
      <c r="A629" s="15"/>
      <c r="E629" s="15"/>
      <c r="F629" s="15"/>
      <c r="H629" s="15"/>
      <c r="I629" s="15"/>
      <c r="J629" s="15"/>
      <c r="K629" s="15"/>
      <c r="L629" s="15"/>
      <c r="M629" s="15"/>
      <c r="N629" s="28"/>
      <c r="O629" s="8" t="s">
        <v>1988</v>
      </c>
      <c r="P629" s="22" t="s">
        <v>1172</v>
      </c>
      <c r="Q629" s="22" t="s">
        <v>537</v>
      </c>
      <c r="R629" s="22" t="s">
        <v>803</v>
      </c>
      <c r="S629" s="23" t="s">
        <v>538</v>
      </c>
      <c r="T629" s="15"/>
      <c r="U629" s="15"/>
      <c r="V629" s="15"/>
      <c r="X629" s="15"/>
    </row>
    <row r="630" spans="1:24" x14ac:dyDescent="0.4">
      <c r="A630" s="15"/>
      <c r="E630" s="15"/>
      <c r="F630" s="15"/>
      <c r="H630" s="15"/>
      <c r="I630" s="15"/>
      <c r="J630" s="15"/>
      <c r="K630" s="15"/>
      <c r="L630" s="15"/>
      <c r="M630" s="15"/>
      <c r="N630" s="8"/>
      <c r="O630" s="24" t="s">
        <v>1379</v>
      </c>
      <c r="P630" s="22" t="s">
        <v>1173</v>
      </c>
      <c r="Q630" s="22" t="s">
        <v>539</v>
      </c>
      <c r="R630" s="22" t="s">
        <v>101</v>
      </c>
      <c r="S630" s="23" t="s">
        <v>540</v>
      </c>
      <c r="T630" s="15"/>
      <c r="U630" s="15"/>
      <c r="V630" s="15"/>
      <c r="X630" s="15"/>
    </row>
    <row r="631" spans="1:24" x14ac:dyDescent="0.4">
      <c r="A631" s="15"/>
      <c r="E631" s="15"/>
      <c r="F631" s="15"/>
      <c r="H631" s="15"/>
      <c r="I631" s="15"/>
      <c r="J631" s="15"/>
      <c r="K631" s="15"/>
      <c r="L631" s="15"/>
      <c r="M631" s="15"/>
      <c r="N631" s="8"/>
      <c r="O631" s="8" t="s">
        <v>541</v>
      </c>
      <c r="P631" s="22" t="s">
        <v>1174</v>
      </c>
      <c r="Q631" s="22" t="s">
        <v>1630</v>
      </c>
      <c r="R631" s="22" t="s">
        <v>59</v>
      </c>
      <c r="S631" s="23" t="s">
        <v>1175</v>
      </c>
      <c r="T631" s="15"/>
      <c r="U631" s="15"/>
      <c r="V631" s="15"/>
      <c r="X631" s="15"/>
    </row>
    <row r="632" spans="1:24" x14ac:dyDescent="0.4">
      <c r="A632" s="15"/>
      <c r="E632" s="15"/>
      <c r="F632" s="15"/>
      <c r="H632" s="15"/>
      <c r="I632" s="15"/>
      <c r="J632" s="15"/>
      <c r="K632" s="15"/>
      <c r="L632" s="15"/>
      <c r="M632" s="15"/>
      <c r="N632" s="19"/>
      <c r="O632" s="8" t="s">
        <v>2014</v>
      </c>
      <c r="P632" s="22" t="s">
        <v>1631</v>
      </c>
      <c r="Q632" s="22" t="s">
        <v>1632</v>
      </c>
      <c r="R632" s="22" t="s">
        <v>102</v>
      </c>
      <c r="S632" s="23" t="s">
        <v>1633</v>
      </c>
      <c r="T632" s="15"/>
      <c r="U632" s="15"/>
      <c r="V632" s="15"/>
      <c r="X632" s="15"/>
    </row>
    <row r="633" spans="1:24" x14ac:dyDescent="0.4">
      <c r="A633" s="15"/>
      <c r="E633" s="15"/>
      <c r="F633" s="15"/>
      <c r="H633" s="15"/>
      <c r="I633" s="15"/>
      <c r="J633" s="15"/>
      <c r="K633" s="15"/>
      <c r="L633" s="15"/>
      <c r="M633" s="15"/>
      <c r="N633" s="28"/>
      <c r="O633" s="8" t="s">
        <v>251</v>
      </c>
      <c r="P633" s="22" t="s">
        <v>1176</v>
      </c>
      <c r="Q633" s="22" t="s">
        <v>1177</v>
      </c>
      <c r="R633" s="22" t="s">
        <v>101</v>
      </c>
      <c r="S633" s="23" t="s">
        <v>1989</v>
      </c>
      <c r="T633" s="15"/>
      <c r="U633" s="15"/>
      <c r="V633" s="15"/>
      <c r="X633" s="15"/>
    </row>
    <row r="634" spans="1:24" x14ac:dyDescent="0.4">
      <c r="A634" s="15"/>
      <c r="E634" s="15"/>
      <c r="F634" s="15"/>
      <c r="H634" s="15"/>
      <c r="I634" s="15"/>
      <c r="J634" s="15"/>
      <c r="K634" s="15"/>
      <c r="L634" s="15"/>
      <c r="M634" s="15"/>
      <c r="N634" s="19"/>
      <c r="O634" s="24" t="s">
        <v>1929</v>
      </c>
      <c r="P634" s="22" t="s">
        <v>1990</v>
      </c>
      <c r="Q634" s="22" t="s">
        <v>2269</v>
      </c>
      <c r="R634" s="22" t="s">
        <v>102</v>
      </c>
      <c r="S634" s="23" t="s">
        <v>1991</v>
      </c>
      <c r="T634" s="15"/>
      <c r="U634" s="15"/>
      <c r="V634" s="15"/>
      <c r="X634" s="15"/>
    </row>
    <row r="635" spans="1:24" x14ac:dyDescent="0.4">
      <c r="A635" s="15"/>
      <c r="E635" s="15"/>
      <c r="F635" s="15"/>
      <c r="H635" s="15"/>
      <c r="I635" s="15"/>
      <c r="J635" s="15"/>
      <c r="K635" s="15"/>
      <c r="L635" s="15"/>
      <c r="M635" s="15"/>
      <c r="N635" s="8"/>
      <c r="O635" s="8" t="s">
        <v>1483</v>
      </c>
      <c r="P635" s="22" t="s">
        <v>1178</v>
      </c>
      <c r="Q635" s="22" t="s">
        <v>542</v>
      </c>
      <c r="R635" s="22" t="s">
        <v>99</v>
      </c>
      <c r="S635" s="23" t="s">
        <v>543</v>
      </c>
      <c r="T635" s="15"/>
      <c r="U635" s="15"/>
      <c r="V635" s="15"/>
      <c r="X635" s="15"/>
    </row>
    <row r="636" spans="1:24" x14ac:dyDescent="0.4">
      <c r="A636" s="15"/>
      <c r="E636" s="15"/>
      <c r="F636" s="15"/>
      <c r="H636" s="15"/>
      <c r="I636" s="15"/>
      <c r="J636" s="15"/>
      <c r="K636" s="15"/>
      <c r="L636" s="15"/>
      <c r="M636" s="15"/>
      <c r="N636" s="8"/>
      <c r="O636" s="24" t="s">
        <v>1484</v>
      </c>
      <c r="P636" s="22" t="s">
        <v>1179</v>
      </c>
      <c r="Q636" s="22" t="s">
        <v>544</v>
      </c>
      <c r="R636" s="22" t="s">
        <v>803</v>
      </c>
      <c r="S636" s="23" t="s">
        <v>545</v>
      </c>
      <c r="T636" s="15"/>
      <c r="U636" s="15"/>
      <c r="V636" s="15"/>
      <c r="X636" s="15"/>
    </row>
    <row r="637" spans="1:24" x14ac:dyDescent="0.4">
      <c r="A637" s="15"/>
      <c r="E637" s="15"/>
      <c r="F637" s="15"/>
      <c r="H637" s="15"/>
      <c r="I637" s="15"/>
      <c r="J637" s="15"/>
      <c r="K637" s="15"/>
      <c r="L637" s="15"/>
      <c r="M637" s="15"/>
      <c r="N637" s="8"/>
      <c r="O637" s="8" t="s">
        <v>717</v>
      </c>
      <c r="P637" s="22" t="s">
        <v>1180</v>
      </c>
      <c r="Q637" s="22" t="s">
        <v>546</v>
      </c>
      <c r="R637" s="22" t="s">
        <v>99</v>
      </c>
      <c r="S637" s="23" t="s">
        <v>547</v>
      </c>
      <c r="T637" s="15"/>
      <c r="U637" s="15"/>
      <c r="V637" s="15"/>
      <c r="X637" s="15"/>
    </row>
    <row r="638" spans="1:24" x14ac:dyDescent="0.4">
      <c r="A638" s="15"/>
      <c r="E638" s="15"/>
      <c r="F638" s="15"/>
      <c r="H638" s="15"/>
      <c r="I638" s="15"/>
      <c r="J638" s="15"/>
      <c r="K638" s="15"/>
      <c r="L638" s="15"/>
      <c r="M638" s="15"/>
      <c r="N638" s="28"/>
      <c r="O638" s="21" t="s">
        <v>1485</v>
      </c>
      <c r="P638" s="22" t="s">
        <v>1181</v>
      </c>
      <c r="Q638" s="22" t="s">
        <v>548</v>
      </c>
      <c r="R638" s="22" t="s">
        <v>102</v>
      </c>
      <c r="S638" s="23" t="s">
        <v>549</v>
      </c>
      <c r="T638" s="15"/>
      <c r="U638" s="15"/>
      <c r="V638" s="15"/>
      <c r="X638" s="15"/>
    </row>
    <row r="639" spans="1:24" x14ac:dyDescent="0.4">
      <c r="A639" s="15"/>
      <c r="E639" s="15"/>
      <c r="F639" s="15"/>
      <c r="H639" s="15"/>
      <c r="I639" s="15"/>
      <c r="J639" s="15"/>
      <c r="K639" s="15"/>
      <c r="L639" s="15"/>
      <c r="M639" s="15"/>
      <c r="N639" s="8"/>
      <c r="O639" s="8" t="s">
        <v>718</v>
      </c>
      <c r="P639" s="22" t="s">
        <v>1182</v>
      </c>
      <c r="Q639" s="22" t="s">
        <v>1183</v>
      </c>
      <c r="R639" s="22" t="s">
        <v>99</v>
      </c>
      <c r="S639" s="23" t="s">
        <v>162</v>
      </c>
      <c r="T639" s="15"/>
      <c r="U639" s="15"/>
      <c r="V639" s="15"/>
      <c r="X639" s="15"/>
    </row>
    <row r="640" spans="1:24" x14ac:dyDescent="0.4">
      <c r="A640" s="15"/>
      <c r="E640" s="15"/>
      <c r="F640" s="15"/>
      <c r="H640" s="15"/>
      <c r="I640" s="15"/>
      <c r="J640" s="15"/>
      <c r="K640" s="15"/>
      <c r="L640" s="15"/>
      <c r="M640" s="15"/>
      <c r="N640" s="19"/>
      <c r="O640" s="8" t="s">
        <v>1486</v>
      </c>
      <c r="P640" s="22" t="s">
        <v>1184</v>
      </c>
      <c r="Q640" s="22" t="s">
        <v>550</v>
      </c>
      <c r="R640" s="22" t="s">
        <v>148</v>
      </c>
      <c r="S640" s="23" t="s">
        <v>551</v>
      </c>
      <c r="T640" s="15"/>
      <c r="U640" s="15"/>
      <c r="V640" s="15"/>
      <c r="X640" s="15"/>
    </row>
    <row r="641" spans="1:24" x14ac:dyDescent="0.4">
      <c r="A641" s="15"/>
      <c r="E641" s="15"/>
      <c r="F641" s="15"/>
      <c r="H641" s="15"/>
      <c r="I641" s="15"/>
      <c r="J641" s="15"/>
      <c r="K641" s="15"/>
      <c r="L641" s="15"/>
      <c r="M641" s="15"/>
      <c r="N641" s="8"/>
      <c r="O641" s="8" t="s">
        <v>719</v>
      </c>
      <c r="P641" s="22" t="s">
        <v>1185</v>
      </c>
      <c r="Q641" s="22" t="s">
        <v>552</v>
      </c>
      <c r="R641" s="22" t="s">
        <v>99</v>
      </c>
      <c r="S641" s="23">
        <v>80910204147784</v>
      </c>
      <c r="T641" s="15"/>
      <c r="U641" s="15"/>
      <c r="V641" s="15"/>
      <c r="X641" s="15"/>
    </row>
    <row r="642" spans="1:24" x14ac:dyDescent="0.4">
      <c r="A642" s="15"/>
      <c r="E642" s="15"/>
      <c r="F642" s="15"/>
      <c r="H642" s="15"/>
      <c r="I642" s="15"/>
      <c r="J642" s="15"/>
      <c r="K642" s="15"/>
      <c r="L642" s="15"/>
      <c r="M642" s="15"/>
      <c r="N642" s="8"/>
      <c r="O642" s="8" t="s">
        <v>1888</v>
      </c>
      <c r="P642" s="22" t="s">
        <v>1186</v>
      </c>
      <c r="Q642" s="22" t="s">
        <v>553</v>
      </c>
      <c r="R642" s="22" t="s">
        <v>101</v>
      </c>
      <c r="S642" s="23" t="s">
        <v>1187</v>
      </c>
      <c r="T642" s="15"/>
      <c r="U642" s="15"/>
      <c r="V642" s="15"/>
      <c r="X642" s="15"/>
    </row>
    <row r="643" spans="1:24" x14ac:dyDescent="0.4">
      <c r="A643" s="15"/>
      <c r="E643" s="15"/>
      <c r="F643" s="15"/>
      <c r="H643" s="15"/>
      <c r="I643" s="15"/>
      <c r="J643" s="15"/>
      <c r="K643" s="15"/>
      <c r="L643" s="15"/>
      <c r="M643" s="15"/>
      <c r="N643" s="28"/>
      <c r="O643" s="21" t="s">
        <v>1487</v>
      </c>
      <c r="P643" s="22" t="s">
        <v>1188</v>
      </c>
      <c r="Q643" s="22" t="s">
        <v>554</v>
      </c>
      <c r="R643" s="22" t="s">
        <v>102</v>
      </c>
      <c r="S643" s="23" t="s">
        <v>1189</v>
      </c>
      <c r="T643" s="15"/>
      <c r="U643" s="15"/>
      <c r="V643" s="15"/>
      <c r="X643" s="15"/>
    </row>
    <row r="644" spans="1:24" x14ac:dyDescent="0.4">
      <c r="A644" s="15"/>
      <c r="E644" s="15"/>
      <c r="F644" s="15"/>
      <c r="H644" s="15"/>
      <c r="I644" s="15"/>
      <c r="J644" s="15"/>
      <c r="K644" s="15"/>
      <c r="L644" s="15"/>
      <c r="M644" s="15"/>
      <c r="N644" s="28"/>
      <c r="O644" s="8" t="s">
        <v>720</v>
      </c>
      <c r="P644" s="22" t="s">
        <v>1190</v>
      </c>
      <c r="Q644" s="22" t="s">
        <v>555</v>
      </c>
      <c r="R644" s="22" t="s">
        <v>803</v>
      </c>
      <c r="S644" s="23" t="s">
        <v>195</v>
      </c>
      <c r="T644" s="15"/>
      <c r="U644" s="15"/>
      <c r="V644" s="15"/>
      <c r="X644" s="15"/>
    </row>
    <row r="645" spans="1:24" x14ac:dyDescent="0.4">
      <c r="A645" s="15"/>
      <c r="E645" s="15"/>
      <c r="F645" s="15"/>
      <c r="H645" s="15"/>
      <c r="I645" s="15"/>
      <c r="J645" s="15"/>
      <c r="K645" s="15"/>
      <c r="L645" s="15"/>
      <c r="M645" s="15"/>
      <c r="N645" s="8"/>
      <c r="O645" s="8" t="s">
        <v>556</v>
      </c>
      <c r="P645" s="22" t="s">
        <v>1191</v>
      </c>
      <c r="Q645" s="22" t="s">
        <v>557</v>
      </c>
      <c r="R645" s="22" t="s">
        <v>99</v>
      </c>
      <c r="S645" s="23" t="s">
        <v>1192</v>
      </c>
      <c r="T645" s="15"/>
      <c r="U645" s="15"/>
      <c r="V645" s="15"/>
      <c r="X645" s="15"/>
    </row>
    <row r="646" spans="1:24" x14ac:dyDescent="0.4">
      <c r="A646" s="15"/>
      <c r="E646" s="15"/>
      <c r="F646" s="15"/>
      <c r="H646" s="15"/>
      <c r="I646" s="15"/>
      <c r="J646" s="15"/>
      <c r="K646" s="15"/>
      <c r="L646" s="15"/>
      <c r="M646" s="15"/>
      <c r="N646" s="19"/>
      <c r="O646" s="8" t="s">
        <v>1488</v>
      </c>
      <c r="P646" s="22" t="s">
        <v>1193</v>
      </c>
      <c r="Q646" s="22" t="s">
        <v>558</v>
      </c>
      <c r="R646" s="22" t="s">
        <v>99</v>
      </c>
      <c r="S646" s="23" t="s">
        <v>559</v>
      </c>
      <c r="T646" s="15"/>
      <c r="U646" s="15"/>
      <c r="V646" s="15"/>
      <c r="X646" s="15"/>
    </row>
    <row r="647" spans="1:24" x14ac:dyDescent="0.4">
      <c r="A647" s="15"/>
      <c r="E647" s="15"/>
      <c r="F647" s="15"/>
      <c r="H647" s="15"/>
      <c r="I647" s="15"/>
      <c r="J647" s="15"/>
      <c r="K647" s="15"/>
      <c r="L647" s="15"/>
      <c r="M647" s="15"/>
      <c r="N647" s="8"/>
      <c r="O647" s="21" t="s">
        <v>560</v>
      </c>
      <c r="P647" s="22" t="s">
        <v>751</v>
      </c>
      <c r="Q647" s="22">
        <v>0</v>
      </c>
      <c r="R647" s="22">
        <v>0</v>
      </c>
      <c r="S647" s="23">
        <v>0</v>
      </c>
      <c r="T647" s="15"/>
      <c r="U647" s="15"/>
      <c r="V647" s="15"/>
      <c r="X647" s="15"/>
    </row>
    <row r="648" spans="1:24" x14ac:dyDescent="0.4">
      <c r="A648" s="15"/>
      <c r="E648" s="15"/>
      <c r="F648" s="15"/>
      <c r="H648" s="15"/>
      <c r="I648" s="15"/>
      <c r="J648" s="15"/>
      <c r="K648" s="15"/>
      <c r="L648" s="15"/>
      <c r="M648" s="15"/>
      <c r="N648" s="8"/>
      <c r="O648" s="8" t="s">
        <v>209</v>
      </c>
      <c r="P648" s="22" t="s">
        <v>1194</v>
      </c>
      <c r="Q648" s="22" t="s">
        <v>2270</v>
      </c>
      <c r="R648" s="22" t="s">
        <v>102</v>
      </c>
      <c r="S648" s="23" t="s">
        <v>1195</v>
      </c>
      <c r="T648" s="15"/>
      <c r="U648" s="15"/>
      <c r="V648" s="15"/>
      <c r="X648" s="15"/>
    </row>
    <row r="649" spans="1:24" x14ac:dyDescent="0.4">
      <c r="A649" s="15"/>
      <c r="E649" s="15"/>
      <c r="F649" s="15"/>
      <c r="H649" s="15"/>
      <c r="I649" s="15"/>
      <c r="J649" s="15"/>
      <c r="K649" s="15"/>
      <c r="L649" s="15"/>
      <c r="M649" s="15"/>
      <c r="N649" s="19"/>
      <c r="O649" s="24" t="s">
        <v>561</v>
      </c>
      <c r="P649" s="22" t="s">
        <v>1196</v>
      </c>
      <c r="Q649" s="22" t="s">
        <v>562</v>
      </c>
      <c r="R649" s="22" t="s">
        <v>101</v>
      </c>
      <c r="S649" s="23" t="s">
        <v>1197</v>
      </c>
      <c r="T649" s="15"/>
      <c r="U649" s="15"/>
      <c r="V649" s="15"/>
      <c r="X649" s="15"/>
    </row>
    <row r="650" spans="1:24" x14ac:dyDescent="0.4">
      <c r="A650" s="15"/>
      <c r="E650" s="15"/>
      <c r="F650" s="15"/>
      <c r="H650" s="15"/>
      <c r="I650" s="15"/>
      <c r="J650" s="15"/>
      <c r="K650" s="15"/>
      <c r="L650" s="15"/>
      <c r="M650" s="15"/>
      <c r="N650" s="8"/>
      <c r="O650" s="8" t="s">
        <v>86</v>
      </c>
      <c r="P650" s="22" t="s">
        <v>1198</v>
      </c>
      <c r="Q650" s="22" t="s">
        <v>1760</v>
      </c>
      <c r="R650" s="22" t="s">
        <v>102</v>
      </c>
      <c r="S650" s="23" t="s">
        <v>1199</v>
      </c>
      <c r="T650" s="15"/>
      <c r="U650" s="15"/>
      <c r="V650" s="15"/>
      <c r="X650" s="15"/>
    </row>
    <row r="651" spans="1:24" x14ac:dyDescent="0.4">
      <c r="A651" s="15"/>
      <c r="E651" s="15"/>
      <c r="F651" s="15"/>
      <c r="H651" s="15"/>
      <c r="I651" s="15"/>
      <c r="J651" s="15"/>
      <c r="K651" s="15"/>
      <c r="L651" s="15"/>
      <c r="M651" s="15"/>
      <c r="N651" s="28"/>
      <c r="O651" s="8" t="s">
        <v>87</v>
      </c>
      <c r="P651" s="22" t="s">
        <v>1200</v>
      </c>
      <c r="Q651" s="22">
        <v>0</v>
      </c>
      <c r="R651" s="22" t="s">
        <v>102</v>
      </c>
      <c r="S651" s="23" t="s">
        <v>1201</v>
      </c>
      <c r="T651" s="15"/>
      <c r="U651" s="15"/>
      <c r="V651" s="15"/>
      <c r="X651" s="15"/>
    </row>
    <row r="652" spans="1:24" x14ac:dyDescent="0.4">
      <c r="A652" s="15"/>
      <c r="E652" s="15"/>
      <c r="F652" s="15"/>
      <c r="H652" s="15"/>
      <c r="I652" s="15"/>
      <c r="J652" s="15"/>
      <c r="K652" s="15"/>
      <c r="L652" s="15"/>
      <c r="M652" s="15"/>
      <c r="N652" s="19"/>
      <c r="O652" s="8" t="s">
        <v>721</v>
      </c>
      <c r="P652" s="22" t="s">
        <v>1202</v>
      </c>
      <c r="Q652" s="22" t="s">
        <v>563</v>
      </c>
      <c r="R652" s="22" t="s">
        <v>117</v>
      </c>
      <c r="S652" s="23" t="s">
        <v>2471</v>
      </c>
      <c r="T652" s="15"/>
      <c r="U652" s="15"/>
      <c r="V652" s="15"/>
      <c r="X652" s="15"/>
    </row>
    <row r="653" spans="1:24" x14ac:dyDescent="0.4">
      <c r="A653" s="15"/>
      <c r="E653" s="15"/>
      <c r="F653" s="15"/>
      <c r="H653" s="15"/>
      <c r="I653" s="15"/>
      <c r="J653" s="15"/>
      <c r="K653" s="15"/>
      <c r="L653" s="15"/>
      <c r="M653" s="15"/>
      <c r="N653" s="28"/>
      <c r="O653" s="19" t="s">
        <v>1936</v>
      </c>
      <c r="P653" s="22" t="s">
        <v>1992</v>
      </c>
      <c r="Q653" s="22" t="s">
        <v>2271</v>
      </c>
      <c r="R653" s="22" t="s">
        <v>102</v>
      </c>
      <c r="S653" s="23" t="s">
        <v>1993</v>
      </c>
      <c r="T653" s="15"/>
      <c r="U653" s="15"/>
      <c r="V653" s="15"/>
      <c r="X653" s="15"/>
    </row>
    <row r="654" spans="1:24" x14ac:dyDescent="0.4">
      <c r="A654" s="15"/>
      <c r="E654" s="15"/>
      <c r="F654" s="15"/>
      <c r="H654" s="15"/>
      <c r="I654" s="15"/>
      <c r="J654" s="15"/>
      <c r="K654" s="15"/>
      <c r="L654" s="15"/>
      <c r="M654" s="15"/>
      <c r="N654" s="8"/>
      <c r="O654" s="8" t="s">
        <v>722</v>
      </c>
      <c r="P654" s="22" t="s">
        <v>1634</v>
      </c>
      <c r="Q654" s="22" t="s">
        <v>1635</v>
      </c>
      <c r="R654" s="22" t="s">
        <v>133</v>
      </c>
      <c r="S654" s="23" t="s">
        <v>1636</v>
      </c>
      <c r="T654" s="15"/>
      <c r="U654" s="15"/>
      <c r="V654" s="15"/>
      <c r="X654" s="15"/>
    </row>
    <row r="655" spans="1:24" x14ac:dyDescent="0.4">
      <c r="A655" s="15"/>
      <c r="E655" s="15"/>
      <c r="F655" s="15"/>
      <c r="H655" s="15"/>
      <c r="I655" s="15"/>
      <c r="J655" s="15"/>
      <c r="K655" s="15"/>
      <c r="L655" s="15"/>
      <c r="M655" s="15"/>
      <c r="N655" s="8"/>
      <c r="O655" s="8" t="s">
        <v>723</v>
      </c>
      <c r="P655" s="22" t="s">
        <v>1203</v>
      </c>
      <c r="Q655" s="22" t="s">
        <v>564</v>
      </c>
      <c r="R655" s="22" t="s">
        <v>102</v>
      </c>
      <c r="S655" s="23" t="s">
        <v>565</v>
      </c>
      <c r="T655" s="15"/>
      <c r="U655" s="15"/>
      <c r="V655" s="15"/>
      <c r="X655" s="15"/>
    </row>
    <row r="656" spans="1:24" x14ac:dyDescent="0.4">
      <c r="A656" s="15"/>
      <c r="E656" s="15"/>
      <c r="F656" s="15"/>
      <c r="H656" s="15"/>
      <c r="I656" s="15"/>
      <c r="J656" s="15"/>
      <c r="K656" s="15"/>
      <c r="L656" s="15"/>
      <c r="M656" s="15"/>
      <c r="N656" s="28"/>
      <c r="O656" s="24" t="s">
        <v>1489</v>
      </c>
      <c r="P656" s="22" t="s">
        <v>1204</v>
      </c>
      <c r="Q656" s="22" t="s">
        <v>566</v>
      </c>
      <c r="R656" s="22" t="s">
        <v>163</v>
      </c>
      <c r="S656" s="23" t="s">
        <v>567</v>
      </c>
      <c r="T656" s="15"/>
      <c r="U656" s="15"/>
      <c r="V656" s="15"/>
      <c r="X656" s="15"/>
    </row>
    <row r="657" spans="1:24" x14ac:dyDescent="0.4">
      <c r="A657" s="15"/>
      <c r="E657" s="15"/>
      <c r="F657" s="15"/>
      <c r="H657" s="15"/>
      <c r="I657" s="15"/>
      <c r="J657" s="15"/>
      <c r="K657" s="15"/>
      <c r="L657" s="15"/>
      <c r="M657" s="15"/>
      <c r="N657" s="8"/>
      <c r="O657" s="8" t="s">
        <v>1699</v>
      </c>
      <c r="P657" s="22" t="s">
        <v>1761</v>
      </c>
      <c r="Q657" s="22" t="s">
        <v>1762</v>
      </c>
      <c r="R657" s="22" t="s">
        <v>99</v>
      </c>
      <c r="S657" s="23" t="s">
        <v>1763</v>
      </c>
      <c r="T657" s="15"/>
      <c r="U657" s="15"/>
      <c r="V657" s="15"/>
      <c r="X657" s="15"/>
    </row>
    <row r="658" spans="1:24" x14ac:dyDescent="0.4">
      <c r="A658" s="15"/>
      <c r="E658" s="15"/>
      <c r="F658" s="15"/>
      <c r="H658" s="15"/>
      <c r="I658" s="15"/>
      <c r="J658" s="15"/>
      <c r="K658" s="15"/>
      <c r="L658" s="15"/>
      <c r="M658" s="15"/>
      <c r="O658" s="21" t="s">
        <v>1831</v>
      </c>
      <c r="P658" s="22" t="s">
        <v>1889</v>
      </c>
      <c r="Q658" s="22" t="s">
        <v>1890</v>
      </c>
      <c r="R658" s="22" t="s">
        <v>101</v>
      </c>
      <c r="S658" s="23" t="s">
        <v>1891</v>
      </c>
      <c r="T658" s="15"/>
      <c r="U658" s="15"/>
      <c r="V658" s="15"/>
      <c r="X658" s="15"/>
    </row>
    <row r="659" spans="1:24" x14ac:dyDescent="0.4">
      <c r="A659" s="15"/>
      <c r="E659" s="15"/>
      <c r="F659" s="15"/>
      <c r="H659" s="15"/>
      <c r="I659" s="15"/>
      <c r="J659" s="15"/>
      <c r="K659" s="15"/>
      <c r="L659" s="15"/>
      <c r="M659" s="15"/>
      <c r="O659" s="24" t="s">
        <v>1380</v>
      </c>
      <c r="P659" s="22" t="s">
        <v>1205</v>
      </c>
      <c r="Q659" s="22" t="s">
        <v>568</v>
      </c>
      <c r="R659" s="22" t="s">
        <v>99</v>
      </c>
      <c r="S659" s="23">
        <v>91057891125</v>
      </c>
      <c r="T659" s="15"/>
      <c r="U659" s="15"/>
      <c r="V659" s="15"/>
      <c r="X659" s="15"/>
    </row>
    <row r="660" spans="1:24" x14ac:dyDescent="0.4">
      <c r="A660" s="15"/>
      <c r="E660" s="15"/>
      <c r="F660" s="15"/>
      <c r="H660" s="15"/>
      <c r="I660" s="15"/>
      <c r="J660" s="15"/>
      <c r="K660" s="15"/>
      <c r="L660" s="15"/>
      <c r="M660" s="15"/>
      <c r="O660" s="21" t="s">
        <v>724</v>
      </c>
      <c r="P660" s="22" t="s">
        <v>1637</v>
      </c>
      <c r="Q660" s="22" t="s">
        <v>1638</v>
      </c>
      <c r="R660" s="22" t="s">
        <v>99</v>
      </c>
      <c r="S660" s="23" t="s">
        <v>1639</v>
      </c>
      <c r="T660" s="15"/>
      <c r="U660" s="15"/>
      <c r="V660" s="15"/>
      <c r="X660" s="15"/>
    </row>
    <row r="661" spans="1:24" x14ac:dyDescent="0.4">
      <c r="A661" s="15"/>
      <c r="E661" s="15"/>
      <c r="F661" s="15"/>
      <c r="H661" s="15"/>
      <c r="I661" s="15"/>
      <c r="J661" s="15"/>
      <c r="K661" s="15"/>
      <c r="L661" s="15"/>
      <c r="M661" s="15"/>
      <c r="O661" s="8" t="s">
        <v>725</v>
      </c>
      <c r="P661" s="22" t="s">
        <v>1640</v>
      </c>
      <c r="Q661" s="22" t="s">
        <v>1641</v>
      </c>
      <c r="R661" s="22" t="s">
        <v>148</v>
      </c>
      <c r="S661" s="23" t="s">
        <v>2272</v>
      </c>
      <c r="T661" s="15"/>
      <c r="U661" s="15"/>
      <c r="V661" s="15"/>
      <c r="X661" s="15"/>
    </row>
    <row r="662" spans="1:24" x14ac:dyDescent="0.4">
      <c r="A662" s="15"/>
      <c r="E662" s="15"/>
      <c r="F662" s="15"/>
      <c r="H662" s="15"/>
      <c r="I662" s="15"/>
      <c r="J662" s="15"/>
      <c r="K662" s="15"/>
      <c r="L662" s="15"/>
      <c r="M662" s="15"/>
      <c r="O662" s="21" t="s">
        <v>569</v>
      </c>
      <c r="P662" s="22" t="s">
        <v>1206</v>
      </c>
      <c r="Q662" s="22" t="s">
        <v>570</v>
      </c>
      <c r="R662" s="22" t="s">
        <v>101</v>
      </c>
      <c r="S662" s="23" t="s">
        <v>1207</v>
      </c>
      <c r="T662" s="15"/>
      <c r="U662" s="15"/>
      <c r="V662" s="15"/>
      <c r="X662" s="15"/>
    </row>
    <row r="663" spans="1:24" x14ac:dyDescent="0.4">
      <c r="A663" s="15"/>
      <c r="E663" s="15"/>
      <c r="F663" s="15"/>
      <c r="H663" s="15"/>
      <c r="I663" s="15"/>
      <c r="J663" s="15"/>
      <c r="K663" s="15"/>
      <c r="L663" s="15"/>
      <c r="M663" s="15"/>
      <c r="O663" s="8" t="s">
        <v>726</v>
      </c>
      <c r="P663" s="22" t="s">
        <v>1642</v>
      </c>
      <c r="Q663" s="22" t="s">
        <v>1643</v>
      </c>
      <c r="R663" s="22" t="s">
        <v>99</v>
      </c>
      <c r="S663" s="22" t="s">
        <v>1644</v>
      </c>
      <c r="T663" s="15"/>
      <c r="U663" s="15"/>
      <c r="V663" s="15"/>
      <c r="X663" s="15"/>
    </row>
    <row r="664" spans="1:24" x14ac:dyDescent="0.4">
      <c r="A664" s="15"/>
      <c r="E664" s="15"/>
      <c r="F664" s="15"/>
      <c r="H664" s="15"/>
      <c r="I664" s="15"/>
      <c r="J664" s="15"/>
      <c r="K664" s="15"/>
      <c r="L664" s="15"/>
      <c r="M664" s="15"/>
      <c r="O664" s="21" t="s">
        <v>88</v>
      </c>
      <c r="P664" s="22" t="s">
        <v>1208</v>
      </c>
      <c r="Q664" s="22">
        <v>0</v>
      </c>
      <c r="R664" s="22" t="s">
        <v>99</v>
      </c>
      <c r="S664" s="23" t="s">
        <v>1209</v>
      </c>
      <c r="T664" s="15"/>
      <c r="U664" s="15"/>
      <c r="V664" s="15"/>
      <c r="X664" s="15"/>
    </row>
    <row r="665" spans="1:24" x14ac:dyDescent="0.4">
      <c r="A665" s="15"/>
      <c r="E665" s="15"/>
      <c r="F665" s="15"/>
      <c r="H665" s="15"/>
      <c r="I665" s="15"/>
      <c r="J665" s="15"/>
      <c r="K665" s="15"/>
      <c r="L665" s="15"/>
      <c r="M665" s="15"/>
      <c r="O665" s="19" t="s">
        <v>1490</v>
      </c>
      <c r="P665" s="22" t="s">
        <v>1210</v>
      </c>
      <c r="Q665" s="22" t="s">
        <v>571</v>
      </c>
      <c r="R665" s="22" t="s">
        <v>101</v>
      </c>
      <c r="S665" s="23" t="s">
        <v>572</v>
      </c>
      <c r="T665" s="15"/>
      <c r="U665" s="15"/>
      <c r="V665" s="15"/>
      <c r="X665" s="15"/>
    </row>
    <row r="666" spans="1:24" x14ac:dyDescent="0.4">
      <c r="A666" s="15"/>
      <c r="E666" s="15"/>
      <c r="F666" s="15"/>
      <c r="H666" s="15"/>
      <c r="I666" s="15"/>
      <c r="J666" s="15"/>
      <c r="K666" s="15"/>
      <c r="L666" s="15"/>
      <c r="M666" s="15"/>
      <c r="O666" s="24" t="s">
        <v>1491</v>
      </c>
      <c r="P666" s="22" t="s">
        <v>1211</v>
      </c>
      <c r="Q666" s="22" t="s">
        <v>573</v>
      </c>
      <c r="R666" s="22" t="s">
        <v>99</v>
      </c>
      <c r="S666" s="23" t="s">
        <v>196</v>
      </c>
      <c r="T666" s="15"/>
      <c r="U666" s="15"/>
      <c r="V666" s="15"/>
      <c r="X666" s="15"/>
    </row>
    <row r="667" spans="1:24" x14ac:dyDescent="0.4">
      <c r="A667" s="15"/>
      <c r="E667" s="15"/>
      <c r="F667" s="15"/>
      <c r="H667" s="15"/>
      <c r="I667" s="15"/>
      <c r="J667" s="15"/>
      <c r="K667" s="15"/>
      <c r="L667" s="15"/>
      <c r="M667" s="15"/>
      <c r="O667" s="21" t="s">
        <v>1492</v>
      </c>
      <c r="P667" s="22" t="s">
        <v>1212</v>
      </c>
      <c r="Q667" s="22" t="s">
        <v>574</v>
      </c>
      <c r="R667" s="22" t="s">
        <v>803</v>
      </c>
      <c r="S667" s="23" t="s">
        <v>164</v>
      </c>
      <c r="T667" s="15"/>
      <c r="U667" s="15"/>
      <c r="V667" s="15"/>
      <c r="X667" s="15"/>
    </row>
    <row r="668" spans="1:24" x14ac:dyDescent="0.4">
      <c r="A668" s="15"/>
      <c r="E668" s="15"/>
      <c r="F668" s="15"/>
      <c r="H668" s="15"/>
      <c r="I668" s="15"/>
      <c r="J668" s="15"/>
      <c r="K668" s="15"/>
      <c r="L668" s="15"/>
      <c r="M668" s="15"/>
      <c r="O668" s="8" t="s">
        <v>1493</v>
      </c>
      <c r="P668" s="22" t="s">
        <v>1213</v>
      </c>
      <c r="Q668" s="22" t="s">
        <v>575</v>
      </c>
      <c r="R668" s="22" t="s">
        <v>102</v>
      </c>
      <c r="S668" s="23" t="s">
        <v>576</v>
      </c>
      <c r="T668" s="15"/>
      <c r="U668" s="15"/>
      <c r="V668" s="15"/>
      <c r="X668" s="15"/>
    </row>
    <row r="669" spans="1:24" x14ac:dyDescent="0.4">
      <c r="A669" s="15"/>
      <c r="E669" s="15"/>
      <c r="F669" s="15"/>
      <c r="H669" s="15"/>
      <c r="I669" s="15"/>
      <c r="J669" s="15"/>
      <c r="K669" s="15"/>
      <c r="L669" s="15"/>
      <c r="M669" s="15"/>
      <c r="N669" s="15"/>
      <c r="O669" s="8" t="s">
        <v>1719</v>
      </c>
      <c r="P669" s="22" t="s">
        <v>1764</v>
      </c>
      <c r="Q669" s="22" t="s">
        <v>1765</v>
      </c>
      <c r="R669" s="22" t="s">
        <v>99</v>
      </c>
      <c r="S669" s="23" t="s">
        <v>1766</v>
      </c>
      <c r="T669" s="15"/>
      <c r="U669" s="15"/>
      <c r="V669" s="15"/>
      <c r="X669" s="15"/>
    </row>
    <row r="670" spans="1:24" x14ac:dyDescent="0.4">
      <c r="A670" s="15"/>
      <c r="E670" s="15"/>
      <c r="F670" s="15"/>
      <c r="H670" s="15"/>
      <c r="I670" s="15"/>
      <c r="J670" s="15"/>
      <c r="K670" s="15"/>
      <c r="L670" s="15"/>
      <c r="M670" s="15"/>
      <c r="N670" s="15"/>
      <c r="O670" s="8" t="s">
        <v>1494</v>
      </c>
      <c r="P670" s="22" t="s">
        <v>1214</v>
      </c>
      <c r="Q670" s="22" t="s">
        <v>577</v>
      </c>
      <c r="R670" s="22" t="s">
        <v>101</v>
      </c>
      <c r="S670" s="23" t="s">
        <v>578</v>
      </c>
      <c r="T670" s="15"/>
      <c r="U670" s="15"/>
      <c r="V670" s="15"/>
      <c r="X670" s="15"/>
    </row>
    <row r="671" spans="1:24" x14ac:dyDescent="0.4">
      <c r="A671" s="15"/>
      <c r="E671" s="15"/>
      <c r="F671" s="15"/>
      <c r="H671" s="15"/>
      <c r="I671" s="15"/>
      <c r="J671" s="15"/>
      <c r="K671" s="15"/>
      <c r="L671" s="15"/>
      <c r="M671" s="15"/>
      <c r="N671" s="15"/>
      <c r="O671" s="8" t="s">
        <v>1495</v>
      </c>
      <c r="P671" s="22" t="s">
        <v>1215</v>
      </c>
      <c r="Q671" s="22" t="s">
        <v>579</v>
      </c>
      <c r="R671" s="22" t="s">
        <v>101</v>
      </c>
      <c r="S671" s="23" t="s">
        <v>580</v>
      </c>
      <c r="T671" s="15"/>
      <c r="U671" s="15"/>
      <c r="V671" s="15"/>
      <c r="X671" s="15"/>
    </row>
    <row r="672" spans="1:24" x14ac:dyDescent="0.4">
      <c r="A672" s="15"/>
      <c r="E672" s="15"/>
      <c r="F672" s="15"/>
      <c r="H672" s="15"/>
      <c r="I672" s="15"/>
      <c r="J672" s="15"/>
      <c r="K672" s="15"/>
      <c r="L672" s="15"/>
      <c r="M672" s="15"/>
      <c r="N672" s="15"/>
      <c r="O672" s="8" t="s">
        <v>252</v>
      </c>
      <c r="P672" s="22" t="s">
        <v>1216</v>
      </c>
      <c r="Q672" s="22" t="s">
        <v>1217</v>
      </c>
      <c r="R672" s="22" t="s">
        <v>102</v>
      </c>
      <c r="S672" s="23" t="s">
        <v>1218</v>
      </c>
      <c r="T672" s="15"/>
      <c r="U672" s="15"/>
      <c r="V672" s="15"/>
      <c r="X672" s="15"/>
    </row>
    <row r="673" spans="1:24" x14ac:dyDescent="0.4">
      <c r="A673" s="15"/>
      <c r="E673" s="15"/>
      <c r="F673" s="15"/>
      <c r="H673" s="15"/>
      <c r="I673" s="15"/>
      <c r="J673" s="15"/>
      <c r="K673" s="15"/>
      <c r="L673" s="15"/>
      <c r="M673" s="15"/>
      <c r="N673" s="15"/>
      <c r="O673" s="24" t="s">
        <v>727</v>
      </c>
      <c r="P673" s="22" t="s">
        <v>1219</v>
      </c>
      <c r="Q673" s="22" t="s">
        <v>581</v>
      </c>
      <c r="R673" s="22" t="s">
        <v>99</v>
      </c>
      <c r="S673" s="23" t="s">
        <v>582</v>
      </c>
      <c r="T673" s="15"/>
      <c r="U673" s="15"/>
      <c r="V673" s="15"/>
      <c r="X673" s="15"/>
    </row>
    <row r="674" spans="1:24" x14ac:dyDescent="0.4">
      <c r="A674" s="15"/>
      <c r="E674" s="15"/>
      <c r="F674" s="15"/>
      <c r="H674" s="15"/>
      <c r="I674" s="15"/>
      <c r="J674" s="15"/>
      <c r="K674" s="15"/>
      <c r="L674" s="15"/>
      <c r="M674" s="15"/>
      <c r="N674" s="15"/>
      <c r="O674" s="8" t="s">
        <v>98</v>
      </c>
      <c r="P674" s="22" t="s">
        <v>1220</v>
      </c>
      <c r="Q674" s="22" t="s">
        <v>1221</v>
      </c>
      <c r="R674" s="22" t="s">
        <v>117</v>
      </c>
      <c r="S674" s="23" t="s">
        <v>1221</v>
      </c>
      <c r="T674" s="15"/>
      <c r="U674" s="15"/>
      <c r="V674" s="15"/>
      <c r="X674" s="15"/>
    </row>
    <row r="675" spans="1:24" x14ac:dyDescent="0.4">
      <c r="A675" s="15"/>
      <c r="E675" s="15"/>
      <c r="F675" s="15"/>
      <c r="H675" s="15"/>
      <c r="I675" s="15"/>
      <c r="J675" s="15"/>
      <c r="K675" s="15"/>
      <c r="L675" s="15"/>
      <c r="M675" s="15"/>
      <c r="N675" s="15"/>
      <c r="O675" s="24" t="s">
        <v>1496</v>
      </c>
      <c r="P675" s="22" t="s">
        <v>1222</v>
      </c>
      <c r="Q675" s="22" t="s">
        <v>583</v>
      </c>
      <c r="R675" s="22" t="s">
        <v>59</v>
      </c>
      <c r="S675" s="23" t="s">
        <v>584</v>
      </c>
      <c r="T675" s="15"/>
      <c r="U675" s="15"/>
      <c r="V675" s="15"/>
      <c r="X675" s="15"/>
    </row>
    <row r="676" spans="1:24" x14ac:dyDescent="0.4">
      <c r="A676" s="15"/>
      <c r="E676" s="15"/>
      <c r="F676" s="15"/>
      <c r="H676" s="15"/>
      <c r="I676" s="15"/>
      <c r="J676" s="15"/>
      <c r="K676" s="15"/>
      <c r="L676" s="15"/>
      <c r="M676" s="15"/>
      <c r="N676" s="15"/>
      <c r="O676" s="21" t="s">
        <v>1497</v>
      </c>
      <c r="P676" s="22" t="s">
        <v>1223</v>
      </c>
      <c r="Q676" s="22" t="s">
        <v>585</v>
      </c>
      <c r="R676" s="22" t="s">
        <v>99</v>
      </c>
      <c r="S676" s="23" t="s">
        <v>586</v>
      </c>
      <c r="T676" s="15"/>
      <c r="U676" s="15"/>
      <c r="V676" s="15"/>
      <c r="X676" s="15"/>
    </row>
    <row r="677" spans="1:24" x14ac:dyDescent="0.4">
      <c r="A677" s="15"/>
      <c r="E677" s="15"/>
      <c r="F677" s="15"/>
      <c r="H677" s="15"/>
      <c r="I677" s="15"/>
      <c r="J677" s="15"/>
      <c r="K677" s="15"/>
      <c r="L677" s="15"/>
      <c r="M677" s="15"/>
      <c r="N677" s="15"/>
      <c r="O677" s="8" t="s">
        <v>41</v>
      </c>
      <c r="P677" s="22" t="s">
        <v>1224</v>
      </c>
      <c r="Q677" s="22" t="s">
        <v>1225</v>
      </c>
      <c r="R677" s="22" t="s">
        <v>99</v>
      </c>
      <c r="S677" s="23">
        <v>99903978539</v>
      </c>
      <c r="T677" s="15"/>
      <c r="U677" s="15"/>
      <c r="V677" s="15"/>
      <c r="X677" s="15"/>
    </row>
    <row r="678" spans="1:24" x14ac:dyDescent="0.4">
      <c r="A678" s="15"/>
      <c r="E678" s="15"/>
      <c r="F678" s="15"/>
      <c r="H678" s="15"/>
      <c r="I678" s="15"/>
      <c r="J678" s="15"/>
      <c r="K678" s="15"/>
      <c r="L678" s="15"/>
      <c r="M678" s="15"/>
      <c r="N678" s="15"/>
      <c r="O678" s="8" t="s">
        <v>728</v>
      </c>
      <c r="P678" s="22" t="s">
        <v>1645</v>
      </c>
      <c r="Q678" s="22" t="s">
        <v>1646</v>
      </c>
      <c r="R678" s="22" t="s">
        <v>99</v>
      </c>
      <c r="S678" s="23" t="s">
        <v>1647</v>
      </c>
      <c r="T678" s="15"/>
      <c r="U678" s="15"/>
      <c r="V678" s="15"/>
      <c r="X678" s="15"/>
    </row>
    <row r="679" spans="1:24" x14ac:dyDescent="0.4">
      <c r="A679" s="15"/>
      <c r="E679" s="15"/>
      <c r="F679" s="15"/>
      <c r="H679" s="15"/>
      <c r="I679" s="15"/>
      <c r="J679" s="15"/>
      <c r="K679" s="15"/>
      <c r="L679" s="15"/>
      <c r="M679" s="15"/>
      <c r="N679" s="15"/>
      <c r="O679" s="19" t="s">
        <v>1498</v>
      </c>
      <c r="P679" s="22" t="s">
        <v>1226</v>
      </c>
      <c r="Q679" s="22" t="s">
        <v>587</v>
      </c>
      <c r="R679" s="22" t="s">
        <v>99</v>
      </c>
      <c r="S679" s="23" t="s">
        <v>588</v>
      </c>
      <c r="T679" s="15"/>
      <c r="U679" s="15"/>
      <c r="V679" s="15"/>
      <c r="X679" s="15"/>
    </row>
    <row r="680" spans="1:24" x14ac:dyDescent="0.4">
      <c r="A680" s="15"/>
      <c r="E680" s="15"/>
      <c r="F680" s="15"/>
      <c r="H680" s="15"/>
      <c r="I680" s="15"/>
      <c r="J680" s="15"/>
      <c r="K680" s="15"/>
      <c r="L680" s="15"/>
      <c r="M680" s="15"/>
      <c r="N680" s="15"/>
      <c r="O680" s="21" t="s">
        <v>42</v>
      </c>
      <c r="P680" s="22" t="s">
        <v>1227</v>
      </c>
      <c r="Q680" s="22" t="s">
        <v>589</v>
      </c>
      <c r="R680" s="22" t="s">
        <v>102</v>
      </c>
      <c r="S680" s="23" t="s">
        <v>1228</v>
      </c>
      <c r="T680" s="15"/>
      <c r="U680" s="15"/>
      <c r="V680" s="15"/>
      <c r="X680" s="15"/>
    </row>
    <row r="681" spans="1:24" x14ac:dyDescent="0.4">
      <c r="A681" s="15"/>
      <c r="E681" s="15"/>
      <c r="F681" s="15"/>
      <c r="H681" s="15"/>
      <c r="I681" s="15"/>
      <c r="J681" s="15"/>
      <c r="K681" s="15"/>
      <c r="L681" s="15"/>
      <c r="M681" s="15"/>
      <c r="N681" s="15"/>
      <c r="O681" s="19" t="s">
        <v>253</v>
      </c>
      <c r="P681" s="22" t="s">
        <v>1229</v>
      </c>
      <c r="Q681" s="22" t="s">
        <v>1230</v>
      </c>
      <c r="R681" s="22" t="s">
        <v>107</v>
      </c>
      <c r="S681" s="23" t="s">
        <v>1231</v>
      </c>
      <c r="T681" s="15"/>
      <c r="U681" s="15"/>
      <c r="V681" s="15"/>
      <c r="X681" s="15"/>
    </row>
    <row r="682" spans="1:24" x14ac:dyDescent="0.4">
      <c r="A682" s="15"/>
      <c r="E682" s="15"/>
      <c r="F682" s="15"/>
      <c r="H682" s="15"/>
      <c r="I682" s="15"/>
      <c r="J682" s="15"/>
      <c r="K682" s="15"/>
      <c r="L682" s="15"/>
      <c r="M682" s="15"/>
      <c r="N682" s="15"/>
      <c r="O682" s="8" t="s">
        <v>729</v>
      </c>
      <c r="P682" s="22" t="s">
        <v>1232</v>
      </c>
      <c r="Q682" s="22" t="s">
        <v>197</v>
      </c>
      <c r="R682" s="22" t="s">
        <v>117</v>
      </c>
      <c r="S682" s="23" t="s">
        <v>197</v>
      </c>
      <c r="T682" s="15"/>
      <c r="U682" s="15"/>
      <c r="V682" s="15"/>
      <c r="X682" s="15"/>
    </row>
    <row r="683" spans="1:24" x14ac:dyDescent="0.4">
      <c r="A683" s="15"/>
      <c r="E683" s="15"/>
      <c r="F683" s="15"/>
      <c r="H683" s="15"/>
      <c r="I683" s="15"/>
      <c r="J683" s="15"/>
      <c r="K683" s="15"/>
      <c r="L683" s="15"/>
      <c r="M683" s="15"/>
      <c r="N683" s="15"/>
      <c r="O683" s="24" t="s">
        <v>590</v>
      </c>
      <c r="P683" s="22" t="s">
        <v>1233</v>
      </c>
      <c r="Q683" s="22" t="s">
        <v>591</v>
      </c>
      <c r="R683" s="22" t="s">
        <v>102</v>
      </c>
      <c r="S683" s="23" t="s">
        <v>1234</v>
      </c>
      <c r="T683" s="15"/>
      <c r="U683" s="15"/>
      <c r="V683" s="15"/>
      <c r="X683" s="15"/>
    </row>
    <row r="684" spans="1:24" x14ac:dyDescent="0.4">
      <c r="A684" s="15"/>
      <c r="E684" s="15"/>
      <c r="F684" s="15"/>
      <c r="H684" s="15"/>
      <c r="I684" s="15"/>
      <c r="J684" s="15"/>
      <c r="K684" s="15"/>
      <c r="L684" s="15"/>
      <c r="M684" s="15"/>
      <c r="N684" s="15"/>
      <c r="O684" s="8" t="s">
        <v>1720</v>
      </c>
      <c r="P684" s="22" t="s">
        <v>1806</v>
      </c>
      <c r="Q684" s="22" t="s">
        <v>1807</v>
      </c>
      <c r="R684" s="22" t="s">
        <v>59</v>
      </c>
      <c r="S684" s="23" t="s">
        <v>1808</v>
      </c>
      <c r="T684" s="15"/>
      <c r="U684" s="15"/>
      <c r="V684" s="15"/>
      <c r="X684" s="15"/>
    </row>
    <row r="685" spans="1:24" x14ac:dyDescent="0.4">
      <c r="A685" s="15"/>
      <c r="E685" s="15"/>
      <c r="F685" s="15"/>
      <c r="H685" s="15"/>
      <c r="I685" s="15"/>
      <c r="J685" s="15"/>
      <c r="K685" s="15"/>
      <c r="L685" s="15"/>
      <c r="M685" s="15"/>
      <c r="N685" s="15"/>
      <c r="O685" s="8" t="s">
        <v>254</v>
      </c>
      <c r="P685" s="22" t="s">
        <v>1235</v>
      </c>
      <c r="Q685" s="22" t="s">
        <v>1236</v>
      </c>
      <c r="R685" s="22" t="s">
        <v>99</v>
      </c>
      <c r="S685" s="23" t="s">
        <v>1237</v>
      </c>
      <c r="T685" s="15"/>
      <c r="U685" s="15"/>
      <c r="V685" s="15"/>
      <c r="X685" s="15"/>
    </row>
    <row r="686" spans="1:24" x14ac:dyDescent="0.4">
      <c r="A686" s="15"/>
      <c r="E686" s="15"/>
      <c r="F686" s="15"/>
      <c r="H686" s="15"/>
      <c r="I686" s="15"/>
      <c r="J686" s="15"/>
      <c r="K686" s="15"/>
      <c r="L686" s="15"/>
      <c r="M686" s="15"/>
      <c r="N686" s="15"/>
      <c r="O686" s="24" t="s">
        <v>255</v>
      </c>
      <c r="P686" s="22" t="s">
        <v>1238</v>
      </c>
      <c r="Q686" s="22" t="s">
        <v>1239</v>
      </c>
      <c r="R686" s="22" t="s">
        <v>117</v>
      </c>
      <c r="S686" s="23" t="s">
        <v>1239</v>
      </c>
      <c r="T686" s="15"/>
      <c r="U686" s="15"/>
      <c r="V686" s="15"/>
      <c r="X686" s="15"/>
    </row>
    <row r="687" spans="1:24" x14ac:dyDescent="0.4">
      <c r="A687" s="15"/>
      <c r="E687" s="15"/>
      <c r="F687" s="15"/>
      <c r="H687" s="15"/>
      <c r="I687" s="15"/>
      <c r="J687" s="15"/>
      <c r="K687" s="15"/>
      <c r="L687" s="15"/>
      <c r="M687" s="15"/>
      <c r="N687" s="15"/>
      <c r="O687" s="21" t="s">
        <v>1832</v>
      </c>
      <c r="P687" s="22" t="s">
        <v>1909</v>
      </c>
      <c r="Q687" s="22" t="s">
        <v>1910</v>
      </c>
      <c r="R687" s="22" t="s">
        <v>59</v>
      </c>
      <c r="S687" s="23" t="s">
        <v>1911</v>
      </c>
      <c r="T687" s="15"/>
      <c r="U687" s="15"/>
      <c r="V687" s="15"/>
      <c r="X687" s="15"/>
    </row>
    <row r="688" spans="1:24" x14ac:dyDescent="0.4">
      <c r="A688" s="15"/>
      <c r="E688" s="15"/>
      <c r="F688" s="15"/>
      <c r="H688" s="15"/>
      <c r="I688" s="15"/>
      <c r="J688" s="15"/>
      <c r="K688" s="15"/>
      <c r="L688" s="15"/>
      <c r="M688" s="15"/>
      <c r="N688" s="15"/>
      <c r="O688" s="8" t="s">
        <v>1994</v>
      </c>
      <c r="P688" s="22" t="s">
        <v>1995</v>
      </c>
      <c r="Q688" s="22" t="s">
        <v>1996</v>
      </c>
      <c r="R688" s="22" t="s">
        <v>99</v>
      </c>
      <c r="S688" s="23" t="s">
        <v>1997</v>
      </c>
      <c r="T688" s="15"/>
      <c r="U688" s="15"/>
      <c r="V688" s="15"/>
      <c r="X688" s="15"/>
    </row>
    <row r="689" spans="1:24" x14ac:dyDescent="0.4">
      <c r="A689" s="15"/>
      <c r="E689" s="15"/>
      <c r="F689" s="15"/>
      <c r="H689" s="15"/>
      <c r="I689" s="15"/>
      <c r="J689" s="15"/>
      <c r="K689" s="15"/>
      <c r="L689" s="15"/>
      <c r="M689" s="15"/>
      <c r="N689" s="15"/>
      <c r="O689" s="24" t="s">
        <v>256</v>
      </c>
      <c r="P689" s="22" t="s">
        <v>1240</v>
      </c>
      <c r="Q689" s="22" t="s">
        <v>1241</v>
      </c>
      <c r="R689" s="22" t="s">
        <v>107</v>
      </c>
      <c r="S689" s="23" t="s">
        <v>1242</v>
      </c>
      <c r="T689" s="15"/>
      <c r="U689" s="15"/>
      <c r="V689" s="15"/>
      <c r="X689" s="15"/>
    </row>
    <row r="690" spans="1:24" x14ac:dyDescent="0.4">
      <c r="A690" s="15"/>
      <c r="E690" s="15"/>
      <c r="F690" s="15"/>
      <c r="H690" s="15"/>
      <c r="I690" s="15"/>
      <c r="J690" s="15"/>
      <c r="K690" s="15"/>
      <c r="L690" s="15"/>
      <c r="M690" s="15"/>
      <c r="N690" s="15"/>
      <c r="O690" s="19" t="s">
        <v>730</v>
      </c>
      <c r="P690" s="22" t="s">
        <v>1243</v>
      </c>
      <c r="Q690" s="22" t="s">
        <v>592</v>
      </c>
      <c r="R690" s="22" t="s">
        <v>99</v>
      </c>
      <c r="S690" s="23" t="s">
        <v>165</v>
      </c>
      <c r="T690" s="15"/>
      <c r="U690" s="15"/>
      <c r="V690" s="15"/>
      <c r="X690" s="15"/>
    </row>
    <row r="691" spans="1:24" x14ac:dyDescent="0.4">
      <c r="A691" s="15"/>
      <c r="E691" s="15"/>
      <c r="F691" s="15"/>
      <c r="H691" s="15"/>
      <c r="I691" s="15"/>
      <c r="J691" s="15"/>
      <c r="K691" s="15"/>
      <c r="L691" s="15"/>
      <c r="M691" s="15"/>
      <c r="N691" s="15"/>
      <c r="O691" s="8" t="s">
        <v>1499</v>
      </c>
      <c r="P691" s="22" t="s">
        <v>1244</v>
      </c>
      <c r="Q691" s="22" t="s">
        <v>593</v>
      </c>
      <c r="R691" s="22" t="s">
        <v>101</v>
      </c>
      <c r="S691" s="23" t="s">
        <v>594</v>
      </c>
      <c r="T691" s="15"/>
      <c r="U691" s="15"/>
      <c r="V691" s="15"/>
      <c r="X691" s="15"/>
    </row>
    <row r="692" spans="1:24" x14ac:dyDescent="0.4">
      <c r="A692" s="15"/>
      <c r="E692" s="15"/>
      <c r="F692" s="15"/>
      <c r="H692" s="15"/>
      <c r="I692" s="15"/>
      <c r="J692" s="15"/>
      <c r="K692" s="15"/>
      <c r="L692" s="15"/>
      <c r="M692" s="15"/>
      <c r="N692" s="15"/>
      <c r="O692" s="8" t="s">
        <v>89</v>
      </c>
      <c r="P692" s="22" t="s">
        <v>1245</v>
      </c>
      <c r="Q692" s="22" t="s">
        <v>595</v>
      </c>
      <c r="R692" s="22" t="s">
        <v>102</v>
      </c>
      <c r="S692" s="23" t="s">
        <v>166</v>
      </c>
      <c r="T692" s="15"/>
      <c r="U692" s="15"/>
      <c r="V692" s="15"/>
      <c r="X692" s="15"/>
    </row>
    <row r="693" spans="1:24" x14ac:dyDescent="0.4">
      <c r="A693" s="15"/>
      <c r="E693" s="15"/>
      <c r="F693" s="15"/>
      <c r="H693" s="15"/>
      <c r="I693" s="15"/>
      <c r="J693" s="15"/>
      <c r="K693" s="15"/>
      <c r="L693" s="15"/>
      <c r="M693" s="15"/>
      <c r="N693" s="15"/>
      <c r="O693" s="21" t="s">
        <v>1833</v>
      </c>
      <c r="P693" s="22" t="s">
        <v>1912</v>
      </c>
      <c r="Q693" s="22" t="s">
        <v>1913</v>
      </c>
      <c r="R693" s="22" t="s">
        <v>99</v>
      </c>
      <c r="S693" s="23" t="s">
        <v>1914</v>
      </c>
      <c r="T693" s="15"/>
      <c r="U693" s="15"/>
      <c r="V693" s="15"/>
      <c r="X693" s="15"/>
    </row>
    <row r="694" spans="1:24" x14ac:dyDescent="0.4">
      <c r="A694" s="15"/>
      <c r="E694" s="15"/>
      <c r="F694" s="15"/>
      <c r="H694" s="15"/>
      <c r="I694" s="15"/>
      <c r="J694" s="15"/>
      <c r="K694" s="15"/>
      <c r="L694" s="15"/>
      <c r="M694" s="15"/>
      <c r="N694" s="15"/>
      <c r="O694" s="21" t="s">
        <v>90</v>
      </c>
      <c r="P694" s="22" t="s">
        <v>1246</v>
      </c>
      <c r="Q694" s="22" t="s">
        <v>1892</v>
      </c>
      <c r="R694" s="22" t="s">
        <v>102</v>
      </c>
      <c r="S694" s="23" t="s">
        <v>1247</v>
      </c>
      <c r="T694" s="15"/>
      <c r="U694" s="15"/>
      <c r="V694" s="15"/>
      <c r="X694" s="15"/>
    </row>
    <row r="695" spans="1:24" x14ac:dyDescent="0.4">
      <c r="A695" s="15"/>
      <c r="E695" s="15"/>
      <c r="F695" s="15"/>
      <c r="H695" s="15"/>
      <c r="I695" s="15"/>
      <c r="J695" s="15"/>
      <c r="K695" s="15"/>
      <c r="L695" s="15"/>
      <c r="M695" s="15"/>
      <c r="N695" s="15"/>
      <c r="O695" s="8" t="s">
        <v>1500</v>
      </c>
      <c r="P695" s="22" t="s">
        <v>1248</v>
      </c>
      <c r="Q695" s="22" t="s">
        <v>1249</v>
      </c>
      <c r="R695" s="22" t="s">
        <v>133</v>
      </c>
      <c r="S695" s="23" t="s">
        <v>1250</v>
      </c>
      <c r="T695" s="15"/>
      <c r="U695" s="15"/>
      <c r="V695" s="15"/>
      <c r="X695" s="15"/>
    </row>
    <row r="696" spans="1:24" x14ac:dyDescent="0.4">
      <c r="A696" s="15"/>
      <c r="E696" s="15"/>
      <c r="F696" s="15"/>
      <c r="H696" s="15"/>
      <c r="I696" s="15"/>
      <c r="J696" s="15"/>
      <c r="K696" s="15"/>
      <c r="L696" s="15"/>
      <c r="M696" s="15"/>
      <c r="N696" s="15"/>
      <c r="O696" s="19" t="s">
        <v>1501</v>
      </c>
      <c r="P696" s="22" t="s">
        <v>1251</v>
      </c>
      <c r="Q696" s="22" t="s">
        <v>596</v>
      </c>
      <c r="R696" s="22" t="s">
        <v>99</v>
      </c>
      <c r="S696" s="23" t="s">
        <v>597</v>
      </c>
      <c r="T696" s="15"/>
      <c r="U696" s="15"/>
      <c r="V696" s="15"/>
      <c r="X696" s="15"/>
    </row>
    <row r="697" spans="1:24" x14ac:dyDescent="0.4">
      <c r="A697" s="15"/>
      <c r="E697" s="15"/>
      <c r="F697" s="15"/>
      <c r="H697" s="15"/>
      <c r="I697" s="15"/>
      <c r="J697" s="15"/>
      <c r="K697" s="15"/>
      <c r="L697" s="15"/>
      <c r="M697" s="15"/>
      <c r="N697" s="15"/>
      <c r="O697" s="8" t="s">
        <v>1502</v>
      </c>
      <c r="P697" s="22" t="s">
        <v>1252</v>
      </c>
      <c r="Q697" s="22" t="s">
        <v>598</v>
      </c>
      <c r="R697" s="22" t="s">
        <v>59</v>
      </c>
      <c r="S697" s="23" t="s">
        <v>599</v>
      </c>
      <c r="T697" s="15"/>
      <c r="U697" s="15"/>
      <c r="V697" s="15"/>
      <c r="X697" s="15"/>
    </row>
    <row r="698" spans="1:24" x14ac:dyDescent="0.4">
      <c r="A698" s="15"/>
      <c r="E698" s="15"/>
      <c r="F698" s="15"/>
      <c r="H698" s="15"/>
      <c r="I698" s="15"/>
      <c r="J698" s="15"/>
      <c r="K698" s="15"/>
      <c r="L698" s="15"/>
      <c r="M698" s="15"/>
      <c r="N698" s="15"/>
      <c r="O698" s="8" t="s">
        <v>1392</v>
      </c>
      <c r="P698" s="22" t="s">
        <v>1253</v>
      </c>
      <c r="Q698" s="22" t="s">
        <v>600</v>
      </c>
      <c r="R698" s="22" t="s">
        <v>99</v>
      </c>
      <c r="S698" s="23" t="s">
        <v>167</v>
      </c>
      <c r="T698" s="15"/>
      <c r="U698" s="15"/>
      <c r="V698" s="15"/>
      <c r="X698" s="15"/>
    </row>
    <row r="699" spans="1:24" x14ac:dyDescent="0.4">
      <c r="A699" s="15"/>
      <c r="E699" s="15"/>
      <c r="F699" s="15"/>
      <c r="H699" s="15"/>
      <c r="I699" s="15"/>
      <c r="J699" s="15"/>
      <c r="K699" s="15"/>
      <c r="L699" s="15"/>
      <c r="M699" s="15"/>
      <c r="N699" s="15"/>
      <c r="O699" s="19" t="s">
        <v>731</v>
      </c>
      <c r="P699" s="22" t="s">
        <v>1648</v>
      </c>
      <c r="Q699" s="22" t="s">
        <v>1649</v>
      </c>
      <c r="R699" s="22" t="s">
        <v>101</v>
      </c>
      <c r="S699" s="23" t="s">
        <v>1650</v>
      </c>
      <c r="T699" s="15"/>
      <c r="U699" s="15"/>
      <c r="V699" s="15"/>
      <c r="X699" s="15"/>
    </row>
    <row r="700" spans="1:24" x14ac:dyDescent="0.4">
      <c r="A700" s="15"/>
      <c r="E700" s="15"/>
      <c r="F700" s="15"/>
      <c r="H700" s="15"/>
      <c r="I700" s="15"/>
      <c r="J700" s="15"/>
      <c r="K700" s="15"/>
      <c r="L700" s="15"/>
      <c r="M700" s="15"/>
      <c r="N700" s="15"/>
      <c r="O700" s="8" t="s">
        <v>1503</v>
      </c>
      <c r="P700" s="22" t="s">
        <v>1254</v>
      </c>
      <c r="Q700" s="22" t="s">
        <v>601</v>
      </c>
      <c r="R700" s="22" t="s">
        <v>101</v>
      </c>
      <c r="S700" s="23" t="s">
        <v>602</v>
      </c>
      <c r="T700" s="15"/>
      <c r="U700" s="15"/>
      <c r="V700" s="15"/>
      <c r="X700" s="15"/>
    </row>
    <row r="701" spans="1:24" x14ac:dyDescent="0.4">
      <c r="A701" s="15"/>
      <c r="E701" s="15"/>
      <c r="F701" s="15"/>
      <c r="H701" s="15"/>
      <c r="I701" s="15"/>
      <c r="J701" s="15"/>
      <c r="K701" s="15"/>
      <c r="L701" s="15"/>
      <c r="M701" s="15"/>
      <c r="N701" s="15"/>
      <c r="O701" s="24" t="s">
        <v>1381</v>
      </c>
      <c r="P701" s="22" t="s">
        <v>1255</v>
      </c>
      <c r="Q701" s="22" t="s">
        <v>603</v>
      </c>
      <c r="R701" s="22" t="s">
        <v>99</v>
      </c>
      <c r="S701" s="23" t="s">
        <v>168</v>
      </c>
      <c r="T701" s="15"/>
      <c r="U701" s="15"/>
      <c r="V701" s="15"/>
      <c r="X701" s="15"/>
    </row>
    <row r="702" spans="1:24" x14ac:dyDescent="0.4">
      <c r="A702" s="15"/>
      <c r="E702" s="15"/>
      <c r="F702" s="15"/>
      <c r="H702" s="15"/>
      <c r="I702" s="15"/>
      <c r="J702" s="15"/>
      <c r="K702" s="15"/>
      <c r="L702" s="15"/>
      <c r="M702" s="15"/>
      <c r="N702" s="15"/>
      <c r="O702" s="21" t="s">
        <v>1504</v>
      </c>
      <c r="P702" s="22" t="s">
        <v>1256</v>
      </c>
      <c r="Q702" s="22" t="s">
        <v>604</v>
      </c>
      <c r="R702" s="22" t="s">
        <v>101</v>
      </c>
      <c r="S702" s="23" t="s">
        <v>169</v>
      </c>
      <c r="T702" s="15"/>
      <c r="U702" s="15"/>
      <c r="V702" s="15"/>
      <c r="X702" s="15"/>
    </row>
    <row r="703" spans="1:24" x14ac:dyDescent="0.4">
      <c r="A703" s="15"/>
      <c r="E703" s="15"/>
      <c r="F703" s="15"/>
      <c r="H703" s="15"/>
      <c r="I703" s="15"/>
      <c r="J703" s="15"/>
      <c r="K703" s="15"/>
      <c r="L703" s="15"/>
      <c r="M703" s="15"/>
      <c r="N703" s="15"/>
      <c r="O703" s="19" t="s">
        <v>732</v>
      </c>
      <c r="P703" s="22" t="s">
        <v>1651</v>
      </c>
      <c r="Q703" s="22" t="s">
        <v>1652</v>
      </c>
      <c r="R703" s="22" t="s">
        <v>99</v>
      </c>
      <c r="S703" s="23" t="s">
        <v>1653</v>
      </c>
      <c r="T703" s="15"/>
      <c r="U703" s="15"/>
      <c r="V703" s="15"/>
      <c r="X703" s="15"/>
    </row>
    <row r="704" spans="1:24" x14ac:dyDescent="0.4">
      <c r="A704" s="15"/>
      <c r="E704" s="15"/>
      <c r="F704" s="15"/>
      <c r="H704" s="15"/>
      <c r="I704" s="15"/>
      <c r="J704" s="15"/>
      <c r="K704" s="15"/>
      <c r="L704" s="15"/>
      <c r="M704" s="15"/>
      <c r="N704" s="15"/>
      <c r="O704" s="21" t="s">
        <v>1505</v>
      </c>
      <c r="P704" s="22" t="s">
        <v>1257</v>
      </c>
      <c r="Q704" s="22" t="s">
        <v>2273</v>
      </c>
      <c r="R704" s="22" t="s">
        <v>99</v>
      </c>
      <c r="S704" s="23" t="s">
        <v>1258</v>
      </c>
      <c r="T704" s="15"/>
      <c r="U704" s="15"/>
      <c r="V704" s="15"/>
      <c r="X704" s="15"/>
    </row>
    <row r="705" spans="1:24" x14ac:dyDescent="0.4">
      <c r="A705" s="15"/>
      <c r="E705" s="15"/>
      <c r="F705" s="15"/>
      <c r="H705" s="15"/>
      <c r="I705" s="15"/>
      <c r="J705" s="15"/>
      <c r="K705" s="15"/>
      <c r="L705" s="15"/>
      <c r="M705" s="15"/>
      <c r="N705" s="15"/>
      <c r="O705" s="8" t="s">
        <v>1930</v>
      </c>
      <c r="P705" s="22" t="s">
        <v>1998</v>
      </c>
      <c r="Q705" s="22" t="s">
        <v>2274</v>
      </c>
      <c r="R705" s="44" t="s">
        <v>59</v>
      </c>
      <c r="S705" s="45" t="s">
        <v>1999</v>
      </c>
      <c r="T705" s="15"/>
      <c r="U705" s="15"/>
      <c r="V705" s="15"/>
      <c r="X705" s="15"/>
    </row>
    <row r="706" spans="1:24" x14ac:dyDescent="0.4">
      <c r="A706" s="15"/>
      <c r="E706" s="15"/>
      <c r="F706" s="15"/>
      <c r="H706" s="15"/>
      <c r="I706" s="15"/>
      <c r="J706" s="15"/>
      <c r="K706" s="15"/>
      <c r="L706" s="15"/>
      <c r="M706" s="15"/>
      <c r="N706" s="15"/>
      <c r="O706" s="24" t="s">
        <v>760</v>
      </c>
      <c r="P706" s="22" t="s">
        <v>1654</v>
      </c>
      <c r="Q706" s="22" t="s">
        <v>1655</v>
      </c>
      <c r="R706" s="22" t="s">
        <v>99</v>
      </c>
      <c r="S706" s="23" t="s">
        <v>1656</v>
      </c>
      <c r="T706" s="15"/>
      <c r="U706" s="15"/>
      <c r="V706" s="15"/>
      <c r="X706" s="15"/>
    </row>
    <row r="707" spans="1:24" x14ac:dyDescent="0.4">
      <c r="A707" s="15"/>
      <c r="E707" s="15"/>
      <c r="F707" s="15"/>
      <c r="H707" s="15"/>
      <c r="I707" s="15"/>
      <c r="J707" s="15"/>
      <c r="K707" s="15"/>
      <c r="L707" s="15"/>
      <c r="M707" s="15"/>
      <c r="N707" s="15"/>
      <c r="O707" s="8" t="s">
        <v>1506</v>
      </c>
      <c r="P707" s="22" t="s">
        <v>1259</v>
      </c>
      <c r="Q707" s="22" t="s">
        <v>605</v>
      </c>
      <c r="R707" s="22" t="s">
        <v>101</v>
      </c>
      <c r="S707" s="23" t="s">
        <v>606</v>
      </c>
      <c r="T707" s="15"/>
      <c r="U707" s="15"/>
      <c r="V707" s="15"/>
      <c r="X707" s="15"/>
    </row>
    <row r="708" spans="1:24" x14ac:dyDescent="0.4">
      <c r="A708" s="15"/>
      <c r="E708" s="15"/>
      <c r="F708" s="15"/>
      <c r="H708" s="15"/>
      <c r="I708" s="15"/>
      <c r="J708" s="15"/>
      <c r="K708" s="15"/>
      <c r="L708" s="15"/>
      <c r="M708" s="15"/>
      <c r="N708" s="15"/>
      <c r="O708" s="21" t="s">
        <v>257</v>
      </c>
      <c r="P708" s="22" t="s">
        <v>1260</v>
      </c>
      <c r="Q708" s="22" t="s">
        <v>1261</v>
      </c>
      <c r="R708" s="22" t="s">
        <v>102</v>
      </c>
      <c r="S708" s="23" t="s">
        <v>1262</v>
      </c>
      <c r="T708" s="15"/>
      <c r="U708" s="15"/>
      <c r="V708" s="15"/>
      <c r="X708" s="15"/>
    </row>
    <row r="709" spans="1:24" x14ac:dyDescent="0.4">
      <c r="A709" s="15"/>
      <c r="E709" s="15"/>
      <c r="F709" s="15"/>
      <c r="H709" s="15"/>
      <c r="I709" s="15"/>
      <c r="J709" s="15"/>
      <c r="K709" s="15"/>
      <c r="L709" s="15"/>
      <c r="M709" s="15"/>
      <c r="N709" s="15"/>
      <c r="O709" s="24" t="s">
        <v>1507</v>
      </c>
      <c r="P709" s="22" t="s">
        <v>1263</v>
      </c>
      <c r="Q709" s="22" t="s">
        <v>1893</v>
      </c>
      <c r="R709" s="22" t="s">
        <v>99</v>
      </c>
      <c r="S709" s="23">
        <v>95177825553</v>
      </c>
      <c r="T709" s="15"/>
      <c r="U709" s="15"/>
      <c r="V709" s="15"/>
      <c r="X709" s="15"/>
    </row>
    <row r="710" spans="1:24" x14ac:dyDescent="0.4">
      <c r="A710" s="15"/>
      <c r="E710" s="15"/>
      <c r="F710" s="15"/>
      <c r="H710" s="15"/>
      <c r="I710" s="15"/>
      <c r="J710" s="15"/>
      <c r="K710" s="15"/>
      <c r="L710" s="15"/>
      <c r="M710" s="15"/>
      <c r="N710" s="15"/>
      <c r="O710" s="8" t="s">
        <v>1931</v>
      </c>
      <c r="P710" s="22" t="s">
        <v>2000</v>
      </c>
      <c r="Q710" s="22" t="s">
        <v>2275</v>
      </c>
      <c r="R710" s="22" t="s">
        <v>148</v>
      </c>
      <c r="S710" s="23" t="s">
        <v>2001</v>
      </c>
      <c r="T710" s="15"/>
      <c r="U710" s="15"/>
      <c r="V710" s="15"/>
      <c r="X710" s="15"/>
    </row>
    <row r="711" spans="1:24" x14ac:dyDescent="0.4">
      <c r="A711" s="15"/>
      <c r="E711" s="15"/>
      <c r="F711" s="15"/>
      <c r="H711" s="15"/>
      <c r="I711" s="15"/>
      <c r="J711" s="15"/>
      <c r="K711" s="15"/>
      <c r="L711" s="15"/>
      <c r="M711" s="15"/>
      <c r="N711" s="15"/>
      <c r="O711" s="5" t="s">
        <v>1508</v>
      </c>
      <c r="P711" s="5" t="s">
        <v>1264</v>
      </c>
      <c r="Q711" s="5" t="s">
        <v>607</v>
      </c>
      <c r="R711" s="22" t="e">
        <v>#N/A</v>
      </c>
      <c r="S711" s="23" t="e">
        <v>#N/A</v>
      </c>
      <c r="T711" s="15"/>
      <c r="U711" s="15"/>
      <c r="V711" s="15"/>
      <c r="X711" s="15"/>
    </row>
    <row r="712" spans="1:24" x14ac:dyDescent="0.4">
      <c r="A712" s="15"/>
      <c r="E712" s="15"/>
      <c r="F712" s="15"/>
      <c r="H712" s="15"/>
      <c r="I712" s="15"/>
      <c r="J712" s="15"/>
      <c r="K712" s="15"/>
      <c r="L712" s="15"/>
      <c r="M712" s="15"/>
      <c r="N712" s="15"/>
      <c r="O712" s="5" t="s">
        <v>25</v>
      </c>
      <c r="P712" s="5" t="s">
        <v>1265</v>
      </c>
      <c r="Q712" s="5" t="s">
        <v>608</v>
      </c>
      <c r="R712" s="22" t="s">
        <v>101</v>
      </c>
      <c r="S712" s="23" t="s">
        <v>170</v>
      </c>
      <c r="T712" s="15"/>
      <c r="U712" s="15"/>
      <c r="V712" s="15"/>
      <c r="X712" s="15"/>
    </row>
    <row r="713" spans="1:24" x14ac:dyDescent="0.4">
      <c r="A713" s="15"/>
      <c r="E713" s="15"/>
      <c r="F713" s="15"/>
      <c r="H713" s="15"/>
      <c r="I713" s="15"/>
      <c r="J713" s="15"/>
      <c r="K713" s="15"/>
      <c r="L713" s="15"/>
      <c r="M713" s="15"/>
      <c r="N713" s="15"/>
      <c r="O713" s="5" t="s">
        <v>1382</v>
      </c>
      <c r="P713" s="5" t="s">
        <v>1266</v>
      </c>
      <c r="Q713" s="5" t="s">
        <v>609</v>
      </c>
      <c r="R713" s="22" t="s">
        <v>99</v>
      </c>
      <c r="S713" s="23" t="s">
        <v>1267</v>
      </c>
      <c r="T713" s="15"/>
      <c r="U713" s="15"/>
      <c r="V713" s="15"/>
      <c r="X713" s="15"/>
    </row>
    <row r="714" spans="1:24" x14ac:dyDescent="0.4">
      <c r="A714" s="15"/>
      <c r="E714" s="15"/>
      <c r="F714" s="15"/>
      <c r="H714" s="15"/>
      <c r="I714" s="15"/>
      <c r="J714" s="15"/>
      <c r="K714" s="15"/>
      <c r="L714" s="15"/>
      <c r="M714" s="15"/>
      <c r="N714" s="15"/>
      <c r="O714" s="5" t="s">
        <v>258</v>
      </c>
      <c r="P714" s="5" t="s">
        <v>1268</v>
      </c>
      <c r="Q714" s="5" t="s">
        <v>1269</v>
      </c>
      <c r="R714" s="22" t="s">
        <v>101</v>
      </c>
      <c r="S714" s="23" t="s">
        <v>1270</v>
      </c>
      <c r="T714" s="15"/>
      <c r="U714" s="15"/>
      <c r="V714" s="15"/>
      <c r="X714" s="15"/>
    </row>
    <row r="715" spans="1:24" x14ac:dyDescent="0.4">
      <c r="A715" s="15"/>
      <c r="E715" s="15"/>
      <c r="F715" s="15"/>
      <c r="H715" s="15"/>
      <c r="I715" s="15"/>
      <c r="J715" s="15"/>
      <c r="K715" s="15"/>
      <c r="L715" s="15"/>
      <c r="M715" s="15"/>
      <c r="N715" s="15"/>
      <c r="O715" s="5" t="s">
        <v>1509</v>
      </c>
      <c r="P715" s="5" t="s">
        <v>1271</v>
      </c>
      <c r="Q715" s="5" t="s">
        <v>610</v>
      </c>
      <c r="R715" s="22" t="e">
        <v>#N/A</v>
      </c>
      <c r="S715" s="23" t="e">
        <v>#N/A</v>
      </c>
      <c r="T715" s="15"/>
      <c r="U715" s="15"/>
      <c r="V715" s="15"/>
      <c r="X715" s="15"/>
    </row>
    <row r="716" spans="1:24" x14ac:dyDescent="0.4">
      <c r="A716" s="15"/>
      <c r="E716" s="15"/>
      <c r="F716" s="15"/>
      <c r="H716" s="15"/>
      <c r="I716" s="15"/>
      <c r="J716" s="15"/>
      <c r="K716" s="15"/>
      <c r="L716" s="15"/>
      <c r="M716" s="15"/>
      <c r="N716" s="15"/>
      <c r="O716" s="5" t="s">
        <v>1721</v>
      </c>
      <c r="P716" s="5" t="s">
        <v>1809</v>
      </c>
      <c r="Q716" s="5" t="s">
        <v>1810</v>
      </c>
      <c r="R716" s="22" t="s">
        <v>107</v>
      </c>
      <c r="S716" s="23" t="s">
        <v>1811</v>
      </c>
      <c r="T716" s="15"/>
      <c r="U716" s="15"/>
      <c r="V716" s="15"/>
      <c r="X716" s="15"/>
    </row>
    <row r="717" spans="1:24" x14ac:dyDescent="0.4">
      <c r="A717" s="15"/>
      <c r="E717" s="15"/>
      <c r="F717" s="15"/>
      <c r="H717" s="15"/>
      <c r="I717" s="15"/>
      <c r="J717" s="15"/>
      <c r="K717" s="15"/>
      <c r="L717" s="15"/>
      <c r="M717" s="15"/>
      <c r="N717" s="15"/>
      <c r="O717" s="5" t="s">
        <v>1383</v>
      </c>
      <c r="P717" s="5" t="s">
        <v>1272</v>
      </c>
      <c r="Q717" s="5" t="s">
        <v>611</v>
      </c>
      <c r="R717" s="22" t="s">
        <v>117</v>
      </c>
      <c r="S717" s="23" t="s">
        <v>611</v>
      </c>
      <c r="T717" s="15"/>
      <c r="U717" s="15"/>
      <c r="V717" s="15"/>
      <c r="X717" s="15"/>
    </row>
    <row r="718" spans="1:24" x14ac:dyDescent="0.4">
      <c r="A718" s="15"/>
      <c r="E718" s="15"/>
      <c r="F718" s="15"/>
      <c r="H718" s="15"/>
      <c r="I718" s="15"/>
      <c r="J718" s="15"/>
      <c r="K718" s="15"/>
      <c r="L718" s="15"/>
      <c r="M718" s="15"/>
      <c r="N718" s="15"/>
      <c r="O718" s="5" t="s">
        <v>1722</v>
      </c>
      <c r="P718" s="5" t="s">
        <v>1767</v>
      </c>
      <c r="Q718" s="5" t="s">
        <v>1768</v>
      </c>
      <c r="R718" s="22" t="s">
        <v>107</v>
      </c>
      <c r="S718" s="23" t="s">
        <v>1769</v>
      </c>
      <c r="T718" s="15"/>
      <c r="U718" s="15"/>
      <c r="V718" s="15"/>
      <c r="X718" s="15"/>
    </row>
    <row r="719" spans="1:24" x14ac:dyDescent="0.4">
      <c r="A719" s="15"/>
      <c r="E719" s="15"/>
      <c r="F719" s="15"/>
      <c r="H719" s="15"/>
      <c r="I719" s="15"/>
      <c r="J719" s="15"/>
      <c r="K719" s="15"/>
      <c r="L719" s="15"/>
      <c r="M719" s="15"/>
      <c r="N719" s="15"/>
      <c r="O719" s="5" t="s">
        <v>1510</v>
      </c>
      <c r="P719" s="5" t="s">
        <v>1273</v>
      </c>
      <c r="Q719" s="5" t="s">
        <v>612</v>
      </c>
      <c r="R719" s="22" t="s">
        <v>131</v>
      </c>
      <c r="S719" s="23" t="s">
        <v>613</v>
      </c>
      <c r="T719" s="15"/>
      <c r="U719" s="15"/>
      <c r="V719" s="15"/>
      <c r="X719" s="15"/>
    </row>
    <row r="720" spans="1:24" x14ac:dyDescent="0.4">
      <c r="A720" s="15"/>
      <c r="E720" s="15"/>
      <c r="F720" s="15"/>
      <c r="H720" s="15"/>
      <c r="I720" s="15"/>
      <c r="J720" s="15"/>
      <c r="K720" s="15"/>
      <c r="L720" s="15"/>
      <c r="M720" s="15"/>
      <c r="N720" s="15"/>
      <c r="O720" s="5" t="s">
        <v>210</v>
      </c>
      <c r="P720" s="5" t="s">
        <v>1274</v>
      </c>
      <c r="Q720" s="5" t="s">
        <v>1275</v>
      </c>
      <c r="R720" s="22" t="s">
        <v>99</v>
      </c>
      <c r="S720" s="23" t="s">
        <v>1276</v>
      </c>
      <c r="T720" s="15"/>
      <c r="U720" s="15"/>
      <c r="V720" s="15"/>
      <c r="X720" s="15"/>
    </row>
    <row r="721" spans="1:24" x14ac:dyDescent="0.4">
      <c r="A721" s="15"/>
      <c r="E721" s="15"/>
      <c r="F721" s="15"/>
      <c r="H721" s="15"/>
      <c r="I721" s="15"/>
      <c r="J721" s="15"/>
      <c r="K721" s="15"/>
      <c r="L721" s="15"/>
      <c r="M721" s="15"/>
      <c r="N721" s="15"/>
      <c r="O721" s="5" t="s">
        <v>733</v>
      </c>
      <c r="P721" s="5" t="s">
        <v>1277</v>
      </c>
      <c r="Q721" s="5" t="s">
        <v>614</v>
      </c>
      <c r="R721" s="22" t="s">
        <v>102</v>
      </c>
      <c r="S721" s="23" t="s">
        <v>2472</v>
      </c>
      <c r="T721" s="15"/>
      <c r="U721" s="15"/>
      <c r="V721" s="15"/>
      <c r="X721" s="15"/>
    </row>
    <row r="722" spans="1:24" x14ac:dyDescent="0.4">
      <c r="A722" s="15"/>
      <c r="E722" s="15"/>
      <c r="F722" s="15"/>
      <c r="H722" s="15"/>
      <c r="I722" s="15"/>
      <c r="J722" s="15"/>
      <c r="K722" s="15"/>
      <c r="L722" s="15"/>
      <c r="M722" s="15"/>
      <c r="N722" s="15"/>
      <c r="O722" s="5" t="s">
        <v>734</v>
      </c>
      <c r="P722" s="5" t="s">
        <v>1657</v>
      </c>
      <c r="Q722" s="5" t="s">
        <v>1658</v>
      </c>
      <c r="R722" s="22" t="s">
        <v>102</v>
      </c>
      <c r="S722" s="23" t="s">
        <v>1659</v>
      </c>
      <c r="T722" s="15"/>
      <c r="U722" s="15"/>
      <c r="V722" s="15"/>
      <c r="X722" s="15"/>
    </row>
    <row r="723" spans="1:24" x14ac:dyDescent="0.4">
      <c r="A723" s="15"/>
      <c r="E723" s="15"/>
      <c r="F723" s="15"/>
      <c r="H723" s="15"/>
      <c r="I723" s="15"/>
      <c r="J723" s="15"/>
      <c r="K723" s="15"/>
      <c r="L723" s="15"/>
      <c r="M723" s="15"/>
      <c r="N723" s="15"/>
      <c r="O723" s="5" t="s">
        <v>735</v>
      </c>
      <c r="P723" s="5" t="s">
        <v>1278</v>
      </c>
      <c r="Q723" s="5" t="s">
        <v>215</v>
      </c>
      <c r="R723" s="22" t="s">
        <v>99</v>
      </c>
      <c r="S723" s="23" t="s">
        <v>1660</v>
      </c>
      <c r="T723" s="15"/>
      <c r="U723" s="15"/>
      <c r="V723" s="15"/>
      <c r="X723" s="15"/>
    </row>
    <row r="724" spans="1:24" x14ac:dyDescent="0.4">
      <c r="A724" s="15"/>
      <c r="E724" s="15"/>
      <c r="F724" s="15"/>
      <c r="H724" s="15"/>
      <c r="I724" s="15"/>
      <c r="J724" s="15"/>
      <c r="K724" s="15"/>
      <c r="L724" s="15"/>
      <c r="M724" s="15"/>
      <c r="N724" s="15"/>
      <c r="O724" s="5" t="s">
        <v>736</v>
      </c>
      <c r="P724" s="5" t="s">
        <v>1279</v>
      </c>
      <c r="Q724" s="5" t="s">
        <v>615</v>
      </c>
      <c r="R724" s="22" t="s">
        <v>2276</v>
      </c>
      <c r="S724" s="23" t="s">
        <v>2277</v>
      </c>
      <c r="T724" s="15"/>
      <c r="U724" s="15"/>
      <c r="V724" s="15"/>
      <c r="X724" s="15"/>
    </row>
    <row r="725" spans="1:24" x14ac:dyDescent="0.4">
      <c r="A725" s="15"/>
      <c r="E725" s="15"/>
      <c r="F725" s="15"/>
      <c r="H725" s="15"/>
      <c r="I725" s="15"/>
      <c r="J725" s="15"/>
      <c r="K725" s="15"/>
      <c r="L725" s="15"/>
      <c r="M725" s="15"/>
      <c r="N725" s="15"/>
      <c r="O725" s="5" t="s">
        <v>1511</v>
      </c>
      <c r="P725" s="5" t="s">
        <v>1280</v>
      </c>
      <c r="Q725" s="5" t="s">
        <v>616</v>
      </c>
      <c r="R725" s="22" t="s">
        <v>148</v>
      </c>
      <c r="S725" s="23" t="s">
        <v>171</v>
      </c>
      <c r="T725" s="15"/>
      <c r="U725" s="15"/>
      <c r="V725" s="15"/>
      <c r="X725" s="15"/>
    </row>
    <row r="726" spans="1:24" x14ac:dyDescent="0.4">
      <c r="A726" s="15"/>
      <c r="E726" s="15"/>
      <c r="F726" s="15"/>
      <c r="H726" s="15"/>
      <c r="I726" s="15"/>
      <c r="J726" s="15"/>
      <c r="K726" s="15"/>
      <c r="L726" s="15"/>
      <c r="M726" s="15"/>
      <c r="N726" s="15"/>
      <c r="O726" s="5" t="s">
        <v>54</v>
      </c>
      <c r="P726" s="5" t="s">
        <v>1281</v>
      </c>
      <c r="Q726" s="5" t="s">
        <v>617</v>
      </c>
      <c r="R726" s="22" t="s">
        <v>102</v>
      </c>
      <c r="S726" s="23" t="s">
        <v>1282</v>
      </c>
      <c r="T726" s="15"/>
      <c r="U726" s="15"/>
      <c r="V726" s="15"/>
      <c r="X726" s="15"/>
    </row>
    <row r="727" spans="1:24" x14ac:dyDescent="0.4">
      <c r="A727" s="15"/>
      <c r="E727" s="15"/>
      <c r="F727" s="15"/>
      <c r="H727" s="15"/>
      <c r="I727" s="15"/>
      <c r="J727" s="15"/>
      <c r="K727" s="15"/>
      <c r="L727" s="15"/>
      <c r="M727" s="15"/>
      <c r="N727" s="15"/>
      <c r="O727" s="5" t="s">
        <v>737</v>
      </c>
      <c r="P727" s="5" t="s">
        <v>1283</v>
      </c>
      <c r="Q727" s="5" t="s">
        <v>618</v>
      </c>
      <c r="R727" s="22" t="s">
        <v>102</v>
      </c>
      <c r="S727" s="23" t="s">
        <v>172</v>
      </c>
      <c r="T727" s="15"/>
      <c r="U727" s="15"/>
      <c r="V727" s="15"/>
      <c r="X727" s="15"/>
    </row>
    <row r="728" spans="1:24" x14ac:dyDescent="0.4">
      <c r="A728" s="15"/>
      <c r="E728" s="15"/>
      <c r="F728" s="15"/>
      <c r="H728" s="15"/>
      <c r="I728" s="15"/>
      <c r="J728" s="15"/>
      <c r="K728" s="15"/>
      <c r="L728" s="15"/>
      <c r="M728" s="15"/>
      <c r="N728" s="15"/>
      <c r="O728" s="5" t="s">
        <v>1512</v>
      </c>
      <c r="P728" s="5" t="s">
        <v>1284</v>
      </c>
      <c r="Q728" s="5" t="s">
        <v>619</v>
      </c>
      <c r="R728" s="22" t="s">
        <v>99</v>
      </c>
      <c r="S728" s="23">
        <v>91027025497</v>
      </c>
      <c r="T728" s="15"/>
      <c r="U728" s="15"/>
      <c r="V728" s="15"/>
      <c r="X728" s="15"/>
    </row>
    <row r="729" spans="1:24" x14ac:dyDescent="0.4">
      <c r="A729" s="15"/>
      <c r="E729" s="15"/>
      <c r="F729" s="15"/>
      <c r="H729" s="15"/>
      <c r="I729" s="15"/>
      <c r="J729" s="15"/>
      <c r="K729" s="15"/>
      <c r="L729" s="15"/>
      <c r="M729" s="15"/>
      <c r="N729" s="15"/>
      <c r="O729" s="5" t="s">
        <v>738</v>
      </c>
      <c r="P729" s="5" t="s">
        <v>1661</v>
      </c>
      <c r="Q729" s="5" t="s">
        <v>1662</v>
      </c>
      <c r="R729" s="22" t="s">
        <v>101</v>
      </c>
      <c r="S729" s="23" t="s">
        <v>1663</v>
      </c>
      <c r="T729" s="15"/>
      <c r="U729" s="15"/>
      <c r="V729" s="15"/>
      <c r="X729" s="15"/>
    </row>
    <row r="730" spans="1:24" x14ac:dyDescent="0.4">
      <c r="A730" s="15"/>
      <c r="E730" s="15"/>
      <c r="F730" s="15"/>
      <c r="H730" s="15"/>
      <c r="I730" s="15"/>
      <c r="J730" s="15"/>
      <c r="K730" s="15"/>
      <c r="L730" s="15"/>
      <c r="M730" s="15"/>
      <c r="N730" s="15"/>
      <c r="O730" s="5" t="s">
        <v>1706</v>
      </c>
      <c r="P730" s="5" t="s">
        <v>1770</v>
      </c>
      <c r="Q730" s="5" t="s">
        <v>1771</v>
      </c>
      <c r="R730" s="22" t="s">
        <v>107</v>
      </c>
      <c r="S730" s="23" t="s">
        <v>1772</v>
      </c>
      <c r="T730" s="15"/>
      <c r="U730" s="15"/>
      <c r="V730" s="15"/>
      <c r="X730" s="15"/>
    </row>
    <row r="731" spans="1:24" x14ac:dyDescent="0.4">
      <c r="A731" s="15"/>
      <c r="E731" s="15"/>
      <c r="F731" s="15"/>
      <c r="H731" s="15"/>
      <c r="I731" s="15"/>
      <c r="J731" s="15"/>
      <c r="K731" s="15"/>
      <c r="L731" s="15"/>
      <c r="M731" s="15"/>
      <c r="N731" s="15"/>
      <c r="O731" s="5" t="s">
        <v>739</v>
      </c>
      <c r="P731" s="5" t="s">
        <v>1285</v>
      </c>
      <c r="Q731" s="5" t="s">
        <v>620</v>
      </c>
      <c r="R731" s="22" t="s">
        <v>102</v>
      </c>
      <c r="S731" s="23" t="s">
        <v>2278</v>
      </c>
      <c r="T731" s="15"/>
      <c r="U731" s="15"/>
      <c r="V731" s="15"/>
      <c r="X731" s="15"/>
    </row>
    <row r="732" spans="1:24" x14ac:dyDescent="0.4">
      <c r="A732" s="15"/>
      <c r="E732" s="15"/>
      <c r="F732" s="15"/>
      <c r="H732" s="15"/>
      <c r="I732" s="15"/>
      <c r="J732" s="15"/>
      <c r="K732" s="15"/>
      <c r="L732" s="15"/>
      <c r="M732" s="15"/>
      <c r="N732" s="15"/>
      <c r="O732" s="5" t="s">
        <v>211</v>
      </c>
      <c r="P732" s="5" t="s">
        <v>1286</v>
      </c>
      <c r="Q732" s="5" t="s">
        <v>1894</v>
      </c>
      <c r="R732" s="22" t="s">
        <v>101</v>
      </c>
      <c r="S732" s="23" t="s">
        <v>1287</v>
      </c>
      <c r="T732" s="15"/>
      <c r="U732" s="15"/>
      <c r="V732" s="15"/>
      <c r="X732" s="15"/>
    </row>
    <row r="733" spans="1:24" x14ac:dyDescent="0.4">
      <c r="A733" s="15"/>
      <c r="E733" s="15"/>
      <c r="F733" s="15"/>
      <c r="H733" s="15"/>
      <c r="I733" s="15"/>
      <c r="J733" s="15"/>
      <c r="K733" s="15"/>
      <c r="L733" s="15"/>
      <c r="M733" s="15"/>
      <c r="N733" s="15"/>
      <c r="O733" s="5" t="s">
        <v>740</v>
      </c>
      <c r="P733" s="5" t="s">
        <v>1664</v>
      </c>
      <c r="Q733" s="5" t="s">
        <v>1665</v>
      </c>
      <c r="R733" s="22" t="s">
        <v>101</v>
      </c>
      <c r="S733" s="23" t="s">
        <v>1666</v>
      </c>
      <c r="T733" s="15"/>
      <c r="U733" s="15"/>
      <c r="V733" s="15"/>
      <c r="X733" s="15"/>
    </row>
    <row r="734" spans="1:24" x14ac:dyDescent="0.4">
      <c r="A734" s="15"/>
      <c r="E734" s="15"/>
      <c r="F734" s="15"/>
      <c r="H734" s="15"/>
      <c r="I734" s="15"/>
      <c r="J734" s="15"/>
      <c r="K734" s="15"/>
      <c r="L734" s="15"/>
      <c r="M734" s="15"/>
      <c r="N734" s="15"/>
      <c r="O734" s="5" t="s">
        <v>259</v>
      </c>
      <c r="P734" s="5" t="s">
        <v>1288</v>
      </c>
      <c r="Q734" s="5" t="s">
        <v>1289</v>
      </c>
      <c r="R734" s="22" t="s">
        <v>101</v>
      </c>
      <c r="S734" s="23" t="s">
        <v>1290</v>
      </c>
      <c r="T734" s="15"/>
      <c r="U734" s="15"/>
      <c r="V734" s="15"/>
      <c r="X734" s="15"/>
    </row>
    <row r="735" spans="1:24" x14ac:dyDescent="0.4">
      <c r="A735" s="15"/>
      <c r="E735" s="15"/>
      <c r="F735" s="15"/>
      <c r="H735" s="15"/>
      <c r="I735" s="15"/>
      <c r="J735" s="15"/>
      <c r="K735" s="15"/>
      <c r="L735" s="15"/>
      <c r="M735" s="15"/>
      <c r="N735" s="15"/>
      <c r="O735" s="5" t="s">
        <v>1700</v>
      </c>
      <c r="P735" s="5" t="s">
        <v>1773</v>
      </c>
      <c r="Q735" s="5" t="s">
        <v>1774</v>
      </c>
      <c r="R735" s="22" t="s">
        <v>101</v>
      </c>
      <c r="S735" s="23" t="s">
        <v>1775</v>
      </c>
      <c r="T735" s="15"/>
      <c r="U735" s="15"/>
      <c r="V735" s="15"/>
      <c r="X735" s="15"/>
    </row>
    <row r="736" spans="1:24" x14ac:dyDescent="0.4">
      <c r="A736" s="15"/>
      <c r="E736" s="15"/>
      <c r="F736" s="15"/>
      <c r="H736" s="15"/>
      <c r="I736" s="15"/>
      <c r="J736" s="15"/>
      <c r="K736" s="15"/>
      <c r="L736" s="15"/>
      <c r="M736" s="15"/>
      <c r="N736" s="15"/>
      <c r="O736" s="5" t="s">
        <v>1513</v>
      </c>
      <c r="P736" s="5" t="s">
        <v>1291</v>
      </c>
      <c r="Q736" s="5" t="s">
        <v>621</v>
      </c>
      <c r="R736" s="22" t="s">
        <v>133</v>
      </c>
      <c r="S736" s="23" t="s">
        <v>198</v>
      </c>
      <c r="T736" s="15"/>
      <c r="U736" s="15"/>
      <c r="V736" s="15"/>
      <c r="X736" s="15"/>
    </row>
    <row r="737" spans="1:24" x14ac:dyDescent="0.4">
      <c r="A737" s="15"/>
      <c r="E737" s="15"/>
      <c r="F737" s="15"/>
      <c r="H737" s="15"/>
      <c r="I737" s="15"/>
      <c r="J737" s="15"/>
      <c r="K737" s="15"/>
      <c r="L737" s="15"/>
      <c r="M737" s="15"/>
      <c r="N737" s="15"/>
      <c r="O737" s="5" t="s">
        <v>1707</v>
      </c>
      <c r="P737" s="5" t="s">
        <v>1776</v>
      </c>
      <c r="Q737" s="5" t="s">
        <v>1777</v>
      </c>
      <c r="R737" s="22" t="s">
        <v>102</v>
      </c>
      <c r="S737" s="23" t="s">
        <v>2279</v>
      </c>
      <c r="T737" s="15"/>
      <c r="U737" s="15"/>
      <c r="V737" s="15"/>
      <c r="X737" s="15"/>
    </row>
    <row r="738" spans="1:24" x14ac:dyDescent="0.4">
      <c r="A738" s="15"/>
      <c r="E738" s="15"/>
      <c r="F738" s="15"/>
      <c r="H738" s="15"/>
      <c r="I738" s="15"/>
      <c r="J738" s="15"/>
      <c r="K738" s="15"/>
      <c r="L738" s="15"/>
      <c r="M738" s="15"/>
      <c r="N738" s="15"/>
      <c r="O738" s="5" t="s">
        <v>260</v>
      </c>
      <c r="P738" s="5" t="s">
        <v>1292</v>
      </c>
      <c r="Q738" s="5" t="s">
        <v>1293</v>
      </c>
      <c r="R738" s="22" t="s">
        <v>99</v>
      </c>
      <c r="S738" s="23" t="s">
        <v>1294</v>
      </c>
      <c r="T738" s="15"/>
      <c r="U738" s="15"/>
      <c r="V738" s="15"/>
      <c r="X738" s="15"/>
    </row>
    <row r="739" spans="1:24" x14ac:dyDescent="0.4">
      <c r="A739" s="15"/>
      <c r="E739" s="15"/>
      <c r="F739" s="15"/>
      <c r="H739" s="15"/>
      <c r="I739" s="15"/>
      <c r="J739" s="15"/>
      <c r="K739" s="15"/>
      <c r="L739" s="15"/>
      <c r="M739" s="15"/>
      <c r="N739" s="15"/>
      <c r="O739" s="5" t="s">
        <v>1514</v>
      </c>
      <c r="P739" s="5" t="s">
        <v>1295</v>
      </c>
      <c r="Q739" s="5" t="s">
        <v>622</v>
      </c>
      <c r="R739" s="22" t="s">
        <v>102</v>
      </c>
      <c r="S739" s="23" t="s">
        <v>173</v>
      </c>
      <c r="T739" s="15"/>
      <c r="U739" s="15"/>
      <c r="V739" s="15"/>
      <c r="X739" s="15"/>
    </row>
    <row r="740" spans="1:24" x14ac:dyDescent="0.4">
      <c r="A740" s="15"/>
      <c r="E740" s="15"/>
      <c r="F740" s="15"/>
      <c r="H740" s="15"/>
      <c r="I740" s="15"/>
      <c r="J740" s="15"/>
      <c r="K740" s="15"/>
      <c r="L740" s="15"/>
      <c r="M740" s="15"/>
      <c r="N740" s="15"/>
      <c r="O740" s="5" t="s">
        <v>91</v>
      </c>
      <c r="P740" s="5" t="s">
        <v>1296</v>
      </c>
      <c r="Q740" s="5" t="s">
        <v>1778</v>
      </c>
      <c r="R740" s="22" t="s">
        <v>99</v>
      </c>
      <c r="S740" s="23" t="s">
        <v>1297</v>
      </c>
      <c r="T740" s="15"/>
      <c r="U740" s="15"/>
      <c r="V740" s="15"/>
      <c r="X740" s="15"/>
    </row>
    <row r="741" spans="1:24" x14ac:dyDescent="0.4">
      <c r="A741" s="15"/>
      <c r="E741" s="15"/>
      <c r="F741" s="15"/>
      <c r="H741" s="15"/>
      <c r="I741" s="15"/>
      <c r="J741" s="15"/>
      <c r="K741" s="15"/>
      <c r="L741" s="15"/>
      <c r="M741" s="15"/>
      <c r="N741" s="15"/>
      <c r="O741" s="5" t="s">
        <v>26</v>
      </c>
      <c r="P741" s="5" t="s">
        <v>1298</v>
      </c>
      <c r="Q741" s="5" t="s">
        <v>1299</v>
      </c>
      <c r="R741" s="22" t="s">
        <v>101</v>
      </c>
      <c r="S741" s="23" t="s">
        <v>174</v>
      </c>
      <c r="T741" s="15"/>
      <c r="U741" s="15"/>
      <c r="V741" s="15"/>
      <c r="X741" s="15"/>
    </row>
    <row r="742" spans="1:24" x14ac:dyDescent="0.4">
      <c r="A742" s="15"/>
      <c r="E742" s="15"/>
      <c r="F742" s="15"/>
      <c r="H742" s="15"/>
      <c r="I742" s="15"/>
      <c r="J742" s="15"/>
      <c r="K742" s="15"/>
      <c r="L742" s="15"/>
      <c r="M742" s="15"/>
      <c r="N742" s="15"/>
      <c r="O742" s="5" t="s">
        <v>741</v>
      </c>
      <c r="P742" s="5" t="s">
        <v>1667</v>
      </c>
      <c r="Q742" s="5" t="s">
        <v>1668</v>
      </c>
      <c r="R742" s="22" t="s">
        <v>122</v>
      </c>
      <c r="S742" s="23" t="s">
        <v>1669</v>
      </c>
      <c r="T742" s="15"/>
      <c r="U742" s="15"/>
      <c r="V742" s="15"/>
      <c r="X742" s="15"/>
    </row>
    <row r="743" spans="1:24" x14ac:dyDescent="0.4">
      <c r="A743" s="15"/>
      <c r="E743" s="15"/>
      <c r="F743" s="15"/>
      <c r="H743" s="15"/>
      <c r="I743" s="15"/>
      <c r="J743" s="15"/>
      <c r="K743" s="15"/>
      <c r="L743" s="15"/>
      <c r="M743" s="15"/>
      <c r="N743" s="15"/>
      <c r="O743" s="5" t="s">
        <v>92</v>
      </c>
      <c r="P743" s="5" t="s">
        <v>1300</v>
      </c>
      <c r="Q743" s="5" t="s">
        <v>1895</v>
      </c>
      <c r="R743" s="22" t="s">
        <v>101</v>
      </c>
      <c r="S743" s="23" t="s">
        <v>1301</v>
      </c>
      <c r="T743" s="15"/>
      <c r="U743" s="15"/>
      <c r="V743" s="15"/>
      <c r="X743" s="15"/>
    </row>
    <row r="744" spans="1:24" x14ac:dyDescent="0.4">
      <c r="A744" s="15"/>
      <c r="E744" s="15"/>
      <c r="F744" s="15"/>
      <c r="H744" s="15"/>
      <c r="I744" s="15"/>
      <c r="J744" s="15"/>
      <c r="K744" s="15"/>
      <c r="L744" s="15"/>
      <c r="M744" s="15"/>
      <c r="N744" s="15"/>
      <c r="O744" s="5" t="s">
        <v>1515</v>
      </c>
      <c r="P744" s="5" t="s">
        <v>1302</v>
      </c>
      <c r="Q744" s="5" t="s">
        <v>623</v>
      </c>
      <c r="R744" s="22" t="s">
        <v>99</v>
      </c>
      <c r="S744" s="23" t="s">
        <v>624</v>
      </c>
      <c r="T744" s="15"/>
      <c r="U744" s="15"/>
      <c r="V744" s="15"/>
      <c r="X744" s="15"/>
    </row>
    <row r="745" spans="1:24" x14ac:dyDescent="0.4">
      <c r="A745" s="15"/>
      <c r="E745" s="15"/>
      <c r="F745" s="15"/>
      <c r="H745" s="15"/>
      <c r="I745" s="15"/>
      <c r="J745" s="15"/>
      <c r="K745" s="15"/>
      <c r="L745" s="15"/>
      <c r="M745" s="15"/>
      <c r="N745" s="15"/>
      <c r="O745" s="5" t="s">
        <v>1516</v>
      </c>
      <c r="P745" s="5" t="s">
        <v>1303</v>
      </c>
      <c r="Q745" s="5" t="s">
        <v>625</v>
      </c>
      <c r="R745" s="22" t="s">
        <v>101</v>
      </c>
      <c r="S745" s="23" t="s">
        <v>626</v>
      </c>
      <c r="T745" s="15"/>
      <c r="U745" s="15"/>
      <c r="V745" s="15"/>
      <c r="X745" s="15"/>
    </row>
    <row r="746" spans="1:24" x14ac:dyDescent="0.4">
      <c r="A746" s="15"/>
      <c r="E746" s="15"/>
      <c r="F746" s="15"/>
      <c r="H746" s="15"/>
      <c r="I746" s="15"/>
      <c r="J746" s="15"/>
      <c r="K746" s="15"/>
      <c r="L746" s="15"/>
      <c r="M746" s="15"/>
      <c r="N746" s="15"/>
      <c r="O746" s="5" t="s">
        <v>1390</v>
      </c>
      <c r="P746" s="5" t="s">
        <v>1304</v>
      </c>
      <c r="Q746" s="5" t="s">
        <v>627</v>
      </c>
      <c r="R746" s="22" t="s">
        <v>99</v>
      </c>
      <c r="S746" s="23" t="s">
        <v>175</v>
      </c>
      <c r="T746" s="15"/>
      <c r="U746" s="15"/>
      <c r="V746" s="15"/>
      <c r="X746" s="15"/>
    </row>
    <row r="747" spans="1:24" x14ac:dyDescent="0.4">
      <c r="A747" s="15"/>
      <c r="E747" s="15"/>
      <c r="F747" s="15"/>
      <c r="H747" s="15"/>
      <c r="I747" s="15"/>
      <c r="J747" s="15"/>
      <c r="K747" s="15"/>
      <c r="L747" s="15"/>
      <c r="M747" s="15"/>
      <c r="N747" s="15"/>
      <c r="O747" s="5" t="s">
        <v>1384</v>
      </c>
      <c r="P747" s="5" t="s">
        <v>1305</v>
      </c>
      <c r="Q747" s="5" t="s">
        <v>628</v>
      </c>
      <c r="R747" s="22" t="s">
        <v>99</v>
      </c>
      <c r="S747" s="23" t="s">
        <v>176</v>
      </c>
      <c r="T747" s="15"/>
      <c r="U747" s="15"/>
      <c r="V747" s="15"/>
      <c r="X747" s="15"/>
    </row>
    <row r="748" spans="1:24" x14ac:dyDescent="0.4">
      <c r="A748" s="15"/>
      <c r="E748" s="15"/>
      <c r="F748" s="15"/>
      <c r="H748" s="15"/>
      <c r="I748" s="15"/>
      <c r="J748" s="15"/>
      <c r="K748" s="15"/>
      <c r="L748" s="15"/>
      <c r="M748" s="15"/>
      <c r="N748" s="15"/>
      <c r="O748" s="5" t="s">
        <v>1361</v>
      </c>
      <c r="P748" s="5" t="s">
        <v>1306</v>
      </c>
      <c r="Q748" s="5" t="s">
        <v>1670</v>
      </c>
      <c r="R748" s="22" t="s">
        <v>59</v>
      </c>
      <c r="S748" s="23" t="s">
        <v>629</v>
      </c>
      <c r="T748" s="15"/>
      <c r="U748" s="15"/>
      <c r="V748" s="15"/>
      <c r="X748" s="15"/>
    </row>
    <row r="749" spans="1:24" x14ac:dyDescent="0.4">
      <c r="A749" s="15"/>
      <c r="E749" s="15"/>
      <c r="F749" s="15"/>
      <c r="H749" s="15"/>
      <c r="I749" s="15"/>
      <c r="J749" s="15"/>
      <c r="K749" s="15"/>
      <c r="L749" s="15"/>
      <c r="M749" s="15"/>
      <c r="N749" s="15"/>
      <c r="O749" s="5" t="s">
        <v>742</v>
      </c>
      <c r="P749" s="5" t="s">
        <v>1671</v>
      </c>
      <c r="Q749" s="5" t="s">
        <v>1672</v>
      </c>
      <c r="R749" s="22" t="s">
        <v>133</v>
      </c>
      <c r="S749" s="23" t="s">
        <v>1673</v>
      </c>
      <c r="T749" s="15"/>
      <c r="U749" s="15"/>
      <c r="V749" s="15"/>
      <c r="X749" s="15"/>
    </row>
    <row r="750" spans="1:24" x14ac:dyDescent="0.4">
      <c r="A750" s="15"/>
      <c r="E750" s="15"/>
      <c r="F750" s="15"/>
      <c r="H750" s="15"/>
      <c r="I750" s="15"/>
      <c r="J750" s="15"/>
      <c r="K750" s="15"/>
      <c r="L750" s="15"/>
      <c r="M750" s="15"/>
      <c r="N750" s="15"/>
      <c r="O750" s="5" t="s">
        <v>62</v>
      </c>
      <c r="P750" s="5" t="s">
        <v>1307</v>
      </c>
      <c r="Q750" s="5" t="s">
        <v>630</v>
      </c>
      <c r="R750" s="22" t="s">
        <v>102</v>
      </c>
      <c r="S750" s="23" t="s">
        <v>1308</v>
      </c>
      <c r="T750" s="15"/>
      <c r="U750" s="15"/>
      <c r="V750" s="15"/>
      <c r="X750" s="15"/>
    </row>
    <row r="751" spans="1:24" x14ac:dyDescent="0.4">
      <c r="A751" s="15"/>
      <c r="E751" s="15"/>
      <c r="F751" s="15"/>
      <c r="H751" s="15"/>
      <c r="I751" s="15"/>
      <c r="J751" s="15"/>
      <c r="K751" s="15"/>
      <c r="L751" s="15"/>
      <c r="M751" s="15"/>
      <c r="N751" s="15"/>
      <c r="O751" s="5" t="s">
        <v>761</v>
      </c>
      <c r="P751" s="5" t="s">
        <v>1674</v>
      </c>
      <c r="Q751" s="5" t="s">
        <v>1675</v>
      </c>
      <c r="R751" s="22" t="s">
        <v>102</v>
      </c>
      <c r="S751" s="23" t="s">
        <v>1676</v>
      </c>
      <c r="T751" s="15"/>
      <c r="U751" s="15"/>
      <c r="V751" s="15"/>
      <c r="X751" s="15"/>
    </row>
    <row r="752" spans="1:24" x14ac:dyDescent="0.4">
      <c r="A752" s="15"/>
      <c r="E752" s="15"/>
      <c r="F752" s="15"/>
      <c r="H752" s="15"/>
      <c r="I752" s="15"/>
      <c r="J752" s="15"/>
      <c r="K752" s="15"/>
      <c r="L752" s="15"/>
      <c r="M752" s="15"/>
      <c r="N752" s="15"/>
      <c r="O752" s="5" t="s">
        <v>93</v>
      </c>
      <c r="P752" s="5" t="s">
        <v>1309</v>
      </c>
      <c r="Q752" s="5" t="s">
        <v>1779</v>
      </c>
      <c r="R752" s="22" t="s">
        <v>101</v>
      </c>
      <c r="S752" s="23" t="s">
        <v>1310</v>
      </c>
      <c r="T752" s="15"/>
      <c r="U752" s="15"/>
      <c r="V752" s="15"/>
      <c r="X752" s="15"/>
    </row>
    <row r="753" spans="1:24" x14ac:dyDescent="0.4">
      <c r="A753" s="15"/>
      <c r="E753" s="15"/>
      <c r="F753" s="15"/>
      <c r="H753" s="15"/>
      <c r="I753" s="15"/>
      <c r="J753" s="15"/>
      <c r="K753" s="15"/>
      <c r="L753" s="15"/>
      <c r="M753" s="15"/>
      <c r="N753" s="15"/>
      <c r="O753" s="5" t="s">
        <v>1517</v>
      </c>
      <c r="P753" s="5" t="s">
        <v>1311</v>
      </c>
      <c r="Q753" s="5" t="s">
        <v>631</v>
      </c>
      <c r="R753" s="22" t="s">
        <v>107</v>
      </c>
      <c r="S753" s="23" t="s">
        <v>199</v>
      </c>
      <c r="T753" s="15"/>
      <c r="U753" s="15"/>
      <c r="V753" s="15"/>
      <c r="X753" s="15"/>
    </row>
    <row r="754" spans="1:24" x14ac:dyDescent="0.4">
      <c r="A754" s="15"/>
      <c r="E754" s="15"/>
      <c r="F754" s="15"/>
      <c r="H754" s="15"/>
      <c r="I754" s="15"/>
      <c r="J754" s="15"/>
      <c r="K754" s="15"/>
      <c r="L754" s="15"/>
      <c r="M754" s="15"/>
      <c r="N754" s="15"/>
      <c r="O754" s="5" t="s">
        <v>1723</v>
      </c>
      <c r="P754" s="5" t="s">
        <v>1780</v>
      </c>
      <c r="Q754" s="5" t="s">
        <v>1781</v>
      </c>
      <c r="R754" s="22" t="s">
        <v>99</v>
      </c>
      <c r="S754" s="23">
        <v>96408582949</v>
      </c>
      <c r="T754" s="15"/>
      <c r="U754" s="15"/>
      <c r="V754" s="15"/>
      <c r="X754" s="15"/>
    </row>
    <row r="755" spans="1:24" x14ac:dyDescent="0.4">
      <c r="A755" s="15"/>
      <c r="E755" s="15"/>
      <c r="F755" s="15"/>
      <c r="H755" s="15"/>
      <c r="I755" s="15"/>
      <c r="J755" s="15"/>
      <c r="K755" s="15"/>
      <c r="L755" s="15"/>
      <c r="M755" s="15"/>
      <c r="N755" s="15"/>
      <c r="O755" s="5" t="s">
        <v>1385</v>
      </c>
      <c r="P755" s="5" t="s">
        <v>1312</v>
      </c>
      <c r="Q755" s="5" t="s">
        <v>632</v>
      </c>
      <c r="R755" s="22" t="s">
        <v>102</v>
      </c>
      <c r="S755" s="23" t="s">
        <v>177</v>
      </c>
      <c r="T755" s="15"/>
      <c r="U755" s="15"/>
      <c r="V755" s="15"/>
      <c r="X755" s="15"/>
    </row>
    <row r="756" spans="1:24" x14ac:dyDescent="0.4">
      <c r="A756" s="15"/>
      <c r="E756" s="15"/>
      <c r="F756" s="15"/>
      <c r="H756" s="15"/>
      <c r="I756" s="15"/>
      <c r="J756" s="15"/>
      <c r="K756" s="15"/>
      <c r="L756" s="15"/>
      <c r="M756" s="15"/>
      <c r="N756" s="15"/>
      <c r="O756" s="5" t="s">
        <v>55</v>
      </c>
      <c r="P756" s="5" t="s">
        <v>1313</v>
      </c>
      <c r="Q756" s="5" t="s">
        <v>633</v>
      </c>
      <c r="R756" s="22" t="s">
        <v>101</v>
      </c>
      <c r="S756" s="23" t="s">
        <v>1314</v>
      </c>
      <c r="T756" s="15"/>
      <c r="U756" s="15"/>
      <c r="V756" s="15"/>
      <c r="X756" s="15"/>
    </row>
    <row r="757" spans="1:24" x14ac:dyDescent="0.4">
      <c r="A757" s="15"/>
      <c r="E757" s="15"/>
      <c r="F757" s="15"/>
      <c r="H757" s="15"/>
      <c r="I757" s="15"/>
      <c r="J757" s="15"/>
      <c r="K757" s="15"/>
      <c r="L757" s="15"/>
      <c r="M757" s="15"/>
      <c r="N757" s="15"/>
      <c r="O757" s="5" t="s">
        <v>261</v>
      </c>
      <c r="P757" s="5" t="s">
        <v>1315</v>
      </c>
      <c r="Q757" s="5" t="s">
        <v>2280</v>
      </c>
      <c r="R757" s="22" t="s">
        <v>99</v>
      </c>
      <c r="S757" s="23" t="s">
        <v>1316</v>
      </c>
      <c r="T757" s="15"/>
      <c r="U757" s="15"/>
      <c r="V757" s="15"/>
      <c r="X757" s="15"/>
    </row>
    <row r="758" spans="1:24" x14ac:dyDescent="0.4">
      <c r="A758" s="15"/>
      <c r="E758" s="15"/>
      <c r="F758" s="15"/>
      <c r="H758" s="15"/>
      <c r="I758" s="15"/>
      <c r="J758" s="15"/>
      <c r="K758" s="15"/>
      <c r="L758" s="15"/>
      <c r="M758" s="15"/>
      <c r="N758" s="15"/>
      <c r="O758" s="5" t="s">
        <v>1724</v>
      </c>
      <c r="P758" s="5" t="s">
        <v>1782</v>
      </c>
      <c r="Q758" s="5" t="s">
        <v>1783</v>
      </c>
      <c r="R758" s="22" t="s">
        <v>102</v>
      </c>
      <c r="S758" s="23" t="s">
        <v>1784</v>
      </c>
      <c r="T758" s="15"/>
      <c r="U758" s="15"/>
      <c r="V758" s="15"/>
      <c r="X758" s="15"/>
    </row>
    <row r="759" spans="1:24" x14ac:dyDescent="0.4">
      <c r="A759" s="15"/>
      <c r="E759" s="15"/>
      <c r="F759" s="15"/>
      <c r="H759" s="15"/>
      <c r="I759" s="15"/>
      <c r="J759" s="15"/>
      <c r="K759" s="15"/>
      <c r="L759" s="15"/>
      <c r="M759" s="15"/>
      <c r="N759" s="15"/>
      <c r="O759" s="5" t="s">
        <v>27</v>
      </c>
      <c r="P759" s="5" t="s">
        <v>1317</v>
      </c>
      <c r="Q759" s="5" t="s">
        <v>1318</v>
      </c>
      <c r="R759" s="22" t="s">
        <v>102</v>
      </c>
      <c r="S759" s="23" t="s">
        <v>178</v>
      </c>
      <c r="T759" s="15"/>
      <c r="U759" s="15"/>
      <c r="V759" s="15"/>
      <c r="X759" s="15"/>
    </row>
    <row r="760" spans="1:24" x14ac:dyDescent="0.4">
      <c r="A760" s="15"/>
      <c r="E760" s="15"/>
      <c r="F760" s="15"/>
      <c r="H760" s="15"/>
      <c r="I760" s="15"/>
      <c r="J760" s="15"/>
      <c r="K760" s="15"/>
      <c r="L760" s="15"/>
      <c r="M760" s="15"/>
      <c r="N760" s="15"/>
      <c r="O760" s="5" t="s">
        <v>743</v>
      </c>
      <c r="P760" s="5" t="s">
        <v>1319</v>
      </c>
      <c r="Q760" s="5" t="s">
        <v>634</v>
      </c>
      <c r="R760" s="22" t="s">
        <v>117</v>
      </c>
      <c r="S760" s="23" t="s">
        <v>634</v>
      </c>
      <c r="T760" s="15"/>
      <c r="U760" s="15"/>
      <c r="V760" s="15"/>
      <c r="X760" s="15"/>
    </row>
    <row r="761" spans="1:24" x14ac:dyDescent="0.4">
      <c r="A761" s="15"/>
      <c r="E761" s="15"/>
      <c r="F761" s="15"/>
      <c r="H761" s="15"/>
      <c r="I761" s="15"/>
      <c r="J761" s="15"/>
      <c r="K761" s="15"/>
      <c r="L761" s="15"/>
      <c r="M761" s="15"/>
      <c r="N761" s="15"/>
      <c r="O761" s="5" t="s">
        <v>1932</v>
      </c>
      <c r="P761" s="5" t="s">
        <v>2002</v>
      </c>
      <c r="Q761" s="5" t="s">
        <v>2281</v>
      </c>
      <c r="R761" s="22" t="s">
        <v>99</v>
      </c>
      <c r="S761" s="23" t="s">
        <v>2003</v>
      </c>
      <c r="T761" s="15"/>
      <c r="U761" s="15"/>
      <c r="V761" s="15"/>
      <c r="X761" s="15"/>
    </row>
    <row r="762" spans="1:24" x14ac:dyDescent="0.4">
      <c r="A762" s="15"/>
      <c r="E762" s="15"/>
      <c r="F762" s="15"/>
      <c r="H762" s="15"/>
      <c r="I762" s="15"/>
      <c r="J762" s="15"/>
      <c r="K762" s="15"/>
      <c r="L762" s="15"/>
      <c r="M762" s="15"/>
      <c r="N762" s="15"/>
      <c r="O762" s="5" t="s">
        <v>762</v>
      </c>
      <c r="P762" s="5" t="s">
        <v>1677</v>
      </c>
      <c r="Q762" s="5" t="s">
        <v>1678</v>
      </c>
      <c r="R762" s="22" t="s">
        <v>99</v>
      </c>
      <c r="S762" s="23" t="s">
        <v>1679</v>
      </c>
      <c r="T762" s="15"/>
      <c r="U762" s="15"/>
      <c r="V762" s="15"/>
      <c r="X762" s="15"/>
    </row>
    <row r="763" spans="1:24" x14ac:dyDescent="0.4">
      <c r="A763" s="15"/>
      <c r="E763" s="15"/>
      <c r="F763" s="15"/>
      <c r="H763" s="15"/>
      <c r="I763" s="15"/>
      <c r="J763" s="15"/>
      <c r="K763" s="15"/>
      <c r="L763" s="15"/>
      <c r="M763" s="15"/>
      <c r="N763" s="15"/>
      <c r="O763" s="5" t="s">
        <v>635</v>
      </c>
      <c r="P763" s="5" t="s">
        <v>1320</v>
      </c>
      <c r="Q763" s="5" t="s">
        <v>636</v>
      </c>
      <c r="R763" s="22" t="s">
        <v>99</v>
      </c>
      <c r="S763" s="23" t="s">
        <v>1321</v>
      </c>
      <c r="T763" s="15"/>
      <c r="U763" s="15"/>
      <c r="V763" s="15"/>
      <c r="X763" s="15"/>
    </row>
    <row r="764" spans="1:24" x14ac:dyDescent="0.4">
      <c r="A764" s="15"/>
      <c r="E764" s="15"/>
      <c r="F764" s="15"/>
      <c r="H764" s="15"/>
      <c r="I764" s="15"/>
      <c r="J764" s="15"/>
      <c r="K764" s="15"/>
      <c r="L764" s="15"/>
      <c r="M764" s="15"/>
      <c r="N764" s="15"/>
      <c r="O764" s="5" t="s">
        <v>1386</v>
      </c>
      <c r="P764" s="5" t="s">
        <v>1322</v>
      </c>
      <c r="Q764" s="5" t="s">
        <v>637</v>
      </c>
      <c r="R764" s="22" t="s">
        <v>99</v>
      </c>
      <c r="S764" s="23" t="s">
        <v>179</v>
      </c>
      <c r="T764" s="15"/>
      <c r="U764" s="15"/>
      <c r="V764" s="15"/>
      <c r="X764" s="15"/>
    </row>
    <row r="765" spans="1:24" x14ac:dyDescent="0.4">
      <c r="A765" s="15"/>
      <c r="E765" s="15"/>
      <c r="F765" s="15"/>
      <c r="H765" s="15"/>
      <c r="I765" s="15"/>
      <c r="J765" s="15"/>
      <c r="K765" s="15"/>
      <c r="L765" s="15"/>
      <c r="M765" s="15"/>
      <c r="N765" s="15"/>
      <c r="O765" s="5" t="s">
        <v>744</v>
      </c>
      <c r="P765" s="5" t="s">
        <v>1680</v>
      </c>
      <c r="Q765" s="5" t="s">
        <v>1681</v>
      </c>
      <c r="R765" s="22" t="s">
        <v>99</v>
      </c>
      <c r="S765" s="23" t="s">
        <v>1682</v>
      </c>
      <c r="T765" s="15"/>
      <c r="U765" s="15"/>
      <c r="V765" s="15"/>
      <c r="X765" s="15"/>
    </row>
    <row r="766" spans="1:24" x14ac:dyDescent="0.4">
      <c r="A766" s="15"/>
      <c r="E766" s="15"/>
      <c r="F766" s="15"/>
      <c r="H766" s="15"/>
      <c r="I766" s="15"/>
      <c r="J766" s="15"/>
      <c r="K766" s="15"/>
      <c r="L766" s="15"/>
      <c r="M766" s="15"/>
      <c r="N766" s="15"/>
      <c r="O766" s="5" t="s">
        <v>94</v>
      </c>
      <c r="P766" s="5" t="s">
        <v>1323</v>
      </c>
      <c r="Q766" s="5" t="s">
        <v>1785</v>
      </c>
      <c r="R766" s="22" t="s">
        <v>133</v>
      </c>
      <c r="S766" s="23" t="s">
        <v>1324</v>
      </c>
      <c r="T766" s="15"/>
      <c r="U766" s="15"/>
      <c r="V766" s="15"/>
      <c r="X766" s="15"/>
    </row>
    <row r="767" spans="1:24" x14ac:dyDescent="0.4">
      <c r="A767" s="15"/>
      <c r="E767" s="15"/>
      <c r="F767" s="15"/>
      <c r="H767" s="15"/>
      <c r="I767" s="15"/>
      <c r="J767" s="15"/>
      <c r="K767" s="15"/>
      <c r="L767" s="15"/>
      <c r="M767" s="15"/>
      <c r="N767" s="15"/>
      <c r="O767" s="5" t="s">
        <v>745</v>
      </c>
      <c r="P767" s="5" t="s">
        <v>1325</v>
      </c>
      <c r="Q767" s="5" t="s">
        <v>638</v>
      </c>
      <c r="R767" s="22" t="s">
        <v>99</v>
      </c>
      <c r="S767" s="23" t="s">
        <v>180</v>
      </c>
      <c r="T767" s="15"/>
      <c r="U767" s="15"/>
      <c r="V767" s="15"/>
      <c r="X767" s="15"/>
    </row>
    <row r="768" spans="1:24" x14ac:dyDescent="0.4">
      <c r="A768" s="15"/>
      <c r="E768" s="15"/>
      <c r="F768" s="15"/>
      <c r="H768" s="15"/>
      <c r="I768" s="15"/>
      <c r="J768" s="15"/>
      <c r="K768" s="15"/>
      <c r="L768" s="15"/>
      <c r="M768" s="15"/>
      <c r="N768" s="15"/>
      <c r="O768" s="5" t="s">
        <v>746</v>
      </c>
      <c r="P768" s="5" t="s">
        <v>1683</v>
      </c>
      <c r="Q768" s="5" t="s">
        <v>1684</v>
      </c>
      <c r="R768" s="22" t="s">
        <v>101</v>
      </c>
      <c r="S768" s="23" t="s">
        <v>1685</v>
      </c>
      <c r="T768" s="15"/>
      <c r="U768" s="15"/>
      <c r="V768" s="15"/>
      <c r="X768" s="15"/>
    </row>
    <row r="769" spans="1:24" x14ac:dyDescent="0.4">
      <c r="A769" s="15"/>
      <c r="E769" s="15"/>
      <c r="F769" s="15"/>
      <c r="H769" s="15"/>
      <c r="I769" s="15"/>
      <c r="J769" s="15"/>
      <c r="K769" s="15"/>
      <c r="L769" s="15"/>
      <c r="M769" s="15"/>
      <c r="N769" s="15"/>
      <c r="O769" s="5" t="s">
        <v>639</v>
      </c>
      <c r="P769" s="5" t="s">
        <v>1326</v>
      </c>
      <c r="Q769" s="5" t="s">
        <v>640</v>
      </c>
      <c r="R769" s="22" t="s">
        <v>102</v>
      </c>
      <c r="S769" s="23" t="s">
        <v>1327</v>
      </c>
      <c r="T769" s="15"/>
      <c r="U769" s="15"/>
      <c r="V769" s="15"/>
      <c r="X769" s="15"/>
    </row>
    <row r="770" spans="1:24" x14ac:dyDescent="0.4">
      <c r="A770" s="15"/>
      <c r="E770" s="15"/>
      <c r="F770" s="15"/>
      <c r="H770" s="15"/>
      <c r="I770" s="15"/>
      <c r="J770" s="15"/>
      <c r="K770" s="15"/>
      <c r="L770" s="15"/>
      <c r="M770" s="15"/>
      <c r="N770" s="15"/>
      <c r="O770" s="5" t="s">
        <v>1518</v>
      </c>
      <c r="P770" s="5" t="s">
        <v>1328</v>
      </c>
      <c r="Q770" s="5" t="s">
        <v>641</v>
      </c>
      <c r="R770" s="22" t="s">
        <v>99</v>
      </c>
      <c r="S770" s="23" t="s">
        <v>200</v>
      </c>
      <c r="T770" s="15"/>
      <c r="U770" s="15"/>
      <c r="V770" s="15"/>
      <c r="X770" s="15"/>
    </row>
    <row r="771" spans="1:24" x14ac:dyDescent="0.4">
      <c r="A771" s="15"/>
      <c r="E771" s="15"/>
      <c r="F771" s="15"/>
      <c r="H771" s="15"/>
      <c r="I771" s="15"/>
      <c r="J771" s="15"/>
      <c r="K771" s="15"/>
      <c r="L771" s="15"/>
      <c r="M771" s="15"/>
      <c r="N771" s="15"/>
      <c r="O771" s="5" t="s">
        <v>1519</v>
      </c>
      <c r="P771" s="5" t="s">
        <v>1329</v>
      </c>
      <c r="Q771" s="5" t="s">
        <v>642</v>
      </c>
      <c r="R771" s="22" t="s">
        <v>101</v>
      </c>
      <c r="S771" s="23" t="s">
        <v>181</v>
      </c>
      <c r="T771" s="15"/>
      <c r="U771" s="15"/>
      <c r="V771" s="15"/>
      <c r="X771" s="15"/>
    </row>
    <row r="772" spans="1:24" x14ac:dyDescent="0.4">
      <c r="A772" s="15"/>
      <c r="E772" s="15"/>
      <c r="F772" s="15"/>
      <c r="H772" s="15"/>
      <c r="I772" s="15"/>
      <c r="J772" s="15"/>
      <c r="K772" s="15"/>
      <c r="L772" s="15"/>
      <c r="M772" s="15"/>
      <c r="N772" s="15"/>
      <c r="O772" s="5" t="s">
        <v>262</v>
      </c>
      <c r="P772" s="5" t="s">
        <v>1330</v>
      </c>
      <c r="Q772" s="5" t="s">
        <v>1331</v>
      </c>
      <c r="R772" s="22" t="s">
        <v>99</v>
      </c>
      <c r="S772" s="23" t="s">
        <v>1332</v>
      </c>
      <c r="T772" s="15"/>
      <c r="U772" s="15"/>
      <c r="V772" s="15"/>
      <c r="X772" s="15"/>
    </row>
    <row r="773" spans="1:24" x14ac:dyDescent="0.4">
      <c r="A773" s="15"/>
      <c r="E773" s="15"/>
      <c r="F773" s="15"/>
      <c r="H773" s="15"/>
      <c r="I773" s="15"/>
      <c r="J773" s="15"/>
      <c r="K773" s="15"/>
      <c r="L773" s="15"/>
      <c r="M773" s="15"/>
      <c r="N773" s="15"/>
      <c r="O773" s="5" t="s">
        <v>263</v>
      </c>
      <c r="P773" s="5" t="s">
        <v>1333</v>
      </c>
      <c r="Q773" s="5" t="s">
        <v>1334</v>
      </c>
      <c r="R773" s="22" t="s">
        <v>102</v>
      </c>
      <c r="S773" s="23" t="s">
        <v>1335</v>
      </c>
      <c r="T773" s="15"/>
      <c r="U773" s="15"/>
      <c r="V773" s="15"/>
      <c r="X773" s="15"/>
    </row>
    <row r="774" spans="1:24" x14ac:dyDescent="0.4">
      <c r="A774" s="15"/>
      <c r="E774" s="15"/>
      <c r="F774" s="15"/>
      <c r="H774" s="15"/>
      <c r="I774" s="15"/>
      <c r="J774" s="15"/>
      <c r="K774" s="15"/>
      <c r="L774" s="15"/>
      <c r="M774" s="15"/>
      <c r="N774" s="15"/>
      <c r="O774" s="5" t="s">
        <v>643</v>
      </c>
      <c r="P774" s="5" t="s">
        <v>1336</v>
      </c>
      <c r="Q774" s="5" t="s">
        <v>644</v>
      </c>
      <c r="R774" s="22" t="s">
        <v>163</v>
      </c>
      <c r="S774" s="23" t="s">
        <v>645</v>
      </c>
      <c r="T774" s="15"/>
      <c r="U774" s="15"/>
      <c r="V774" s="15"/>
      <c r="X774" s="15"/>
    </row>
    <row r="775" spans="1:24" x14ac:dyDescent="0.4">
      <c r="A775" s="15"/>
      <c r="E775" s="15"/>
      <c r="F775" s="15"/>
      <c r="H775" s="15"/>
      <c r="I775" s="15"/>
      <c r="J775" s="15"/>
      <c r="K775" s="15"/>
      <c r="L775" s="15"/>
      <c r="M775" s="15"/>
      <c r="N775" s="15"/>
      <c r="O775" s="5" t="s">
        <v>212</v>
      </c>
      <c r="P775" s="5" t="s">
        <v>1337</v>
      </c>
      <c r="Q775" s="5" t="s">
        <v>646</v>
      </c>
      <c r="R775" s="22" t="s">
        <v>101</v>
      </c>
      <c r="S775" s="23" t="s">
        <v>1338</v>
      </c>
      <c r="T775" s="15"/>
      <c r="U775" s="15"/>
      <c r="V775" s="15"/>
      <c r="X775" s="15"/>
    </row>
    <row r="776" spans="1:24" x14ac:dyDescent="0.4">
      <c r="A776" s="15"/>
      <c r="E776" s="15"/>
      <c r="F776" s="15"/>
      <c r="H776" s="15"/>
      <c r="I776" s="15"/>
      <c r="J776" s="15"/>
      <c r="K776" s="15"/>
      <c r="L776" s="15"/>
      <c r="M776" s="15"/>
      <c r="N776" s="15"/>
      <c r="O776" s="5" t="s">
        <v>1520</v>
      </c>
      <c r="P776" s="5" t="s">
        <v>1339</v>
      </c>
      <c r="Q776" s="5" t="s">
        <v>647</v>
      </c>
      <c r="R776" s="22" t="s">
        <v>133</v>
      </c>
      <c r="S776" s="23" t="s">
        <v>1340</v>
      </c>
      <c r="T776" s="15"/>
      <c r="U776" s="15"/>
      <c r="V776" s="15"/>
      <c r="X776" s="15"/>
    </row>
    <row r="777" spans="1:24" x14ac:dyDescent="0.4">
      <c r="A777" s="15"/>
      <c r="E777" s="15"/>
      <c r="F777" s="15"/>
      <c r="H777" s="15"/>
      <c r="I777" s="15"/>
      <c r="J777" s="15"/>
      <c r="K777" s="15"/>
      <c r="L777" s="15"/>
      <c r="M777" s="15"/>
      <c r="N777" s="15"/>
      <c r="O777" s="5" t="s">
        <v>1521</v>
      </c>
      <c r="P777" s="5" t="s">
        <v>1341</v>
      </c>
      <c r="Q777" s="5" t="s">
        <v>648</v>
      </c>
      <c r="R777" s="22" t="s">
        <v>102</v>
      </c>
      <c r="S777" s="23" t="s">
        <v>649</v>
      </c>
      <c r="T777" s="15"/>
      <c r="U777" s="15"/>
      <c r="V777" s="15"/>
      <c r="X777" s="15"/>
    </row>
    <row r="778" spans="1:24" x14ac:dyDescent="0.4">
      <c r="A778" s="15"/>
      <c r="E778" s="15"/>
      <c r="F778" s="15"/>
      <c r="H778" s="15"/>
      <c r="I778" s="15"/>
      <c r="J778" s="15"/>
      <c r="K778" s="15"/>
      <c r="L778" s="15"/>
      <c r="M778" s="15"/>
      <c r="N778" s="15"/>
      <c r="O778" s="5" t="s">
        <v>28</v>
      </c>
      <c r="P778" s="5" t="s">
        <v>1342</v>
      </c>
      <c r="Q778" s="5" t="s">
        <v>650</v>
      </c>
      <c r="R778" s="22" t="s">
        <v>102</v>
      </c>
      <c r="S778" s="23" t="s">
        <v>182</v>
      </c>
      <c r="T778" s="15"/>
      <c r="U778" s="15"/>
      <c r="V778" s="15"/>
      <c r="X778" s="15"/>
    </row>
    <row r="779" spans="1:24" x14ac:dyDescent="0.4">
      <c r="A779" s="15"/>
      <c r="E779" s="15"/>
      <c r="F779" s="15"/>
      <c r="H779" s="15"/>
      <c r="I779" s="15"/>
      <c r="J779" s="15"/>
      <c r="K779" s="15"/>
      <c r="L779" s="15"/>
      <c r="M779" s="15"/>
      <c r="N779" s="15"/>
      <c r="O779" s="5" t="s">
        <v>1522</v>
      </c>
      <c r="P779" s="5" t="s">
        <v>1343</v>
      </c>
      <c r="Q779" s="5" t="s">
        <v>651</v>
      </c>
      <c r="R779" s="22" t="s">
        <v>99</v>
      </c>
      <c r="S779" s="23" t="s">
        <v>652</v>
      </c>
      <c r="T779" s="15"/>
      <c r="U779" s="15"/>
      <c r="V779" s="15"/>
      <c r="X779" s="15"/>
    </row>
    <row r="780" spans="1:24" x14ac:dyDescent="0.4">
      <c r="A780" s="15"/>
      <c r="E780" s="15"/>
      <c r="F780" s="15"/>
      <c r="H780" s="15"/>
      <c r="I780" s="15"/>
      <c r="J780" s="15"/>
      <c r="K780" s="15"/>
      <c r="L780" s="15"/>
      <c r="M780" s="15"/>
      <c r="N780" s="15"/>
      <c r="O780" s="5" t="s">
        <v>747</v>
      </c>
      <c r="P780" s="5" t="s">
        <v>1686</v>
      </c>
      <c r="Q780" s="5" t="s">
        <v>1687</v>
      </c>
      <c r="R780" s="22" t="s">
        <v>192</v>
      </c>
      <c r="S780" s="23" t="s">
        <v>1688</v>
      </c>
      <c r="T780" s="15"/>
      <c r="U780" s="15"/>
      <c r="V780" s="15"/>
      <c r="X780" s="15"/>
    </row>
    <row r="781" spans="1:24" x14ac:dyDescent="0.4">
      <c r="A781" s="15"/>
      <c r="E781" s="15"/>
      <c r="F781" s="15"/>
      <c r="H781" s="15"/>
      <c r="I781" s="15"/>
      <c r="J781" s="15"/>
      <c r="K781" s="15"/>
      <c r="L781" s="15"/>
      <c r="M781" s="15"/>
      <c r="N781" s="15"/>
      <c r="O781" s="5" t="s">
        <v>1933</v>
      </c>
      <c r="P781" s="5" t="s">
        <v>2004</v>
      </c>
      <c r="Q781" s="5" t="s">
        <v>2282</v>
      </c>
      <c r="R781" s="22" t="s">
        <v>59</v>
      </c>
      <c r="S781" s="23" t="s">
        <v>2005</v>
      </c>
      <c r="T781" s="15"/>
      <c r="U781" s="15"/>
      <c r="V781" s="15"/>
      <c r="X781" s="15"/>
    </row>
    <row r="782" spans="1:24" x14ac:dyDescent="0.4">
      <c r="A782" s="15"/>
      <c r="E782" s="15"/>
      <c r="F782" s="15"/>
      <c r="H782" s="15"/>
      <c r="I782" s="15"/>
      <c r="J782" s="15"/>
      <c r="K782" s="15"/>
      <c r="L782" s="15"/>
      <c r="M782" s="15"/>
      <c r="N782" s="15"/>
      <c r="O782" s="5" t="s">
        <v>264</v>
      </c>
      <c r="P782" s="5" t="s">
        <v>1344</v>
      </c>
      <c r="Q782" s="5" t="s">
        <v>1345</v>
      </c>
      <c r="R782" s="22" t="s">
        <v>101</v>
      </c>
      <c r="S782" s="23" t="s">
        <v>1346</v>
      </c>
      <c r="T782" s="15"/>
      <c r="U782" s="15"/>
      <c r="V782" s="15"/>
      <c r="X782" s="15"/>
    </row>
    <row r="783" spans="1:24" x14ac:dyDescent="0.4">
      <c r="A783" s="15"/>
      <c r="E783" s="15"/>
      <c r="F783" s="15"/>
      <c r="H783" s="15"/>
      <c r="I783" s="15"/>
      <c r="J783" s="15"/>
      <c r="K783" s="15"/>
      <c r="L783" s="15"/>
      <c r="M783" s="15"/>
      <c r="N783" s="15"/>
      <c r="O783" s="5" t="s">
        <v>653</v>
      </c>
      <c r="P783" s="5" t="s">
        <v>1347</v>
      </c>
      <c r="Q783" s="5" t="s">
        <v>1348</v>
      </c>
      <c r="R783" s="22" t="s">
        <v>101</v>
      </c>
      <c r="S783" s="23" t="s">
        <v>1349</v>
      </c>
      <c r="T783" s="15"/>
      <c r="U783" s="15"/>
      <c r="V783" s="15"/>
      <c r="X783" s="15"/>
    </row>
    <row r="784" spans="1:24" x14ac:dyDescent="0.4">
      <c r="A784" s="15"/>
      <c r="E784" s="15"/>
      <c r="F784" s="15"/>
      <c r="H784" s="15"/>
      <c r="I784" s="15"/>
      <c r="J784" s="15"/>
      <c r="K784" s="15"/>
      <c r="L784" s="15"/>
      <c r="M784" s="15"/>
      <c r="N784" s="15"/>
      <c r="O784" s="5" t="s">
        <v>95</v>
      </c>
      <c r="P784" s="5" t="s">
        <v>1350</v>
      </c>
      <c r="Q784" s="5" t="s">
        <v>1896</v>
      </c>
      <c r="R784" s="22" t="s">
        <v>101</v>
      </c>
      <c r="S784" s="23" t="s">
        <v>1351</v>
      </c>
      <c r="T784" s="15"/>
      <c r="U784" s="15"/>
      <c r="V784" s="15"/>
      <c r="X784" s="15"/>
    </row>
    <row r="785" spans="1:24" x14ac:dyDescent="0.4">
      <c r="A785" s="15"/>
      <c r="E785" s="15"/>
      <c r="F785" s="15"/>
      <c r="H785" s="15"/>
      <c r="I785" s="15"/>
      <c r="J785" s="15"/>
      <c r="K785" s="15"/>
      <c r="L785" s="15"/>
      <c r="M785" s="15"/>
      <c r="N785" s="15"/>
      <c r="O785" s="5" t="s">
        <v>748</v>
      </c>
      <c r="P785" s="5" t="s">
        <v>1352</v>
      </c>
      <c r="Q785" s="5" t="s">
        <v>654</v>
      </c>
      <c r="R785" s="22" t="s">
        <v>101</v>
      </c>
      <c r="S785" s="23" t="s">
        <v>183</v>
      </c>
      <c r="T785" s="15"/>
      <c r="U785" s="15"/>
      <c r="V785" s="15"/>
      <c r="X785" s="15"/>
    </row>
    <row r="786" spans="1:24" x14ac:dyDescent="0.4">
      <c r="A786" s="15"/>
      <c r="E786" s="15"/>
      <c r="F786" s="15"/>
      <c r="H786" s="15"/>
      <c r="I786" s="15"/>
      <c r="J786" s="15"/>
      <c r="K786" s="15"/>
      <c r="L786" s="15"/>
      <c r="M786" s="15"/>
      <c r="N786" s="15"/>
      <c r="O786" s="5" t="s">
        <v>763</v>
      </c>
      <c r="P786" s="5" t="s">
        <v>1689</v>
      </c>
      <c r="Q786" s="5" t="s">
        <v>1690</v>
      </c>
      <c r="R786" s="22" t="s">
        <v>101</v>
      </c>
      <c r="S786" s="23" t="s">
        <v>1691</v>
      </c>
      <c r="T786" s="15"/>
      <c r="U786" s="15"/>
      <c r="V786" s="15"/>
      <c r="X786" s="15"/>
    </row>
    <row r="787" spans="1:24" x14ac:dyDescent="0.4">
      <c r="A787" s="15"/>
      <c r="E787" s="15"/>
      <c r="F787" s="15"/>
      <c r="H787" s="15"/>
      <c r="I787" s="15"/>
      <c r="J787" s="15"/>
      <c r="K787" s="15"/>
      <c r="L787" s="15"/>
      <c r="M787" s="15"/>
      <c r="N787" s="15"/>
      <c r="O787" s="5" t="s">
        <v>1523</v>
      </c>
      <c r="P787" s="5" t="s">
        <v>1353</v>
      </c>
      <c r="Q787" s="5" t="s">
        <v>655</v>
      </c>
      <c r="R787" s="22" t="s">
        <v>101</v>
      </c>
      <c r="S787" s="23" t="s">
        <v>184</v>
      </c>
      <c r="T787" s="15"/>
      <c r="U787" s="15"/>
      <c r="V787" s="15"/>
      <c r="X787" s="15"/>
    </row>
    <row r="788" spans="1:24" x14ac:dyDescent="0.4">
      <c r="A788" s="15"/>
      <c r="E788" s="15"/>
      <c r="F788" s="15"/>
      <c r="H788" s="15"/>
      <c r="I788" s="15"/>
      <c r="J788" s="15"/>
      <c r="K788" s="15"/>
      <c r="L788" s="15"/>
      <c r="M788" s="15"/>
      <c r="N788" s="15"/>
      <c r="O788" s="5" t="s">
        <v>265</v>
      </c>
      <c r="P788" s="5" t="s">
        <v>1354</v>
      </c>
      <c r="Q788" s="5" t="s">
        <v>1355</v>
      </c>
      <c r="R788" s="22" t="s">
        <v>99</v>
      </c>
      <c r="S788" s="23" t="s">
        <v>1356</v>
      </c>
      <c r="T788" s="15"/>
      <c r="U788" s="15"/>
      <c r="V788" s="15"/>
      <c r="X788" s="15"/>
    </row>
    <row r="789" spans="1:24" x14ac:dyDescent="0.4">
      <c r="A789" s="15"/>
      <c r="E789" s="15"/>
      <c r="F789" s="15"/>
      <c r="H789" s="15"/>
      <c r="I789" s="15"/>
      <c r="J789" s="15"/>
      <c r="K789" s="15"/>
      <c r="L789" s="15"/>
      <c r="M789" s="15"/>
      <c r="N789" s="15"/>
      <c r="O789" s="5" t="s">
        <v>764</v>
      </c>
      <c r="P789" s="5" t="s">
        <v>1692</v>
      </c>
      <c r="Q789" s="5" t="s">
        <v>1693</v>
      </c>
      <c r="R789" s="22" t="s">
        <v>101</v>
      </c>
      <c r="S789" s="23" t="s">
        <v>1694</v>
      </c>
      <c r="T789" s="15"/>
      <c r="U789" s="15"/>
      <c r="V789" s="15"/>
      <c r="X789" s="15"/>
    </row>
    <row r="790" spans="1:24" x14ac:dyDescent="0.4">
      <c r="A790" s="15"/>
      <c r="E790" s="15"/>
      <c r="F790" s="15"/>
      <c r="H790" s="15"/>
      <c r="I790" s="15"/>
      <c r="J790" s="15"/>
      <c r="K790" s="15"/>
      <c r="L790" s="15"/>
      <c r="M790" s="15"/>
      <c r="N790" s="15"/>
      <c r="O790" s="5" t="s">
        <v>1937</v>
      </c>
      <c r="P790" s="5" t="s">
        <v>2006</v>
      </c>
      <c r="Q790" s="5" t="s">
        <v>2283</v>
      </c>
      <c r="R790" s="22" t="s">
        <v>101</v>
      </c>
      <c r="S790" s="23" t="s">
        <v>2007</v>
      </c>
      <c r="T790" s="15"/>
      <c r="U790" s="15"/>
      <c r="V790" s="15"/>
      <c r="X790" s="15"/>
    </row>
    <row r="791" spans="1:24" x14ac:dyDescent="0.4">
      <c r="A791" s="15"/>
      <c r="E791" s="15"/>
      <c r="F791" s="15"/>
      <c r="H791" s="15"/>
      <c r="I791" s="15"/>
      <c r="J791" s="15"/>
      <c r="K791" s="15"/>
      <c r="L791" s="15"/>
      <c r="M791" s="15"/>
      <c r="N791" s="15"/>
      <c r="O791" s="5" t="s">
        <v>749</v>
      </c>
      <c r="P791" s="5" t="s">
        <v>1357</v>
      </c>
      <c r="Q791" s="5" t="s">
        <v>656</v>
      </c>
      <c r="R791" s="22" t="s">
        <v>59</v>
      </c>
      <c r="S791" s="23" t="s">
        <v>1358</v>
      </c>
      <c r="T791" s="15"/>
      <c r="U791" s="15"/>
      <c r="V791" s="15"/>
      <c r="X791" s="15"/>
    </row>
    <row r="792" spans="1:24" x14ac:dyDescent="0.4">
      <c r="O792" s="5" t="s">
        <v>2284</v>
      </c>
      <c r="P792" s="5" t="s">
        <v>2285</v>
      </c>
      <c r="Q792" s="5" t="s">
        <v>2286</v>
      </c>
      <c r="R792" s="46"/>
      <c r="S792" s="46"/>
    </row>
    <row r="793" spans="1:24" x14ac:dyDescent="0.4">
      <c r="O793" s="5" t="s">
        <v>2036</v>
      </c>
      <c r="P793" s="5" t="s">
        <v>2430</v>
      </c>
      <c r="Q793" s="5" t="s">
        <v>2287</v>
      </c>
      <c r="R793" s="46" t="s">
        <v>117</v>
      </c>
      <c r="S793" s="46" t="s">
        <v>2287</v>
      </c>
    </row>
    <row r="794" spans="1:24" x14ac:dyDescent="0.4">
      <c r="O794" s="5" t="s">
        <v>2288</v>
      </c>
      <c r="P794" s="5" t="s">
        <v>2289</v>
      </c>
      <c r="Q794" s="5" t="s">
        <v>2290</v>
      </c>
      <c r="R794" s="46"/>
      <c r="S794" s="46"/>
    </row>
    <row r="795" spans="1:24" x14ac:dyDescent="0.4">
      <c r="O795" s="5" t="s">
        <v>2037</v>
      </c>
      <c r="P795" s="5" t="s">
        <v>2431</v>
      </c>
      <c r="Q795" s="5" t="s">
        <v>2291</v>
      </c>
      <c r="R795" s="46" t="s">
        <v>99</v>
      </c>
      <c r="S795" s="46" t="s">
        <v>2433</v>
      </c>
    </row>
    <row r="796" spans="1:24" x14ac:dyDescent="0.4">
      <c r="O796" s="5" t="s">
        <v>2038</v>
      </c>
      <c r="P796" s="5" t="s">
        <v>2432</v>
      </c>
      <c r="Q796" s="5" t="s">
        <v>2292</v>
      </c>
      <c r="R796" s="46" t="s">
        <v>99</v>
      </c>
      <c r="S796" s="46" t="s">
        <v>2434</v>
      </c>
    </row>
    <row r="797" spans="1:24" x14ac:dyDescent="0.4">
      <c r="O797" s="5" t="s">
        <v>2293</v>
      </c>
      <c r="P797" s="5" t="s">
        <v>2294</v>
      </c>
      <c r="Q797" s="5" t="s">
        <v>2295</v>
      </c>
      <c r="R797" s="46"/>
      <c r="S797" s="46"/>
    </row>
    <row r="798" spans="1:24" x14ac:dyDescent="0.4">
      <c r="O798" s="5" t="s">
        <v>2296</v>
      </c>
      <c r="P798" s="5" t="s">
        <v>2297</v>
      </c>
      <c r="Q798" s="5" t="s">
        <v>2298</v>
      </c>
      <c r="R798" s="46"/>
      <c r="S798" s="46"/>
    </row>
    <row r="799" spans="1:24" x14ac:dyDescent="0.4">
      <c r="O799" s="5" t="s">
        <v>2299</v>
      </c>
      <c r="P799" s="5" t="s">
        <v>2300</v>
      </c>
      <c r="Q799" s="5" t="s">
        <v>2301</v>
      </c>
      <c r="R799" s="46"/>
      <c r="S799" s="46"/>
    </row>
    <row r="800" spans="1:24" x14ac:dyDescent="0.4">
      <c r="O800" s="5" t="s">
        <v>2302</v>
      </c>
      <c r="P800" s="5" t="s">
        <v>2303</v>
      </c>
      <c r="Q800" s="5" t="s">
        <v>2304</v>
      </c>
      <c r="R800" s="46"/>
      <c r="S800" s="46"/>
    </row>
    <row r="801" spans="15:19" x14ac:dyDescent="0.4">
      <c r="O801" s="5" t="s">
        <v>2305</v>
      </c>
      <c r="P801" s="5" t="s">
        <v>2467</v>
      </c>
      <c r="Q801" s="5" t="s">
        <v>2306</v>
      </c>
      <c r="R801" s="46" t="s">
        <v>102</v>
      </c>
      <c r="S801" s="46" t="s">
        <v>2473</v>
      </c>
    </row>
    <row r="802" spans="15:19" x14ac:dyDescent="0.4">
      <c r="O802" s="5" t="s">
        <v>2307</v>
      </c>
      <c r="P802" s="5" t="s">
        <v>2308</v>
      </c>
      <c r="Q802" s="5" t="s">
        <v>2309</v>
      </c>
      <c r="R802" s="46"/>
      <c r="S802" s="46"/>
    </row>
    <row r="803" spans="15:19" x14ac:dyDescent="0.4">
      <c r="O803" s="5" t="s">
        <v>2039</v>
      </c>
      <c r="P803" s="5" t="s">
        <v>2435</v>
      </c>
      <c r="Q803" s="5" t="s">
        <v>2310</v>
      </c>
      <c r="R803" s="46" t="s">
        <v>99</v>
      </c>
      <c r="S803" s="46" t="s">
        <v>2436</v>
      </c>
    </row>
    <row r="804" spans="15:19" x14ac:dyDescent="0.4">
      <c r="O804" s="5" t="s">
        <v>2040</v>
      </c>
      <c r="P804" s="5" t="s">
        <v>2311</v>
      </c>
      <c r="Q804" s="5" t="s">
        <v>2312</v>
      </c>
      <c r="R804" s="46" t="s">
        <v>803</v>
      </c>
      <c r="S804" s="46" t="s">
        <v>2313</v>
      </c>
    </row>
    <row r="805" spans="15:19" x14ac:dyDescent="0.4">
      <c r="O805" s="5" t="s">
        <v>2041</v>
      </c>
      <c r="P805" s="5" t="s">
        <v>2437</v>
      </c>
      <c r="Q805" s="5" t="s">
        <v>2314</v>
      </c>
      <c r="R805" s="46" t="s">
        <v>107</v>
      </c>
      <c r="S805" s="46" t="s">
        <v>2438</v>
      </c>
    </row>
    <row r="806" spans="15:19" x14ac:dyDescent="0.4">
      <c r="O806" s="5" t="s">
        <v>2042</v>
      </c>
      <c r="P806" s="5" t="s">
        <v>2439</v>
      </c>
      <c r="Q806" s="5" t="s">
        <v>2315</v>
      </c>
      <c r="R806" s="46" t="s">
        <v>101</v>
      </c>
      <c r="S806" s="46" t="s">
        <v>2440</v>
      </c>
    </row>
    <row r="807" spans="15:19" x14ac:dyDescent="0.4">
      <c r="O807" s="5" t="s">
        <v>2316</v>
      </c>
      <c r="P807" s="5" t="s">
        <v>2317</v>
      </c>
      <c r="Q807" s="5" t="s">
        <v>2318</v>
      </c>
      <c r="R807" s="46"/>
      <c r="S807" s="46"/>
    </row>
    <row r="808" spans="15:19" x14ac:dyDescent="0.4">
      <c r="O808" s="5" t="s">
        <v>2319</v>
      </c>
      <c r="P808" s="5" t="s">
        <v>2320</v>
      </c>
      <c r="Q808" s="5" t="s">
        <v>2321</v>
      </c>
      <c r="R808" s="46" t="s">
        <v>99</v>
      </c>
      <c r="S808" s="46" t="s">
        <v>2322</v>
      </c>
    </row>
    <row r="809" spans="15:19" x14ac:dyDescent="0.4">
      <c r="O809" s="5" t="s">
        <v>2323</v>
      </c>
      <c r="P809" s="5" t="s">
        <v>2324</v>
      </c>
      <c r="Q809" s="5" t="s">
        <v>2325</v>
      </c>
      <c r="R809" s="46"/>
      <c r="S809" s="46"/>
    </row>
    <row r="810" spans="15:19" x14ac:dyDescent="0.4">
      <c r="O810" s="5" t="s">
        <v>2043</v>
      </c>
      <c r="P810" s="5" t="s">
        <v>2442</v>
      </c>
      <c r="Q810" s="5" t="s">
        <v>2326</v>
      </c>
      <c r="R810" s="46" t="s">
        <v>59</v>
      </c>
      <c r="S810" s="46" t="s">
        <v>2443</v>
      </c>
    </row>
    <row r="811" spans="15:19" x14ac:dyDescent="0.4">
      <c r="O811" s="5" t="s">
        <v>2327</v>
      </c>
      <c r="P811" s="5" t="s">
        <v>2328</v>
      </c>
      <c r="Q811" s="5" t="s">
        <v>2329</v>
      </c>
      <c r="R811" s="46"/>
      <c r="S811" s="46"/>
    </row>
    <row r="812" spans="15:19" x14ac:dyDescent="0.4">
      <c r="O812" s="5" t="s">
        <v>2330</v>
      </c>
      <c r="P812" s="5" t="s">
        <v>2331</v>
      </c>
      <c r="Q812" s="5" t="s">
        <v>2332</v>
      </c>
      <c r="R812" s="46"/>
      <c r="S812" s="46"/>
    </row>
    <row r="813" spans="15:19" x14ac:dyDescent="0.4">
      <c r="O813" s="5" t="s">
        <v>2044</v>
      </c>
      <c r="P813" s="5" t="s">
        <v>873</v>
      </c>
      <c r="Q813" s="5" t="s">
        <v>347</v>
      </c>
      <c r="R813" s="46" t="s">
        <v>99</v>
      </c>
      <c r="S813" s="46" t="s">
        <v>121</v>
      </c>
    </row>
    <row r="814" spans="15:19" x14ac:dyDescent="0.4">
      <c r="O814" s="5" t="s">
        <v>2045</v>
      </c>
      <c r="P814" s="5" t="s">
        <v>2444</v>
      </c>
      <c r="Q814" s="5" t="s">
        <v>2333</v>
      </c>
      <c r="R814" s="46" t="s">
        <v>101</v>
      </c>
      <c r="S814" s="46" t="s">
        <v>2445</v>
      </c>
    </row>
    <row r="815" spans="15:19" x14ac:dyDescent="0.4">
      <c r="O815" s="5" t="s">
        <v>2334</v>
      </c>
      <c r="P815" s="5" t="s">
        <v>2335</v>
      </c>
      <c r="Q815" s="5" t="s">
        <v>2336</v>
      </c>
      <c r="R815" s="46"/>
      <c r="S815" s="46"/>
    </row>
    <row r="816" spans="15:19" x14ac:dyDescent="0.4">
      <c r="O816" s="5" t="s">
        <v>2046</v>
      </c>
      <c r="P816" s="5" t="s">
        <v>2446</v>
      </c>
      <c r="Q816" s="5" t="s">
        <v>2337</v>
      </c>
      <c r="R816" s="46" t="s">
        <v>101</v>
      </c>
      <c r="S816" s="46" t="s">
        <v>2447</v>
      </c>
    </row>
    <row r="817" spans="15:19" x14ac:dyDescent="0.4">
      <c r="O817" s="5" t="s">
        <v>2047</v>
      </c>
      <c r="P817" s="5" t="s">
        <v>2448</v>
      </c>
      <c r="Q817" s="5" t="s">
        <v>2338</v>
      </c>
      <c r="R817" s="46" t="s">
        <v>101</v>
      </c>
      <c r="S817" s="46" t="s">
        <v>2449</v>
      </c>
    </row>
    <row r="818" spans="15:19" x14ac:dyDescent="0.4">
      <c r="O818" s="5" t="s">
        <v>2048</v>
      </c>
      <c r="P818" s="5" t="s">
        <v>2450</v>
      </c>
      <c r="Q818" s="5" t="s">
        <v>2339</v>
      </c>
      <c r="R818" s="46" t="s">
        <v>102</v>
      </c>
      <c r="S818" s="46" t="s">
        <v>2451</v>
      </c>
    </row>
    <row r="819" spans="15:19" x14ac:dyDescent="0.4">
      <c r="O819" s="5" t="s">
        <v>2340</v>
      </c>
      <c r="P819" s="5" t="s">
        <v>2341</v>
      </c>
      <c r="Q819" s="5" t="s">
        <v>2342</v>
      </c>
      <c r="R819" s="46"/>
      <c r="S819" s="46"/>
    </row>
    <row r="820" spans="15:19" x14ac:dyDescent="0.4">
      <c r="O820" s="5" t="s">
        <v>2343</v>
      </c>
      <c r="P820" s="5" t="s">
        <v>2344</v>
      </c>
      <c r="Q820" s="5" t="s">
        <v>2345</v>
      </c>
      <c r="R820" s="46" t="s">
        <v>101</v>
      </c>
      <c r="S820" s="46" t="s">
        <v>2346</v>
      </c>
    </row>
    <row r="821" spans="15:19" x14ac:dyDescent="0.4">
      <c r="O821" s="5" t="s">
        <v>2347</v>
      </c>
      <c r="P821" s="5" t="s">
        <v>2468</v>
      </c>
      <c r="Q821" s="5" t="s">
        <v>2348</v>
      </c>
      <c r="R821" s="46" t="s">
        <v>102</v>
      </c>
      <c r="S821" s="46" t="s">
        <v>2474</v>
      </c>
    </row>
    <row r="822" spans="15:19" x14ac:dyDescent="0.4">
      <c r="O822" s="5" t="s">
        <v>2049</v>
      </c>
      <c r="P822" s="5" t="s">
        <v>2452</v>
      </c>
      <c r="Q822" s="5" t="s">
        <v>2349</v>
      </c>
      <c r="R822" s="46" t="s">
        <v>117</v>
      </c>
      <c r="S822" s="46" t="s">
        <v>2349</v>
      </c>
    </row>
    <row r="823" spans="15:19" x14ac:dyDescent="0.4">
      <c r="O823" s="5" t="s">
        <v>2050</v>
      </c>
      <c r="P823" s="5" t="s">
        <v>2350</v>
      </c>
      <c r="Q823" s="5" t="s">
        <v>2351</v>
      </c>
      <c r="R823" s="46" t="s">
        <v>148</v>
      </c>
      <c r="S823" s="46" t="s">
        <v>2352</v>
      </c>
    </row>
    <row r="824" spans="15:19" x14ac:dyDescent="0.4">
      <c r="O824" s="5" t="s">
        <v>2353</v>
      </c>
      <c r="P824" s="5" t="s">
        <v>2469</v>
      </c>
      <c r="Q824" s="5" t="s">
        <v>2354</v>
      </c>
      <c r="R824" s="46" t="s">
        <v>102</v>
      </c>
      <c r="S824" s="46" t="s">
        <v>2475</v>
      </c>
    </row>
    <row r="825" spans="15:19" x14ac:dyDescent="0.4">
      <c r="O825" s="5" t="s">
        <v>2051</v>
      </c>
      <c r="P825" s="5" t="s">
        <v>2453</v>
      </c>
      <c r="Q825" s="5" t="s">
        <v>2355</v>
      </c>
      <c r="R825" s="46" t="s">
        <v>99</v>
      </c>
      <c r="S825" s="46" t="s">
        <v>2454</v>
      </c>
    </row>
    <row r="826" spans="15:19" x14ac:dyDescent="0.4">
      <c r="O826" s="5" t="s">
        <v>2052</v>
      </c>
      <c r="P826" s="5" t="s">
        <v>2455</v>
      </c>
      <c r="Q826" s="5" t="s">
        <v>2356</v>
      </c>
      <c r="R826" s="46" t="s">
        <v>101</v>
      </c>
      <c r="S826" s="46" t="s">
        <v>2456</v>
      </c>
    </row>
    <row r="827" spans="15:19" x14ac:dyDescent="0.4">
      <c r="O827" s="5" t="s">
        <v>2053</v>
      </c>
      <c r="P827" s="5" t="s">
        <v>2457</v>
      </c>
      <c r="Q827" s="5" t="s">
        <v>2357</v>
      </c>
      <c r="R827" s="46" t="s">
        <v>99</v>
      </c>
      <c r="S827" s="46" t="s">
        <v>2458</v>
      </c>
    </row>
    <row r="828" spans="15:19" x14ac:dyDescent="0.4">
      <c r="O828" s="5" t="s">
        <v>2358</v>
      </c>
      <c r="P828" s="5" t="s">
        <v>2359</v>
      </c>
      <c r="Q828" s="5" t="s">
        <v>2360</v>
      </c>
      <c r="R828" s="46"/>
      <c r="S828" s="46"/>
    </row>
    <row r="829" spans="15:19" x14ac:dyDescent="0.4">
      <c r="O829" s="5" t="s">
        <v>2361</v>
      </c>
      <c r="P829" s="5" t="s">
        <v>2362</v>
      </c>
      <c r="Q829" s="5" t="s">
        <v>2363</v>
      </c>
      <c r="R829" s="46"/>
      <c r="S829" s="46"/>
    </row>
    <row r="830" spans="15:19" x14ac:dyDescent="0.4">
      <c r="O830" s="5" t="s">
        <v>2054</v>
      </c>
      <c r="P830" s="5" t="s">
        <v>2364</v>
      </c>
      <c r="Q830" s="5" t="s">
        <v>2365</v>
      </c>
      <c r="R830" s="46" t="s">
        <v>99</v>
      </c>
      <c r="S830" s="46" t="s">
        <v>2366</v>
      </c>
    </row>
    <row r="831" spans="15:19" x14ac:dyDescent="0.4">
      <c r="O831" s="5" t="s">
        <v>2055</v>
      </c>
      <c r="P831" s="5" t="s">
        <v>2367</v>
      </c>
      <c r="Q831" s="5" t="s">
        <v>2368</v>
      </c>
      <c r="R831" s="46" t="s">
        <v>101</v>
      </c>
      <c r="S831" s="46" t="s">
        <v>2369</v>
      </c>
    </row>
    <row r="832" spans="15:19" x14ac:dyDescent="0.4">
      <c r="O832" s="5" t="s">
        <v>2056</v>
      </c>
      <c r="P832" s="5" t="s">
        <v>2459</v>
      </c>
      <c r="Q832" s="5" t="s">
        <v>2370</v>
      </c>
      <c r="R832" s="46" t="s">
        <v>59</v>
      </c>
      <c r="S832" s="46" t="s">
        <v>2460</v>
      </c>
    </row>
    <row r="833" spans="15:19" x14ac:dyDescent="0.4">
      <c r="O833" s="5" t="s">
        <v>2057</v>
      </c>
      <c r="P833" s="5" t="s">
        <v>2371</v>
      </c>
      <c r="Q833" s="5" t="s">
        <v>2372</v>
      </c>
      <c r="R833" s="46" t="s">
        <v>102</v>
      </c>
      <c r="S833" s="46" t="s">
        <v>2373</v>
      </c>
    </row>
    <row r="834" spans="15:19" x14ac:dyDescent="0.4">
      <c r="O834" s="5" t="s">
        <v>2374</v>
      </c>
      <c r="P834" s="5" t="s">
        <v>2375</v>
      </c>
      <c r="Q834" s="5" t="s">
        <v>2376</v>
      </c>
      <c r="R834" s="46"/>
      <c r="S834" s="46"/>
    </row>
    <row r="835" spans="15:19" x14ac:dyDescent="0.4">
      <c r="O835" s="5" t="s">
        <v>2377</v>
      </c>
      <c r="P835" s="5" t="s">
        <v>2378</v>
      </c>
      <c r="Q835" s="5" t="s">
        <v>2379</v>
      </c>
      <c r="R835" s="46"/>
      <c r="S835" s="46"/>
    </row>
    <row r="836" spans="15:19" x14ac:dyDescent="0.4">
      <c r="O836" s="5" t="s">
        <v>2380</v>
      </c>
      <c r="P836" s="5" t="s">
        <v>2381</v>
      </c>
      <c r="Q836" s="5" t="s">
        <v>2382</v>
      </c>
      <c r="R836" s="46"/>
      <c r="S836" s="46"/>
    </row>
    <row r="837" spans="15:19" x14ac:dyDescent="0.4">
      <c r="O837" s="5" t="s">
        <v>2383</v>
      </c>
      <c r="P837" s="5" t="s">
        <v>2384</v>
      </c>
      <c r="Q837" s="5" t="s">
        <v>2385</v>
      </c>
      <c r="R837" s="46"/>
      <c r="S837" s="46"/>
    </row>
    <row r="838" spans="15:19" x14ac:dyDescent="0.4">
      <c r="O838" s="5" t="s">
        <v>2386</v>
      </c>
      <c r="P838" s="5" t="s">
        <v>2387</v>
      </c>
      <c r="Q838" s="5" t="s">
        <v>2388</v>
      </c>
      <c r="R838" s="46"/>
      <c r="S838" s="46"/>
    </row>
    <row r="839" spans="15:19" x14ac:dyDescent="0.4">
      <c r="O839" s="5" t="s">
        <v>2389</v>
      </c>
      <c r="P839" s="5" t="s">
        <v>2390</v>
      </c>
      <c r="Q839" s="5" t="s">
        <v>2391</v>
      </c>
      <c r="R839" s="46"/>
      <c r="S839" s="46"/>
    </row>
    <row r="840" spans="15:19" x14ac:dyDescent="0.4">
      <c r="O840" s="5" t="s">
        <v>2392</v>
      </c>
      <c r="P840" s="5" t="s">
        <v>2393</v>
      </c>
      <c r="Q840" s="5" t="s">
        <v>2394</v>
      </c>
      <c r="R840" s="46"/>
      <c r="S840" s="46"/>
    </row>
    <row r="841" spans="15:19" x14ac:dyDescent="0.4">
      <c r="O841" s="5" t="s">
        <v>2058</v>
      </c>
      <c r="P841" s="5" t="s">
        <v>2395</v>
      </c>
      <c r="Q841" s="5" t="s">
        <v>2396</v>
      </c>
      <c r="R841" s="46" t="s">
        <v>99</v>
      </c>
      <c r="S841" s="47" t="s">
        <v>2397</v>
      </c>
    </row>
    <row r="842" spans="15:19" x14ac:dyDescent="0.4">
      <c r="O842" s="5" t="s">
        <v>2059</v>
      </c>
      <c r="P842" s="5" t="s">
        <v>2461</v>
      </c>
      <c r="Q842" s="5" t="s">
        <v>2398</v>
      </c>
      <c r="R842" s="46" t="s">
        <v>99</v>
      </c>
      <c r="S842" s="46" t="s">
        <v>2462</v>
      </c>
    </row>
    <row r="843" spans="15:19" x14ac:dyDescent="0.4">
      <c r="O843" s="5" t="s">
        <v>2399</v>
      </c>
      <c r="P843" s="5" t="s">
        <v>2470</v>
      </c>
      <c r="Q843" s="5" t="s">
        <v>2400</v>
      </c>
      <c r="R843" s="46" t="s">
        <v>102</v>
      </c>
      <c r="S843" s="46" t="s">
        <v>2476</v>
      </c>
    </row>
    <row r="844" spans="15:19" x14ac:dyDescent="0.4">
      <c r="O844" s="5" t="s">
        <v>2401</v>
      </c>
      <c r="P844" s="5" t="s">
        <v>2402</v>
      </c>
      <c r="Q844" s="5" t="s">
        <v>2403</v>
      </c>
      <c r="R844" s="46"/>
      <c r="S844" s="46"/>
    </row>
    <row r="845" spans="15:19" x14ac:dyDescent="0.4">
      <c r="O845" s="5" t="s">
        <v>2404</v>
      </c>
      <c r="P845" s="5" t="s">
        <v>2405</v>
      </c>
      <c r="Q845" s="5" t="s">
        <v>2406</v>
      </c>
      <c r="R845" s="46"/>
      <c r="S845" s="46"/>
    </row>
    <row r="846" spans="15:19" x14ac:dyDescent="0.4">
      <c r="O846" s="5" t="s">
        <v>2060</v>
      </c>
      <c r="P846" s="5" t="s">
        <v>2407</v>
      </c>
      <c r="Q846" s="5" t="s">
        <v>2408</v>
      </c>
      <c r="R846" s="46" t="s">
        <v>102</v>
      </c>
      <c r="S846" s="46" t="s">
        <v>2409</v>
      </c>
    </row>
    <row r="847" spans="15:19" x14ac:dyDescent="0.4">
      <c r="O847" s="5" t="s">
        <v>2410</v>
      </c>
      <c r="P847" s="5" t="s">
        <v>2411</v>
      </c>
      <c r="Q847" s="5" t="s">
        <v>2412</v>
      </c>
      <c r="R847" s="46"/>
      <c r="S847" s="46"/>
    </row>
    <row r="848" spans="15:19" x14ac:dyDescent="0.4">
      <c r="O848" s="5" t="s">
        <v>2413</v>
      </c>
      <c r="P848" s="5" t="s">
        <v>2414</v>
      </c>
      <c r="Q848" s="5" t="s">
        <v>2415</v>
      </c>
      <c r="R848" s="46"/>
      <c r="S848" s="46"/>
    </row>
    <row r="849" spans="15:21" x14ac:dyDescent="0.4">
      <c r="O849" s="5" t="s">
        <v>2061</v>
      </c>
      <c r="P849" s="5" t="s">
        <v>2463</v>
      </c>
      <c r="Q849" s="5" t="s">
        <v>2416</v>
      </c>
      <c r="R849" s="46" t="s">
        <v>99</v>
      </c>
      <c r="S849" s="46" t="s">
        <v>2464</v>
      </c>
    </row>
    <row r="850" spans="15:21" x14ac:dyDescent="0.4">
      <c r="O850" s="5" t="s">
        <v>2417</v>
      </c>
      <c r="P850" s="5" t="s">
        <v>2418</v>
      </c>
      <c r="Q850" s="5" t="s">
        <v>2419</v>
      </c>
      <c r="R850" s="46"/>
      <c r="S850" s="46"/>
    </row>
    <row r="851" spans="15:21" x14ac:dyDescent="0.4">
      <c r="O851" s="5" t="s">
        <v>2420</v>
      </c>
      <c r="P851" s="5" t="s">
        <v>2421</v>
      </c>
      <c r="Q851" s="5" t="s">
        <v>2422</v>
      </c>
      <c r="R851" s="46"/>
      <c r="S851" s="46"/>
    </row>
    <row r="852" spans="15:21" x14ac:dyDescent="0.4">
      <c r="O852" s="5" t="s">
        <v>2062</v>
      </c>
      <c r="P852" s="5" t="s">
        <v>2423</v>
      </c>
      <c r="Q852" s="5" t="s">
        <v>2424</v>
      </c>
      <c r="R852" s="46" t="s">
        <v>99</v>
      </c>
      <c r="S852" s="46" t="s">
        <v>2425</v>
      </c>
    </row>
    <row r="853" spans="15:21" x14ac:dyDescent="0.4">
      <c r="O853" s="5" t="s">
        <v>2063</v>
      </c>
      <c r="P853" s="5" t="s">
        <v>2465</v>
      </c>
      <c r="Q853" s="5" t="s">
        <v>2426</v>
      </c>
      <c r="R853" s="46" t="s">
        <v>133</v>
      </c>
      <c r="S853" s="46" t="s">
        <v>2466</v>
      </c>
    </row>
    <row r="854" spans="15:21" x14ac:dyDescent="0.4">
      <c r="O854" s="5" t="s">
        <v>2427</v>
      </c>
      <c r="P854" s="5" t="s">
        <v>2428</v>
      </c>
      <c r="Q854" s="5" t="s">
        <v>2429</v>
      </c>
      <c r="R854" s="46"/>
      <c r="S854" s="46"/>
    </row>
    <row r="856" spans="15:21" x14ac:dyDescent="0.4">
      <c r="U856" s="5">
        <v>64300</v>
      </c>
    </row>
    <row r="857" spans="15:21" x14ac:dyDescent="0.4">
      <c r="U857" s="5">
        <v>71400</v>
      </c>
    </row>
    <row r="861" spans="15:21" x14ac:dyDescent="0.4">
      <c r="U861" s="5">
        <v>146000</v>
      </c>
    </row>
    <row r="862" spans="15:21" x14ac:dyDescent="0.4">
      <c r="U862" s="5">
        <v>113000</v>
      </c>
    </row>
    <row r="863" spans="15:21" x14ac:dyDescent="0.4">
      <c r="U863" s="5">
        <v>75000</v>
      </c>
    </row>
    <row r="864" spans="15:21" x14ac:dyDescent="0.4">
      <c r="U864" s="5">
        <v>44500</v>
      </c>
    </row>
    <row r="866" spans="20:20" ht="19.2" x14ac:dyDescent="0.4">
      <c r="T866" s="49">
        <v>135700</v>
      </c>
    </row>
    <row r="867" spans="20:20" ht="19.2" x14ac:dyDescent="0.4">
      <c r="T867" s="49">
        <v>1017500</v>
      </c>
    </row>
    <row r="868" spans="20:20" ht="19.2" x14ac:dyDescent="0.4">
      <c r="T868" s="49">
        <v>32000</v>
      </c>
    </row>
    <row r="869" spans="20:20" ht="19.2" x14ac:dyDescent="0.4">
      <c r="T869" s="49">
        <v>378500</v>
      </c>
    </row>
    <row r="870" spans="20:20" ht="19.2" x14ac:dyDescent="0.4">
      <c r="T870" s="49">
        <v>40000</v>
      </c>
    </row>
  </sheetData>
  <autoFilter ref="A1:Z256"/>
  <phoneticPr fontId="18" type="noConversion"/>
  <conditionalFormatting sqref="F115:F116 F119 F121:F123 F126 F131 F133:F135 F140 F143:F144 F146 F149 F152 F154 F227:F232 F235:F236 F239 F241 F244 F247:F248 F250:F254 F256 F258:F1048576 F1:F113">
    <cfRule type="cellIs" dxfId="1" priority="1" operator="greaterThan">
      <formula>59</formula>
    </cfRule>
  </conditionalFormatting>
  <conditionalFormatting sqref="D2:D255">
    <cfRule type="duplicateValues" dxfId="0" priority="2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  <headerFooter scaleWithDoc="0" alignWithMargins="0">
    <oddHeader>&amp;F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최종 (2)</vt:lpstr>
      <vt:lpstr>'최종 (2)'!Print_Area</vt:lpstr>
      <vt:lpstr>'최종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Yeo</cp:lastModifiedBy>
  <cp:lastPrinted>2021-07-06T00:46:17Z</cp:lastPrinted>
  <dcterms:created xsi:type="dcterms:W3CDTF">2018-04-10T07:36:03Z</dcterms:created>
  <dcterms:modified xsi:type="dcterms:W3CDTF">2021-10-09T09:22:18Z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C:\Users\new\Desktop\중협최종.xlsx</vt:lpwstr>
  </property>
</Properties>
</file>