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msung\Documents\KU\unit 1\"/>
    </mc:Choice>
  </mc:AlternateContent>
  <xr:revisionPtr revIDLastSave="0" documentId="13_ncr:1_{FEFAF19C-AFFD-466D-AE3C-D05B90019CA4}" xr6:coauthVersionLast="45" xr6:coauthVersionMax="45" xr10:uidLastSave="{00000000-0000-0000-0000-000000000000}"/>
  <bookViews>
    <workbookView xWindow="-120" yWindow="-120" windowWidth="20730" windowHeight="11760" activeTab="1" xr2:uid="{00000000-000D-0000-FFFF-FFFF00000000}"/>
  </bookViews>
  <sheets>
    <sheet name="Data" sheetId="1" r:id="rId1"/>
    <sheet name="Bonus" sheetId="5" r:id="rId2"/>
    <sheet name="Category Vs State" sheetId="2" r:id="rId3"/>
    <sheet name="Subcategory Vs State" sheetId="3" r:id="rId4"/>
    <sheet name="Date Vs State" sheetId="4" r:id="rId5"/>
  </sheet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5" l="1"/>
  <c r="D13" i="5"/>
  <c r="C12" i="5"/>
  <c r="D12" i="5"/>
  <c r="C11" i="5"/>
  <c r="D11" i="5"/>
  <c r="C10" i="5"/>
  <c r="D10" i="5"/>
  <c r="C9" i="5"/>
  <c r="D9" i="5"/>
  <c r="C8" i="5"/>
  <c r="D8" i="5"/>
  <c r="C7" i="5"/>
  <c r="D7" i="5"/>
  <c r="B13" i="5"/>
  <c r="B12" i="5"/>
  <c r="B11" i="5"/>
  <c r="B10" i="5"/>
  <c r="B9" i="5"/>
  <c r="B8" i="5"/>
  <c r="B7" i="5"/>
  <c r="C6" i="5"/>
  <c r="D6" i="5"/>
  <c r="B6" i="5"/>
  <c r="C5" i="5"/>
  <c r="D5" i="5"/>
  <c r="B5" i="5"/>
  <c r="C4" i="5"/>
  <c r="D4" i="5"/>
  <c r="B4" i="5"/>
  <c r="B3" i="5"/>
  <c r="C3" i="5"/>
  <c r="D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6" i="5" l="1"/>
  <c r="H10" i="5"/>
  <c r="F5" i="5"/>
  <c r="F4" i="5"/>
  <c r="H7" i="5"/>
  <c r="F11" i="5"/>
  <c r="E2" i="5"/>
  <c r="F2" i="5" s="1"/>
  <c r="E10" i="5"/>
  <c r="G10" i="5" s="1"/>
  <c r="E6" i="5"/>
  <c r="H6" i="5" s="1"/>
  <c r="E13" i="5"/>
  <c r="G13" i="5" s="1"/>
  <c r="E9" i="5"/>
  <c r="H9" i="5" s="1"/>
  <c r="E5" i="5"/>
  <c r="H5" i="5" s="1"/>
  <c r="E12" i="5"/>
  <c r="H12" i="5" s="1"/>
  <c r="E8" i="5"/>
  <c r="F8" i="5" s="1"/>
  <c r="E4" i="5"/>
  <c r="H4" i="5" s="1"/>
  <c r="E11" i="5"/>
  <c r="H11" i="5" s="1"/>
  <c r="E7" i="5"/>
  <c r="G7" i="5" s="1"/>
  <c r="E3" i="5"/>
  <c r="G3" i="5" s="1"/>
  <c r="H3" i="5" l="1"/>
  <c r="G8" i="5"/>
  <c r="G11" i="5"/>
  <c r="F7" i="5"/>
  <c r="H13" i="5"/>
  <c r="F10" i="5"/>
  <c r="H2" i="5"/>
  <c r="F13" i="5"/>
  <c r="F3" i="5"/>
  <c r="H8" i="5"/>
  <c r="G4" i="5"/>
  <c r="G9" i="5"/>
  <c r="G5" i="5"/>
  <c r="G6" i="5"/>
  <c r="G12" i="5"/>
  <c r="F9" i="5"/>
  <c r="G2" i="5"/>
  <c r="F12" i="5"/>
</calcChain>
</file>

<file path=xl/sharedStrings.xml><?xml version="1.0" encoding="utf-8"?>
<sst xmlns="http://schemas.openxmlformats.org/spreadsheetml/2006/main" count="24823" uniqueCount="8401">
  <si>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</si>
  <si>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</si>
  <si>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</si>
  <si>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</si>
  <si>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</si>
  <si>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</si>
  <si>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</si>
  <si>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</si>
  <si>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</si>
  <si>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</si>
  <si>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</si>
  <si>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</si>
  <si>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</si>
  <si>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</si>
  <si>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</si>
  <si>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</si>
  <si>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</si>
  <si>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</si>
  <si>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</si>
  <si>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</si>
  <si>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</si>
  <si>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</si>
  <si>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</si>
  <si>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</si>
  <si>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</si>
  <si>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</si>
  <si>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</si>
  <si>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</si>
  <si>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</si>
  <si>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</si>
  <si>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</si>
  <si>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</si>
  <si>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</si>
  <si>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</si>
  <si>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</si>
  <si>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</si>
  <si>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</si>
  <si>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</si>
  <si>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</si>
  <si>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</si>
  <si>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</si>
  <si>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</si>
  <si>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</si>
  <si>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</si>
  <si>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</si>
  <si>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</si>
  <si>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</si>
  <si>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</si>
  <si>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</si>
  <si>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</si>
  <si>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</si>
  <si>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</si>
  <si>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</si>
  <si>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</si>
  <si>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</si>
  <si>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</si>
  <si>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</si>
  <si>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</si>
  <si>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</si>
  <si>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</si>
  <si>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</si>
  <si>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</si>
  <si>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</si>
  <si>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</si>
  <si>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</si>
  <si>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</si>
  <si>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</si>
  <si>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</si>
  <si>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</si>
  <si>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</si>
  <si>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</si>
  <si>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</si>
  <si>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</si>
  <si>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</si>
  <si>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</si>
  <si>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</si>
  <si>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</si>
  <si>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</si>
  <si>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</si>
  <si>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</si>
  <si>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</si>
  <si>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</si>
  <si>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</si>
  <si>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</si>
  <si>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</si>
  <si>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</si>
  <si>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</si>
  <si>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</si>
  <si>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</si>
  <si>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</si>
  <si>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</si>
  <si>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</si>
  <si>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</si>
  <si>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</si>
  <si>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</si>
  <si>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</si>
  <si>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</si>
  <si>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</si>
  <si>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</si>
  <si>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</si>
  <si>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</si>
  <si>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</si>
  <si>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</si>
  <si>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</si>
  <si>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</si>
  <si>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</si>
  <si>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</si>
  <si>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</si>
  <si>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</si>
  <si>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</si>
  <si>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</si>
  <si>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</si>
  <si>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</si>
  <si>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</si>
  <si>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</si>
  <si>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</si>
  <si>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</si>
  <si>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</si>
  <si>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</si>
  <si>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</si>
  <si>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</si>
  <si>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</si>
  <si>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</si>
  <si>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</si>
  <si>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</si>
  <si>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</si>
  <si>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</si>
  <si>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</si>
  <si>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</si>
  <si>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</si>
  <si>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</si>
  <si>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</si>
  <si>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</si>
  <si>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</si>
  <si>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</si>
  <si>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</si>
  <si>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</si>
  <si>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</si>
  <si>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</si>
  <si>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</si>
  <si>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</si>
  <si>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</si>
  <si>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</si>
  <si>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</si>
  <si>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</si>
  <si>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</si>
  <si>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</si>
  <si>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</si>
  <si>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</si>
  <si>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</si>
  <si>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</si>
  <si>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</si>
  <si>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</si>
  <si>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</si>
  <si>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</si>
  <si>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</si>
  <si>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</si>
  <si>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</si>
  <si>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</si>
  <si>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</si>
  <si>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</si>
  <si>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</si>
  <si>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</si>
  <si>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</si>
  <si>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</si>
  <si>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</si>
  <si>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</si>
  <si>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</si>
  <si>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</si>
  <si>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</si>
  <si>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</si>
  <si>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</si>
  <si>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</si>
  <si>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</si>
  <si>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</si>
  <si>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</si>
  <si>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</si>
  <si>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</si>
  <si>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</si>
  <si>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</si>
  <si>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</si>
  <si>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</si>
  <si>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</si>
  <si>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</si>
  <si>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</si>
  <si>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</si>
  <si>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</si>
  <si>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</si>
  <si>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</si>
  <si>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</si>
  <si>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</si>
  <si>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</si>
  <si>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</si>
  <si>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</si>
  <si>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</si>
  <si>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</si>
  <si>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</si>
  <si>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</si>
  <si>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</si>
  <si>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</si>
  <si>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</si>
  <si>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</si>
  <si>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</si>
  <si>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</si>
  <si>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</si>
  <si>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</si>
  <si>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</si>
  <si>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</si>
  <si>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</si>
  <si>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</si>
  <si>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</si>
  <si>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</si>
  <si>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</si>
  <si>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</si>
  <si>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</si>
  <si>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</si>
  <si>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</si>
  <si>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</si>
  <si>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</si>
  <si>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</si>
  <si>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</si>
  <si>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</si>
  <si>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</si>
  <si>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</si>
  <si>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</si>
  <si>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</si>
  <si>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</si>
  <si>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</si>
  <si>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</si>
  <si>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</si>
  <si>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</si>
  <si>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</si>
  <si>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</si>
  <si>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</si>
  <si>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</si>
  <si>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</si>
  <si>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</si>
  <si>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</si>
  <si>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</si>
  <si>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</si>
  <si>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</si>
  <si>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</si>
  <si>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</si>
  <si>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</si>
  <si>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</si>
  <si>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</si>
  <si>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</si>
  <si>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</si>
  <si>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</si>
  <si>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</si>
  <si>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</si>
  <si>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</si>
  <si>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</si>
  <si>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</si>
  <si>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</si>
  <si>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</si>
  <si>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</si>
  <si>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</si>
  <si>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</si>
  <si>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</si>
  <si>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</si>
  <si>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</si>
  <si>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</si>
  <si>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</si>
  <si>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</si>
  <si>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</si>
  <si>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</si>
  <si>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</si>
  <si>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</si>
  <si>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</si>
  <si>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</si>
  <si>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</si>
  <si>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</si>
  <si>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</si>
  <si>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</si>
  <si>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</si>
  <si>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</si>
  <si>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</si>
  <si>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</si>
  <si>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</si>
  <si>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</si>
  <si>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</si>
  <si>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</si>
  <si>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</si>
  <si>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</si>
  <si>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</si>
  <si>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</si>
  <si>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</si>
  <si>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</si>
  <si>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</si>
  <si>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</si>
  <si>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</si>
  <si>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</si>
  <si>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</si>
  <si>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</si>
  <si>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</si>
  <si>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</si>
  <si>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</si>
  <si>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</si>
  <si>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</si>
  <si>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</si>
  <si>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</si>
  <si>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</si>
  <si>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</si>
  <si>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</si>
  <si>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</si>
  <si>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</si>
  <si>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</si>
  <si>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</si>
  <si>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</si>
  <si>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</si>
  <si>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</si>
  <si>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</si>
  <si>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</si>
  <si>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</si>
  <si>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</si>
  <si>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</si>
  <si>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</si>
  <si>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</si>
  <si>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</si>
  <si>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</si>
  <si>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</si>
  <si>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</si>
  <si>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</si>
  <si>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</si>
  <si>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</si>
  <si>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</si>
  <si>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</si>
  <si>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</si>
  <si>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</si>
  <si>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</si>
  <si>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</si>
  <si>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</si>
  <si>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</si>
  <si>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</si>
  <si>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</si>
  <si>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</si>
  <si>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</si>
  <si>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</si>
  <si>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</si>
  <si>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</si>
  <si>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</si>
  <si>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</si>
  <si>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</si>
  <si>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</si>
  <si>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</si>
  <si>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</si>
  <si>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</si>
  <si>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</si>
  <si>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</si>
  <si>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</si>
  <si>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</si>
  <si>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</si>
  <si>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</si>
  <si>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</si>
  <si>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</si>
  <si>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</si>
  <si>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</si>
  <si>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</si>
  <si>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</si>
  <si>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</si>
  <si>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</si>
  <si>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</si>
  <si>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</si>
  <si>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</si>
  <si>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</si>
  <si>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</si>
  <si>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</si>
  <si>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</si>
  <si>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</si>
  <si>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</si>
  <si>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</si>
  <si>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</si>
  <si>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</si>
  <si>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</si>
  <si>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</si>
  <si>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</si>
  <si>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</si>
  <si>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</si>
  <si>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</si>
  <si>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</si>
  <si>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</si>
  <si>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</si>
  <si>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</si>
  <si>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</si>
  <si>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</si>
  <si>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</si>
  <si>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</si>
  <si>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</si>
  <si>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</si>
  <si>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</si>
  <si>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</si>
  <si>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</si>
  <si>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</si>
  <si>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</si>
  <si>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</si>
  <si>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</si>
  <si>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</si>
  <si>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</si>
  <si>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</si>
  <si>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</si>
  <si>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</si>
  <si>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</si>
  <si>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</si>
  <si>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</si>
  <si>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</si>
  <si>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</si>
  <si>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</si>
  <si>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</si>
  <si>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</si>
  <si>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</si>
  <si>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</si>
  <si>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</si>
  <si>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</si>
  <si>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</si>
  <si>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</si>
  <si>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</si>
  <si>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</si>
  <si>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</si>
  <si>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</si>
  <si>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</si>
  <si>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</si>
  <si>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</si>
  <si>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</si>
  <si>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</si>
  <si>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</si>
  <si>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</si>
  <si>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</si>
  <si>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</si>
  <si>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</si>
  <si>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</si>
  <si>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</si>
  <si>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</si>
  <si>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</si>
  <si>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</si>
  <si>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</si>
  <si>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</si>
  <si>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</si>
  <si>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</si>
  <si>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</si>
  <si>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</si>
  <si>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</si>
  <si>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</si>
  <si>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</si>
  <si>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</si>
  <si>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</si>
  <si>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</si>
  <si>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</si>
  <si>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</si>
  <si>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</si>
  <si>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</si>
  <si>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</si>
  <si>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</si>
  <si>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</si>
  <si>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</si>
  <si>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</si>
  <si>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</si>
  <si>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</si>
  <si>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</si>
  <si>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</si>
  <si>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</si>
  <si>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</si>
  <si>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</si>
  <si>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</si>
  <si>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</si>
  <si>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</si>
  <si>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</si>
  <si>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</si>
  <si>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</si>
  <si>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</si>
  <si>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</si>
  <si>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</si>
  <si>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</si>
  <si>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</si>
  <si>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</si>
  <si>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</si>
  <si>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</si>
  <si>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</si>
  <si>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</si>
  <si>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</si>
  <si>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</si>
  <si>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</si>
  <si>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</si>
  <si>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</si>
  <si>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</si>
  <si>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</si>
  <si>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</si>
  <si>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</si>
  <si>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</si>
  <si>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</si>
  <si>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</si>
  <si>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</si>
  <si>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</si>
  <si>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</si>
  <si>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</si>
  <si>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</si>
  <si>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</si>
  <si>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</si>
  <si>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</si>
  <si>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</si>
  <si>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</si>
  <si>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</si>
  <si>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</si>
  <si>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</si>
  <si>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</si>
  <si>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</si>
  <si>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</si>
  <si>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</si>
  <si>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</si>
  <si>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</si>
  <si>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</si>
  <si>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</si>
  <si>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</si>
  <si>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</si>
  <si>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</si>
  <si>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</si>
  <si>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</si>
  <si>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</si>
  <si>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</si>
  <si>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</si>
  <si>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</si>
  <si>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</si>
  <si>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</si>
  <si>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</si>
  <si>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</si>
  <si>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</si>
  <si>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</si>
  <si>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</si>
  <si>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</si>
  <si>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</si>
  <si>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</si>
  <si>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</si>
  <si>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</si>
  <si>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</si>
  <si>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</si>
  <si>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</si>
  <si>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</si>
  <si>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</si>
  <si>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</si>
  <si>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</si>
  <si>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</si>
  <si>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</si>
  <si>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</si>
  <si>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</si>
  <si>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</si>
  <si>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</si>
  <si>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</si>
  <si>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</si>
  <si>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</si>
  <si>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</si>
  <si>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</si>
  <si>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</si>
  <si>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</si>
  <si>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</si>
  <si>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</si>
  <si>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</si>
  <si>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</si>
  <si>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</si>
  <si>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</si>
  <si>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</si>
  <si>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</si>
  <si>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</si>
  <si>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</si>
  <si>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</si>
  <si>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</si>
  <si>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</si>
  <si>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</si>
  <si>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</si>
  <si>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</si>
  <si>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</si>
  <si>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</si>
  <si>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</si>
  <si>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</si>
  <si>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</si>
  <si>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</si>
  <si>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</si>
  <si>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</si>
  <si>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</si>
  <si>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</si>
  <si>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</si>
  <si>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</si>
  <si>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</si>
  <si>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</si>
  <si>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</si>
  <si>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</si>
  <si>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</si>
  <si>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</si>
  <si>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</si>
  <si>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</si>
  <si>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</si>
  <si>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</si>
  <si>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</si>
  <si>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</si>
  <si>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</si>
  <si>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</si>
  <si>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</si>
  <si>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</si>
  <si>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</si>
  <si>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</si>
  <si>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</si>
  <si>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</si>
  <si>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</si>
  <si>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</si>
  <si>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</si>
  <si>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</si>
  <si>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</si>
  <si>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</si>
  <si>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</si>
  <si>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</si>
  <si>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</si>
  <si>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</si>
  <si>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</si>
  <si>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</si>
  <si>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</si>
  <si>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</si>
  <si>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</si>
  <si>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</si>
  <si>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</si>
  <si>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</si>
  <si>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</si>
  <si>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</si>
  <si>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</si>
  <si>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</si>
  <si>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</si>
  <si>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</si>
  <si>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</si>
  <si>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</si>
  <si>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</si>
  <si>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</si>
  <si>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</si>
  <si>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</si>
  <si>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</si>
  <si>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</si>
  <si>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</si>
  <si>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</si>
  <si>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</si>
  <si>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</si>
  <si>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</si>
  <si>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</si>
  <si>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</si>
  <si>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</si>
  <si>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</si>
  <si>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</si>
  <si>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</si>
  <si>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</si>
  <si>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</si>
  <si>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</si>
  <si>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</si>
  <si>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</si>
  <si>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</si>
  <si>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</si>
  <si>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</si>
  <si>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</si>
  <si>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</si>
  <si>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</si>
  <si>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</si>
  <si>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</si>
  <si>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</si>
  <si>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</si>
  <si>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</si>
  <si>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</si>
  <si>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</si>
  <si>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</si>
  <si>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</si>
  <si>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</si>
  <si>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</si>
  <si>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</si>
  <si>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</si>
  <si>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</si>
  <si>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</si>
  <si>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</si>
  <si>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</si>
  <si>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</si>
  <si>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</si>
  <si>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</si>
  <si>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</si>
  <si>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</si>
  <si>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</si>
  <si>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</si>
  <si>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</si>
  <si>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</si>
  <si>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</si>
  <si>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</si>
  <si>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</si>
  <si>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</si>
  <si>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</si>
  <si>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</si>
  <si>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</si>
  <si>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</si>
  <si>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</si>
  <si>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</si>
  <si>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</si>
  <si>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</si>
  <si>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</si>
  <si>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</si>
  <si>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</si>
  <si>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</si>
  <si>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</si>
  <si>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</si>
  <si>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</si>
  <si>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</si>
  <si>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</si>
  <si>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</si>
  <si>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</si>
  <si>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</si>
  <si>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</si>
  <si>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</si>
  <si>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</si>
  <si>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</si>
  <si>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</si>
  <si>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</si>
  <si>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</si>
  <si>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</si>
  <si>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</si>
  <si>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</si>
  <si>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</si>
  <si>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</si>
  <si>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</si>
  <si>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</si>
  <si>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</si>
  <si>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</si>
  <si>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</si>
  <si>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</si>
  <si>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</si>
  <si>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</si>
  <si>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</si>
  <si>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</si>
  <si>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</si>
  <si>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</si>
  <si>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</si>
  <si>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</si>
  <si>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</si>
  <si>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</si>
  <si>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</si>
  <si>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</si>
  <si>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</si>
  <si>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</si>
  <si>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</si>
  <si>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</si>
  <si>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</si>
  <si>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</si>
  <si>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</si>
  <si>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</si>
  <si>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</si>
  <si>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</si>
  <si>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</si>
  <si>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</si>
  <si>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</si>
  <si>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</si>
  <si>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</si>
  <si>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</si>
  <si>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</si>
  <si>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</si>
  <si>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</si>
  <si>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</si>
  <si>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</si>
  <si>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</si>
  <si>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</si>
  <si>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</si>
  <si>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</si>
  <si>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</si>
  <si>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</si>
  <si>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</si>
  <si>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</si>
  <si>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</si>
  <si>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</si>
  <si>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</si>
  <si>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</si>
  <si>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</si>
  <si>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</si>
  <si>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</si>
  <si>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</si>
  <si>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</si>
  <si>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</si>
  <si>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</si>
  <si>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</si>
  <si>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</si>
  <si>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</si>
  <si>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</si>
  <si>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</si>
  <si>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</si>
  <si>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</si>
  <si>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</si>
  <si>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</si>
  <si>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</si>
  <si>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</si>
  <si>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</si>
  <si>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</si>
  <si>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</si>
  <si>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</si>
  <si>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</si>
  <si>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</si>
  <si>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</si>
  <si>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</si>
  <si>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</si>
  <si>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</si>
  <si>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</si>
  <si>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</si>
  <si>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</si>
  <si>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</si>
  <si>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</si>
  <si>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</si>
  <si>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</si>
  <si>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</si>
  <si>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</si>
  <si>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</si>
  <si>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</si>
  <si>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</si>
  <si>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</si>
  <si>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</si>
  <si>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</si>
  <si>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</si>
  <si>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</si>
  <si>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</si>
  <si>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</si>
  <si>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</si>
  <si>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</si>
  <si>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</si>
  <si>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</si>
  <si>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</si>
  <si>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</si>
  <si>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</si>
  <si>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</si>
  <si>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</si>
  <si>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</si>
  <si>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</si>
  <si>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</si>
  <si>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</si>
  <si>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</si>
  <si>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</si>
  <si>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</si>
  <si>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</si>
  <si>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</si>
  <si>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</si>
  <si>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</si>
  <si>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</si>
  <si>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</si>
  <si>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</si>
  <si>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</si>
  <si>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</si>
  <si>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</si>
  <si>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</si>
  <si>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</si>
  <si>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</si>
  <si>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</si>
  <si>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</si>
  <si>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</si>
  <si>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</si>
  <si>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</si>
  <si>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</si>
  <si>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</si>
  <si>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</si>
  <si>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</si>
  <si>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</si>
  <si>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</si>
  <si>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</si>
  <si>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</si>
  <si>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</si>
  <si>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</si>
  <si>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</si>
  <si>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</si>
  <si>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</si>
  <si>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</si>
  <si>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</si>
  <si>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</si>
  <si>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</si>
  <si>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</si>
  <si>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</si>
  <si>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</si>
  <si>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</si>
  <si>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</si>
  <si>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</si>
  <si>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</si>
  <si>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</si>
  <si>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</si>
  <si>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</si>
  <si>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</si>
  <si>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</si>
  <si>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</si>
  <si>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</si>
  <si>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</si>
  <si>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</si>
  <si>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</si>
  <si>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</si>
  <si>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</si>
  <si>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</si>
  <si>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</si>
  <si>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</si>
  <si>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</si>
  <si>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</si>
  <si>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</si>
  <si>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</si>
  <si>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</si>
  <si>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</si>
  <si>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</si>
  <si>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</si>
  <si>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</si>
  <si>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</si>
  <si>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</si>
  <si>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</si>
  <si>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</si>
  <si>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</si>
  <si>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</si>
  <si>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</si>
  <si>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</si>
  <si>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</si>
  <si>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</si>
  <si>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</si>
  <si>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</si>
  <si>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</si>
  <si>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</si>
  <si>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</si>
  <si>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</si>
  <si>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</si>
  <si>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</si>
  <si>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</si>
  <si>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</si>
  <si>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</si>
  <si>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</si>
  <si>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</si>
  <si>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</si>
  <si>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</si>
  <si>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</si>
  <si>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</si>
  <si>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</si>
  <si>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</si>
  <si>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</si>
  <si>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</si>
  <si>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</si>
  <si>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</si>
  <si>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</si>
  <si>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</si>
  <si>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</si>
  <si>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</si>
  <si>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</si>
  <si>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</si>
  <si>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</si>
  <si>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</si>
  <si>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</si>
  <si>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</si>
  <si>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</si>
  <si>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</si>
  <si>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</si>
  <si>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</si>
  <si>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</si>
  <si>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</si>
  <si>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</si>
  <si>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</si>
  <si>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</si>
  <si>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</si>
  <si>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</si>
  <si>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</si>
  <si>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</si>
  <si>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</si>
  <si>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</si>
  <si>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</si>
  <si>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</si>
  <si>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</si>
  <si>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</si>
  <si>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</si>
  <si>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</si>
  <si>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</si>
  <si>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</si>
  <si>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</si>
  <si>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</si>
  <si>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</si>
  <si>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</si>
  <si>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</si>
  <si>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</si>
  <si>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</si>
  <si>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</si>
  <si>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</si>
  <si>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</si>
  <si>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</si>
  <si>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</si>
  <si>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</si>
  <si>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</si>
  <si>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</si>
  <si>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</si>
  <si>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</si>
  <si>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</si>
  <si>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</si>
  <si>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</si>
  <si>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</si>
  <si>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</si>
  <si>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</si>
  <si>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</si>
  <si>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</si>
  <si>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</si>
  <si>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</si>
  <si>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</si>
  <si>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</si>
  <si>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</si>
  <si>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</si>
  <si>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</si>
  <si>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</si>
  <si>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</si>
  <si>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</si>
  <si>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</si>
  <si>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</si>
  <si>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</si>
  <si>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</si>
  <si>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</si>
  <si>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</si>
  <si>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</si>
  <si>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</si>
  <si>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</si>
  <si>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</si>
  <si>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</si>
  <si>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</si>
  <si>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</si>
  <si>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</si>
  <si>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</si>
  <si>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</si>
  <si>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</si>
  <si>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</si>
  <si>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</si>
  <si>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</si>
  <si>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</si>
  <si>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</si>
  <si>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</si>
  <si>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</si>
  <si>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</si>
  <si>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</si>
  <si>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</si>
  <si>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</si>
  <si>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</si>
  <si>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</si>
  <si>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</si>
  <si>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</si>
  <si>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</si>
  <si>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</si>
  <si>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</si>
  <si>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</si>
  <si>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</si>
  <si>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</si>
  <si>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</si>
  <si>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</si>
  <si>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</si>
  <si>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</si>
  <si>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</si>
  <si>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</si>
  <si>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</si>
  <si>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</si>
  <si>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</si>
  <si>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</si>
  <si>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</si>
  <si>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</si>
  <si>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</si>
  <si>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</si>
  <si>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</si>
  <si>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</si>
  <si>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</si>
  <si>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</si>
  <si>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</si>
  <si>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</si>
  <si>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</si>
  <si>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</si>
  <si>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</si>
  <si>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</si>
  <si>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</si>
  <si>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</si>
  <si>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</si>
  <si>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</si>
  <si>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</si>
  <si>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</si>
  <si>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</si>
  <si>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</si>
  <si>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</si>
  <si>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</si>
  <si>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</si>
  <si>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</si>
  <si>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</si>
  <si>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</si>
  <si>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</si>
  <si>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</si>
  <si>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</si>
  <si>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</si>
  <si>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</si>
  <si>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</si>
  <si>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</si>
  <si>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</si>
  <si>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</si>
  <si>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</si>
  <si>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</si>
  <si>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</si>
  <si>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</si>
  <si>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</si>
  <si>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</si>
  <si>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</si>
  <si>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</si>
  <si>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</si>
  <si>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</si>
  <si>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</si>
  <si>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</si>
  <si>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</si>
  <si>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</si>
  <si>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</si>
  <si>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</si>
  <si>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</si>
  <si>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</si>
  <si>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</si>
  <si>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</si>
  <si>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</si>
  <si>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</si>
  <si>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</si>
  <si>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</si>
  <si>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</si>
  <si>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</si>
  <si>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</si>
  <si>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</si>
  <si>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</si>
  <si>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</si>
  <si>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</si>
  <si>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</si>
  <si>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</si>
  <si>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</si>
  <si>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</si>
  <si>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</si>
  <si>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</si>
  <si>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</si>
  <si>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</si>
  <si>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</si>
  <si>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</si>
  <si>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</si>
  <si>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</si>
  <si>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</si>
  <si>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</si>
  <si>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</si>
  <si>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</si>
  <si>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</si>
  <si>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</si>
  <si>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</si>
  <si>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</si>
  <si>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</si>
  <si>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</si>
  <si>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</si>
  <si>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</si>
  <si>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</si>
  <si>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</si>
  <si>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</si>
  <si>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</si>
  <si>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</si>
  <si>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</si>
  <si>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</si>
  <si>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</si>
  <si>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</si>
  <si>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</si>
  <si>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</si>
  <si>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</si>
  <si>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</si>
  <si>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</si>
  <si>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</si>
  <si>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</si>
  <si>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</si>
  <si>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</si>
  <si>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</si>
  <si>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</si>
  <si>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</si>
  <si>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</si>
  <si>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</si>
  <si>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</si>
  <si>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</si>
  <si>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</si>
  <si>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</si>
  <si>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</si>
  <si>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</si>
  <si>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</si>
  <si>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</si>
  <si>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</si>
  <si>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</si>
  <si>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</si>
  <si>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</si>
  <si>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</si>
  <si>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</si>
  <si>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</si>
  <si>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</si>
  <si>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</si>
  <si>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</si>
  <si>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</si>
  <si>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</si>
  <si>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</si>
  <si>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</si>
  <si>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</si>
  <si>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</si>
  <si>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</si>
  <si>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</si>
  <si>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</si>
  <si>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</si>
  <si>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</si>
  <si>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</si>
  <si>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</si>
  <si>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</si>
  <si>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</si>
  <si>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</si>
  <si>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</si>
  <si>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</si>
  <si>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</si>
  <si>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</si>
  <si>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</si>
  <si>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</si>
  <si>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</si>
  <si>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</si>
  <si>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</si>
  <si>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</si>
  <si>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</si>
  <si>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</si>
  <si>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</si>
  <si>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</si>
  <si>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</si>
  <si>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</si>
  <si>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</si>
  <si>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</si>
  <si>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</si>
  <si>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</si>
  <si>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</si>
  <si>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</si>
  <si>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</si>
  <si>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</si>
  <si>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</si>
  <si>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</si>
  <si>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</si>
  <si>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</si>
  <si>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</si>
  <si>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</si>
  <si>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</si>
  <si>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</si>
  <si>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</si>
  <si>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</si>
  <si>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</si>
  <si>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</si>
  <si>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</si>
  <si>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</si>
  <si>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</si>
  <si>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</si>
  <si>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</si>
  <si>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</si>
  <si>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</si>
  <si>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</si>
  <si>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</si>
  <si>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</si>
  <si>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</si>
  <si>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</si>
  <si>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</si>
  <si>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</si>
  <si>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</si>
  <si>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</si>
  <si>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</si>
  <si>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</si>
  <si>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</si>
  <si>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</si>
  <si>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</si>
  <si>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</si>
  <si>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</si>
  <si>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</si>
  <si>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</si>
  <si>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</si>
  <si>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</si>
  <si>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</si>
  <si>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</si>
  <si>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</si>
  <si>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</si>
  <si>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</si>
  <si>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</si>
  <si>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</si>
  <si>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</si>
  <si>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</si>
  <si>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</si>
  <si>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</si>
  <si>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</si>
  <si>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</si>
  <si>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</si>
  <si>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</si>
  <si>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</si>
  <si>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</si>
  <si>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</si>
  <si>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</si>
  <si>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</si>
  <si>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</si>
  <si>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</si>
  <si>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</si>
  <si>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</si>
  <si>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</si>
  <si>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</si>
  <si>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</si>
  <si>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</si>
  <si>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</si>
  <si>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</si>
  <si>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</si>
  <si>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</si>
  <si>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</si>
  <si>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</si>
  <si>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</si>
  <si>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</si>
  <si>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</si>
  <si>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</si>
  <si>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</si>
  <si>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</si>
  <si>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</si>
  <si>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</si>
  <si>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</si>
  <si>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</si>
  <si>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</si>
  <si>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</si>
  <si>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</si>
  <si>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</si>
  <si>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</si>
  <si>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</si>
  <si>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</si>
  <si>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</si>
  <si>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</si>
  <si>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</si>
  <si>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</si>
  <si>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</si>
  <si>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</si>
  <si>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</si>
  <si>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</si>
  <si>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</si>
  <si>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</si>
  <si>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</si>
  <si>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</si>
  <si>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</si>
  <si>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</si>
  <si>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</si>
  <si>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</si>
  <si>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</si>
  <si>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</si>
  <si>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</si>
  <si>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</si>
  <si>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</si>
  <si>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</si>
  <si>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</si>
  <si>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</si>
  <si>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</si>
  <si>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</si>
  <si>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</si>
  <si>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</si>
  <si>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</si>
  <si>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</si>
  <si>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</si>
  <si>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</si>
  <si>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</si>
  <si>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</si>
  <si>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</si>
  <si>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</si>
  <si>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</si>
  <si>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</si>
  <si>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</si>
  <si>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</si>
  <si>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</si>
  <si>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</si>
  <si>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</si>
  <si>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</si>
  <si>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</si>
  <si>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</si>
  <si>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</si>
  <si>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</si>
  <si>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</si>
  <si>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</si>
  <si>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</si>
  <si>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</si>
  <si>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</si>
  <si>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</si>
  <si>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</si>
  <si>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</si>
  <si>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</si>
  <si>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</si>
  <si>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</si>
  <si>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</si>
  <si>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</si>
  <si>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</si>
  <si>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</si>
  <si>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</si>
  <si>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</si>
  <si>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</si>
  <si>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</si>
  <si>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</si>
  <si>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</si>
  <si>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</si>
  <si>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</si>
  <si>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</si>
  <si>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</si>
  <si>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</si>
  <si>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</si>
  <si>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</si>
  <si>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</si>
  <si>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</si>
  <si>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</si>
  <si>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</si>
  <si>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</si>
  <si>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</si>
  <si>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</si>
  <si>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</si>
  <si>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</si>
  <si>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</si>
  <si>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</si>
  <si>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</si>
  <si>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</si>
  <si>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</si>
  <si>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</si>
  <si>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</si>
  <si>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</si>
  <si>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</si>
  <si>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</si>
  <si>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</si>
  <si>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</si>
  <si>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</si>
  <si>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</si>
  <si>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</si>
  <si>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</si>
  <si>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</si>
  <si>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</si>
  <si>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</si>
  <si>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</si>
  <si>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</si>
  <si>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</si>
  <si>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</si>
  <si>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</si>
  <si>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</si>
  <si>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</si>
  <si>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</si>
  <si>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</si>
  <si>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</si>
  <si>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</si>
  <si>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</si>
  <si>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</si>
  <si>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</si>
  <si>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</si>
  <si>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</si>
  <si>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</si>
  <si>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</si>
  <si>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</si>
  <si>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</si>
  <si>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</si>
  <si>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</si>
  <si>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</si>
  <si>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</si>
  <si>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</si>
  <si>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</si>
  <si>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</si>
  <si>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</si>
  <si>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</si>
  <si>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</si>
  <si>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</si>
  <si>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</si>
  <si>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</si>
  <si>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</si>
  <si>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</si>
  <si>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</si>
  <si>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</si>
  <si>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</si>
  <si>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</si>
  <si>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</si>
  <si>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</si>
  <si>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</si>
  <si>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</si>
  <si>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</si>
  <si>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</si>
  <si>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</si>
  <si>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</si>
  <si>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</si>
  <si>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</si>
  <si>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</si>
  <si>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</si>
  <si>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</si>
  <si>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</si>
  <si>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</si>
  <si>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</si>
  <si>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</si>
  <si>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</si>
  <si>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</si>
  <si>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</si>
  <si>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</si>
  <si>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</si>
  <si>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</si>
  <si>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</si>
  <si>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</si>
  <si>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</si>
  <si>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</si>
  <si>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</si>
  <si>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</si>
  <si>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</si>
  <si>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</si>
  <si>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</si>
  <si>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</si>
  <si>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</si>
  <si>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</si>
  <si>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</si>
  <si>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</si>
  <si>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</si>
  <si>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</si>
  <si>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</si>
  <si>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</si>
  <si>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</si>
  <si>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</si>
  <si>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</si>
  <si>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</si>
  <si>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</si>
  <si>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</si>
  <si>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</si>
  <si>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</si>
  <si>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</si>
  <si>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</si>
  <si>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</si>
  <si>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</si>
  <si>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</si>
  <si>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</si>
  <si>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</si>
  <si>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</si>
  <si>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</si>
  <si>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</si>
  <si>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</si>
  <si>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</si>
  <si>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</si>
  <si>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</si>
  <si>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</si>
  <si>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</si>
  <si>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</si>
  <si>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</si>
  <si>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</si>
  <si>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</si>
  <si>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</si>
  <si>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</si>
  <si>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</si>
  <si>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</si>
  <si>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</si>
  <si>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</si>
  <si>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</si>
  <si>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</si>
  <si>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</si>
  <si>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</si>
  <si>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</si>
  <si>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</si>
  <si>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</si>
  <si>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</si>
  <si>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</si>
  <si>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</si>
  <si>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</si>
  <si>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</si>
  <si>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</si>
  <si>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</si>
  <si>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</si>
  <si>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</si>
  <si>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</si>
  <si>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</si>
  <si>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</si>
  <si>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</si>
  <si>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</si>
  <si>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</si>
  <si>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</si>
  <si>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</si>
  <si>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</si>
  <si>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</si>
  <si>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</si>
  <si>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</si>
  <si>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</si>
  <si>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</si>
  <si>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</si>
  <si>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</si>
  <si>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</si>
  <si>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</si>
  <si>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</si>
  <si>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</si>
  <si>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</si>
  <si>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</si>
  <si>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</si>
  <si>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</si>
  <si>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</si>
  <si>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</si>
  <si>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</si>
  <si>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</si>
  <si>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</si>
  <si>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</si>
  <si>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</si>
  <si>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</si>
  <si>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</si>
  <si>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</si>
  <si>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</si>
  <si>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</si>
  <si>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</si>
  <si>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</si>
  <si>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</si>
  <si>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</si>
  <si>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</si>
  <si>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</si>
  <si>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</si>
  <si>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</si>
  <si>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</si>
  <si>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</si>
  <si>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</si>
  <si>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</si>
  <si>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</si>
  <si>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</si>
  <si>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</si>
  <si>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</si>
  <si>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</si>
  <si>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</si>
  <si>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</si>
  <si>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</si>
  <si>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</si>
  <si>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</si>
  <si>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</si>
  <si>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</si>
  <si>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</si>
  <si>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</si>
  <si>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</si>
  <si>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</si>
  <si>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</si>
  <si>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</si>
  <si>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</si>
  <si>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</si>
  <si>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</si>
  <si>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</si>
  <si>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</si>
  <si>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</si>
  <si>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</si>
  <si>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</si>
  <si>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</si>
  <si>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</si>
  <si>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</si>
  <si>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</si>
  <si>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</si>
  <si>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</si>
  <si>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</si>
  <si>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</si>
  <si>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</si>
  <si>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</si>
  <si>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</si>
  <si>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</si>
  <si>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</si>
  <si>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</si>
  <si>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</si>
  <si>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</si>
  <si>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</si>
  <si>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</si>
  <si>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</si>
  <si>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</si>
  <si>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</si>
  <si>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</si>
  <si>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</si>
  <si>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</si>
  <si>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</si>
  <si>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</si>
  <si>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</si>
  <si>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</si>
  <si>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</si>
  <si>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</si>
  <si>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</si>
  <si>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</si>
  <si>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</si>
  <si>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</si>
  <si>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</si>
  <si>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</si>
  <si>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</si>
  <si>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</si>
  <si>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</si>
  <si>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</si>
  <si>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</si>
  <si>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</si>
  <si>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</si>
  <si>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</si>
  <si>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</si>
  <si>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</si>
  <si>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</si>
  <si>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</si>
  <si>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</si>
  <si>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</si>
  <si>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</si>
  <si>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</si>
  <si>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</si>
  <si>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</si>
  <si>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</si>
  <si>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</si>
  <si>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</si>
  <si>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</si>
  <si>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</si>
  <si>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</si>
  <si>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</si>
  <si>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</si>
  <si>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</si>
  <si>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</si>
  <si>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</si>
  <si>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</si>
  <si>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</si>
  <si>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</si>
  <si>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</si>
  <si>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</si>
  <si>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</si>
  <si>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</si>
  <si>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</si>
  <si>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</si>
  <si>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</si>
  <si>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</si>
  <si>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</si>
  <si>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</si>
  <si>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</si>
  <si>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</si>
  <si>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</si>
  <si>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</si>
  <si>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</si>
  <si>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</si>
  <si>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</si>
  <si>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</si>
  <si>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</si>
  <si>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</si>
  <si>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</si>
  <si>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</si>
  <si>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</si>
  <si>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</si>
  <si>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</si>
  <si>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</si>
  <si>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</si>
  <si>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</si>
  <si>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</si>
  <si>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</si>
  <si>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</si>
  <si>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</si>
  <si>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</si>
  <si>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</si>
  <si>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</si>
  <si>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</si>
  <si>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</si>
  <si>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</si>
  <si>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</si>
  <si>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</si>
  <si>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</si>
  <si>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</si>
  <si>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</si>
  <si>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</si>
  <si>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</si>
  <si>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</si>
  <si>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</si>
  <si>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</si>
  <si>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</si>
  <si>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</si>
  <si>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</si>
  <si>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</si>
  <si>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</si>
  <si>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</si>
  <si>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</si>
  <si>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</si>
  <si>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</si>
  <si>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</si>
  <si>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</si>
  <si>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</si>
  <si>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</si>
  <si>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</si>
  <si>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</si>
  <si>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</si>
  <si>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</si>
  <si>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</si>
  <si>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</si>
  <si>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</si>
  <si>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</si>
  <si>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</si>
  <si>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</si>
  <si>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</si>
  <si>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</si>
  <si>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</si>
  <si>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</si>
  <si>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</si>
  <si>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</si>
  <si>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</si>
  <si>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</si>
  <si>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</si>
  <si>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</si>
  <si>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</si>
  <si>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</si>
  <si>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</si>
  <si>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</si>
  <si>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</si>
  <si>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</si>
  <si>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</si>
  <si>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</si>
  <si>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</si>
  <si>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</si>
  <si>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</si>
  <si>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</si>
  <si>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</si>
  <si>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</si>
  <si>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</si>
  <si>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</si>
  <si>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</si>
  <si>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</si>
  <si>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</si>
  <si>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</si>
  <si>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</si>
  <si>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</si>
  <si>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</si>
  <si>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</si>
  <si>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</si>
  <si>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</si>
  <si>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</si>
  <si>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</si>
  <si>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</si>
  <si>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</si>
  <si>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</si>
  <si>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</si>
  <si>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</si>
  <si>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</si>
  <si>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</si>
  <si>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</si>
  <si>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</si>
  <si>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</si>
  <si>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</si>
  <si>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</si>
  <si>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</si>
  <si>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</si>
  <si>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</si>
  <si>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</si>
  <si>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</si>
  <si>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</si>
  <si>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</si>
  <si>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</si>
  <si>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</si>
  <si>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</si>
  <si>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</si>
  <si>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</si>
  <si>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</si>
  <si>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</si>
  <si>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</si>
  <si>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</si>
  <si>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</si>
  <si>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</si>
  <si>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</si>
  <si>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</si>
  <si>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</si>
  <si>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</si>
  <si>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</si>
  <si>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</si>
  <si>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</si>
  <si>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</si>
  <si>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</si>
  <si>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</si>
  <si>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</si>
  <si>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</si>
  <si>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</si>
  <si>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</si>
  <si>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</si>
  <si>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</si>
  <si>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</si>
  <si>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</si>
  <si>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</si>
  <si>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</si>
  <si>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</si>
  <si>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</si>
  <si>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</si>
  <si>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</si>
  <si>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</si>
  <si>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</si>
  <si>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</si>
  <si>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</si>
  <si>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</si>
  <si>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</si>
  <si>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</si>
  <si>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</si>
  <si>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</si>
  <si>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</si>
  <si>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</si>
  <si>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</si>
  <si>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</si>
  <si>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</si>
  <si>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</si>
  <si>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</si>
  <si>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</si>
  <si>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</si>
  <si>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</si>
  <si>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</si>
  <si>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</si>
  <si>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</si>
  <si>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</si>
  <si>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</si>
  <si>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</si>
  <si>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</si>
  <si>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</si>
  <si>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</si>
  <si>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</si>
  <si>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</si>
  <si>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</si>
  <si>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</si>
  <si>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</si>
  <si>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</si>
  <si>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</si>
  <si>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</si>
  <si>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</si>
  <si>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</si>
  <si>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</si>
  <si>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</si>
  <si>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</si>
  <si>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</si>
  <si>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</si>
  <si>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</si>
  <si>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</si>
  <si>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</si>
  <si>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</si>
  <si>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</si>
  <si>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</si>
  <si>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</si>
  <si>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</si>
  <si>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</si>
  <si>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</si>
  <si>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</si>
  <si>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</si>
  <si>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</si>
  <si>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</si>
  <si>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</si>
  <si>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</si>
  <si>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</si>
  <si>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</si>
  <si>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</si>
  <si>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</si>
  <si>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</si>
  <si>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</si>
  <si>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</si>
  <si>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</si>
  <si>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</si>
  <si>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</si>
  <si>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</si>
  <si>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</si>
  <si>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</si>
  <si>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</si>
  <si>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</si>
  <si>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</si>
  <si>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</si>
  <si>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</si>
  <si>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</si>
  <si>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</si>
  <si>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</si>
  <si>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</si>
  <si>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</si>
  <si>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</si>
  <si>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</si>
  <si>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</si>
  <si>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</si>
  <si>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</si>
  <si>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</si>
  <si>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</si>
  <si>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</si>
  <si>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</si>
  <si>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</si>
  <si>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</si>
  <si>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</si>
  <si>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</si>
  <si>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</si>
  <si>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</si>
  <si>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</si>
  <si>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</si>
  <si>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</si>
  <si>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</si>
  <si>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</si>
  <si>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</si>
  <si>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</si>
  <si>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</si>
  <si>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</si>
  <si>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</si>
  <si>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</si>
  <si>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</si>
  <si>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</si>
  <si>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</si>
  <si>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</si>
  <si>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</si>
  <si>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</si>
  <si>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</si>
  <si>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</si>
  <si>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</si>
  <si>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</si>
  <si>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</si>
  <si>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</si>
  <si>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</si>
  <si>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</si>
  <si>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</si>
  <si>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</si>
  <si>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</si>
  <si>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</si>
  <si>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</si>
  <si>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</si>
  <si>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</si>
  <si>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</si>
  <si>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</si>
  <si>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</si>
  <si>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</si>
  <si>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</si>
  <si>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</si>
  <si>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</si>
  <si>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</si>
  <si>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</si>
  <si>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</si>
  <si>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</si>
  <si>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</si>
  <si>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</si>
  <si>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</si>
  <si>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</si>
  <si>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</si>
  <si>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</si>
  <si>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</si>
  <si>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</si>
  <si>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</si>
  <si>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</si>
  <si>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</si>
  <si>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</si>
  <si>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</si>
  <si>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</si>
  <si>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</si>
  <si>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</si>
  <si>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</si>
  <si>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</si>
  <si>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</si>
  <si>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</si>
  <si>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</si>
  <si>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</si>
  <si>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</si>
  <si>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</si>
  <si>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</si>
  <si>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</si>
  <si>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</si>
  <si>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</si>
  <si>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</si>
  <si>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</si>
  <si>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</si>
  <si>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</si>
  <si>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</si>
  <si>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</si>
  <si>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</si>
  <si>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</si>
  <si>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</si>
  <si>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</si>
  <si>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</si>
  <si>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</si>
  <si>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</si>
  <si>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</si>
  <si>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</si>
  <si>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</si>
  <si>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</si>
  <si>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</si>
  <si>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</si>
  <si>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</si>
  <si>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</si>
  <si>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</si>
  <si>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</si>
  <si>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</si>
  <si>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</si>
  <si>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</si>
  <si>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</si>
  <si>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</si>
  <si>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</si>
  <si>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</si>
  <si>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</si>
  <si>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</si>
  <si>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</si>
  <si>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</si>
  <si>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</si>
  <si>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</si>
  <si>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</si>
  <si>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</si>
  <si>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</si>
  <si>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</si>
  <si>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</si>
  <si>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</si>
  <si>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</si>
  <si>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</si>
  <si>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</si>
  <si>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</si>
  <si>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</si>
  <si>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</si>
  <si>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</si>
  <si>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</si>
  <si>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</si>
  <si>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</si>
  <si>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</si>
  <si>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</si>
  <si>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</si>
  <si>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</si>
  <si>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</si>
  <si>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</si>
  <si>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</si>
  <si>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</si>
  <si>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</si>
  <si>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</si>
  <si>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</si>
  <si>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</si>
  <si>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</si>
  <si>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</si>
  <si>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</si>
  <si>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</si>
  <si>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</si>
  <si>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</si>
  <si>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</si>
  <si>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</si>
  <si>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</si>
  <si>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</si>
  <si>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</si>
  <si>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</si>
  <si>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</si>
  <si>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</si>
  <si>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</si>
  <si>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</si>
  <si>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</si>
  <si>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</si>
  <si>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</si>
  <si>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</si>
  <si>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</si>
  <si>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</si>
  <si>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</si>
  <si>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</si>
  <si>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</si>
  <si>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</si>
  <si>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</si>
  <si>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</si>
  <si>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</si>
  <si>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</si>
  <si>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</si>
  <si>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</si>
  <si>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</si>
  <si>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</si>
  <si>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</si>
  <si>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</si>
  <si>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</si>
  <si>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</si>
  <si>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</si>
  <si>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</si>
  <si>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</si>
  <si>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</si>
  <si>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</si>
  <si>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</si>
  <si>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</si>
  <si>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</si>
  <si>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</si>
  <si>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</si>
  <si>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</si>
  <si>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</si>
  <si>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</si>
  <si>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</si>
  <si>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</si>
  <si>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</si>
  <si>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</si>
  <si>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</si>
  <si>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</si>
  <si>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</si>
  <si>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</si>
  <si>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</si>
  <si>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</si>
  <si>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</si>
  <si>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</si>
  <si>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</si>
  <si>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</si>
  <si>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</si>
  <si>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</si>
  <si>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</si>
  <si>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</si>
  <si>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</si>
  <si>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</si>
  <si>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</si>
  <si>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</si>
  <si>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</si>
  <si>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</si>
  <si>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</si>
  <si>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</si>
  <si>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</si>
  <si>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</si>
  <si>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</si>
  <si>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</si>
  <si>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</si>
  <si>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</si>
  <si>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</si>
  <si>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</si>
  <si>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</si>
  <si>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</si>
  <si>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</si>
  <si>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</si>
  <si>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</si>
  <si>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</si>
  <si>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</si>
  <si>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</si>
  <si>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</si>
  <si>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</si>
  <si>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</si>
  <si>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</si>
  <si>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</si>
  <si>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</si>
  <si>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</si>
  <si>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</si>
  <si>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</si>
  <si>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</si>
  <si>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</si>
  <si>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</si>
  <si>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</si>
  <si>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</si>
  <si>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</si>
  <si>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</si>
  <si>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</si>
  <si>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</si>
  <si>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</si>
  <si>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</si>
  <si>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</si>
  <si>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</si>
  <si>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</si>
  <si>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</si>
  <si>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</si>
  <si>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</si>
  <si>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</si>
  <si>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</si>
  <si>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</si>
  <si>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</si>
  <si>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</si>
  <si>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</si>
  <si>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</si>
  <si>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</si>
  <si>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</si>
  <si>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</si>
  <si>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</si>
  <si>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</si>
  <si>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</si>
  <si>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</si>
  <si>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</si>
  <si>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</si>
  <si>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</si>
  <si>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</si>
  <si>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</si>
  <si>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</si>
  <si>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</si>
  <si>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</si>
  <si>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</si>
  <si>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</si>
  <si>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</si>
  <si>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</si>
  <si>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</si>
  <si>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</si>
  <si>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</si>
  <si>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</si>
  <si>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</si>
  <si>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</si>
  <si>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</si>
  <si>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</si>
  <si>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</si>
  <si>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</si>
  <si>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</si>
  <si>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</si>
  <si>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</si>
  <si>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</si>
  <si>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</si>
  <si>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</si>
  <si>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</si>
  <si>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</si>
  <si>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</si>
  <si>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</si>
  <si>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</si>
  <si>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</si>
  <si>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</si>
  <si>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</si>
  <si>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</si>
  <si>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</si>
  <si>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</si>
  <si>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</si>
  <si>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</si>
  <si>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</si>
  <si>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</si>
  <si>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</si>
  <si>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</si>
  <si>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</si>
  <si>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</si>
  <si>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</si>
  <si>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</si>
  <si>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</si>
  <si>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</si>
  <si>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</si>
  <si>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</si>
  <si>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</si>
  <si>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</si>
  <si>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</si>
  <si>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</si>
  <si>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</si>
  <si>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</si>
  <si>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</si>
  <si>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</si>
  <si>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</si>
  <si>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</si>
  <si>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</si>
  <si>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</si>
  <si>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</si>
  <si>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</si>
  <si>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</si>
  <si>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</si>
  <si>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</si>
  <si>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</si>
  <si>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</si>
  <si>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</si>
  <si>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</si>
  <si>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</si>
  <si>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</si>
  <si>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</si>
  <si>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</si>
  <si>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</si>
  <si>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</si>
  <si>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</si>
  <si>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</si>
  <si>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</si>
  <si>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</si>
  <si>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</si>
  <si>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</si>
  <si>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</si>
  <si>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</si>
  <si>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</si>
  <si>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</si>
  <si>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</si>
  <si>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</si>
  <si>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</si>
  <si>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</si>
  <si>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</si>
  <si>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</si>
  <si>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</si>
  <si>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</si>
  <si>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</si>
  <si>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</si>
  <si>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</si>
  <si>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</si>
  <si>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</si>
  <si>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</si>
  <si>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</si>
  <si>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</si>
  <si>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</si>
  <si>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</si>
  <si>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</si>
  <si>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</si>
  <si>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</si>
  <si>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</si>
  <si>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</si>
  <si>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</si>
  <si>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</si>
  <si>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</si>
  <si>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</si>
  <si>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</si>
  <si>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</si>
  <si>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</si>
  <si>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</si>
  <si>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</si>
  <si>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</si>
  <si>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</si>
  <si>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</si>
  <si>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</si>
  <si>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</si>
  <si>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</si>
  <si>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</si>
  <si>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</si>
  <si>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</si>
  <si>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</si>
  <si>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</si>
  <si>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</si>
  <si>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</si>
  <si>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</si>
  <si>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</si>
  <si>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</si>
  <si>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</si>
  <si>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</si>
  <si>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</si>
  <si>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</si>
  <si>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</si>
  <si>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</si>
  <si>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</si>
  <si>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</si>
  <si>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</si>
  <si>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</si>
  <si>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</si>
  <si>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</si>
  <si>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</si>
  <si>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</si>
  <si>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</si>
  <si>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</si>
  <si>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</si>
  <si>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</si>
  <si>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</si>
  <si>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</si>
  <si>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</si>
  <si>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</si>
  <si>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</si>
  <si>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</si>
  <si>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</si>
  <si>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</si>
  <si>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</si>
  <si>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</si>
  <si>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</si>
  <si>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</si>
  <si>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</si>
  <si>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</si>
  <si>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</si>
  <si>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</si>
  <si>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</si>
  <si>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</si>
  <si>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</si>
  <si>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</si>
  <si>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</si>
  <si>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</si>
  <si>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</si>
  <si>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</si>
  <si>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</si>
  <si>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</si>
  <si>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</si>
  <si>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</si>
  <si>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</si>
  <si>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</si>
  <si>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</si>
  <si>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</si>
  <si>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</si>
  <si>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</si>
  <si>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</si>
  <si>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</si>
  <si>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</si>
  <si>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</si>
  <si>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</si>
  <si>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</si>
  <si>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</si>
  <si>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</si>
  <si>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</si>
  <si>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</si>
  <si>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</si>
  <si>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</si>
  <si>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</si>
  <si>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</si>
  <si>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</si>
  <si>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</si>
  <si>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</si>
  <si>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</si>
  <si>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</si>
  <si>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</si>
  <si>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</si>
  <si>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</si>
  <si>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</si>
  <si>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</si>
  <si>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</si>
  <si>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</si>
  <si>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</si>
  <si>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</si>
  <si>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</si>
  <si>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</si>
  <si>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</si>
  <si>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</si>
  <si>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</si>
  <si>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</si>
  <si>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</si>
  <si>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</si>
  <si>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</si>
  <si>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</si>
  <si>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</si>
  <si>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</si>
  <si>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</si>
  <si>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</si>
  <si>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</si>
  <si>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</si>
  <si>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</si>
  <si>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</si>
  <si>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</si>
  <si>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</si>
  <si>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</si>
  <si>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</si>
  <si>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</si>
  <si>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</si>
  <si>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</si>
  <si>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</si>
  <si>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</si>
  <si>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</si>
  <si>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</si>
  <si>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</si>
  <si>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</si>
  <si>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</si>
  <si>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</si>
  <si>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</si>
  <si>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</si>
  <si>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</si>
  <si>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</si>
  <si>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</si>
  <si>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</si>
  <si>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</si>
  <si>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</si>
  <si>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</si>
  <si>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</si>
  <si>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</si>
  <si>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</si>
  <si>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</si>
  <si>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</si>
  <si>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</si>
  <si>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</si>
  <si>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</si>
  <si>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</si>
  <si>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</si>
  <si>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</si>
  <si>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</si>
  <si>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</si>
  <si>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</si>
  <si>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</si>
  <si>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</si>
  <si>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</si>
  <si>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</si>
  <si>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</si>
  <si>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</si>
  <si>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</si>
  <si>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</si>
  <si>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</si>
  <si>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</si>
  <si>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</si>
  <si>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</si>
  <si>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</si>
  <si>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</si>
  <si>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</si>
  <si>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</si>
  <si>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</si>
  <si>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</si>
  <si>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</si>
  <si>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</si>
  <si>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</si>
  <si>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</si>
  <si>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</si>
  <si>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</si>
  <si>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</si>
  <si>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</si>
  <si>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</si>
  <si>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</si>
  <si>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</si>
  <si>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</si>
  <si>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</si>
  <si>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</si>
  <si>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</si>
  <si>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</si>
  <si>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</si>
  <si>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</si>
  <si>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</si>
  <si>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</si>
  <si>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</si>
  <si>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</si>
  <si>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</si>
  <si>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</si>
  <si>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</si>
  <si>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</si>
  <si>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</si>
  <si>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</si>
  <si>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</si>
  <si>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</si>
  <si>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</si>
  <si>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</si>
  <si>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</si>
  <si>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</si>
  <si>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</si>
  <si>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</si>
  <si>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</si>
  <si>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</si>
  <si>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</si>
  <si>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</si>
  <si>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</si>
  <si>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</si>
  <si>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</si>
  <si>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</si>
  <si>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</si>
  <si>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</si>
  <si>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</si>
  <si>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</si>
  <si>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</si>
  <si>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</si>
  <si>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</si>
  <si>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</si>
  <si>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</si>
  <si>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</si>
  <si>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</si>
  <si>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</si>
  <si>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</si>
  <si>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</si>
  <si>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</si>
  <si>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</si>
  <si>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</si>
  <si>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</si>
  <si>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</si>
  <si>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</si>
  <si>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</si>
  <si>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</si>
  <si>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</si>
  <si>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</si>
  <si>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</si>
  <si>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</si>
  <si>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</si>
  <si>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</si>
  <si>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</si>
  <si>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</si>
  <si>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</si>
  <si>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</si>
  <si>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</si>
  <si>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</si>
  <si>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</si>
  <si>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</si>
  <si>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</si>
  <si>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</si>
  <si>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</si>
  <si>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</si>
  <si>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</si>
  <si>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</si>
  <si>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</si>
  <si>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</si>
  <si>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</si>
  <si>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</si>
  <si>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</si>
  <si>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</si>
  <si>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</si>
  <si>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</si>
  <si>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</si>
  <si>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</si>
  <si>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</si>
  <si>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</si>
  <si>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</si>
  <si>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</si>
  <si>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</si>
  <si>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</si>
  <si>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</si>
  <si>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</si>
  <si>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</si>
  <si>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</si>
  <si>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</si>
  <si>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</si>
  <si>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</si>
  <si>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</si>
  <si>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</si>
  <si>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</si>
  <si>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</si>
  <si>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</si>
  <si>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</si>
  <si>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</si>
  <si>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</si>
  <si>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</si>
  <si>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</si>
  <si>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</si>
  <si>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</si>
  <si>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</si>
  <si>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</si>
  <si>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</si>
  <si>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</si>
  <si>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</si>
  <si>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</si>
  <si>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</si>
  <si>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</si>
  <si>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</si>
  <si>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</si>
  <si>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</si>
  <si>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</si>
  <si>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</si>
  <si>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</si>
  <si>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</si>
  <si>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</si>
  <si>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</si>
  <si>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</si>
  <si>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</si>
  <si>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</si>
  <si>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</si>
  <si>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</si>
  <si>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</si>
  <si>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</si>
  <si>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</si>
  <si>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</si>
  <si>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</si>
  <si>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</si>
  <si>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</si>
  <si>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</si>
  <si>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</si>
  <si>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</si>
  <si>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</si>
  <si>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</si>
  <si>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</si>
  <si>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</si>
  <si>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</si>
  <si>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</si>
  <si>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</si>
  <si>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</si>
  <si>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</si>
  <si>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</si>
  <si>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</si>
  <si>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</si>
  <si>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</si>
  <si>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</si>
  <si>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</si>
  <si>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</si>
  <si>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</si>
  <si>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</si>
  <si>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</si>
  <si>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</si>
  <si>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</si>
  <si>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</si>
  <si>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</si>
  <si>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</si>
  <si>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</si>
  <si>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</si>
  <si>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</si>
  <si>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</si>
  <si>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</si>
  <si>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</si>
  <si>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</si>
  <si>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</si>
  <si>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</si>
  <si>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</si>
  <si>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</si>
  <si>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</si>
  <si>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</si>
  <si>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</si>
  <si>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</si>
  <si>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</si>
  <si>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</si>
  <si>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</si>
  <si>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</si>
  <si>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</si>
  <si>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</si>
  <si>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</si>
  <si>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</si>
  <si>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</si>
  <si>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</si>
  <si>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</si>
  <si>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</si>
  <si>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</si>
  <si>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</si>
  <si>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</si>
  <si>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</si>
  <si>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</si>
  <si>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</si>
  <si>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</si>
  <si>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</si>
  <si>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</si>
  <si>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</si>
  <si>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</si>
  <si>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</si>
  <si>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</si>
  <si>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</si>
  <si>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</si>
  <si>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</si>
  <si>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</si>
  <si>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</si>
  <si>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</si>
  <si>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</si>
  <si>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</si>
  <si>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</si>
  <si>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</si>
  <si>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</si>
  <si>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</si>
  <si>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</si>
  <si>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</si>
  <si>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</si>
  <si>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</si>
  <si>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</si>
  <si>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</si>
  <si>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</si>
  <si>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</si>
  <si>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</si>
  <si>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</si>
  <si>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</si>
  <si>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</si>
  <si>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</si>
  <si>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</si>
  <si>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</si>
  <si>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</si>
  <si>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</si>
  <si>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</si>
  <si>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</si>
  <si>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</si>
  <si>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</si>
  <si>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</si>
  <si>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</si>
  <si>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</si>
  <si>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</si>
  <si>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</si>
  <si>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</si>
  <si>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</si>
  <si>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</si>
  <si>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</si>
  <si>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</si>
  <si>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</si>
  <si>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</si>
  <si>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</si>
  <si>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</si>
  <si>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</si>
  <si>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</si>
  <si>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</si>
  <si>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</si>
  <si>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</si>
  <si>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</si>
  <si>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</si>
  <si>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</si>
  <si>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</si>
  <si>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</si>
  <si>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</si>
  <si>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</si>
  <si>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</si>
  <si>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</si>
  <si>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</si>
  <si>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</si>
  <si>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</si>
  <si>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</si>
  <si>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</si>
  <si>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</si>
  <si>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</si>
  <si>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</si>
  <si>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</si>
  <si>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</si>
  <si>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</si>
  <si>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</si>
  <si>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</si>
  <si>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</si>
  <si>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</si>
  <si>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</si>
  <si>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</si>
  <si>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</si>
  <si>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</si>
  <si>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</si>
  <si>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</si>
  <si>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</si>
  <si>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</si>
  <si>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</si>
  <si>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</si>
  <si>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</si>
  <si>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</si>
  <si>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</si>
  <si>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</si>
  <si>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</si>
  <si>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</si>
  <si>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</si>
  <si>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</si>
  <si>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</si>
  <si>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</si>
  <si>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</si>
  <si>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</si>
  <si>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</si>
  <si>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</si>
  <si>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</si>
  <si>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</si>
  <si>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</si>
  <si>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</si>
  <si>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</si>
  <si>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</si>
  <si>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</si>
  <si>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</si>
  <si>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</si>
  <si>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</si>
  <si>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</si>
  <si>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</si>
  <si>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</si>
  <si>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</si>
  <si>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</si>
  <si>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</si>
  <si>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</si>
  <si>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</si>
  <si>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</si>
  <si>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</si>
  <si>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</si>
  <si>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</si>
  <si>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</si>
  <si>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</si>
  <si>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</si>
  <si>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</si>
  <si>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</si>
  <si>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</si>
  <si>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</si>
  <si>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</si>
  <si>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</si>
  <si>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</si>
  <si>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</si>
  <si>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</si>
  <si>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</si>
  <si>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</si>
  <si>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</si>
  <si>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</si>
  <si>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</si>
  <si>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</si>
  <si>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</si>
  <si>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</si>
  <si>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</si>
  <si>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</si>
  <si>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</si>
  <si>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</si>
  <si>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</si>
  <si>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</si>
  <si>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</si>
  <si>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</si>
  <si>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</si>
  <si>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</si>
  <si>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</si>
  <si>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</si>
  <si>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</si>
  <si>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</si>
  <si>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</si>
  <si>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</si>
  <si>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</si>
  <si>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</si>
  <si>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</si>
  <si>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</si>
  <si>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</si>
  <si>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</si>
  <si>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</si>
  <si>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</si>
  <si>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</si>
  <si>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</si>
  <si>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</si>
  <si>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</si>
  <si>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</si>
  <si>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</si>
  <si>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</si>
  <si>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</si>
  <si>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</si>
  <si>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</si>
  <si>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</si>
  <si>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</si>
  <si>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</si>
  <si>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</si>
  <si>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</si>
  <si>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</si>
  <si>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</si>
  <si>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</si>
  <si>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</si>
  <si>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</si>
  <si>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</si>
  <si>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</si>
  <si>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</si>
  <si>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</si>
  <si>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</si>
  <si>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</si>
  <si>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</si>
  <si>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</si>
  <si>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</si>
  <si>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</si>
  <si>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</si>
  <si>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</si>
  <si>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</si>
  <si>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</si>
  <si>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</si>
  <si>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</si>
  <si>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</si>
  <si>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</si>
  <si>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</si>
  <si>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</si>
  <si>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</si>
  <si>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</si>
  <si>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</si>
  <si>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</si>
  <si>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</si>
  <si>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</si>
  <si>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</si>
  <si>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</si>
  <si>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</si>
  <si>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</si>
  <si>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</si>
  <si>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</si>
  <si>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</si>
  <si>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</si>
  <si>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</si>
  <si>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</si>
  <si>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</si>
  <si>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</si>
  <si>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</si>
  <si>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</si>
  <si>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</si>
  <si>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</si>
  <si>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</si>
  <si>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</si>
  <si>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</si>
  <si>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</si>
  <si>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</si>
  <si>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</si>
  <si>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</si>
  <si>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</si>
  <si>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</si>
  <si>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</si>
  <si>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</si>
  <si>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</si>
  <si>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</si>
  <si>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</si>
  <si>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</si>
  <si>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</si>
  <si>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</si>
  <si>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</si>
  <si>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</si>
  <si>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</si>
  <si>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</si>
  <si>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</si>
  <si>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</si>
  <si>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</si>
  <si>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</si>
  <si>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</si>
  <si>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</si>
  <si>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</si>
  <si>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</si>
  <si>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</si>
  <si>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</si>
  <si>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</si>
  <si>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</si>
  <si>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</si>
  <si>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</si>
  <si>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</si>
  <si>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</si>
  <si>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</si>
  <si>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</si>
  <si>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</si>
  <si>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</si>
  <si>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</si>
  <si>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</si>
  <si>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</si>
  <si>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</si>
  <si>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</si>
  <si>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</si>
  <si>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</si>
  <si>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</si>
  <si>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</si>
  <si>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</si>
  <si>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</si>
  <si>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</si>
  <si>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</si>
  <si>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</si>
  <si>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</si>
  <si>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</si>
  <si>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</si>
  <si>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</si>
  <si>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</si>
  <si>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</si>
  <si>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</si>
  <si>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</si>
  <si>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</si>
  <si>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</si>
  <si>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</si>
  <si>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</si>
  <si>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</si>
  <si>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</si>
  <si>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</si>
  <si>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</si>
  <si>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</si>
  <si>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</si>
  <si>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</si>
  <si>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</si>
  <si>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</si>
  <si>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</si>
  <si>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</si>
  <si>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</si>
  <si>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</si>
  <si>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</si>
  <si>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</si>
  <si>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</si>
  <si>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</si>
  <si>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</si>
  <si>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</si>
  <si>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</si>
  <si>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</si>
  <si>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</si>
  <si>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</si>
  <si>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</si>
  <si>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</si>
  <si>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</si>
  <si>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</si>
  <si>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</si>
  <si>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</si>
  <si>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</si>
  <si>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</si>
  <si>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</si>
  <si>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</si>
  <si>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</si>
  <si>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</si>
  <si>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</si>
  <si>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</si>
  <si>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</si>
  <si>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</si>
  <si>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</si>
  <si>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</si>
  <si>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</si>
  <si>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</si>
  <si>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</si>
  <si>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</si>
  <si>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</si>
  <si>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</si>
  <si>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</si>
  <si>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</si>
  <si>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</si>
  <si>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</si>
  <si>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</si>
  <si>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</si>
  <si>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</si>
  <si>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</si>
  <si>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</si>
  <si>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</si>
  <si>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</si>
  <si>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</si>
  <si>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</si>
  <si>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</si>
  <si>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</si>
  <si>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</si>
  <si>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</si>
  <si>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</si>
  <si>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</si>
  <si>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</si>
  <si>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</si>
  <si>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</si>
  <si>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</si>
  <si>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</si>
  <si>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</si>
  <si>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</si>
  <si>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</si>
  <si>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</si>
  <si>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</si>
  <si>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</si>
  <si>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</si>
  <si>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</si>
  <si>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</si>
  <si>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</si>
  <si>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</si>
  <si>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</si>
  <si>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</si>
  <si>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</si>
  <si>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</si>
  <si>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</si>
  <si>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</si>
  <si>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</si>
  <si>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</si>
  <si>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</si>
  <si>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</si>
  <si>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</si>
  <si>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</si>
  <si>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</si>
  <si>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</si>
  <si>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</si>
  <si>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</si>
  <si>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</si>
  <si>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</si>
  <si>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</si>
  <si>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</si>
  <si>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</si>
  <si>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</si>
  <si>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</si>
  <si>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</si>
  <si>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</si>
  <si>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</si>
  <si>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</si>
  <si>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</si>
  <si>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</si>
  <si>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</si>
  <si>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</si>
  <si>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</si>
  <si>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</si>
  <si>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</si>
  <si>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</si>
  <si>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</si>
  <si>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</si>
  <si>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</si>
  <si>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</si>
  <si>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</si>
  <si>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</si>
  <si>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</si>
  <si>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</si>
  <si>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</si>
  <si>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</si>
  <si>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</si>
  <si>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</si>
  <si>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</si>
  <si>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</si>
  <si>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</si>
  <si>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</si>
  <si>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</si>
  <si>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</si>
  <si>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</si>
  <si>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</si>
  <si>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</si>
  <si>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</si>
  <si>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</si>
  <si>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</si>
  <si>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</si>
  <si>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</si>
  <si>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</si>
  <si>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</si>
  <si>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</si>
  <si>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</si>
  <si>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</si>
  <si>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</si>
  <si>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</si>
  <si>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</si>
  <si>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</si>
  <si>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</si>
  <si>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</si>
  <si>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</si>
  <si>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</si>
  <si>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</si>
  <si>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</si>
  <si>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</si>
  <si>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</si>
  <si>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</si>
  <si>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</si>
  <si>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</si>
  <si>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</si>
  <si>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</si>
  <si>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</si>
  <si>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</si>
  <si>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</si>
  <si>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</si>
  <si>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</si>
  <si>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</si>
  <si>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</si>
  <si>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</si>
  <si>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</si>
  <si>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</si>
  <si>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</si>
  <si>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</si>
  <si>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</si>
  <si>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</si>
  <si>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</si>
  <si>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</si>
  <si>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</si>
  <si>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</si>
  <si>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</si>
  <si>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</si>
  <si>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</si>
  <si>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</si>
  <si>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</si>
  <si>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</si>
  <si>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</si>
  <si>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</si>
  <si>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</si>
  <si>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</si>
  <si>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</si>
  <si>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</si>
  <si>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</si>
  <si>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</si>
  <si>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</si>
  <si>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</si>
  <si>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</si>
  <si>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</si>
  <si>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</si>
  <si>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</si>
  <si>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</si>
  <si>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</si>
  <si>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</si>
  <si>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</si>
  <si>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</si>
  <si>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</si>
  <si>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</si>
  <si>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</si>
  <si>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</si>
  <si>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</si>
  <si>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</si>
  <si>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</si>
  <si>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</si>
  <si>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</si>
  <si>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</si>
  <si>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</si>
  <si>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</si>
  <si>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</si>
  <si>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</si>
  <si>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</si>
  <si>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</si>
  <si>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</si>
  <si>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</si>
  <si>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</si>
  <si>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</si>
  <si>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</si>
  <si>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</si>
  <si>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</si>
  <si>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</si>
  <si>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</si>
  <si>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</si>
  <si>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</si>
  <si>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</si>
  <si>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</si>
  <si>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</si>
  <si>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</si>
  <si>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</si>
  <si>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</si>
  <si>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</si>
  <si>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</si>
  <si>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</si>
  <si>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</si>
  <si>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</si>
  <si>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</si>
  <si>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</si>
  <si>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</si>
  <si>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</si>
  <si>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</si>
  <si>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</si>
  <si>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</si>
  <si>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</si>
  <si>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</si>
  <si>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</si>
  <si>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</si>
  <si>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</si>
  <si>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</si>
  <si>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</si>
  <si>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</si>
  <si>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</si>
  <si>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</si>
  <si>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</si>
  <si>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</si>
  <si>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</si>
  <si>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</si>
  <si>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</si>
  <si>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</si>
  <si>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</si>
  <si>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</si>
  <si>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</si>
  <si>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</si>
  <si>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</si>
  <si>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</si>
  <si>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</si>
  <si>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</si>
  <si>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</si>
  <si>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</si>
  <si>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</si>
  <si>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</si>
  <si>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</si>
  <si>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</si>
  <si>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</si>
  <si>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</si>
  <si>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</si>
  <si>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</si>
  <si>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</si>
  <si>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</si>
  <si>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</si>
  <si>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</si>
  <si>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</si>
  <si>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</si>
  <si>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</si>
  <si>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</si>
  <si>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</si>
  <si>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</si>
  <si>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</si>
  <si>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</si>
  <si>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</si>
  <si>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</si>
  <si>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</si>
  <si>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</si>
  <si>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</si>
  <si>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</si>
  <si>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</si>
  <si>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</si>
  <si>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</si>
  <si>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</si>
  <si>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</si>
  <si>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</si>
  <si>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</si>
  <si>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</si>
  <si>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</si>
  <si>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</si>
  <si>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</si>
  <si>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</si>
  <si>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</si>
  <si>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</si>
  <si>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</si>
  <si>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</si>
  <si>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</si>
  <si>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</si>
  <si>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</si>
  <si>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</si>
  <si>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</si>
  <si>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</si>
  <si>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</si>
  <si>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</si>
  <si>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</si>
  <si>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</si>
  <si>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</si>
  <si>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</si>
  <si>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</si>
  <si>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</si>
  <si>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</si>
  <si>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</si>
  <si>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</si>
  <si>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</si>
  <si>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</si>
  <si>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</si>
  <si>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</si>
  <si>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</si>
  <si>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</si>
  <si>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</si>
  <si>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</si>
  <si>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</si>
  <si>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</si>
  <si>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</si>
  <si>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</si>
  <si>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</si>
  <si>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</si>
  <si>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</si>
  <si>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</si>
  <si>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</si>
  <si>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</si>
  <si>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</si>
  <si>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</si>
  <si>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</si>
  <si>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</si>
  <si>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</si>
  <si>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</si>
  <si>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</si>
  <si>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</si>
  <si>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</si>
  <si>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</si>
  <si>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</si>
  <si>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</si>
  <si>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</si>
  <si>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</si>
  <si>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</si>
  <si>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</si>
  <si>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</si>
  <si>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</si>
  <si>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</si>
  <si>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</si>
  <si>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</si>
  <si>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</si>
  <si>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</si>
  <si>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</si>
  <si>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</si>
  <si>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</si>
  <si>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</si>
  <si>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</si>
  <si>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</si>
  <si>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</si>
  <si>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</si>
  <si>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</si>
  <si>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</si>
  <si>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</si>
  <si>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</si>
  <si>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</si>
  <si>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</si>
  <si>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</si>
  <si>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</si>
  <si>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</si>
  <si>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</si>
  <si>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</si>
  <si>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</si>
  <si>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</si>
  <si>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</si>
  <si>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</si>
  <si>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</si>
  <si>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</si>
  <si>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</si>
  <si>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</si>
  <si>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</si>
  <si>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</si>
  <si>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</si>
  <si>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</si>
  <si>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</si>
  <si>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</si>
  <si>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</si>
  <si>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</si>
  <si>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</si>
  <si>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</si>
  <si>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</si>
  <si>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</si>
  <si>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</si>
  <si>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</si>
  <si>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</si>
  <si>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</si>
  <si>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</si>
  <si>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</si>
  <si>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</si>
  <si>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</si>
  <si>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</si>
  <si>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</si>
  <si>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</si>
  <si>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</si>
  <si>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</si>
  <si>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</si>
  <si>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</si>
  <si>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</si>
  <si>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</si>
  <si>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</si>
  <si>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</si>
  <si>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</si>
  <si>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</si>
  <si>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</si>
  <si>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</si>
  <si>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</si>
  <si>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</si>
  <si>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</si>
  <si>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</si>
  <si>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</si>
  <si>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</si>
  <si>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</si>
  <si>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</si>
  <si>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</si>
  <si>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</si>
  <si>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</si>
  <si>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</si>
  <si>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</si>
  <si>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</si>
  <si>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</si>
  <si>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</si>
  <si>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</si>
  <si>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</si>
  <si>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</si>
  <si>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</si>
  <si>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</si>
  <si>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</si>
  <si>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</si>
  <si>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</si>
  <si>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</si>
  <si>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</si>
  <si>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</si>
  <si>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</si>
  <si>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</si>
  <si>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</si>
  <si>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</si>
  <si>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</si>
  <si>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</si>
  <si>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</si>
  <si>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</si>
  <si>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</si>
  <si>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</si>
  <si>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</si>
  <si>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</si>
  <si>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</si>
  <si>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</si>
  <si>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</si>
  <si>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</si>
  <si>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</si>
  <si>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</si>
  <si>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</si>
  <si>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</si>
  <si>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</si>
  <si>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</si>
  <si>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</si>
  <si>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</si>
  <si>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</si>
  <si>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</si>
  <si>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</si>
  <si>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</si>
  <si>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</si>
  <si>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</si>
  <si>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</si>
  <si>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</si>
  <si>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</si>
  <si>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</si>
  <si>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</si>
  <si>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</si>
  <si>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</si>
  <si>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</si>
  <si>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</si>
  <si>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</si>
  <si>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</si>
  <si>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</si>
  <si>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</si>
  <si>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</si>
  <si>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</si>
  <si>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</si>
  <si>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</si>
  <si>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</si>
  <si>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</si>
  <si>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</si>
  <si>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</si>
  <si>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</si>
  <si>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</si>
  <si>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</si>
  <si>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</si>
  <si>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</si>
  <si>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</si>
  <si>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</si>
  <si>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</si>
  <si>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</si>
  <si>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</si>
  <si>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</si>
  <si>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</si>
  <si>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</si>
  <si>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</si>
  <si>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</si>
  <si>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</si>
  <si>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</si>
  <si>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</si>
  <si>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</si>
  <si>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</si>
  <si>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</si>
  <si>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</si>
  <si>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</si>
  <si>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</si>
  <si>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</si>
  <si>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</si>
  <si>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</si>
  <si>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</si>
  <si>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</si>
  <si>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</si>
  <si>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</si>
  <si>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</si>
  <si>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</si>
  <si>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</si>
  <si>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</si>
  <si>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</si>
  <si>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</si>
  <si>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</si>
  <si>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</si>
  <si>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</si>
  <si>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</si>
  <si>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</si>
  <si>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</si>
  <si>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</si>
  <si>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</si>
  <si>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</si>
  <si>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</si>
  <si>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</si>
  <si>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</si>
  <si>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</si>
  <si>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</si>
  <si>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</si>
  <si>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</si>
  <si>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</si>
  <si>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</si>
  <si>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</si>
  <si>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</si>
  <si>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</si>
  <si>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</si>
  <si>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</si>
  <si>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</si>
  <si>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</si>
  <si>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</si>
  <si>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</si>
  <si>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</si>
  <si>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</si>
  <si>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</si>
  <si>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</si>
  <si>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</si>
  <si>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</si>
  <si>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</si>
  <si>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</si>
  <si>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</si>
  <si>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</si>
  <si>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</si>
  <si>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</si>
  <si>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</si>
  <si>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</si>
  <si>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</si>
  <si>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</si>
  <si>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</si>
  <si>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</si>
  <si>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</si>
  <si>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</si>
  <si>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</si>
  <si>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</si>
  <si>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</si>
  <si>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</si>
  <si>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</si>
  <si>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</si>
  <si>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</si>
  <si>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</si>
  <si>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</si>
  <si>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</si>
  <si>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</si>
  <si>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</si>
  <si>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</si>
  <si>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</si>
  <si>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</si>
  <si>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</si>
  <si>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</si>
  <si>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</si>
  <si>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</si>
  <si>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</si>
  <si>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</si>
  <si>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</si>
  <si>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</si>
  <si>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</si>
  <si>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</si>
  <si>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</si>
  <si>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</si>
  <si>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</si>
  <si>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</si>
  <si>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</si>
  <si>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</si>
  <si>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</si>
  <si>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</si>
  <si>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</si>
  <si>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</si>
  <si>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</si>
  <si>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</si>
  <si>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</si>
  <si>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</si>
  <si>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</si>
  <si>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</si>
  <si>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</si>
  <si>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</si>
  <si>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</si>
  <si>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</si>
  <si>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</si>
  <si>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</si>
  <si>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</si>
  <si>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</si>
  <si>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</si>
  <si>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</si>
  <si>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</si>
  <si>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</si>
  <si>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</si>
  <si>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</si>
  <si>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</si>
  <si>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</si>
  <si>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</si>
  <si>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</si>
  <si>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</si>
  <si>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</si>
  <si>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</si>
  <si>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</si>
  <si>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</si>
  <si>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</si>
  <si>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</si>
  <si>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</si>
  <si>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</si>
  <si>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</si>
  <si>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</si>
  <si>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</si>
  <si>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</si>
  <si>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</si>
  <si>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</si>
  <si>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</si>
  <si>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</si>
  <si>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</si>
  <si>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</si>
  <si>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</si>
  <si>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</si>
  <si>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</si>
  <si>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</si>
  <si>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</si>
  <si>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</si>
  <si>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</si>
  <si>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</si>
  <si>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</si>
  <si>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</si>
  <si>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</si>
  <si>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</si>
  <si>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</si>
  <si>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</si>
  <si>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</si>
  <si>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</si>
  <si>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</si>
  <si>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</si>
  <si>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</si>
  <si>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</si>
  <si>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</si>
  <si>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</si>
  <si>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</si>
  <si>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</si>
  <si>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</si>
  <si>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</si>
  <si>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</si>
  <si>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</si>
  <si>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</si>
  <si>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</si>
  <si>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</si>
  <si>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</si>
  <si>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</si>
  <si>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</si>
  <si>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</si>
  <si>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</si>
  <si>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</si>
  <si>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</si>
  <si>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</si>
  <si>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</si>
  <si>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</si>
  <si>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</si>
  <si>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</si>
  <si>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</si>
  <si>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</si>
  <si>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</si>
  <si>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</si>
  <si>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</si>
  <si>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</si>
  <si>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</si>
  <si>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</si>
  <si>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</si>
  <si>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</si>
  <si>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</si>
  <si>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</si>
  <si>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</si>
  <si>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</si>
  <si>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</si>
  <si>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</si>
  <si>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</si>
  <si>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</si>
  <si>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</si>
  <si>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</si>
  <si>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</si>
  <si>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</si>
  <si>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</si>
  <si>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</si>
  <si>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</si>
  <si>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</si>
  <si>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</si>
  <si>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</si>
  <si>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</si>
  <si>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</si>
  <si>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</si>
  <si>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</si>
  <si>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</si>
  <si>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</si>
  <si>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</si>
  <si>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</si>
  <si>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</si>
  <si>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</si>
  <si>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</si>
  <si>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</si>
  <si>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</si>
  <si>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</si>
  <si>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</si>
  <si>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</si>
  <si>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</si>
  <si>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</si>
  <si>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</si>
  <si>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</si>
  <si>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</si>
  <si>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</si>
  <si>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</si>
  <si>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</si>
  <si>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</si>
  <si>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</si>
  <si>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</si>
  <si>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</si>
  <si>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</si>
  <si>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</si>
  <si>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</si>
  <si>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</si>
  <si>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</si>
  <si>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</si>
  <si>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</si>
  <si>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</si>
  <si>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</si>
  <si>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</si>
  <si>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</si>
  <si>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</si>
  <si>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</si>
  <si>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</si>
  <si>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</si>
  <si>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</si>
  <si>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</si>
  <si>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</si>
  <si>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</si>
  <si>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</si>
  <si>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</si>
  <si>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</si>
  <si>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</si>
  <si>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</si>
  <si>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</si>
  <si>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</si>
  <si>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</si>
  <si>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</si>
  <si>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</si>
  <si>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</si>
  <si>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</si>
  <si>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</si>
  <si>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</si>
  <si>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</si>
  <si>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</si>
  <si>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</si>
  <si>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</si>
  <si>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</si>
  <si>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</si>
  <si>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</si>
  <si>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</si>
  <si>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</si>
  <si>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</si>
  <si>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</si>
  <si>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</si>
  <si>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</si>
  <si>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</si>
  <si>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</si>
  <si>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</si>
  <si>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</si>
  <si>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</si>
  <si>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</si>
  <si>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</si>
  <si>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</si>
  <si>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</si>
  <si>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</si>
  <si>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</si>
  <si>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</si>
  <si>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</si>
  <si>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</si>
  <si>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</si>
  <si>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</si>
  <si>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</si>
  <si>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</si>
  <si>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</si>
  <si>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</si>
  <si>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</si>
  <si>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</si>
  <si>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</si>
  <si>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</si>
  <si>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</si>
  <si>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</si>
  <si>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</si>
  <si>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</si>
  <si>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</si>
  <si>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</si>
  <si>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</si>
  <si>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</si>
  <si>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</si>
  <si>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</si>
  <si>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</si>
  <si>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</si>
  <si>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</si>
  <si>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</si>
  <si>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</si>
  <si>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</si>
  <si>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</si>
  <si>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</si>
  <si>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</si>
  <si>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</si>
  <si>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</si>
  <si>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</si>
  <si>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</si>
  <si>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</si>
  <si>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</si>
  <si>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</si>
  <si>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</si>
  <si>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</si>
  <si>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</si>
  <si>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</si>
  <si>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</si>
  <si>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</si>
  <si>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</si>
  <si>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</si>
  <si>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</si>
  <si>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</si>
  <si>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</si>
  <si>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</si>
  <si>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</si>
  <si>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</si>
  <si>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</si>
  <si>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</si>
  <si>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</si>
  <si>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</si>
  <si>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</si>
  <si>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</si>
  <si>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</si>
  <si>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</si>
  <si>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</si>
  <si>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</si>
  <si>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</si>
  <si>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</si>
  <si>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</si>
  <si>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</si>
  <si>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</si>
  <si>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</si>
  <si>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</si>
  <si>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</si>
  <si>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</si>
  <si>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</si>
  <si>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</si>
  <si>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</si>
  <si>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</si>
  <si>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</si>
  <si>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</si>
  <si>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</si>
  <si>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</si>
  <si>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</si>
  <si>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</si>
  <si>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</si>
  <si>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</si>
  <si>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</si>
  <si>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</si>
  <si>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</si>
  <si>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</si>
  <si>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</si>
  <si>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</si>
  <si>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</si>
  <si>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</si>
  <si>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</si>
  <si>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</si>
  <si>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</si>
  <si>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</si>
  <si>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</si>
  <si>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</si>
  <si>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</si>
  <si>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</si>
  <si>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</si>
  <si>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</si>
  <si>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</si>
  <si>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</si>
  <si>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</si>
  <si>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</si>
  <si>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</si>
  <si>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</si>
  <si>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</si>
  <si>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</si>
  <si>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</si>
  <si>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</si>
  <si>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</si>
  <si>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</si>
  <si>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</si>
  <si>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</si>
  <si>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</si>
  <si>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</si>
  <si>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</si>
  <si>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</si>
  <si>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</si>
  <si>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</si>
  <si>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</si>
  <si>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</si>
  <si>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</si>
  <si>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</si>
  <si>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</si>
  <si>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</si>
  <si>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</si>
  <si>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</si>
  <si>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</si>
  <si>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</si>
  <si>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</si>
  <si>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</si>
  <si>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</si>
  <si>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</si>
  <si>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</si>
  <si>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</si>
  <si>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</si>
  <si>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</si>
  <si>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</si>
  <si>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</si>
  <si>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</si>
  <si>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</si>
  <si>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</si>
  <si>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</si>
  <si>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</si>
  <si>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</si>
  <si>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</si>
  <si>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</si>
  <si>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</si>
  <si>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</si>
  <si>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</si>
  <si>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</si>
  <si>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</si>
  <si>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</si>
  <si>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</si>
  <si>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</si>
  <si>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</si>
  <si>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</si>
  <si>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</si>
  <si>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</si>
  <si>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</si>
  <si>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</si>
  <si>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</si>
  <si>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</si>
  <si>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</si>
  <si>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</si>
  <si>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</si>
  <si>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</si>
  <si>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</si>
  <si>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</si>
  <si>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</si>
  <si>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</si>
  <si>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</si>
  <si>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</si>
  <si>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</si>
  <si>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</si>
  <si>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</si>
  <si>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</si>
  <si>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</si>
  <si>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</si>
  <si>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</si>
  <si>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</si>
  <si>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</si>
  <si>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</si>
  <si>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</si>
  <si>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</si>
  <si>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</si>
  <si>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</si>
  <si>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</si>
  <si>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</si>
  <si>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</si>
  <si>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</si>
  <si>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</si>
  <si>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</si>
  <si>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</si>
  <si>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</si>
  <si>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</si>
  <si>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</si>
  <si>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</si>
  <si>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</si>
  <si>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</si>
  <si>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</si>
  <si>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</si>
  <si>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</si>
  <si>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</si>
  <si>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</si>
  <si>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</si>
  <si>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</si>
  <si>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</si>
  <si>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</si>
  <si>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</si>
  <si>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</si>
  <si>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</si>
  <si>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</si>
  <si>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</si>
  <si>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</si>
  <si>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</si>
  <si>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</si>
  <si>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</si>
  <si>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</si>
  <si>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</si>
  <si>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</si>
  <si>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</si>
  <si>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</si>
  <si>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</si>
  <si>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</si>
  <si>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</si>
  <si>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</si>
  <si>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</si>
  <si>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</si>
  <si>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</si>
  <si>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</si>
  <si>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</si>
  <si>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</si>
  <si>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</si>
  <si>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</si>
  <si>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</si>
  <si>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</si>
  <si>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</si>
  <si>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</si>
  <si>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</si>
  <si>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</si>
  <si>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</si>
  <si>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</si>
  <si>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</si>
  <si>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</si>
  <si>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</si>
  <si>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</si>
  <si>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</si>
  <si>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</si>
  <si>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</si>
  <si>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</si>
  <si>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</si>
  <si>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</si>
  <si>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</si>
  <si>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</si>
  <si>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</si>
  <si>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</si>
  <si>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</si>
  <si>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</si>
  <si>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</si>
  <si>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</si>
  <si>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</si>
  <si>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</si>
  <si>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</si>
  <si>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</si>
  <si>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</si>
  <si>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</si>
  <si>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</si>
  <si>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</si>
  <si>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</si>
  <si>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</si>
  <si>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</si>
  <si>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</si>
  <si>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</si>
  <si>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</si>
  <si>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</si>
  <si>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</si>
  <si>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</si>
  <si>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</si>
  <si>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</si>
  <si>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</si>
  <si>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</si>
  <si>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</si>
  <si>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</si>
  <si>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</si>
  <si>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</si>
  <si>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</si>
  <si>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</si>
  <si>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</si>
  <si>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</si>
  <si>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</si>
  <si>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</si>
  <si>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</si>
  <si>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</si>
  <si>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</si>
  <si>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</si>
  <si>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</si>
  <si>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</si>
  <si>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</si>
  <si>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</si>
  <si>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</si>
  <si>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</si>
  <si>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</si>
  <si>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</si>
  <si>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</si>
  <si>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</si>
  <si>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</si>
  <si>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</si>
  <si>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</si>
  <si>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</si>
  <si>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</si>
  <si>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</si>
  <si>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</si>
  <si>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</si>
  <si>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</si>
  <si>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</si>
  <si>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</si>
  <si>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</si>
  <si>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</si>
  <si>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</si>
  <si>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</si>
  <si>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</si>
  <si>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</si>
  <si>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</si>
  <si>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</si>
  <si>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</si>
  <si>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</si>
  <si>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</si>
  <si>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</si>
  <si>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</si>
  <si>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</si>
  <si>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</si>
  <si>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</si>
  <si>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</si>
  <si>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</si>
  <si>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</si>
  <si>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</si>
  <si>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</si>
  <si>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</si>
  <si>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</si>
  <si>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</si>
  <si>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</si>
  <si>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</si>
  <si>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</si>
  <si>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</si>
  <si>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</si>
  <si>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</si>
  <si>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</si>
  <si>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</si>
  <si>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</si>
  <si>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</si>
  <si>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</si>
  <si>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</si>
  <si>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</si>
  <si>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</si>
  <si>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</si>
  <si>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</si>
  <si>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</si>
  <si>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</si>
  <si>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</si>
  <si>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</si>
  <si>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</si>
  <si>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</si>
  <si>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</si>
  <si>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</si>
  <si>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</si>
  <si>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</si>
  <si>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</si>
  <si>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</si>
  <si>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</si>
  <si>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</si>
  <si>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</si>
  <si>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</si>
  <si>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</si>
  <si>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</si>
  <si>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</si>
  <si>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</si>
  <si>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</si>
  <si>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</si>
  <si>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</si>
  <si>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</si>
  <si>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</si>
  <si>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</si>
  <si>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</si>
  <si>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</si>
  <si>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</si>
  <si>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</si>
  <si>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</si>
  <si>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</si>
  <si>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</si>
  <si>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</si>
  <si>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</si>
  <si>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</si>
  <si>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</si>
  <si>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</si>
  <si>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</si>
  <si>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</si>
  <si>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</si>
  <si>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</si>
  <si>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</si>
  <si>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</si>
  <si>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</si>
  <si>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</si>
  <si>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</si>
  <si>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</si>
  <si>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</si>
  <si>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</si>
  <si>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</si>
  <si>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</si>
  <si>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</si>
  <si>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</si>
  <si>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</si>
  <si>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</si>
  <si>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</si>
  <si>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</si>
  <si>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</si>
  <si>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</si>
  <si>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</si>
  <si>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</si>
  <si>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</si>
  <si>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</si>
  <si>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</si>
  <si>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</si>
  <si>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</si>
  <si>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</si>
  <si>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</si>
  <si>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</si>
  <si>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</si>
  <si>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</si>
  <si>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</si>
  <si>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</si>
  <si>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</si>
  <si>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</si>
  <si>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</si>
  <si>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</si>
  <si>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</si>
  <si>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</si>
  <si>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</si>
  <si>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</si>
  <si>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</si>
  <si>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</si>
  <si>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</si>
  <si>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</si>
  <si>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</si>
  <si>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</si>
  <si>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</si>
  <si>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</si>
  <si>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</si>
  <si>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</si>
  <si>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</si>
  <si>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</si>
  <si>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</si>
  <si>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</si>
  <si>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</si>
  <si>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</si>
  <si>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</si>
  <si>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</si>
  <si>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</si>
  <si>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</si>
  <si>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</si>
  <si>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</si>
  <si>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</si>
  <si>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</si>
  <si>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</si>
  <si>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</si>
  <si>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</si>
  <si>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</si>
  <si>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</si>
  <si>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</si>
  <si>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</si>
  <si>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</si>
  <si>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</si>
  <si>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</si>
  <si>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</si>
  <si>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</si>
  <si>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</si>
  <si>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</si>
  <si>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</si>
  <si>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</si>
  <si>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</si>
  <si>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</si>
  <si>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</si>
  <si>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</si>
  <si>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</si>
  <si>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</si>
  <si>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</si>
  <si>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</si>
  <si>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</si>
  <si>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</si>
  <si>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</si>
  <si>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</si>
  <si>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</si>
  <si>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</si>
  <si>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</si>
  <si>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</si>
  <si>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</si>
  <si>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</si>
  <si>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</si>
  <si>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</si>
  <si>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</si>
  <si>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</si>
  <si>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</si>
  <si>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</si>
  <si>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</si>
  <si>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</si>
  <si>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</si>
  <si>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</si>
  <si>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</si>
  <si>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</si>
  <si>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</si>
  <si>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</si>
  <si>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</si>
  <si>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</si>
  <si>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</si>
  <si>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</si>
  <si>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</si>
  <si>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</si>
  <si>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</si>
  <si>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</si>
  <si>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</si>
  <si>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</si>
  <si>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</si>
  <si>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</si>
  <si>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</si>
  <si>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</si>
  <si>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</si>
  <si>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</si>
  <si>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</si>
  <si>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</si>
  <si>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</si>
  <si>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</si>
  <si>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</si>
  <si>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</si>
  <si>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</si>
  <si>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</si>
  <si>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</si>
  <si>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</si>
  <si>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</si>
  <si>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</si>
  <si>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</si>
  <si>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</si>
  <si>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</si>
  <si>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</si>
  <si>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</si>
  <si>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</si>
  <si>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</si>
  <si>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</si>
  <si>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</si>
  <si>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</si>
  <si>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</si>
  <si>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</si>
  <si>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</si>
  <si>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</si>
  <si>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</si>
  <si>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</si>
  <si>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</si>
  <si>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</si>
  <si>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</si>
  <si>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</si>
  <si>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</si>
  <si>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</si>
  <si>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</si>
  <si>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</si>
  <si>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</si>
  <si>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</si>
  <si>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</si>
  <si>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</si>
  <si>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</si>
  <si>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</si>
  <si>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</si>
  <si>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</si>
  <si>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</si>
  <si>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</si>
  <si>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</si>
  <si>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</si>
  <si>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</si>
  <si>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</si>
  <si>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</si>
  <si>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</si>
  <si>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</si>
  <si>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</si>
  <si>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</si>
  <si>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</si>
  <si>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</si>
  <si>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</si>
  <si>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</si>
  <si>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</si>
  <si>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</si>
  <si>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</si>
  <si>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</si>
  <si>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</si>
  <si>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</si>
  <si>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</si>
  <si>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</si>
  <si>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</si>
  <si>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</si>
  <si>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</si>
  <si>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</si>
  <si>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</si>
  <si>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</si>
  <si>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</si>
  <si>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</si>
  <si>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</si>
  <si>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</si>
  <si>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</si>
  <si>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</si>
  <si>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</si>
  <si>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</si>
  <si>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</si>
  <si>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</si>
  <si>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</si>
  <si>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</si>
  <si>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</si>
  <si>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</si>
  <si>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</si>
  <si>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</si>
  <si>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</si>
  <si>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</si>
  <si>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</si>
  <si>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</si>
  <si>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</si>
  <si>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</si>
  <si>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</si>
  <si>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</si>
  <si>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</si>
  <si>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</si>
  <si>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</si>
  <si>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</si>
  <si>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</si>
  <si>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</si>
  <si>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</si>
  <si>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</si>
  <si>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</si>
  <si>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</si>
  <si>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</si>
  <si>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</si>
  <si>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</si>
  <si>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</si>
  <si>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</si>
  <si>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</si>
  <si>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</si>
  <si>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</si>
  <si>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</si>
  <si>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</si>
  <si>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</si>
  <si>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</si>
  <si>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</si>
  <si>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</si>
  <si>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</si>
  <si>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</si>
  <si>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</si>
  <si>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</si>
  <si>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</si>
  <si>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</si>
  <si>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</si>
  <si>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</si>
  <si>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</si>
  <si>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</si>
  <si>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</si>
  <si>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</si>
  <si>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</si>
  <si>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</si>
  <si>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</si>
  <si>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</si>
  <si>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</si>
  <si>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</si>
  <si>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</si>
  <si>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</si>
  <si>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</si>
  <si>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</si>
  <si>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</si>
  <si>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</si>
  <si>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</si>
  <si>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</si>
  <si>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</si>
  <si>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</si>
  <si>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</si>
  <si>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</si>
  <si>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</si>
  <si>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</si>
  <si>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</si>
  <si>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</si>
  <si>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</si>
  <si>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</si>
  <si>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</si>
  <si>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</si>
  <si>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</si>
  <si>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</si>
  <si>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</si>
  <si>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</si>
  <si>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</si>
  <si>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</si>
  <si>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</si>
  <si>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</si>
  <si>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</si>
  <si>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</si>
  <si>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</si>
  <si>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</si>
  <si>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</si>
  <si>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</si>
  <si>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</si>
  <si>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</si>
  <si>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</si>
  <si>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</si>
  <si>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</si>
  <si>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</si>
  <si>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</si>
  <si>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</si>
  <si>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</si>
  <si>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</si>
  <si>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</si>
  <si>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</si>
  <si>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</si>
  <si>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</si>
  <si>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</si>
  <si>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</si>
  <si>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</si>
  <si>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</si>
  <si>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</si>
  <si>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</si>
  <si>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</si>
  <si>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</si>
  <si>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</si>
  <si>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</si>
  <si>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</si>
  <si>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</si>
  <si>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</si>
  <si>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</si>
  <si>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</si>
  <si>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</si>
  <si>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</si>
  <si>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</si>
  <si>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</si>
  <si>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</si>
  <si>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</si>
  <si>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</si>
  <si>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</si>
  <si>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</si>
  <si>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</si>
  <si>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</si>
  <si>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</si>
  <si>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</si>
  <si>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</si>
  <si>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</si>
  <si>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</si>
  <si>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</si>
  <si>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</si>
  <si>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</si>
  <si>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</si>
  <si>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</si>
  <si>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</si>
  <si>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</si>
  <si>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</si>
  <si>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</si>
  <si>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</si>
  <si>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</si>
  <si>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</si>
  <si>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</si>
  <si>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</si>
  <si>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</si>
  <si>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</si>
  <si>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</si>
  <si>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</si>
  <si>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</si>
  <si>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</si>
  <si>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</si>
  <si>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</si>
  <si>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</si>
  <si>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</si>
  <si>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</si>
  <si>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</si>
  <si>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</si>
  <si>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</si>
  <si>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</si>
  <si>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</si>
  <si>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</si>
  <si>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</si>
  <si>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</si>
  <si>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</si>
  <si>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</si>
  <si>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</si>
  <si>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</si>
  <si>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</si>
  <si>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</si>
  <si>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</si>
  <si>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</si>
  <si>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</si>
  <si>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</si>
  <si>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</si>
  <si>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</si>
  <si>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</si>
  <si>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</si>
  <si>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</si>
  <si>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</si>
  <si>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</si>
  <si>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</si>
  <si>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</si>
  <si>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</si>
  <si>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</si>
  <si>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</si>
  <si>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</si>
  <si>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</si>
  <si>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</si>
  <si>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</si>
  <si>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</si>
  <si>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</si>
  <si>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</si>
  <si>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</si>
  <si>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</si>
  <si>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</si>
  <si>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</si>
  <si>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</si>
  <si>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</si>
  <si>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</si>
  <si>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</si>
  <si>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</si>
  <si>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</si>
  <si>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</si>
  <si>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</si>
  <si>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</si>
  <si>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</si>
  <si>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</si>
  <si>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</si>
  <si>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</si>
  <si>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</si>
  <si>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</si>
  <si>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</si>
  <si>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</si>
  <si>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</si>
  <si>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</si>
  <si>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</si>
  <si>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</si>
  <si>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</si>
  <si>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</si>
  <si>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</si>
  <si>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</si>
  <si>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</si>
  <si>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</si>
  <si>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</si>
  <si>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</si>
  <si>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</si>
  <si>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</si>
  <si>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</si>
  <si>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</si>
  <si>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</si>
  <si>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</si>
  <si>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</si>
  <si>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</si>
  <si>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</si>
  <si>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</si>
  <si>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</si>
  <si>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</si>
  <si>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</si>
  <si>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</si>
  <si>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</si>
  <si>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</si>
  <si>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</si>
  <si>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</si>
  <si>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</si>
  <si>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</si>
  <si>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</si>
  <si>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</si>
  <si>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</si>
  <si>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</si>
  <si>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</si>
  <si>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</si>
  <si>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</si>
  <si>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</si>
  <si>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</si>
  <si>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</si>
  <si>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</si>
  <si>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</si>
  <si>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</si>
  <si>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</si>
  <si>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</si>
  <si>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</si>
  <si>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</si>
  <si>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</si>
  <si>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</si>
  <si>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</si>
  <si>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</si>
  <si>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</si>
  <si>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</si>
  <si>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</si>
  <si>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</si>
  <si>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</si>
  <si>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</si>
  <si>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</si>
  <si>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</si>
  <si>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</si>
  <si>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</si>
  <si>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</si>
  <si>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</si>
  <si>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</si>
  <si>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</si>
  <si>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</si>
  <si>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</si>
  <si>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</si>
  <si>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</si>
  <si>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</si>
  <si>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</si>
  <si>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</si>
  <si>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</si>
  <si>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</si>
  <si>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</si>
  <si>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</si>
  <si>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</si>
  <si>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</si>
  <si>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</si>
  <si>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</si>
  <si>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</si>
  <si>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</si>
  <si>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</si>
  <si>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</si>
  <si>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</si>
  <si>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</si>
  <si>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</si>
  <si>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</si>
  <si>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</si>
  <si>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</si>
  <si>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</si>
  <si>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</si>
  <si>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</si>
  <si>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</si>
  <si>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</si>
  <si>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</si>
  <si>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</si>
  <si>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</si>
  <si>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</si>
  <si>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</si>
  <si>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</si>
  <si>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</si>
  <si>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</si>
  <si>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</si>
  <si>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</si>
  <si>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</si>
  <si>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</si>
  <si>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</si>
  <si>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</si>
  <si>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</si>
  <si>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</si>
  <si>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</si>
  <si>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</si>
  <si>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</si>
  <si>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</si>
  <si>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</si>
  <si>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</si>
  <si>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</si>
  <si>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</si>
  <si>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</si>
  <si>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</si>
  <si>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</si>
  <si>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</si>
  <si>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</si>
  <si>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</si>
  <si>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</si>
  <si>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</si>
  <si>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</si>
  <si>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</si>
  <si>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</si>
  <si>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</si>
  <si>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</si>
  <si>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</si>
  <si>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</si>
  <si>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</si>
  <si>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</si>
  <si>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</si>
  <si>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</si>
  <si>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</si>
  <si>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</si>
  <si>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</si>
  <si>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</si>
  <si>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</si>
  <si>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</si>
  <si>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</si>
  <si>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</si>
  <si>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</si>
  <si>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</si>
  <si>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</si>
  <si>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</si>
  <si>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</si>
  <si>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</si>
  <si>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</si>
  <si>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</si>
  <si>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</si>
  <si>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</si>
  <si>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</si>
  <si>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</si>
  <si>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</si>
  <si>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</si>
  <si>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</si>
  <si>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</si>
  <si>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</si>
  <si>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</si>
  <si>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</si>
  <si>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</si>
  <si>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</si>
  <si>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</si>
  <si>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</si>
  <si>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</si>
  <si>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</si>
  <si>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</si>
  <si>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</si>
  <si>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</si>
  <si>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</si>
  <si>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</si>
  <si>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</si>
  <si>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</si>
  <si>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</si>
  <si>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</si>
  <si>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</si>
  <si>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</si>
  <si>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</si>
  <si>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</si>
  <si>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</si>
  <si>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</si>
  <si>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</si>
  <si>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</si>
  <si>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</si>
  <si>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</si>
  <si>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</si>
  <si>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</si>
  <si>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</si>
  <si>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</si>
  <si>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</si>
  <si>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</si>
  <si>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</si>
  <si>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</si>
  <si>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</si>
  <si>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</si>
  <si>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</si>
  <si>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</si>
  <si>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</si>
  <si>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</si>
  <si>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</si>
  <si>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</si>
  <si>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</si>
  <si>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</si>
  <si>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</si>
  <si>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</si>
  <si>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</si>
  <si>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</si>
  <si>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</si>
  <si>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</si>
  <si>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</si>
  <si>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</si>
  <si>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</si>
  <si>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</si>
  <si>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</si>
  <si>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</si>
  <si>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</si>
  <si>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</si>
  <si>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</si>
  <si>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</si>
  <si>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</si>
  <si>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</si>
  <si>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</si>
  <si>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</si>
  <si>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</si>
  <si>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</si>
  <si>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</si>
  <si>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</si>
  <si>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</si>
  <si>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</si>
  <si>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</si>
  <si>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</si>
  <si>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</si>
  <si>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</si>
  <si>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</si>
  <si>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</si>
  <si>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</si>
  <si>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</si>
  <si>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</si>
  <si>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</si>
  <si>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</si>
  <si>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</si>
  <si>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</si>
  <si>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</si>
  <si>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</si>
  <si>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</si>
  <si>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</si>
  <si>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</si>
  <si>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</si>
  <si>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</si>
  <si>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</si>
  <si>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</si>
  <si>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</si>
  <si>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</si>
  <si>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</si>
  <si>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</si>
  <si>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</si>
  <si>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</si>
  <si>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</si>
  <si>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</si>
  <si>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</si>
  <si>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</si>
  <si>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</si>
  <si>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</si>
  <si>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</si>
  <si>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</si>
  <si>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</si>
  <si>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</si>
  <si>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</si>
  <si>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</si>
  <si>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</si>
  <si>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</si>
  <si>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</si>
  <si>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</si>
  <si>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</si>
  <si>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</si>
  <si>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</si>
  <si>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</si>
  <si>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</si>
  <si>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</si>
  <si>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</si>
  <si>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</si>
  <si>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</si>
  <si>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</si>
  <si>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</si>
  <si>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</si>
  <si>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</si>
  <si>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</si>
  <si>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</si>
  <si>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</si>
  <si>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</si>
  <si>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</si>
  <si>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</si>
  <si>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</si>
  <si>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</si>
  <si>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</si>
  <si>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</si>
  <si>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</si>
  <si>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</si>
  <si>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</si>
  <si>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</si>
  <si>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</si>
  <si>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</si>
  <si>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</si>
  <si>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</si>
  <si>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</si>
  <si>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</si>
  <si>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</si>
  <si>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</si>
  <si>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</si>
  <si>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</si>
  <si>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</si>
  <si>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</si>
  <si>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</si>
  <si>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</si>
  <si>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</si>
  <si>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</si>
  <si>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</si>
  <si>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</si>
  <si>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</si>
  <si>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</si>
  <si>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</si>
  <si>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</si>
  <si>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</si>
  <si>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</si>
  <si>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</si>
  <si>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</si>
  <si>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</si>
  <si>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</si>
  <si>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</si>
  <si>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</si>
  <si>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</si>
  <si>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</si>
  <si>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</si>
  <si>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</si>
  <si>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</si>
  <si>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</si>
  <si>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</si>
  <si>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</si>
  <si>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</si>
  <si>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</si>
  <si>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</si>
  <si>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</si>
  <si>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</si>
  <si>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</si>
  <si>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</si>
  <si>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</si>
  <si>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</si>
  <si>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</si>
  <si>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</si>
  <si>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</si>
  <si>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</si>
  <si>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</si>
  <si>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</si>
  <si>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</si>
  <si>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</si>
  <si>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</si>
  <si>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</si>
  <si>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</si>
  <si>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</si>
  <si>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</si>
  <si>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</si>
  <si>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</si>
  <si>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</si>
  <si>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</si>
  <si>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</si>
  <si>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</si>
  <si>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</si>
  <si>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</si>
  <si>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</si>
  <si>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</si>
  <si>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</si>
  <si>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</si>
  <si>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</si>
  <si>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</si>
  <si>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</si>
  <si>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</si>
  <si>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</si>
  <si>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</si>
  <si>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</si>
  <si>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</si>
  <si>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</si>
  <si>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</si>
  <si>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</si>
  <si>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</si>
  <si>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</si>
  <si>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</si>
  <si>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</si>
  <si>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</si>
  <si>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</si>
  <si>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</si>
  <si>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</si>
  <si>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</si>
  <si>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</si>
  <si>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</si>
  <si>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</si>
  <si>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</si>
  <si>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</si>
  <si>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</si>
  <si>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</si>
  <si>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</si>
  <si>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</si>
  <si>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</si>
  <si>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</si>
  <si>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</si>
  <si>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</si>
  <si>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</si>
  <si>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</si>
  <si>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</si>
  <si>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</si>
  <si>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</si>
  <si>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</si>
  <si>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</si>
  <si>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</si>
  <si>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</si>
  <si>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</si>
  <si>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</si>
  <si>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</si>
  <si>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</si>
  <si>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</si>
  <si>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</si>
  <si>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</si>
  <si>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</si>
  <si>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</si>
  <si>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</si>
  <si>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</si>
  <si>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</si>
  <si>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</si>
  <si>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</si>
  <si>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</si>
  <si>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</si>
  <si>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</si>
  <si>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</si>
  <si>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</si>
  <si>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</si>
  <si>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</si>
  <si>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</si>
  <si>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</si>
  <si>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</si>
  <si>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</si>
  <si>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</si>
  <si>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</si>
  <si>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</si>
  <si>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</si>
  <si>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</si>
  <si>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</si>
  <si>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</si>
  <si>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</si>
  <si>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</si>
  <si>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</si>
  <si>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</si>
  <si>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</si>
  <si>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</si>
  <si>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</si>
  <si>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</si>
  <si>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</si>
  <si>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</si>
  <si>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</si>
  <si>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</si>
  <si>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</si>
  <si>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</si>
  <si>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</si>
  <si>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</si>
  <si>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</si>
  <si>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</si>
  <si>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</si>
  <si>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</si>
  <si>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</si>
  <si>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</si>
  <si>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</si>
  <si>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</si>
  <si>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</si>
  <si>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</si>
  <si>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</si>
  <si>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</si>
  <si>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</si>
  <si>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</si>
  <si>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</si>
  <si>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</si>
  <si>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</si>
  <si>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</si>
  <si>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</si>
  <si>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</si>
  <si>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</si>
  <si>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</si>
  <si>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</si>
  <si>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</si>
  <si>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</si>
  <si>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</si>
  <si>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</si>
  <si>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</si>
  <si>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</si>
  <si>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</si>
  <si>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</si>
  <si>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</si>
  <si>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</si>
  <si>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</si>
  <si>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</si>
  <si>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</si>
  <si>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</si>
  <si>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</si>
  <si>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</si>
  <si>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</si>
  <si>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</si>
  <si>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</si>
  <si>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</si>
  <si>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</si>
  <si>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</si>
  <si>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</si>
  <si>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</si>
  <si>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</si>
  <si>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</si>
  <si>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</si>
  <si>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</si>
  <si>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</si>
  <si>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</si>
  <si>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</si>
  <si>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</si>
  <si>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</si>
  <si>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</si>
  <si>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</si>
  <si>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</si>
  <si>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</si>
  <si>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</si>
  <si>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</si>
  <si>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</si>
  <si>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</si>
  <si>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</si>
  <si>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</si>
  <si>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</si>
  <si>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</si>
  <si>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</si>
  <si>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</si>
  <si>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</si>
  <si>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</si>
  <si>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</si>
  <si>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</si>
  <si>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</si>
  <si>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</si>
  <si>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</si>
  <si>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</si>
  <si>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</si>
  <si>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</si>
  <si>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</si>
  <si>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</si>
  <si>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</si>
  <si>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</si>
  <si>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</si>
  <si>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</si>
  <si>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</si>
  <si>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</si>
  <si>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</si>
  <si>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</si>
  <si>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</si>
  <si>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</si>
  <si>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</si>
  <si>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</si>
  <si>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</si>
  <si>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</si>
  <si>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</si>
  <si>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</si>
  <si>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</si>
  <si>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</si>
  <si>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</si>
  <si>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</si>
  <si>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</si>
  <si>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</si>
  <si>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</si>
  <si>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</si>
  <si>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</si>
  <si>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</si>
  <si>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</si>
  <si>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</si>
  <si>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</si>
  <si>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</si>
  <si>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</si>
  <si>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</si>
  <si>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</si>
  <si>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</si>
  <si>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</si>
  <si>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</si>
  <si>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</si>
  <si>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</si>
  <si>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</si>
  <si>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</si>
  <si>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</si>
  <si>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</si>
  <si>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</si>
  <si>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</si>
  <si>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</si>
  <si>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</si>
  <si>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</si>
  <si>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</si>
  <si>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</si>
  <si>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</si>
  <si>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</si>
  <si>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</si>
  <si>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</si>
  <si>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</si>
  <si>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</si>
  <si>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</si>
  <si>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</si>
  <si>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</si>
  <si>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</si>
  <si>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</si>
  <si>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</si>
  <si>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</si>
  <si>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</si>
  <si>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</si>
  <si>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</si>
  <si>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</si>
  <si>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</si>
  <si>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</si>
  <si>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</si>
  <si>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</si>
  <si>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</si>
  <si>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</si>
  <si>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</si>
  <si>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</si>
  <si>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</si>
  <si>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</si>
  <si>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</si>
  <si>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</si>
  <si>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</si>
  <si>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</si>
  <si>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</si>
  <si>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</si>
  <si>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</si>
  <si>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</si>
  <si>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</si>
  <si>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</si>
  <si>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</si>
  <si>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</si>
  <si>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</si>
  <si>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</si>
  <si>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</si>
  <si>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</si>
  <si>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</si>
  <si>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</si>
  <si>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</si>
  <si>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</si>
  <si>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</si>
  <si>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</si>
  <si>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</si>
  <si>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</si>
  <si>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</si>
  <si>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</si>
  <si>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</si>
  <si>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</si>
  <si>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</si>
  <si>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</si>
  <si>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</si>
  <si>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</si>
  <si>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</si>
  <si>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</si>
  <si>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</si>
  <si>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</si>
  <si>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</si>
  <si>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</si>
  <si>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</si>
  <si>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</si>
  <si>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</si>
  <si>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</si>
  <si>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</si>
  <si>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</si>
  <si>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</si>
  <si>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</si>
  <si>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</si>
  <si>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</si>
  <si>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</si>
  <si>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</si>
  <si>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</si>
  <si>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</si>
  <si>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</si>
  <si>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</si>
  <si>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</si>
  <si>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</si>
  <si>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</si>
  <si>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</si>
  <si>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</si>
  <si>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</si>
  <si>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</si>
  <si>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</si>
  <si>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</si>
  <si>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</si>
  <si>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</si>
  <si>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</si>
  <si>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</si>
  <si>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</si>
  <si>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</si>
  <si>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</si>
  <si>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</si>
  <si>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</si>
  <si>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</si>
  <si>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</si>
  <si>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</si>
  <si>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</si>
  <si>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</si>
  <si>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</si>
  <si>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</si>
  <si>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</si>
  <si>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</si>
  <si>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</si>
  <si>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</si>
  <si>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</si>
  <si>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</si>
  <si>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</si>
  <si>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</si>
  <si>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</si>
  <si>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</si>
  <si>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</si>
  <si>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</si>
  <si>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</si>
  <si>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</si>
  <si>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</si>
  <si>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</si>
  <si>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</si>
  <si>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</si>
  <si>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</si>
  <si>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</si>
  <si>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</si>
  <si>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</si>
  <si>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</si>
  <si>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</si>
  <si>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</si>
  <si>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</si>
  <si>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</si>
  <si>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</si>
  <si>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</si>
  <si>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</si>
  <si>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</si>
  <si>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</si>
  <si>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</si>
  <si>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</si>
  <si>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</si>
  <si>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</si>
  <si>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</si>
  <si>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</si>
  <si>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</si>
  <si>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</si>
  <si>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</si>
  <si>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</si>
  <si>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</si>
  <si>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</si>
  <si>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</si>
  <si>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</si>
  <si>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</si>
  <si>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</si>
  <si>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</si>
  <si>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</si>
  <si>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</si>
  <si>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</si>
  <si>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</si>
  <si>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</si>
  <si>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</si>
  <si>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</si>
  <si>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</si>
  <si>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</si>
  <si>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</si>
  <si>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</si>
  <si>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</si>
  <si>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</si>
  <si>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</si>
  <si>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</si>
  <si>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</si>
  <si>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</si>
  <si>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</si>
  <si>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</si>
  <si>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</si>
  <si>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</si>
  <si>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</si>
  <si>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</si>
  <si>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</si>
  <si>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</si>
  <si>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</si>
  <si>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</si>
  <si>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</si>
  <si>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</si>
  <si>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</si>
  <si>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</si>
  <si>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</si>
  <si>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</si>
  <si>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</si>
  <si>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</si>
  <si>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</si>
  <si>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</si>
  <si>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</si>
  <si>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</si>
  <si>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</si>
  <si>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</si>
  <si>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</si>
  <si>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</si>
  <si>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</si>
  <si>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</si>
  <si>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</si>
  <si>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</si>
  <si>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</si>
  <si>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</si>
  <si>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</si>
  <si>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</si>
  <si>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</si>
  <si>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</si>
  <si>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</si>
  <si>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</si>
  <si>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</si>
  <si>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</si>
  <si>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</si>
  <si>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</si>
  <si>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</si>
  <si>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</si>
  <si>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</si>
  <si>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</si>
  <si>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</si>
  <si>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</si>
  <si>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</si>
  <si>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</si>
  <si>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</si>
  <si>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</si>
  <si>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</si>
  <si>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</si>
  <si>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</si>
  <si>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</si>
  <si>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</si>
  <si>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</si>
  <si>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</si>
  <si>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</si>
  <si>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</si>
  <si>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</si>
  <si>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</si>
  <si>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</si>
  <si>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</si>
  <si>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</si>
  <si>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</si>
  <si>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</si>
  <si>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</si>
  <si>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</si>
  <si>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</si>
  <si>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</si>
  <si>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</si>
  <si>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</si>
  <si>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</si>
  <si>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</si>
  <si>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</si>
  <si>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</si>
  <si>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</si>
  <si>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</si>
  <si>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</si>
  <si>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</si>
  <si>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</si>
  <si>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</si>
  <si>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</si>
  <si>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</si>
  <si>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</si>
  <si>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</si>
  <si>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</si>
  <si>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</si>
  <si>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</si>
  <si>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</si>
  <si>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</si>
  <si>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</si>
  <si>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</si>
  <si>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</si>
  <si>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</si>
  <si>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</si>
  <si>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</si>
  <si>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</si>
  <si>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</si>
  <si>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</si>
  <si>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</si>
  <si>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</si>
  <si>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</si>
  <si>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</si>
  <si>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</si>
  <si>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</si>
  <si>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</si>
  <si>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</si>
  <si>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</si>
  <si>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</si>
  <si>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</si>
  <si>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</si>
  <si>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</si>
  <si>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</si>
  <si>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</si>
  <si>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</si>
  <si>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</si>
  <si>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</si>
  <si>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</si>
  <si>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</si>
  <si>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</si>
  <si>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</si>
  <si>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</si>
  <si>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</si>
  <si>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</si>
  <si>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</si>
  <si>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</si>
  <si>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</si>
  <si>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</si>
  <si>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</si>
  <si>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</si>
  <si>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</si>
  <si>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</si>
  <si>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</si>
  <si>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</si>
  <si>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</si>
  <si>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</si>
  <si>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</si>
  <si>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</si>
  <si>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</si>
  <si>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</si>
  <si>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</si>
  <si>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</si>
  <si>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</si>
  <si>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</si>
  <si>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</si>
  <si>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</si>
  <si>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</si>
  <si>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</si>
  <si>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</si>
  <si>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</si>
  <si>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</si>
  <si>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</si>
  <si>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</si>
  <si>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</si>
  <si>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</si>
  <si>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</si>
  <si>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</si>
  <si>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</si>
  <si>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</si>
  <si>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</si>
  <si>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</si>
  <si>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</si>
  <si>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</si>
  <si>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</si>
  <si>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</si>
  <si>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</si>
  <si>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</si>
  <si>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</si>
  <si>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</si>
  <si>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</si>
  <si>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</si>
  <si>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</si>
  <si>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</si>
  <si>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</si>
  <si>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</si>
  <si>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</si>
  <si>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</si>
  <si>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</si>
  <si>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</si>
  <si>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</si>
  <si>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</si>
  <si>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</si>
  <si>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</si>
  <si>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</si>
  <si>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</si>
  <si>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</si>
  <si>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</si>
  <si>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</si>
  <si>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</si>
  <si>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</si>
  <si>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</si>
  <si>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</si>
  <si>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</si>
  <si>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</si>
  <si>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</si>
  <si>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</si>
  <si>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</si>
  <si>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</si>
  <si>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</si>
  <si>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</si>
  <si>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</si>
  <si>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</si>
  <si>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</si>
  <si>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</si>
  <si>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</si>
  <si>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</si>
  <si>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</si>
  <si>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</si>
  <si>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</si>
  <si>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</si>
  <si>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</si>
  <si>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</si>
  <si>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</si>
  <si>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</si>
  <si>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</si>
  <si>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</si>
  <si>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</si>
  <si>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</si>
  <si>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</si>
  <si>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</si>
  <si>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</si>
  <si>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</si>
  <si>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</si>
  <si>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</si>
  <si>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</si>
  <si>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</si>
  <si>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</si>
  <si>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</si>
  <si>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</si>
  <si>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</si>
  <si>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</si>
  <si>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</si>
  <si>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</si>
  <si>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</si>
  <si>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</si>
  <si>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</si>
  <si>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</si>
  <si>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</si>
  <si>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</si>
  <si>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</si>
  <si>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</si>
  <si>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</si>
  <si>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</si>
  <si>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</si>
  <si>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</si>
  <si>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</si>
  <si>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</si>
  <si>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</si>
  <si>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</si>
  <si>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</si>
  <si>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</si>
  <si>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</si>
  <si>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</si>
  <si>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</si>
  <si>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</si>
  <si>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</si>
  <si>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</si>
  <si>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</si>
  <si>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</si>
  <si>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</si>
  <si>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</si>
  <si>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</si>
  <si>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</si>
  <si>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</si>
  <si>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</si>
  <si>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</si>
  <si>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</si>
  <si>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</si>
  <si>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</si>
  <si>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</si>
  <si>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</si>
  <si>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</si>
  <si>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</si>
  <si>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</si>
  <si>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</si>
  <si>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</si>
  <si>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</si>
  <si>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</si>
  <si>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</si>
  <si>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</si>
  <si>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</si>
  <si>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</si>
  <si>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</si>
  <si>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</si>
  <si>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</si>
  <si>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</si>
  <si>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</si>
  <si>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</si>
  <si>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</si>
  <si>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</si>
  <si>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</si>
  <si>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</si>
  <si>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</si>
  <si>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</si>
  <si>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</si>
  <si>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</si>
  <si>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</si>
  <si>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</si>
  <si>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</si>
  <si>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</si>
  <si>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</si>
  <si>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</si>
  <si>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</si>
  <si>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</si>
  <si>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</si>
  <si>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</si>
  <si>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</si>
  <si>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</si>
  <si>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</si>
  <si>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</si>
  <si>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</si>
  <si>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</si>
  <si>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</si>
  <si>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</si>
  <si>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</si>
  <si>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</si>
  <si>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</si>
  <si>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</si>
  <si>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</si>
  <si>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</si>
  <si>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</si>
  <si>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</si>
  <si>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</si>
  <si>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</si>
  <si>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</si>
  <si>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</si>
  <si>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</si>
  <si>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</si>
  <si>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</si>
  <si>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</si>
  <si>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</si>
  <si>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</si>
  <si>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</si>
  <si>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</si>
  <si>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</si>
  <si>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</si>
  <si>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</si>
  <si>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</si>
  <si>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</si>
  <si>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</si>
  <si>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</si>
  <si>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</si>
  <si>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</si>
  <si>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</si>
  <si>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</si>
  <si>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</si>
  <si>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</si>
  <si>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</si>
  <si>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</si>
  <si>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</si>
  <si>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</si>
  <si>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</si>
  <si>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</si>
  <si>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</si>
  <si>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</si>
  <si>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</si>
  <si>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</si>
  <si>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</si>
  <si>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</si>
  <si>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</si>
  <si>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</si>
  <si>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</si>
  <si>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</si>
  <si>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</si>
  <si>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</si>
  <si>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</si>
  <si>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</si>
  <si>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</si>
  <si>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</si>
  <si>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</si>
  <si>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</si>
  <si>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</si>
  <si>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</si>
  <si>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</si>
  <si>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</si>
  <si>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</si>
  <si>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</si>
  <si>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</si>
  <si>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</si>
  <si>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</si>
  <si>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</si>
  <si>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</si>
  <si>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</si>
  <si>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</si>
  <si>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</si>
  <si>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</si>
  <si>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</si>
  <si>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</si>
  <si>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</si>
  <si>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</si>
  <si>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</si>
  <si>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</si>
  <si>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</si>
  <si>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</si>
  <si>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</si>
  <si>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</si>
  <si>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</si>
  <si>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</si>
  <si>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</si>
  <si>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</si>
  <si>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</si>
  <si>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</si>
  <si>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</si>
  <si>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</si>
  <si>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</si>
  <si>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</si>
  <si>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</si>
  <si>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</si>
  <si>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</si>
  <si>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</si>
  <si>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</si>
  <si>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</si>
  <si>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</si>
  <si>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</si>
  <si>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</si>
  <si>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</si>
  <si>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</si>
  <si>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</si>
  <si>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</si>
  <si>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</si>
  <si>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</si>
  <si>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</si>
  <si>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</si>
  <si>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</si>
  <si>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</si>
  <si>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</si>
  <si>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</si>
  <si>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</si>
  <si>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</si>
  <si>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</si>
  <si>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</si>
  <si>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</si>
  <si>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</si>
  <si>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</si>
  <si>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</si>
  <si>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</si>
  <si>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</si>
  <si>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</si>
  <si>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</si>
  <si>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</si>
  <si>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</si>
  <si>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</si>
  <si>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</si>
  <si>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</si>
  <si>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</si>
  <si>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</si>
  <si>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</si>
  <si>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</si>
  <si>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</si>
  <si>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</si>
  <si>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</si>
  <si>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</si>
  <si>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</si>
  <si>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</si>
  <si>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</si>
  <si>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</si>
  <si>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</si>
  <si>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</si>
  <si>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</si>
  <si>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</si>
  <si>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</si>
  <si>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</si>
  <si>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</si>
  <si>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</si>
  <si>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</si>
  <si>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</si>
  <si>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</si>
  <si>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</si>
  <si>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</si>
  <si>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</si>
  <si>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</si>
  <si>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</si>
  <si>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</si>
  <si>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</si>
  <si>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</si>
  <si>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</si>
  <si>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</si>
  <si>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</si>
  <si>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</si>
  <si>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</si>
  <si>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</si>
  <si>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</si>
  <si>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</si>
  <si>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</si>
  <si>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</si>
  <si>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</si>
  <si>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</si>
  <si>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</si>
  <si>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</si>
  <si>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</si>
  <si>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</si>
  <si>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</si>
  <si>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</si>
  <si>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</si>
  <si>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</si>
  <si>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</si>
  <si>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</si>
  <si>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</si>
  <si>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</si>
  <si>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</si>
  <si>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</si>
  <si>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</si>
  <si>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</si>
  <si>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</si>
  <si>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</si>
  <si>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</si>
  <si>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</si>
  <si>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</si>
  <si>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</si>
  <si>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</si>
  <si>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</si>
  <si>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</si>
  <si>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</si>
  <si>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</si>
  <si>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</si>
  <si>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</si>
  <si>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</si>
  <si>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</si>
  <si>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</si>
  <si>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</si>
  <si>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</si>
  <si>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</si>
  <si>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</si>
  <si>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</si>
  <si>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</si>
  <si>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</si>
  <si>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</si>
  <si>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</si>
  <si>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</si>
  <si>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</si>
  <si>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</si>
  <si>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</si>
  <si>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</si>
  <si>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</si>
  <si>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</si>
  <si>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</si>
  <si>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</si>
  <si>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</si>
  <si>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</si>
  <si>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</si>
  <si>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</si>
  <si>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</si>
  <si>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</si>
  <si>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</si>
  <si>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</si>
  <si>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</si>
  <si>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</si>
  <si>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</si>
  <si>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</si>
  <si>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</si>
  <si>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</si>
  <si>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</si>
  <si>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</si>
  <si>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</si>
  <si>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</si>
  <si>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</si>
  <si>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</si>
  <si>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</si>
  <si>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</si>
  <si>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</si>
  <si>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</si>
  <si>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</si>
  <si>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</si>
  <si>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</si>
  <si>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</si>
  <si>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</si>
  <si>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</si>
  <si>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</si>
  <si>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</si>
  <si>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</si>
  <si>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</si>
  <si>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</si>
  <si>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</si>
  <si>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</si>
  <si>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</si>
  <si>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</si>
  <si>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</si>
  <si>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</si>
  <si>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</si>
  <si>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</si>
  <si>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</si>
  <si>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</si>
  <si>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</si>
  <si>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</si>
  <si>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</si>
  <si>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</si>
  <si>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</si>
  <si>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</si>
  <si>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</si>
  <si>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</si>
  <si>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</si>
  <si>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</si>
  <si>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</si>
  <si>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</si>
  <si>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</si>
  <si>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</si>
  <si>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</si>
  <si>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</si>
  <si>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</si>
  <si>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</si>
  <si>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</si>
  <si>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</si>
  <si>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</si>
  <si>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</si>
  <si>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</si>
  <si>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</si>
  <si>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</si>
  <si>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</si>
  <si>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</si>
  <si>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</si>
  <si>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</si>
  <si>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</si>
  <si>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</si>
  <si>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</si>
  <si>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</si>
  <si>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</si>
  <si>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</si>
  <si>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</si>
  <si>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</si>
  <si>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</si>
  <si>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</si>
  <si>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</si>
  <si>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</si>
  <si>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</si>
  <si>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</si>
  <si>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</si>
  <si>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</si>
  <si>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</si>
  <si>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</si>
  <si>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</si>
  <si>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</si>
  <si>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</si>
  <si>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</si>
  <si>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</si>
  <si>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</si>
  <si>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</si>
  <si>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</si>
  <si>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</si>
  <si>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</si>
  <si>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</si>
  <si>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</si>
  <si>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</si>
  <si>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</si>
  <si>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</si>
  <si>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</si>
  <si>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</si>
  <si>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</si>
  <si>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</si>
  <si>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</si>
  <si>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</si>
  <si>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</si>
  <si>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</si>
  <si>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</si>
  <si>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</si>
  <si>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</si>
  <si>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</si>
  <si>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</si>
  <si>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</si>
  <si>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</si>
  <si>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</si>
  <si>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</si>
  <si>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</si>
  <si>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</si>
  <si>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</si>
  <si>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</si>
  <si>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</si>
  <si>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</si>
  <si>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</si>
  <si>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</si>
  <si>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</si>
  <si>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</si>
  <si>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</si>
  <si>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</si>
  <si>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</si>
  <si>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</si>
  <si>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</si>
  <si>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</si>
  <si>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</si>
  <si>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</si>
  <si>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</si>
  <si>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</si>
  <si>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</si>
  <si>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</si>
  <si>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</si>
  <si>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</si>
  <si>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</si>
  <si>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</si>
  <si>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</si>
  <si>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</si>
  <si>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</si>
  <si>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</si>
  <si>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</si>
  <si>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</si>
  <si>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</si>
  <si>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</si>
  <si>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</si>
  <si>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</si>
  <si>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</si>
  <si>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</si>
  <si>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</si>
  <si>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</si>
  <si>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</si>
  <si>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</si>
  <si>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</si>
  <si>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</si>
  <si>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</si>
  <si>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</si>
  <si>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</si>
  <si>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</si>
  <si>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</si>
  <si>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</si>
  <si>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</si>
  <si>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</si>
  <si>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</si>
  <si>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</si>
  <si>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</si>
  <si>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</si>
  <si>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</si>
  <si>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</si>
  <si>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</si>
  <si>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</si>
  <si>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</si>
  <si>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</si>
  <si>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</si>
  <si>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</si>
  <si>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</si>
  <si>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</si>
  <si>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</si>
  <si>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</si>
  <si>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</si>
  <si>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</si>
  <si>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</si>
  <si>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</si>
  <si>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</si>
  <si>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</si>
  <si>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</si>
  <si>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</si>
  <si>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</si>
  <si>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</si>
  <si>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</si>
  <si>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</si>
  <si>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</si>
  <si>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</si>
  <si>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</si>
  <si>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</si>
  <si>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</si>
  <si>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</si>
  <si>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</si>
  <si>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</si>
  <si>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</si>
  <si>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</si>
  <si>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</si>
  <si>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</si>
  <si>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</si>
  <si>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</si>
  <si>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</si>
  <si>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</si>
  <si>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</si>
  <si>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</si>
  <si>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</si>
  <si>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</si>
  <si>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</si>
  <si>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</si>
  <si>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</si>
  <si>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</si>
  <si>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</si>
  <si>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</si>
  <si>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</si>
  <si>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</si>
  <si>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</si>
  <si>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</si>
  <si>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</si>
  <si>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</si>
  <si>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</si>
  <si>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</si>
  <si>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</si>
  <si>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</si>
  <si>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</si>
  <si>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</si>
  <si>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</si>
  <si>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</si>
  <si>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</si>
  <si>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</si>
  <si>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</si>
  <si>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</si>
  <si>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</si>
  <si>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</si>
  <si>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</si>
  <si>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</si>
  <si>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</si>
  <si>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</si>
  <si>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</si>
  <si>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</si>
  <si>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</si>
  <si>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</si>
  <si>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</si>
  <si>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</si>
  <si>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</si>
  <si>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</si>
  <si>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</si>
  <si>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</si>
  <si>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</si>
  <si>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</si>
  <si>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</si>
  <si>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</si>
  <si>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</si>
  <si>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</si>
  <si>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</si>
  <si>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</si>
  <si>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</si>
  <si>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</si>
  <si>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</si>
  <si>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</si>
  <si>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</si>
  <si>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</si>
  <si>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</si>
  <si>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</si>
  <si>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</si>
  <si>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</si>
  <si>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</si>
  <si>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</si>
  <si>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</si>
  <si>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</si>
  <si>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</si>
  <si>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</si>
  <si>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</si>
  <si>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</si>
  <si>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</si>
  <si>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</si>
  <si>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</si>
  <si>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</si>
  <si>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</si>
  <si>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</si>
  <si>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</si>
  <si>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</si>
  <si>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</si>
  <si>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</si>
  <si>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</si>
  <si>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</si>
  <si>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</si>
  <si>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</si>
  <si>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</si>
  <si>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</si>
  <si>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</si>
  <si>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</si>
  <si>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</si>
  <si>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</si>
  <si>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</si>
  <si>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</si>
  <si>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</si>
  <si>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</si>
  <si>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</si>
  <si>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</si>
  <si>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</si>
  <si>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</si>
  <si>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</si>
  <si>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</si>
  <si>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</si>
  <si>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</si>
  <si>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</si>
  <si>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</si>
  <si>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</si>
  <si>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</si>
  <si>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</si>
  <si>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</si>
  <si>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</si>
  <si>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</si>
  <si>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</si>
  <si>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</si>
  <si>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</si>
  <si>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</si>
  <si>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</si>
  <si>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</si>
  <si>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</si>
  <si>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</si>
  <si>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</si>
  <si>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</si>
  <si>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</si>
  <si>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</si>
  <si>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</si>
  <si>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</si>
  <si>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</si>
  <si>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</si>
  <si>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</si>
  <si>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</si>
  <si>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</si>
  <si>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</si>
  <si>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</si>
  <si>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</si>
  <si>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</si>
  <si>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</si>
  <si>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</si>
  <si>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</si>
  <si>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</si>
  <si>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</si>
  <si>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</si>
  <si>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</si>
  <si>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</si>
  <si>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</si>
  <si>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</si>
  <si>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</si>
  <si>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</si>
  <si>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</si>
  <si>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</si>
  <si>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</si>
  <si>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</si>
  <si>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</si>
  <si>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</si>
  <si>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</si>
  <si>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</si>
  <si>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</si>
  <si>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</si>
  <si>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</si>
  <si>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</si>
  <si>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</si>
  <si>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</si>
  <si>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</si>
  <si>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</si>
  <si>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</si>
  <si>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</si>
  <si>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</si>
  <si>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</si>
  <si>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</si>
  <si>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</si>
  <si>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</si>
  <si>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</si>
  <si>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</si>
  <si>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</si>
  <si>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</si>
  <si>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</si>
  <si>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</si>
  <si>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</si>
  <si>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</si>
  <si>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</si>
  <si>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</si>
  <si>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</si>
  <si>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</si>
  <si>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</si>
  <si>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</si>
  <si>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</si>
  <si>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</si>
  <si>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</si>
  <si>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</si>
  <si>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</si>
  <si>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</si>
  <si>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</si>
  <si>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</si>
  <si>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</si>
  <si>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</si>
  <si>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</si>
  <si>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</si>
  <si>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</si>
  <si>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</si>
  <si>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</si>
  <si>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</si>
  <si>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</si>
  <si>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</si>
  <si>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</si>
  <si>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</si>
  <si>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</si>
  <si>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</si>
  <si>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</si>
  <si>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</si>
  <si>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</si>
  <si>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</si>
  <si>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</si>
  <si>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</si>
  <si>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</si>
  <si>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</si>
  <si>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</si>
  <si>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</si>
  <si>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</si>
  <si>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</si>
  <si>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</si>
  <si>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</si>
  <si>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</si>
  <si>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</si>
  <si>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</si>
  <si>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</si>
  <si>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</si>
  <si>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</si>
  <si>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</si>
  <si>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</si>
  <si>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</si>
  <si>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</si>
  <si>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</si>
  <si>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</si>
  <si>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</si>
  <si>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</si>
  <si>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</si>
  <si>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</si>
  <si>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</si>
  <si>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</si>
  <si>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</si>
  <si>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</si>
  <si>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</si>
  <si>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</si>
  <si>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</si>
  <si>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</si>
  <si>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</si>
  <si>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</si>
  <si>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</si>
  <si>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</si>
  <si>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</si>
  <si>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</si>
  <si>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</si>
  <si>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</si>
  <si>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</si>
  <si>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</si>
  <si>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</si>
  <si>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</si>
  <si>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</si>
  <si>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</si>
  <si>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</si>
  <si>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</si>
  <si>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</si>
  <si>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</si>
  <si>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</si>
  <si>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</si>
  <si>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</si>
  <si>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</si>
  <si>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</si>
  <si>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</si>
  <si>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</si>
  <si>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</si>
  <si>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</si>
  <si>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</si>
  <si>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</si>
  <si>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</si>
  <si>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</si>
  <si>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</si>
  <si>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</si>
  <si>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</si>
  <si>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</si>
  <si>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</si>
  <si>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</si>
  <si>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</si>
  <si>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</si>
  <si>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</si>
  <si>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</si>
  <si>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</si>
  <si>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</si>
  <si>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</si>
  <si>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</si>
  <si>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</si>
  <si>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</si>
  <si>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</si>
  <si>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</si>
  <si>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</si>
  <si>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</si>
  <si>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</si>
  <si>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</si>
  <si>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</si>
  <si>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</si>
  <si>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</si>
  <si>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</si>
  <si>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</si>
  <si>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</si>
  <si>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</si>
  <si>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</si>
  <si>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</si>
  <si>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</si>
  <si>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</si>
  <si>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</si>
  <si>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</si>
  <si>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</si>
  <si>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</si>
  <si>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</si>
  <si>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</si>
  <si>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</si>
  <si>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</si>
  <si>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</si>
  <si>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</si>
  <si>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</si>
  <si>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</si>
  <si>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</si>
  <si>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</si>
  <si>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</si>
  <si>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</si>
  <si>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</si>
  <si>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</si>
  <si>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</si>
  <si>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</si>
  <si>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</si>
  <si>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</si>
  <si>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</si>
  <si>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</si>
  <si>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</si>
  <si>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</si>
  <si>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</si>
  <si>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</si>
  <si>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</si>
  <si>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</si>
  <si>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</si>
  <si>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</si>
  <si>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</si>
  <si>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</si>
  <si>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</si>
  <si>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</si>
  <si>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</si>
  <si>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</si>
  <si>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</si>
  <si>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</si>
  <si>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</si>
  <si>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</si>
  <si>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</si>
  <si>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</si>
  <si>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</si>
  <si>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</si>
  <si>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</si>
  <si>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</si>
  <si>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</si>
  <si>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</si>
  <si>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</si>
  <si>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</si>
  <si>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</si>
  <si>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</si>
  <si>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</si>
  <si>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</si>
  <si>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</si>
  <si>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</si>
  <si>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</si>
  <si>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</si>
  <si>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</si>
  <si>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</si>
  <si>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</si>
  <si>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</si>
  <si>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</si>
  <si>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</si>
  <si>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</si>
  <si>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</si>
  <si>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</si>
  <si>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</si>
  <si>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</si>
  <si>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</si>
  <si>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</si>
  <si>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</si>
  <si>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</si>
  <si>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</si>
  <si>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</si>
  <si>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</si>
  <si>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</si>
  <si>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</si>
  <si>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</si>
  <si>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</si>
  <si>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</si>
  <si>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</si>
  <si>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</si>
  <si>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</si>
  <si>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</si>
  <si>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</si>
  <si>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</si>
  <si>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</si>
  <si>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</si>
  <si>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</si>
  <si>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</si>
  <si>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</si>
  <si>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</si>
  <si>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</si>
  <si>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</si>
  <si>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</si>
  <si>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</si>
  <si>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</si>
  <si>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</si>
  <si>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</si>
  <si>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</si>
  <si>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</si>
  <si>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</si>
  <si>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</si>
  <si>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</si>
  <si>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</si>
  <si>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</si>
  <si>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</si>
  <si>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</si>
  <si>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</si>
  <si>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</si>
  <si>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</si>
  <si>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</si>
  <si>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</si>
  <si>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</si>
  <si>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</si>
  <si>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</si>
  <si>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</si>
  <si>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</si>
  <si>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</si>
  <si>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</si>
  <si>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</si>
  <si>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</si>
  <si>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</si>
  <si>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</si>
  <si>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</si>
  <si>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</si>
  <si>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</si>
  <si>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</si>
  <si>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</si>
  <si>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</si>
  <si>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</si>
  <si>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</si>
  <si>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</si>
  <si>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</si>
  <si>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</si>
  <si>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</si>
  <si>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</si>
  <si>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</si>
  <si>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</si>
  <si>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</si>
  <si>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</si>
  <si>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</si>
  <si>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</si>
  <si>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</si>
  <si>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</si>
  <si>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</si>
  <si>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</si>
  <si>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</si>
  <si>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</si>
  <si>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</si>
  <si>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</si>
  <si>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</si>
  <si>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</si>
  <si>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</si>
  <si>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</si>
  <si>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</si>
  <si>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</si>
  <si>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</si>
  <si>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</si>
  <si>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</si>
  <si>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</si>
  <si>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</si>
  <si>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</si>
  <si>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</si>
  <si>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</si>
  <si>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</si>
  <si>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</si>
  <si>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</si>
  <si>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</si>
  <si>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</si>
  <si>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</si>
  <si>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</si>
  <si>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</si>
  <si>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</si>
  <si>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</si>
  <si>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</si>
  <si>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</si>
  <si>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</si>
  <si>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</si>
  <si>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</si>
  <si>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</si>
  <si>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</si>
  <si>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</si>
  <si>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</si>
  <si>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</si>
  <si>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</si>
  <si>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</si>
  <si>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</si>
  <si>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</si>
  <si>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</si>
  <si>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</si>
  <si>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</si>
  <si>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</si>
  <si>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</si>
  <si>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</si>
  <si>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</si>
  <si>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</si>
  <si>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</si>
  <si>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</si>
  <si>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</si>
  <si>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</si>
  <si>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</si>
  <si>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</si>
  <si>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</si>
  <si>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</si>
  <si>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</si>
  <si>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</si>
  <si>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</si>
  <si>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</si>
  <si>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</si>
  <si>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</si>
  <si>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</si>
  <si>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</si>
  <si>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</si>
  <si>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</si>
  <si>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</si>
  <si>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</si>
  <si>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</si>
  <si>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</si>
  <si>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</si>
  <si>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</si>
  <si>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</si>
  <si>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</si>
  <si>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</si>
  <si>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</si>
  <si>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</si>
  <si>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</si>
  <si>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</si>
  <si>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</si>
  <si>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</si>
  <si>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</si>
  <si>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</si>
  <si>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</si>
  <si>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</si>
  <si>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</si>
  <si>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</si>
  <si>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</si>
  <si>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</si>
  <si>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</si>
  <si>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</si>
  <si>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</si>
  <si>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</si>
  <si>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</si>
  <si>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</si>
  <si>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</si>
  <si>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</si>
  <si>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</si>
  <si>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</si>
  <si>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</si>
  <si>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</si>
  <si>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</si>
  <si>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</si>
  <si>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</si>
  <si>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</si>
  <si>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</si>
  <si>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</si>
  <si>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</si>
  <si>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</si>
  <si>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</si>
  <si>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</si>
  <si>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</si>
  <si>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</si>
  <si>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</si>
  <si>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</si>
  <si>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</si>
  <si>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</si>
  <si>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</si>
  <si>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</si>
  <si>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</si>
  <si>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</si>
  <si>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</si>
  <si>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</si>
  <si>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</si>
  <si>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</si>
  <si>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</si>
  <si>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</si>
  <si>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</si>
  <si>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</si>
  <si>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</si>
  <si>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</si>
  <si>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</si>
  <si>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</si>
  <si>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</si>
  <si>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</si>
  <si>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</si>
  <si>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</si>
  <si>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</si>
  <si>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</si>
  <si>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</si>
  <si>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</si>
  <si>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</si>
  <si>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</si>
  <si>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</si>
  <si>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</si>
  <si>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</si>
  <si>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</si>
  <si>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</si>
  <si>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</si>
  <si>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</si>
  <si>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</si>
  <si>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</si>
  <si>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</si>
  <si>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</si>
  <si>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</si>
  <si>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</si>
  <si>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</si>
  <si>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</si>
  <si>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</si>
  <si>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</si>
  <si>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</si>
  <si>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</si>
  <si>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</si>
  <si>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</si>
  <si>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</si>
  <si>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</si>
  <si>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</si>
  <si>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</si>
  <si>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</si>
  <si>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</si>
  <si>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</si>
  <si>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</si>
  <si>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</si>
  <si>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</si>
  <si>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</si>
  <si>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</si>
  <si>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</si>
  <si>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</si>
  <si>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</si>
  <si>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</si>
  <si>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</si>
  <si>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</si>
  <si>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</si>
  <si>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</si>
  <si>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</si>
  <si>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</si>
  <si>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</si>
  <si>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</si>
  <si>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</si>
  <si>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</si>
  <si>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</si>
  <si>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</si>
  <si>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</si>
  <si>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</si>
  <si>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</si>
  <si>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</si>
  <si>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</si>
  <si>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</si>
  <si>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</si>
  <si>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</si>
  <si>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</si>
  <si>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</si>
  <si>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</si>
  <si>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</si>
  <si>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</si>
  <si>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</si>
  <si>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</si>
  <si>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</si>
  <si>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</si>
  <si>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</si>
  <si>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</si>
  <si>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</si>
  <si>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</si>
  <si>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</si>
  <si>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</si>
  <si>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</si>
  <si>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</si>
  <si>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</si>
  <si>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</si>
  <si>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</si>
  <si>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</si>
  <si>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</si>
  <si>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</si>
  <si>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</si>
  <si>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</si>
  <si>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</si>
  <si>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</si>
  <si>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</si>
  <si>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</si>
  <si>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</si>
  <si>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</si>
  <si>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</si>
  <si>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</si>
  <si>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</si>
  <si>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</si>
  <si>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</si>
  <si>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</si>
  <si>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</si>
  <si>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</si>
  <si>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</si>
  <si>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</si>
  <si>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</si>
  <si>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</si>
  <si>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</si>
  <si>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</si>
  <si>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</si>
  <si>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</si>
  <si>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</si>
  <si>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</si>
  <si>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</si>
  <si>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</si>
  <si>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</si>
  <si>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</si>
  <si>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</si>
  <si>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</si>
  <si>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</si>
  <si>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</si>
  <si>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</si>
  <si>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</si>
  <si>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</si>
  <si>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</si>
  <si>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</si>
  <si>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</si>
  <si>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</si>
  <si>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</si>
  <si>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</si>
  <si>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</si>
  <si>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</si>
  <si>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</si>
  <si>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</si>
  <si>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</si>
  <si>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</si>
  <si>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</si>
  <si>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</si>
  <si>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</si>
  <si>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</si>
  <si>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</si>
  <si>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</si>
  <si>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</si>
  <si>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</si>
  <si>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</si>
  <si>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</si>
  <si>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</si>
  <si>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</si>
  <si>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</si>
  <si>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</si>
  <si>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</si>
  <si>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</si>
  <si>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</si>
  <si>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</si>
  <si>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</si>
  <si>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</si>
  <si>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</si>
  <si>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</si>
  <si>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</si>
  <si>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</si>
  <si>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</si>
  <si>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</si>
  <si>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</si>
  <si>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</si>
  <si>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</si>
  <si>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</si>
  <si>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</si>
  <si>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</si>
  <si>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</si>
  <si>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</si>
  <si>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</si>
  <si>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</si>
  <si>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</si>
  <si>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</si>
  <si>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</si>
  <si>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</si>
  <si>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</si>
  <si>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</si>
  <si>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</si>
  <si>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</si>
  <si>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</si>
  <si>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</si>
  <si>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</si>
  <si>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</si>
  <si>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</si>
  <si>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</si>
  <si>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</si>
  <si>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</si>
  <si>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</si>
  <si>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</si>
  <si>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</si>
  <si>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</si>
  <si>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</si>
  <si>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</si>
  <si>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</si>
  <si>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</si>
  <si>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</si>
  <si>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</si>
  <si>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</si>
  <si>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</si>
  <si>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</si>
  <si>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</si>
  <si>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</si>
  <si>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</si>
  <si>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</si>
  <si>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</si>
  <si>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</si>
  <si>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</si>
  <si>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</si>
  <si>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</si>
  <si>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</si>
  <si>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</si>
  <si>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</si>
  <si>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</si>
  <si>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</si>
  <si>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</si>
  <si>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</si>
  <si>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</si>
  <si>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</si>
  <si>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</si>
  <si>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</si>
  <si>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</si>
  <si>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</si>
  <si>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</si>
  <si>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</si>
  <si>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</si>
  <si>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</si>
  <si>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</si>
  <si>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</si>
  <si>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</si>
  <si>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</si>
  <si>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</si>
  <si>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</si>
  <si>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</si>
  <si>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</si>
  <si>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</si>
  <si>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</si>
  <si>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</si>
  <si>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</si>
  <si>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</si>
  <si>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</si>
  <si>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</si>
  <si>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</si>
  <si>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</si>
  <si>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</si>
  <si>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</si>
  <si>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</si>
  <si>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</si>
  <si>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</si>
  <si>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</si>
  <si>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</si>
  <si>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</si>
  <si>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</si>
  <si>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</si>
  <si>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</si>
  <si>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</si>
  <si>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</si>
  <si>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</si>
  <si>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</si>
  <si>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</si>
  <si>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</si>
  <si>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</si>
  <si>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</si>
  <si>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</si>
  <si>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</si>
  <si>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</si>
  <si>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</si>
  <si>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</si>
  <si>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</si>
  <si>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</si>
  <si>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</si>
  <si>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</si>
  <si>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</si>
  <si>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</si>
  <si>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</si>
  <si>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</si>
  <si>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</si>
  <si>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</si>
  <si>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</si>
  <si>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</si>
  <si>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</si>
  <si>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</si>
  <si>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</si>
  <si>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</si>
  <si>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</si>
  <si>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</si>
  <si>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</si>
  <si>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</si>
  <si>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</si>
  <si>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</si>
  <si>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</si>
  <si>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</si>
  <si>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</si>
  <si>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</si>
  <si>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</si>
  <si>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</si>
  <si>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</si>
  <si>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</si>
  <si>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</si>
  <si>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</si>
  <si>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</si>
  <si>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</si>
  <si>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</si>
  <si>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</si>
  <si>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</si>
  <si>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</si>
  <si>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</si>
  <si>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</si>
  <si>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</si>
  <si>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</si>
  <si>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</si>
  <si>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</si>
  <si>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</si>
  <si>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</si>
  <si>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</si>
  <si>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</si>
  <si>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</si>
  <si>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</si>
  <si>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</si>
  <si>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</si>
  <si>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</si>
  <si>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</si>
  <si>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</si>
  <si>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</si>
  <si>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</si>
  <si>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</si>
  <si>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</si>
  <si>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</si>
  <si>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</si>
  <si>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</si>
  <si>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</si>
  <si>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</si>
  <si>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</si>
  <si>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</si>
  <si>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</si>
  <si>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</si>
  <si>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</si>
  <si>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</si>
  <si>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</si>
  <si>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</si>
  <si>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</si>
  <si>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</si>
  <si>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</si>
  <si>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</si>
  <si>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</si>
  <si>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</si>
  <si>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</si>
  <si>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</si>
  <si>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</si>
  <si>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</si>
  <si>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</si>
  <si>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</si>
  <si>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</si>
  <si>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</si>
  <si>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</si>
  <si>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</si>
  <si>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</si>
  <si>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</si>
  <si>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</si>
  <si>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</si>
  <si>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</si>
  <si>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</si>
  <si>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</si>
  <si>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</si>
  <si>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</si>
  <si>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</si>
  <si>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</si>
  <si>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</si>
  <si>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</si>
  <si>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</si>
  <si>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</si>
  <si>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</si>
  <si>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</si>
  <si>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</si>
  <si>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</si>
  <si>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</si>
  <si>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</si>
  <si>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</si>
  <si>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</si>
  <si>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</si>
  <si>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</si>
  <si>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</si>
  <si>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</si>
  <si>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</si>
  <si>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</si>
  <si>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</si>
  <si>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</si>
  <si>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</si>
  <si>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</si>
  <si>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</si>
  <si>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</si>
  <si>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</si>
  <si>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</si>
  <si>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</si>
  <si>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</si>
  <si>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</si>
  <si>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</si>
  <si>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</si>
  <si>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</si>
  <si>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</si>
  <si>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</si>
  <si>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</si>
  <si>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</si>
  <si>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</si>
  <si>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</si>
  <si>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</si>
  <si>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</si>
  <si>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</si>
  <si>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</si>
  <si>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</si>
  <si>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</si>
  <si>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</si>
  <si>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</si>
  <si>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</si>
  <si>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</si>
  <si>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</si>
  <si>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</si>
  <si>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</si>
  <si>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</si>
  <si>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</si>
  <si>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</si>
  <si>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</si>
  <si>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</si>
  <si>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</si>
  <si>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</si>
  <si>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</si>
  <si>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</si>
  <si>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</si>
  <si>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</si>
  <si>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</si>
  <si>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</si>
  <si>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</si>
  <si>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</si>
  <si>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</si>
  <si>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</si>
  <si>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</si>
  <si>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</si>
  <si>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</si>
  <si>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</si>
  <si>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</si>
  <si>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</si>
  <si>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</si>
  <si>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</si>
  <si>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</si>
  <si>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</si>
  <si>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</si>
  <si>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</si>
  <si>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</si>
  <si>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</si>
  <si>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</si>
  <si>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</si>
  <si>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</si>
  <si>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</si>
  <si>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</si>
  <si>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</si>
  <si>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</si>
  <si>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</si>
  <si>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</si>
  <si>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</si>
  <si>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</si>
  <si>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</si>
  <si>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</si>
  <si>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</si>
  <si>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</si>
  <si>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</si>
  <si>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</si>
  <si>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</si>
  <si>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</si>
  <si>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</si>
  <si>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</si>
  <si>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</si>
  <si>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</si>
  <si>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</si>
  <si>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</si>
  <si>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</si>
  <si>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</si>
  <si>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</si>
  <si>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</si>
  <si>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</si>
  <si>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</si>
  <si>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</si>
  <si>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</si>
  <si>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</si>
  <si>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</si>
  <si>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</si>
  <si>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</si>
  <si>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</si>
  <si>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</si>
  <si>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</si>
  <si>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</si>
  <si>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</si>
  <si>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</si>
  <si>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</si>
  <si>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</si>
  <si>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</si>
  <si>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</si>
  <si>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</si>
  <si>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</si>
  <si>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</si>
  <si>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</si>
  <si>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</si>
  <si>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</si>
  <si>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</si>
  <si>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</si>
  <si>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</si>
  <si>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</si>
  <si>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</si>
  <si>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</si>
  <si>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</si>
  <si>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</si>
  <si>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</si>
  <si>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</si>
  <si>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</si>
  <si>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</si>
  <si>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</si>
  <si>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</si>
  <si>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</si>
  <si>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</si>
  <si>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</si>
  <si>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</si>
  <si>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</si>
  <si>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</si>
  <si>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</si>
  <si>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</si>
  <si>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</si>
  <si>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</si>
  <si>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</si>
  <si>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</si>
  <si>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</si>
  <si>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</si>
  <si>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</si>
  <si>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</si>
  <si>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</si>
  <si>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</si>
  <si>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</si>
  <si>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</si>
  <si>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</si>
  <si>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</si>
  <si>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</si>
  <si>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</si>
  <si>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</si>
  <si>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</si>
  <si>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</si>
  <si>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</si>
  <si>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</si>
  <si>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</si>
  <si>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</si>
  <si>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</si>
  <si>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</si>
  <si>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</si>
  <si>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</si>
  <si>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</si>
  <si>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</si>
  <si>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</si>
  <si>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</si>
  <si>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</si>
  <si>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</si>
  <si>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</si>
  <si>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</si>
  <si>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</si>
  <si>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</si>
  <si>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</si>
  <si>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</si>
  <si>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</si>
  <si>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</si>
  <si>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</si>
  <si>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</si>
  <si>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</si>
  <si>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</si>
  <si>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</si>
  <si>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</si>
  <si>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</si>
  <si>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</si>
  <si>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</si>
  <si>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</si>
  <si>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</si>
  <si>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</si>
  <si>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</si>
  <si>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</si>
  <si>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</si>
  <si>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</si>
  <si>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</si>
  <si>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</si>
  <si>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</si>
  <si>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</si>
  <si>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</si>
  <si>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</si>
  <si>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</si>
  <si>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</si>
  <si>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</si>
  <si>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</si>
  <si>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</si>
  <si>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</si>
  <si>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</si>
  <si>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</si>
  <si>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</si>
  <si>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</si>
  <si>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</si>
  <si>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</si>
  <si>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</si>
  <si>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</si>
  <si>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</si>
  <si>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</si>
  <si>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</si>
  <si>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</si>
  <si>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</si>
  <si>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</si>
  <si>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</si>
  <si>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</si>
  <si>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</si>
  <si>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</si>
  <si>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</si>
  <si>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</si>
  <si>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</si>
  <si>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</si>
  <si>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</si>
  <si>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</si>
  <si>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</si>
  <si>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</si>
  <si>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</si>
  <si>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</si>
  <si>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</si>
  <si>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</si>
  <si>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</si>
  <si>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</si>
  <si>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</si>
  <si>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</si>
  <si>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</si>
  <si>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</si>
  <si>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</si>
  <si>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</si>
  <si>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</si>
  <si>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</si>
  <si>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</si>
  <si>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</si>
  <si>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</si>
  <si>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</si>
  <si>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</si>
  <si>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</si>
  <si>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</si>
  <si>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</si>
  <si>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</si>
  <si>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</si>
  <si>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</si>
  <si>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</si>
  <si>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</si>
  <si>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</si>
  <si>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</si>
  <si>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</si>
  <si>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</si>
  <si>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</si>
  <si>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</si>
  <si>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</si>
  <si>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</si>
  <si>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</si>
  <si>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</si>
  <si>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</si>
  <si>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</si>
  <si>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</si>
  <si>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</si>
  <si>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</si>
  <si>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</si>
  <si>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</si>
  <si>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</si>
  <si>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</si>
  <si>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</si>
  <si>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</si>
  <si>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</si>
  <si>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</si>
  <si>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</si>
  <si>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</si>
  <si>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</si>
  <si>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</si>
  <si>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</si>
  <si>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</si>
  <si>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</si>
  <si>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</si>
  <si>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</si>
  <si>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</si>
  <si>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</si>
  <si>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</si>
  <si>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</si>
  <si>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</si>
  <si>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</si>
  <si>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</si>
  <si>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</si>
  <si>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</si>
  <si>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</si>
  <si>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</si>
  <si>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</si>
  <si>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</si>
  <si>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</si>
  <si>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</si>
  <si>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</si>
  <si>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</si>
  <si>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</si>
  <si>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</si>
  <si>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</si>
  <si>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</si>
  <si>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</si>
  <si>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</si>
  <si>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</si>
  <si>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</si>
  <si>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</si>
  <si>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</si>
  <si>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</si>
  <si>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</si>
  <si>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</si>
  <si>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</si>
  <si>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</si>
  <si>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</si>
  <si>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</si>
  <si>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</si>
  <si>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</si>
  <si>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</si>
  <si>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</si>
  <si>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</si>
  <si>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</si>
  <si>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</si>
  <si>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</si>
  <si>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</si>
  <si>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</si>
  <si>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</si>
  <si>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</si>
  <si>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</si>
  <si>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</si>
  <si>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</si>
  <si>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</si>
  <si>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</si>
  <si>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</si>
  <si>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</si>
  <si>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</si>
  <si>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</si>
  <si>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</si>
  <si>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</si>
  <si>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</si>
  <si>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</si>
  <si>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</si>
  <si>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</si>
  <si>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</si>
  <si>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</si>
  <si>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</si>
  <si>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</si>
  <si>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</si>
  <si>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</si>
  <si>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</si>
  <si>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</si>
  <si>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</si>
  <si>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</si>
  <si>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</si>
  <si>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</si>
  <si>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</si>
  <si>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</si>
  <si>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</si>
  <si>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</si>
  <si>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</si>
  <si>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</si>
  <si>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</si>
  <si>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</si>
  <si>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</si>
  <si>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</si>
  <si>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</si>
  <si>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</si>
  <si>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</si>
  <si>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</si>
  <si>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</si>
  <si>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</si>
  <si>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</si>
  <si>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</si>
  <si>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</si>
  <si>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</si>
  <si>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</si>
  <si>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</si>
  <si>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</si>
  <si>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</si>
  <si>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</si>
  <si>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</si>
  <si>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</si>
  <si>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</si>
  <si>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</si>
  <si>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</si>
  <si>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</si>
  <si>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</si>
  <si>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</si>
  <si>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</si>
  <si>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</si>
  <si>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</si>
  <si>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</si>
  <si>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</si>
  <si>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</si>
  <si>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</si>
  <si>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</si>
  <si>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</si>
  <si>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</si>
  <si>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</si>
  <si>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</si>
  <si>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</si>
  <si>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</si>
  <si>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</si>
  <si>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</si>
  <si>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</si>
  <si>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</si>
  <si>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</si>
  <si>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</si>
  <si>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</si>
  <si>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</si>
  <si>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</si>
  <si>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</si>
  <si>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</si>
  <si>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</si>
  <si>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</si>
  <si>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</si>
  <si>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</si>
  <si>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</si>
  <si>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</si>
  <si>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</si>
  <si>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</si>
  <si>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</si>
  <si>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</si>
  <si>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</si>
  <si>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</si>
  <si>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</si>
  <si>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</si>
  <si>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</si>
  <si>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</si>
  <si>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</si>
  <si>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</si>
  <si>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</si>
  <si>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</si>
  <si>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</si>
  <si>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</si>
  <si>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</si>
  <si>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</si>
  <si>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</si>
  <si>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</si>
  <si>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</si>
  <si>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</si>
  <si>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</si>
  <si>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</si>
  <si>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</si>
  <si>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</si>
  <si>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</si>
  <si>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</si>
  <si>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</si>
  <si>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</si>
  <si>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</si>
  <si>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</si>
  <si>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</si>
  <si>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</si>
  <si>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</si>
  <si>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</si>
  <si>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</si>
  <si>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</si>
  <si>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</si>
  <si>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</si>
  <si>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</si>
  <si>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</si>
  <si>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</si>
  <si>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</si>
  <si>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</si>
  <si>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</si>
  <si>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</si>
  <si>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</si>
  <si>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</si>
  <si>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</si>
  <si>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</si>
  <si>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</si>
  <si>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</si>
  <si>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</si>
  <si>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</si>
  <si>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</si>
  <si>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</si>
  <si>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</si>
  <si>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</si>
  <si>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</si>
  <si>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</si>
  <si>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</si>
  <si>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</si>
  <si>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</si>
  <si>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</si>
  <si>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</si>
  <si>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</si>
  <si>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</si>
  <si>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</si>
  <si>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</si>
  <si>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</si>
  <si>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</si>
  <si>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</si>
  <si>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</si>
  <si>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</si>
  <si>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</si>
  <si>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</si>
  <si>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</si>
  <si>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</si>
  <si>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</si>
  <si>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</si>
  <si>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</si>
  <si>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</si>
  <si>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</si>
  <si>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</si>
  <si>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</si>
  <si>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</si>
  <si>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</si>
  <si>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</si>
  <si>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</si>
  <si>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</si>
  <si>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</si>
  <si>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</si>
  <si>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</si>
  <si>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</si>
  <si>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</si>
  <si>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</si>
  <si>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</si>
  <si>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</si>
  <si>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</si>
  <si>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</si>
  <si>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</si>
  <si>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</si>
  <si>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</si>
  <si>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</si>
  <si>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</si>
  <si>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</si>
  <si>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</si>
  <si>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</si>
  <si>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</si>
  <si>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</si>
  <si>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</si>
  <si>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</si>
  <si>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</si>
  <si>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</si>
  <si>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</si>
  <si>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</si>
  <si>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</si>
  <si>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</si>
  <si>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</si>
  <si>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</si>
  <si>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</si>
  <si>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</si>
  <si>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</si>
  <si>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</si>
  <si>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</si>
  <si>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</si>
  <si>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</si>
  <si>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</si>
  <si>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</si>
  <si>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</si>
  <si>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</si>
  <si>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</si>
  <si>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</si>
  <si>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</si>
  <si>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</si>
  <si>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</si>
  <si>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</si>
  <si>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</si>
  <si>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</si>
  <si>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</si>
  <si>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</si>
  <si>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</si>
  <si>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</si>
  <si>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</si>
  <si>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</si>
  <si>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</si>
  <si>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</si>
  <si>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</si>
  <si>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</si>
  <si>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</si>
  <si>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</si>
  <si>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</si>
  <si>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</si>
  <si>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</si>
  <si>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</si>
  <si>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</si>
  <si>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</si>
  <si>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</si>
  <si>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</si>
  <si>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</si>
  <si>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</si>
  <si>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</si>
  <si>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</si>
  <si>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</si>
  <si>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</si>
  <si>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</si>
  <si>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</si>
  <si>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</si>
  <si>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</si>
  <si>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</si>
  <si>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</si>
  <si>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</si>
  <si>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</si>
  <si>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</si>
  <si>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</si>
  <si>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</si>
  <si>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</si>
  <si>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</si>
  <si>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</si>
  <si>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</si>
  <si>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</si>
  <si>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</si>
  <si>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</si>
  <si>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</si>
  <si>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</si>
  <si>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</si>
  <si>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</si>
  <si>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</si>
  <si>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</si>
  <si>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</si>
  <si>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</si>
  <si>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</si>
  <si>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</si>
  <si>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</si>
  <si>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</si>
  <si>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</si>
  <si>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</si>
  <si>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</si>
  <si>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</si>
  <si>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</si>
  <si>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</si>
  <si>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</si>
  <si>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</si>
  <si>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</si>
  <si>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</si>
  <si>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</si>
  <si>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</si>
  <si>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</si>
  <si>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</si>
  <si>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</si>
  <si>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</si>
  <si>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</si>
  <si>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</si>
  <si>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</si>
  <si>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</si>
  <si>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</si>
  <si>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</si>
  <si>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</si>
  <si>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</si>
  <si>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</si>
  <si>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</si>
  <si>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</si>
  <si>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</si>
  <si>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</si>
  <si>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</si>
  <si>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</si>
  <si>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</si>
  <si>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</si>
  <si>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</si>
  <si>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</si>
  <si>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</si>
  <si>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</si>
  <si>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</si>
  <si>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</si>
  <si>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</si>
  <si>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</si>
  <si>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</si>
  <si>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</si>
  <si>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</si>
  <si>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</si>
  <si>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</si>
  <si>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</si>
  <si>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</si>
  <si>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</si>
  <si>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</si>
  <si>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</si>
  <si>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</si>
  <si>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</si>
  <si>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</si>
  <si>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</si>
  <si>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</si>
  <si>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</si>
  <si>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</si>
  <si>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</si>
  <si>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</si>
  <si>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</si>
  <si>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</si>
  <si>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</si>
  <si>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</si>
  <si>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</si>
  <si>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</si>
  <si>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</si>
  <si>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</si>
  <si>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</si>
  <si>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</si>
  <si>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</si>
  <si>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</si>
  <si>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</si>
  <si>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</si>
  <si>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</si>
  <si>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</si>
  <si>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</si>
  <si>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</si>
  <si>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</si>
  <si>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</si>
  <si>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</si>
  <si>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</si>
  <si>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</si>
  <si>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</si>
  <si>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</si>
  <si>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</si>
  <si>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</si>
  <si>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</si>
  <si>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</si>
  <si>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</si>
  <si>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</si>
  <si>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</si>
  <si>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</si>
  <si>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</si>
  <si>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</si>
  <si>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</si>
  <si>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</si>
  <si>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</si>
  <si>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</si>
  <si>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</si>
  <si>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</si>
  <si>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</si>
  <si>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</si>
  <si>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</si>
  <si>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</si>
  <si>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</si>
  <si>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</si>
  <si>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</si>
  <si>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</si>
  <si>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</si>
  <si>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</si>
  <si>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</si>
  <si>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</si>
  <si>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</si>
  <si>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</si>
  <si>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</si>
  <si>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</si>
  <si>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</si>
  <si>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</si>
  <si>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</si>
  <si>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</si>
  <si>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</si>
  <si>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</si>
  <si>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</si>
  <si>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</si>
  <si>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</si>
  <si>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</si>
  <si>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</si>
  <si>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</si>
  <si>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</si>
  <si>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</si>
  <si>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</si>
  <si>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</si>
  <si>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</si>
  <si>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</si>
  <si>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</si>
  <si>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</si>
  <si>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</si>
  <si>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</si>
  <si>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</si>
  <si>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</si>
  <si>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</si>
  <si>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</si>
  <si>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</si>
  <si>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</si>
  <si>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</si>
  <si>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</si>
  <si>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</si>
  <si>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</si>
  <si>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</si>
  <si>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</si>
  <si>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</si>
  <si>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</si>
  <si>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</si>
  <si>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</si>
  <si>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</si>
  <si>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</si>
  <si>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</si>
  <si>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</si>
  <si>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</si>
  <si>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</si>
  <si>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</si>
  <si>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</si>
  <si>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</si>
  <si>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</si>
  <si>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</si>
  <si>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</si>
  <si>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</si>
  <si>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</si>
  <si>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</si>
  <si>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</si>
  <si>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</si>
  <si>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</si>
  <si>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</si>
  <si>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</si>
  <si>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</si>
  <si>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</si>
  <si>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</si>
  <si>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</si>
  <si>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</si>
  <si>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</si>
  <si>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</si>
  <si>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</si>
  <si>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</si>
  <si>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</si>
  <si>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</si>
  <si>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</si>
  <si>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</si>
  <si>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</si>
  <si>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</si>
  <si>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</si>
  <si>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</si>
  <si>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</si>
  <si>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</si>
  <si>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</si>
  <si>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</si>
  <si>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</si>
  <si>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</si>
  <si>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</si>
  <si>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</si>
  <si>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</si>
  <si>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</si>
  <si>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</si>
  <si>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</si>
  <si>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</si>
  <si>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</si>
  <si>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</si>
  <si>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</si>
  <si>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</si>
  <si>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</si>
  <si>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</si>
  <si>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</si>
  <si>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</si>
  <si>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</si>
  <si>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</si>
  <si>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</si>
  <si>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</si>
  <si>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</si>
  <si>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</si>
  <si>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</si>
  <si>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</si>
  <si>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</si>
  <si>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</si>
  <si>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</si>
  <si>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</si>
  <si>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</si>
  <si>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</si>
  <si>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</si>
  <si>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</si>
  <si>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</si>
  <si>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</si>
  <si>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</si>
  <si>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</si>
  <si>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</si>
  <si>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</si>
  <si>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</si>
  <si>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</si>
  <si>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</si>
  <si>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</si>
  <si>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</si>
  <si>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</si>
  <si>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</si>
  <si>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</si>
  <si>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</si>
  <si>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</si>
  <si>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</si>
  <si>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</si>
  <si>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</si>
  <si>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</si>
  <si>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</si>
  <si>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</si>
  <si>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</si>
  <si>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</si>
  <si>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</si>
  <si>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</si>
  <si>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</si>
  <si>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</si>
  <si>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</si>
  <si>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</si>
  <si>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</si>
  <si>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</si>
  <si>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</si>
  <si>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</si>
  <si>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</si>
  <si>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</si>
  <si>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</si>
  <si>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</si>
  <si>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</si>
  <si>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</si>
  <si>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</si>
  <si>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</si>
  <si>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</si>
  <si>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</si>
  <si>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</si>
  <si>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</si>
  <si>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</si>
  <si>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</si>
  <si>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</si>
  <si>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</si>
  <si>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</si>
  <si>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</si>
  <si>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</si>
  <si>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</si>
  <si>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</si>
  <si>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</si>
  <si>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</si>
  <si>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</si>
  <si>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</si>
  <si>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</si>
  <si>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</si>
  <si>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</si>
  <si>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</si>
  <si>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</si>
  <si>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</si>
  <si>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</si>
  <si>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</si>
  <si>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</si>
  <si>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</si>
  <si>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</si>
  <si>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</si>
  <si>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</si>
  <si>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</si>
  <si>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</si>
  <si>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</si>
  <si>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</si>
  <si>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</si>
  <si>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</si>
  <si>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</si>
  <si>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</si>
  <si>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</si>
  <si>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</si>
  <si>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</si>
  <si>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</si>
  <si>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</si>
  <si>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</si>
  <si>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</si>
  <si>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</si>
  <si>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</si>
  <si>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</si>
  <si>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</si>
  <si>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</si>
  <si>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</si>
  <si>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</si>
  <si>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</si>
  <si>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</si>
  <si>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</si>
  <si>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</si>
  <si>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</si>
  <si>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</si>
  <si>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</si>
  <si>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</si>
  <si>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</si>
  <si>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</si>
  <si>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</si>
  <si>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</si>
  <si>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</si>
  <si>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</si>
  <si>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</si>
  <si>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</si>
  <si>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</si>
  <si>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</si>
  <si>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</si>
  <si>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</si>
  <si>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</si>
  <si>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</si>
  <si>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</si>
  <si>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</si>
  <si>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</si>
  <si>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</si>
  <si>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</si>
  <si>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</si>
  <si>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</si>
  <si>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</si>
  <si>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</si>
  <si>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</si>
  <si>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</si>
  <si>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</si>
  <si>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</si>
  <si>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</si>
  <si>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</si>
  <si>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</si>
  <si>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</si>
  <si>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</si>
  <si>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</si>
  <si>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</si>
  <si>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</si>
  <si>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</si>
  <si>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</si>
  <si>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</si>
  <si>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</si>
  <si>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</si>
  <si>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</si>
  <si>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</si>
  <si>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</si>
  <si>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</si>
  <si>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</si>
  <si>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</si>
  <si>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</si>
  <si>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</si>
  <si>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</si>
  <si>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</si>
  <si>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</si>
  <si>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</si>
  <si>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</si>
  <si>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</si>
  <si>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</si>
  <si>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</si>
  <si>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</si>
  <si>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</si>
  <si>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</si>
  <si>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</si>
  <si>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</si>
  <si>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</si>
  <si>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</si>
  <si>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</si>
  <si>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</si>
  <si>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</si>
  <si>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</si>
  <si>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</si>
  <si>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</si>
  <si>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</si>
  <si>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</si>
  <si>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</si>
  <si>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</si>
  <si>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</si>
  <si>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</si>
  <si>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</si>
  <si>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</si>
  <si>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</si>
  <si>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</si>
  <si>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</si>
  <si>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</si>
  <si>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</si>
  <si>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</si>
  <si>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</si>
  <si>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</si>
  <si>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</si>
  <si>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</si>
  <si>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</si>
  <si>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</si>
  <si>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</si>
  <si>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</si>
  <si>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</si>
  <si>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</si>
  <si>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</si>
  <si>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</si>
  <si>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</si>
  <si>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</si>
  <si>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</si>
  <si>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</si>
  <si>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</si>
  <si>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</si>
  <si>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</si>
  <si>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</si>
  <si>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</si>
  <si>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</si>
  <si>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</si>
  <si>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</si>
  <si>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</si>
  <si>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</si>
  <si>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</si>
  <si>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</si>
  <si>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</si>
  <si>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</si>
  <si>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</si>
  <si>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</si>
  <si>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</si>
  <si>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</si>
  <si>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</si>
  <si>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</si>
  <si>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</si>
  <si>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</si>
  <si>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</si>
  <si>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</si>
  <si>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</si>
  <si>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</si>
  <si>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</si>
  <si>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</si>
  <si>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</si>
  <si>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</si>
  <si>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</si>
  <si>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</si>
  <si>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</si>
  <si>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</si>
  <si>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</si>
  <si>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</si>
  <si>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</si>
  <si>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</si>
  <si>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</si>
  <si>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</si>
  <si>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</si>
  <si>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</si>
  <si>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</si>
  <si>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</si>
  <si>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</si>
  <si>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</si>
  <si>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</si>
  <si>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</si>
  <si>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</si>
  <si>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</si>
  <si>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</si>
  <si>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</si>
  <si>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</si>
  <si>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</si>
  <si>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</si>
  <si>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</si>
  <si>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</si>
  <si>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</si>
  <si>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Count of name</t>
  </si>
  <si>
    <t>Row Labels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</si>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</sst>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2" fontId="0" fillId="0" borderId="0" xfId="2" applyNumberFormat="1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 patternType="solid">
          <bgColor rgb="FF00B050"/>
        </patternFill>
      </fill>
    </dxf>
    <dxf>
      <fill>
        <patternFill>
          <bgColor rgb="FFF8660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866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Week 2.xlsx]Category Vs State!PivotTable1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Category</a:t>
            </a:r>
            <a:r>
              <a:rPr lang="en-US" baseline="0"/>
              <a:t> Vs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Vs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5C-47EF-B720-F3CAD77C66D1}"/>
            </c:ext>
          </c:extLst>
        </c:ser>
        <c:ser>
          <c:idx val="1"/>
          <c:order val="1"/>
          <c:tx>
            <c:strRef>
              <c:f>'Category Vs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5C-47EF-B720-F3CAD77C66D1}"/>
            </c:ext>
          </c:extLst>
        </c:ser>
        <c:ser>
          <c:idx val="2"/>
          <c:order val="2"/>
          <c:tx>
            <c:strRef>
              <c:f>'Category Vs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5C-47EF-B720-F3CAD77C66D1}"/>
            </c:ext>
          </c:extLst>
        </c:ser>
        <c:ser>
          <c:idx val="3"/>
          <c:order val="3"/>
          <c:tx>
            <c:strRef>
              <c:f>'Category Vs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5C-47EF-B720-F3CAD77C6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3904816"/>
        <c:axId val="263907112"/>
      </c:barChart>
      <c:catAx>
        <c:axId val="263904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907112"/>
        <c:crosses val="autoZero"/>
        <c:auto val="1"/>
        <c:lblAlgn val="ctr"/>
        <c:lblOffset val="100"/>
        <c:noMultiLvlLbl val="0"/>
      </c:catAx>
      <c:valAx>
        <c:axId val="26390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90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Week 2.xlsx]Subcategory Vs State!PivotTable2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Vs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Vs State'!$B$6:$B$47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6D-4A49-9F89-86EE01F1376D}"/>
            </c:ext>
          </c:extLst>
        </c:ser>
        <c:ser>
          <c:idx val="1"/>
          <c:order val="1"/>
          <c:tx>
            <c:strRef>
              <c:f>'Subcategory Vs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Vs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6D-4A49-9F89-86EE01F1376D}"/>
            </c:ext>
          </c:extLst>
        </c:ser>
        <c:ser>
          <c:idx val="2"/>
          <c:order val="2"/>
          <c:tx>
            <c:strRef>
              <c:f>'Subcategory Vs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Vs State'!$D$6:$D$47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6D-4A49-9F89-86EE01F1376D}"/>
            </c:ext>
          </c:extLst>
        </c:ser>
        <c:ser>
          <c:idx val="3"/>
          <c:order val="3"/>
          <c:tx>
            <c:strRef>
              <c:f>'Subcategory Vs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Vs State'!$E$6:$E$47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6D-4A49-9F89-86EE01F13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3982904"/>
        <c:axId val="523983232"/>
      </c:barChart>
      <c:catAx>
        <c:axId val="52398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83232"/>
        <c:crosses val="autoZero"/>
        <c:auto val="1"/>
        <c:lblAlgn val="ctr"/>
        <c:lblOffset val="100"/>
        <c:noMultiLvlLbl val="0"/>
      </c:catAx>
      <c:valAx>
        <c:axId val="52398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8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Week 2.xlsx]Date Vs State!PivotTable3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Vs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Vs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AF-4570-A42C-6D1CD22520C4}"/>
            </c:ext>
          </c:extLst>
        </c:ser>
        <c:ser>
          <c:idx val="1"/>
          <c:order val="1"/>
          <c:tx>
            <c:strRef>
              <c:f>'Date Vs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Vs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AF-4570-A42C-6D1CD22520C4}"/>
            </c:ext>
          </c:extLst>
        </c:ser>
        <c:ser>
          <c:idx val="2"/>
          <c:order val="2"/>
          <c:tx>
            <c:strRef>
              <c:f>'Date Vs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Vs State'!$D$6:$D$18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AF-4570-A42C-6D1CD2252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8874296"/>
        <c:axId val="398871016"/>
      </c:lineChart>
      <c:catAx>
        <c:axId val="398874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871016"/>
        <c:crosses val="autoZero"/>
        <c:auto val="1"/>
        <c:lblAlgn val="ctr"/>
        <c:lblOffset val="100"/>
        <c:noMultiLvlLbl val="0"/>
      </c:catAx>
      <c:valAx>
        <c:axId val="39887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874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95249</xdr:rowOff>
    </xdr:from>
    <xdr:to>
      <xdr:col>10</xdr:col>
      <xdr:colOff>76199</xdr:colOff>
      <xdr:row>35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745822-3068-452A-B52F-5A5434772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31</xdr:row>
      <xdr:rowOff>142875</xdr:rowOff>
    </xdr:from>
    <xdr:to>
      <xdr:col>13</xdr:col>
      <xdr:colOff>257175</xdr:colOff>
      <xdr:row>46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F8A27-2939-4B7D-AA10-6D9894556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1</xdr:row>
      <xdr:rowOff>114300</xdr:rowOff>
    </xdr:from>
    <xdr:to>
      <xdr:col>16</xdr:col>
      <xdr:colOff>200024</xdr:colOff>
      <xdr:row>20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901FB-4179-46EA-8B76-F2B84C64A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sung" refreshedDate="43756.811749768516" createdVersion="6" refreshedVersion="6" minRefreshableVersion="3" recordCount="4114" xr:uid="{6DBEB361-8AF4-4E2B-BEE0-A6F8C6BDF2F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sung" refreshedDate="43756.854367939814" createdVersion="6" refreshedVersion="6" minRefreshableVersion="3" recordCount="4114" xr:uid="{8A0E276E-C811-4F94-8153-D854CEB9C3B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1CC4B9-4623-45C4-8A96-B7479375192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7D78F5-8C7E-4848-B9F5-2992E20B56D9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0C0434-F5BC-42EE-BD2A-B340658BBCE5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3351" zoomScale="55" zoomScaleNormal="55" workbookViewId="0">
      <selection activeCell="N1" sqref="N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5" bestFit="1" customWidth="1"/>
    <col min="16" max="16" width="23.7109375" bestFit="1" customWidth="1"/>
    <col min="17" max="17" width="13.140625" bestFit="1" customWidth="1"/>
    <col min="18" max="18" width="17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ROUND(E2/L2,2)</f>
        <v>63.92</v>
      </c>
      <c r="Q2" t="str">
        <f>LEFT(N2,FIND("/",N2)-1)</f>
        <v>film &amp; video</v>
      </c>
      <c r="R2" t="str">
        <f>RIGHT(N2, 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ROUND(E3/L3,2)</f>
        <v>185.48</v>
      </c>
      <c r="Q3" t="str">
        <f t="shared" ref="Q3:Q66" si="2">LEFT(N3,FIND("/",N3)-1)</f>
        <v>film &amp; video</v>
      </c>
      <c r="R3" t="str">
        <f t="shared" ref="R3:R66" si="3">RIGHT(N3, 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69.27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146.88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96.71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86.67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7">
        <f t="shared" ref="P67:P130" si="7">ROUND(E67/L67,2)</f>
        <v>132.05000000000001</v>
      </c>
      <c r="Q67" t="str">
        <f t="shared" ref="Q67:Q130" si="8">LEFT(N67,FIND("/",N67)-1)</f>
        <v>film &amp; video</v>
      </c>
      <c r="R67" t="str">
        <f t="shared" ref="R67:R130" si="9">RIGHT(N67, 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62.33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69.72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85.96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30.67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273.83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53.04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40.01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31.38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21.67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50.59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53.13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27.9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7" t="e">
        <f t="shared" ref="P131:P194" si="13">ROUND(E131/L131,2)</f>
        <v>#DIV/0!</v>
      </c>
      <c r="Q131" t="str">
        <f t="shared" ref="Q131:Q194" si="14">LEFT(N131,FIND("/",N131)-1)</f>
        <v>film &amp; video</v>
      </c>
      <c r="R131" t="str">
        <f t="shared" ref="R131:R194" si="15">RIGHT(N131, 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7" t="e">
        <f t="shared" ref="P195:P258" si="19">ROUND(E195/L195,2)</f>
        <v>#DIV/0!</v>
      </c>
      <c r="Q195" t="str">
        <f t="shared" ref="Q195:Q258" si="20">LEFT(N195,FIND("/",N195)-1)</f>
        <v>film &amp; video</v>
      </c>
      <c r="R195" t="str">
        <f t="shared" ref="R195:R258" si="21">RIGHT(N195, 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7">
        <f t="shared" ref="P259:P322" si="25">ROUND(E259/L259,2)</f>
        <v>66.7</v>
      </c>
      <c r="Q259" t="str">
        <f t="shared" ref="Q259:Q322" si="26">LEFT(N259,FIND("/",N259)-1)</f>
        <v>film &amp; video</v>
      </c>
      <c r="R259" t="str">
        <f t="shared" ref="R259:R322" si="27">RIGHT(N259, 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7">
        <f t="shared" ref="P323:P386" si="31">ROUND(E323/L323,2)</f>
        <v>106.62</v>
      </c>
      <c r="Q323" t="str">
        <f t="shared" ref="Q323:Q386" si="32">LEFT(N323,FIND("/",N323)-1)</f>
        <v>film &amp; video</v>
      </c>
      <c r="R323" t="str">
        <f t="shared" ref="R323:R386" si="33">RIGHT(N323, 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7">
        <f t="shared" ref="P387:P450" si="37">ROUND(E387/L387,2)</f>
        <v>111.8</v>
      </c>
      <c r="Q387" t="str">
        <f t="shared" ref="Q387:Q450" si="38">LEFT(N387,FIND("/",N387)-1)</f>
        <v>film &amp; video</v>
      </c>
      <c r="R387" t="str">
        <f t="shared" ref="R387:R450" si="39">RIGHT(N387, 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7">
        <f t="shared" ref="P451:P514" si="43">ROUND(E451/L451,2)</f>
        <v>9</v>
      </c>
      <c r="Q451" t="str">
        <f t="shared" ref="Q451:Q514" si="44">LEFT(N451,FIND("/",N451)-1)</f>
        <v>film &amp; video</v>
      </c>
      <c r="R451" t="str">
        <f t="shared" ref="R451:R514" si="45">RIGHT(N451, 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7">
        <f t="shared" ref="P515:P578" si="49">ROUND(E515/L515,2)</f>
        <v>102.38</v>
      </c>
      <c r="Q515" t="str">
        <f t="shared" ref="Q515:Q578" si="50">LEFT(N515,FIND("/",N515)-1)</f>
        <v>film &amp; video</v>
      </c>
      <c r="R515" t="str">
        <f t="shared" ref="R515:R578" si="51">RIGHT(N515, 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150.15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93.43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29.26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63.83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34.75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40.85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252.02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402.71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135.04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7">
        <f t="shared" ref="P579:P642" si="55">ROUND(E579/L579,2)</f>
        <v>10</v>
      </c>
      <c r="Q579" t="str">
        <f t="shared" ref="Q579:Q642" si="56">LEFT(N579,FIND("/",N579)-1)</f>
        <v>technology</v>
      </c>
      <c r="R579" t="str">
        <f t="shared" ref="R579:R642" si="57">RIGHT(N579, 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389.29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24.78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16.43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45.39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16.38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37.89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76.67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7">
        <f t="shared" ref="P643:P706" si="61">ROUND(E643/L643,2)</f>
        <v>151.32</v>
      </c>
      <c r="Q643" t="str">
        <f t="shared" ref="Q643:Q706" si="62">LEFT(N643,FIND("/",N643)-1)</f>
        <v>technology</v>
      </c>
      <c r="R643" t="str">
        <f t="shared" ref="R643:R706" si="63">RIGHT(N643, 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85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50.3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6.5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7">
        <f t="shared" ref="P707:P770" si="67">ROUND(E707/L707,2)</f>
        <v>195.4</v>
      </c>
      <c r="Q707" t="str">
        <f t="shared" ref="Q707:Q770" si="68">LEFT(N707,FIND("/",N707)-1)</f>
        <v>technology</v>
      </c>
      <c r="R707" t="str">
        <f t="shared" ref="R707:R770" si="69">RIGHT(N707, 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39.17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57.3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7">
        <f t="shared" ref="P771:P834" si="73">ROUND(E771/L771,2)</f>
        <v>31.85</v>
      </c>
      <c r="Q771" t="str">
        <f t="shared" ref="Q771:Q834" si="74">LEFT(N771,FIND("/",N771)-1)</f>
        <v>publishing</v>
      </c>
      <c r="R771" t="str">
        <f t="shared" ref="R771:R834" si="75">RIGHT(N771, 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66.67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63.49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80.59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92.55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60.86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88.33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45.44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46.22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178.61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74.61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305.56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79.83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86.67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27.61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25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89.42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224.13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43.52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39.82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126.81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113.88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36.61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60.66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7">
        <f t="shared" ref="P835:P898" si="79">ROUND(E835/L835,2)</f>
        <v>148.78</v>
      </c>
      <c r="Q835" t="str">
        <f t="shared" ref="Q835:Q898" si="80">LEFT(N835,FIND("/",N835)-1)</f>
        <v>music</v>
      </c>
      <c r="R835" t="str">
        <f t="shared" ref="R835:R898" si="81">RIGHT(N835, 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58.63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109.71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60.74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63.38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34.01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46.67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59.26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22.74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52.92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34.18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346.67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28.58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46.59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21.47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14.13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83.38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29.29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27.86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7" t="e">
        <f t="shared" ref="P899:P962" si="85">ROUND(E899/L899,2)</f>
        <v>#DIV/0!</v>
      </c>
      <c r="Q899" t="str">
        <f t="shared" ref="Q899:Q962" si="86">LEFT(N899,FIND("/",N899)-1)</f>
        <v>music</v>
      </c>
      <c r="R899" t="str">
        <f t="shared" ref="R899:R962" si="87">RIGHT(N899, 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32.67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41.67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50.67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7">
        <f t="shared" ref="P963:P1026" si="91">ROUND(E963/L963,2)</f>
        <v>364.35</v>
      </c>
      <c r="Q963" t="str">
        <f t="shared" ref="Q963:Q1026" si="92">LEFT(N963,FIND("/",N963)-1)</f>
        <v>technology</v>
      </c>
      <c r="R963" t="str">
        <f t="shared" ref="R963:R1026" si="93">RIGHT(N963, 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89.6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7">
        <f t="shared" ref="P1027:P1090" si="97">ROUND(E1027/L1027,2)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 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7">
        <f t="shared" ref="P1091:P1154" si="103">ROUND(E1091/L1091,2)</f>
        <v>23.96</v>
      </c>
      <c r="Q1091" t="str">
        <f t="shared" ref="Q1091:Q1154" si="104">LEFT(N1091,FIND("/",N1091)-1)</f>
        <v>games</v>
      </c>
      <c r="R1091" t="str">
        <f t="shared" ref="R1091:R1154" si="105">RIGHT(N1091, 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7">
        <f t="shared" ref="P1155:P1218" si="109">ROUND(E1155/L1155,2)</f>
        <v>50</v>
      </c>
      <c r="Q1155" t="str">
        <f t="shared" ref="Q1155:Q1218" si="110">LEFT(N1155,FIND("/",N1155)-1)</f>
        <v>food</v>
      </c>
      <c r="R1155" t="str">
        <f t="shared" ref="R1155:R1218" si="111">RIGHT(N1155, 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7">
        <f t="shared" ref="P1219:P1282" si="115">ROUND(E1219/L1219,2)</f>
        <v>148.57</v>
      </c>
      <c r="Q1219" t="str">
        <f t="shared" ref="Q1219:Q1282" si="116">LEFT(N1219,FIND("/",N1219)-1)</f>
        <v>photography</v>
      </c>
      <c r="R1219" t="str">
        <f t="shared" ref="R1219:R1282" si="117">RIGHT(N1219, 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64.47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94.49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55.7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38.18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27.15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50.69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77.64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43.54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99.16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189.29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76.67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46.07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53.01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73.36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127.98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7">
        <f t="shared" ref="P1283:P1346" si="121">ROUND(E1283/L1283,2)</f>
        <v>104.73</v>
      </c>
      <c r="Q1283" t="str">
        <f t="shared" ref="Q1283:Q1346" si="122">LEFT(N1283,FIND("/",N1283)-1)</f>
        <v>music</v>
      </c>
      <c r="R1283" t="str">
        <f t="shared" ref="R1283:R1346" si="123">RIGHT(N1283, 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65.87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44.19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27.73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39.83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92.04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7">
        <f t="shared" ref="P1347:P1410" si="127">ROUND(E1347/L1347,2)</f>
        <v>53.57</v>
      </c>
      <c r="Q1347" t="str">
        <f t="shared" ref="Q1347:Q1410" si="128">LEFT(N1347,FIND("/",N1347)-1)</f>
        <v>publishing</v>
      </c>
      <c r="R1347" t="str">
        <f t="shared" ref="R1347:R1410" si="129">RIGHT(N1347, 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63.48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83.97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55.61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48.71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30.58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73.91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73.36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50.25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68.94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160.79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27.32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196.83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47.76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72.06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62.17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7" t="e">
        <f t="shared" ref="P1411:P1474" si="133">ROUND(E1411/L1411,2)</f>
        <v>#DIV/0!</v>
      </c>
      <c r="Q1411" t="str">
        <f t="shared" ref="Q1411:Q1474" si="134">LEFT(N1411,FIND("/",N1411)-1)</f>
        <v>publishing</v>
      </c>
      <c r="R1411" t="str">
        <f t="shared" ref="R1411:R1474" si="135">RIGHT(N1411, 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7">
        <f t="shared" ref="P1475:P1538" si="139">ROUND(E1475/L1475,2)</f>
        <v>38.46</v>
      </c>
      <c r="Q1475" t="str">
        <f t="shared" ref="Q1475:Q1538" si="140">LEFT(N1475,FIND("/",N1475)-1)</f>
        <v>publishing</v>
      </c>
      <c r="R1475" t="str">
        <f t="shared" ref="R1475:R1538" si="141">RIGHT(N1475, 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7">
        <f t="shared" ref="P1539:P1602" si="145">ROUND(E1539/L1539,2)</f>
        <v>96.38</v>
      </c>
      <c r="Q1539" t="str">
        <f t="shared" ref="Q1539:Q1602" si="146">LEFT(N1539,FIND("/",N1539)-1)</f>
        <v>photography</v>
      </c>
      <c r="R1539" t="str">
        <f t="shared" ref="R1539:R1602" si="147">RIGHT(N1539, 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7">
        <f t="shared" ref="P1603:P1666" si="151">ROUND(E1603/L1603,2)</f>
        <v>48.33</v>
      </c>
      <c r="Q1603" t="str">
        <f t="shared" ref="Q1603:Q1666" si="152">LEFT(N1603,FIND("/",N1603)-1)</f>
        <v>music</v>
      </c>
      <c r="R1603" t="str">
        <f t="shared" ref="R1603:R1666" si="153">RIGHT(N1603, 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66.69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87.83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52.83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66.69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86.96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112.02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61.58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45.88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84.21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117.23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86.49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67.73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38.89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94.74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39.97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42.86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88.47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44.65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7">
        <f t="shared" ref="P1667:P1730" si="157">ROUND(E1667/L1667,2)</f>
        <v>44.96</v>
      </c>
      <c r="Q1667" t="str">
        <f t="shared" ref="Q1667:Q1730" si="158">LEFT(N1667,FIND("/",N1667)-1)</f>
        <v>music</v>
      </c>
      <c r="R1667" t="str">
        <f t="shared" ref="R1667:R1730" si="159">RIGHT(N1667, 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52.6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44.61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26.15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89.25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40.42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74.58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80.13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171.43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57.73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61.09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114.82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115.71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11.67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28.13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216.67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7" t="e">
        <f t="shared" ref="P1731:P1794" si="163">ROUND(E1731/L1731,2)</f>
        <v>#DIV/0!</v>
      </c>
      <c r="Q1731" t="str">
        <f t="shared" ref="Q1731:Q1794" si="164">LEFT(N1731,FIND("/",N1731)-1)</f>
        <v>music</v>
      </c>
      <c r="R1731" t="str">
        <f t="shared" ref="R1731:R1794" si="165">RIGHT(N1731, 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56.67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7">
        <f t="shared" ref="P1795:P1858" si="169">ROUND(E1795/L1795,2)</f>
        <v>20</v>
      </c>
      <c r="Q1795" t="str">
        <f t="shared" ref="Q1795:Q1858" si="170">LEFT(N1795,FIND("/",N1795)-1)</f>
        <v>photography</v>
      </c>
      <c r="R1795" t="str">
        <f t="shared" ref="R1795:R1858" si="171">RIGHT(N1795, 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24.58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53.16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83.89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75.77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67.39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50.88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79.53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134.21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88.04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70.58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53.29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7">
        <f t="shared" ref="P1859:P1922" si="175">ROUND(E1859/L1859,2)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 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70.63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7">
        <f t="shared" ref="P1923:P1986" si="181">ROUND(E1923/L1923,2)</f>
        <v>54</v>
      </c>
      <c r="Q1923" t="str">
        <f t="shared" ref="Q1923:Q1986" si="182">LEFT(N1923,FIND("/",N1923)-1)</f>
        <v>music</v>
      </c>
      <c r="R1923" t="str">
        <f t="shared" ref="R1923:R1986" si="183">RIGHT(N1923, 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7">
        <f t="shared" ref="P1987:P2050" si="187">ROUND(E1987/L1987,2)</f>
        <v>12.75</v>
      </c>
      <c r="Q1987" t="str">
        <f t="shared" ref="Q1987:Q2050" si="188">LEFT(N1987,FIND("/",N1987)-1)</f>
        <v>photography</v>
      </c>
      <c r="R1987" t="str">
        <f t="shared" ref="R1987:R2050" si="189">RIGHT(N1987, 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7">
        <f t="shared" ref="P2051:P2114" si="193">ROUND(E2051/L2051,2)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 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7">
        <f t="shared" ref="P2115:P2178" si="199">ROUND(E2115/L2115,2)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 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91.63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64.37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21.86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90.28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67.31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88.75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7">
        <f t="shared" ref="P2179:P2242" si="205">ROUND(E2179/L2179,2)</f>
        <v>65.87</v>
      </c>
      <c r="Q2179" t="str">
        <f t="shared" ref="Q2179:Q2242" si="206">LEFT(N2179,FIND("/",N2179)-1)</f>
        <v>music</v>
      </c>
      <c r="R2179" t="str">
        <f t="shared" ref="R2179:R2242" si="207">RIGHT(N2179, 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40.35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76.86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7">
        <f t="shared" ref="P2243:P2306" si="211">ROUND(E2243/L2243,2)</f>
        <v>49.47</v>
      </c>
      <c r="Q2243" t="str">
        <f t="shared" ref="Q2243:Q2306" si="212">LEFT(N2243,FIND("/",N2243)-1)</f>
        <v>games</v>
      </c>
      <c r="R2243" t="str">
        <f t="shared" ref="R2243:R2306" si="213">RIGHT(N2243, 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46.09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53.83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100.47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44.21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52.95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7">
        <f t="shared" ref="P2307:P2370" si="217">ROUND(E2307/L2307,2)</f>
        <v>109.11</v>
      </c>
      <c r="Q2307" t="str">
        <f t="shared" ref="Q2307:Q2370" si="218">LEFT(N2307,FIND("/",N2307)-1)</f>
        <v>music</v>
      </c>
      <c r="R2307" t="str">
        <f t="shared" ref="R2307:R2370" si="219">RIGHT(N2307, 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7" t="e">
        <f t="shared" ref="P2371:P2434" si="223">ROUND(E2371/L2371,2)</f>
        <v>#DIV/0!</v>
      </c>
      <c r="Q2371" t="str">
        <f t="shared" ref="Q2371:Q2434" si="224">LEFT(N2371,FIND("/",N2371)-1)</f>
        <v>technology</v>
      </c>
      <c r="R2371" t="str">
        <f t="shared" ref="R2371:R2434" si="225">RIGHT(N2371, 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7" t="e">
        <f t="shared" ref="P2435:P2498" si="229">ROUND(E2435/L2435,2)</f>
        <v>#DIV/0!</v>
      </c>
      <c r="Q2435" t="str">
        <f t="shared" ref="Q2435:Q2498" si="230">LEFT(N2435,FIND("/",N2435)-1)</f>
        <v>food</v>
      </c>
      <c r="R2435" t="str">
        <f t="shared" ref="R2435:R2498" si="231">RIGHT(N2435, 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7">
        <f t="shared" ref="P2499:P2562" si="235">ROUND(E2499/L2499,2)</f>
        <v>80.55</v>
      </c>
      <c r="Q2499" t="str">
        <f t="shared" ref="Q2499:Q2562" si="236">LEFT(N2499,FIND("/",N2499)-1)</f>
        <v>music</v>
      </c>
      <c r="R2499" t="str">
        <f t="shared" ref="R2499:R2562" si="237">RIGHT(N2499, 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7" t="e">
        <f t="shared" ref="P2563:P2626" si="241">ROUND(E2563/L2563,2)</f>
        <v>#DIV/0!</v>
      </c>
      <c r="Q2563" t="str">
        <f t="shared" ref="Q2563:Q2626" si="242">LEFT(N2563,FIND("/",N2563)-1)</f>
        <v>food</v>
      </c>
      <c r="R2563" t="str">
        <f t="shared" ref="R2563:R2626" si="243">RIGHT(N2563, 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7">
        <f t="shared" ref="P2627:P2690" si="247">ROUND(E2627/L2627,2)</f>
        <v>27.58</v>
      </c>
      <c r="Q2627" t="str">
        <f t="shared" ref="Q2627:Q2690" si="248">LEFT(N2627,FIND("/",N2627)-1)</f>
        <v>technology</v>
      </c>
      <c r="R2627" t="str">
        <f t="shared" ref="R2627:R2690" si="249">RIGHT(N2627, 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7">
        <f t="shared" ref="P2691:P2754" si="253">ROUND(E2691/L2691,2)</f>
        <v>1</v>
      </c>
      <c r="Q2691" t="str">
        <f t="shared" ref="Q2691:Q2754" si="254">LEFT(N2691,FIND("/",N2691)-1)</f>
        <v>food</v>
      </c>
      <c r="R2691" t="str">
        <f t="shared" ref="R2691:R2754" si="255">RIGHT(N2691, 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7">
        <f t="shared" ref="P2755:P2818" si="259">ROUND(E2755/L2755,2)</f>
        <v>47.5</v>
      </c>
      <c r="Q2755" t="str">
        <f t="shared" ref="Q2755:Q2818" si="260">LEFT(N2755,FIND("/",N2755)-1)</f>
        <v>publishing</v>
      </c>
      <c r="R2755" t="str">
        <f t="shared" ref="R2755:R2818" si="261">RIGHT(N2755, 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66.67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36.86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47.88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89.67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87.36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44.86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65.38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47.46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37.21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7">
        <f t="shared" ref="P2819:P2882" si="265">ROUND(E2819/L2819,2)</f>
        <v>23.64</v>
      </c>
      <c r="Q2819" t="str">
        <f t="shared" ref="Q2819:Q2882" si="266">LEFT(N2819,FIND("/",N2819)-1)</f>
        <v>theater</v>
      </c>
      <c r="R2819" t="str">
        <f t="shared" ref="R2819:R2882" si="267">RIGHT(N2819, 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63.83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8.86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50.67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98.31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35.04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63.85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30.19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44.54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19.7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60.67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29.79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29.56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26.67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7" t="e">
        <f t="shared" ref="P2883:P2946" si="271">ROUND(E2883/L2883,2)</f>
        <v>#DIV/0!</v>
      </c>
      <c r="Q2883" t="str">
        <f t="shared" ref="Q2883:Q2946" si="272">LEFT(N2883,FIND("/",N2883)-1)</f>
        <v>theater</v>
      </c>
      <c r="R2883" t="str">
        <f t="shared" ref="R2883:R2946" si="273">RIGHT(N2883, 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46.93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48.56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51.62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7" t="e">
        <f t="shared" ref="P2947:P3010" si="277">ROUND(E2947/L2947,2)</f>
        <v>#DIV/0!</v>
      </c>
      <c r="Q2947" t="str">
        <f t="shared" ref="Q2947:Q3010" si="278">LEFT(N2947,FIND("/",N2947)-1)</f>
        <v>theater</v>
      </c>
      <c r="R2947" t="str">
        <f t="shared" ref="R2947:R3010" si="279">RIGHT(N2947, 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2.67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78.94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95.59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60.69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97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7">
        <f t="shared" ref="P3011:P3074" si="283">ROUND(E3011/L3011,2)</f>
        <v>233.9</v>
      </c>
      <c r="Q3011" t="str">
        <f t="shared" ref="Q3011:Q3074" si="284">LEFT(N3011,FIND("/",N3011)-1)</f>
        <v>theater</v>
      </c>
      <c r="R3011" t="str">
        <f t="shared" ref="R3011:R3074" si="285">RIGHT(N3011, 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67.7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7">
        <f t="shared" ref="P3075:P3138" si="289">ROUND(E3075/L3075,2)</f>
        <v>92.14</v>
      </c>
      <c r="Q3075" t="str">
        <f t="shared" ref="Q3075:Q3138" si="290">LEFT(N3075,FIND("/",N3075)-1)</f>
        <v>theater</v>
      </c>
      <c r="R3075" t="str">
        <f t="shared" ref="R3075:R3138" si="291">RIGHT(N3075, 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29.05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7">
        <f t="shared" ref="P3139:P3202" si="295">ROUND(E3139/L3139,2)</f>
        <v>50</v>
      </c>
      <c r="Q3139" t="str">
        <f t="shared" ref="Q3139:Q3202" si="296">LEFT(N3139,FIND("/",N3139)-1)</f>
        <v>theater</v>
      </c>
      <c r="R3139" t="str">
        <f t="shared" ref="R3139:R3202" si="297">RIGHT(N3139, 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31.21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82.61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80.16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28.41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58.1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31.62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33.03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77.34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46.77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41.67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7">
        <f t="shared" ref="P3203:P3266" si="301">ROUND(E3203/L3203,2)</f>
        <v>12.5</v>
      </c>
      <c r="Q3203" t="str">
        <f t="shared" ref="Q3203:Q3266" si="302">LEFT(N3203,FIND("/",N3203)-1)</f>
        <v>theater</v>
      </c>
      <c r="R3203" t="str">
        <f t="shared" ref="R3203:R3266" si="303">RIGHT(N3203, 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63.11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50.16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66.59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45.88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106.8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77.22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97.38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34.92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88.74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58.69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23.87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81.13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57.63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46.43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60.48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65.58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29.17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41.24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7">
        <f t="shared" ref="P3267:P3330" si="307">ROUND(E3267/L3267,2)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 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48.33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53.18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38.24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76.03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68.67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73.53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48.44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26.61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33.67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19.27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84.29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45.98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53.34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75.09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29.07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49.44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93.98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66.45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24.55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7">
        <f t="shared" ref="P3331:P3394" si="313">ROUND(E3331/L3331,2)</f>
        <v>44.92</v>
      </c>
      <c r="Q3331" t="str">
        <f t="shared" ref="Q3331:Q3394" si="314">LEFT(N3331,FIND("/",N3331)-1)</f>
        <v>theater</v>
      </c>
      <c r="R3331" t="str">
        <f t="shared" ref="R3331:R3394" si="315">RIGHT(N3331, 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27.78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81.03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91.67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71.67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83.43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44.14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61.39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29.67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45.48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30.78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85.21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65.17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51.22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41.67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7">
        <f t="shared" ref="P3395:P3458" si="319">ROUND(E3395/L3395,2)</f>
        <v>36.07</v>
      </c>
      <c r="Q3395" t="str">
        <f t="shared" ref="Q3395:Q3458" si="320">LEFT(N3395,FIND("/",N3395)-1)</f>
        <v>theater</v>
      </c>
      <c r="R3395" t="str">
        <f t="shared" ref="R3395:R3458" si="321">RIGHT(N3395, 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11.67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27.07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44.76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99.79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29.43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81.38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46.43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37.78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81.78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46.61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95.24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62.83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58.95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84.17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89.79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64.16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64.52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41.13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41.41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7">
        <f t="shared" ref="P3459:P3522" si="325">ROUND(E3459/L3459,2)</f>
        <v>50.98</v>
      </c>
      <c r="Q3459" t="str">
        <f t="shared" ref="Q3459:Q3522" si="326">LEFT(N3459,FIND("/",N3459)-1)</f>
        <v>theater</v>
      </c>
      <c r="R3459" t="str">
        <f t="shared" ref="R3459:R3522" si="327">RIGHT(N3459, 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45.04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17.53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57.92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29.71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64.47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50.4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41.67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88.74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39.6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51.88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40.29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64.91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47.85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40.24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60.29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96.67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7">
        <f t="shared" ref="P3523:P3586" si="331">ROUND(E3523/L3523,2)</f>
        <v>45.62</v>
      </c>
      <c r="Q3523" t="str">
        <f t="shared" ref="Q3523:Q3586" si="332">LEFT(N3523,FIND("/",N3523)-1)</f>
        <v>theater</v>
      </c>
      <c r="R3523" t="str">
        <f t="shared" ref="R3523:R3586" si="333">RIGHT(N3523, 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41.03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45.11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36.67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42.3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78.88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44.85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13.53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46.13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54.14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31.38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24.29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40.94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43.13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47.41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15.13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21.1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59.12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97.92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26.54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55.56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30.94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7">
        <f t="shared" ref="P3587:P3650" si="337">ROUND(E3587/L3587,2)</f>
        <v>176.09</v>
      </c>
      <c r="Q3587" t="str">
        <f t="shared" ref="Q3587:Q3650" si="338">LEFT(N3587,FIND("/",N3587)-1)</f>
        <v>theater</v>
      </c>
      <c r="R3587" t="str">
        <f t="shared" ref="R3587:R3650" si="339">RIGHT(N3587, 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22.61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82.26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68.06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77.19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77.73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40.78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49.06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30.67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66.67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56.07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47.03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47.67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88.24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80.72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7">
        <f t="shared" ref="P3651:P3714" si="343">ROUND(E3651/L3651,2)</f>
        <v>97.5</v>
      </c>
      <c r="Q3651" t="str">
        <f t="shared" ref="Q3651:Q3714" si="344">LEFT(N3651,FIND("/",N3651)-1)</f>
        <v>theater</v>
      </c>
      <c r="R3651" t="str">
        <f t="shared" ref="R3651:R3714" si="345">RIGHT(N3651, 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57.78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44.24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60.91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31.58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53.44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64.38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66.13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62.17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45.35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59.17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57.26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74.12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62.67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33.67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15.15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80.87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53.85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30.93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7">
        <f t="shared" ref="P3715:P3778" si="349">ROUND(E3715/L3715,2)</f>
        <v>106.84</v>
      </c>
      <c r="Q3715" t="str">
        <f t="shared" ref="Q3715:Q3778" si="350">LEFT(N3715,FIND("/",N3715)-1)</f>
        <v>theater</v>
      </c>
      <c r="R3715" t="str">
        <f t="shared" ref="R3715:R3778" si="351">RIGHT(N3715, 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51.92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86.23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47.66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72.89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49.55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62.59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51.67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7">
        <f t="shared" ref="P3779:P3842" si="355">ROUND(E3779/L3779,2)</f>
        <v>48.54</v>
      </c>
      <c r="Q3779" t="str">
        <f t="shared" ref="Q3779:Q3842" si="356">LEFT(N3779,FIND("/",N3779)-1)</f>
        <v>theater</v>
      </c>
      <c r="R3779" t="str">
        <f t="shared" ref="R3779:R3842" si="357">RIGHT(N3779, 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41.67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53.29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78.52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48.34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62.63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21.67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7">
        <f t="shared" ref="P3843:P3906" si="361">ROUND(E3843/L3843,2)</f>
        <v>25.65</v>
      </c>
      <c r="Q3843" t="str">
        <f t="shared" ref="Q3843:Q3906" si="362">LEFT(N3843,FIND("/",N3843)-1)</f>
        <v>theater</v>
      </c>
      <c r="R3843" t="str">
        <f t="shared" ref="R3843:R3906" si="363">RIGHT(N3843, 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70.17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23.63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46.43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50.88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47.26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7">
        <f t="shared" ref="P3907:P3970" si="367">ROUND(E3907/L3907,2)</f>
        <v>24.71</v>
      </c>
      <c r="Q3907" t="str">
        <f t="shared" ref="Q3907:Q3970" si="368">LEFT(N3907,FIND("/",N3907)-1)</f>
        <v>theater</v>
      </c>
      <c r="R3907" t="str">
        <f t="shared" ref="R3907:R3970" si="369">RIGHT(N3907, 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63.13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61.67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83.14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33.67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10.17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32.36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53.13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47.91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7">
        <f t="shared" ref="P3971:P4034" si="373">ROUND(E3971/L3971,2)</f>
        <v>35.17</v>
      </c>
      <c r="Q3971" t="str">
        <f t="shared" ref="Q3971:Q4034" si="374">LEFT(N3971,FIND("/",N3971)-1)</f>
        <v>theater</v>
      </c>
      <c r="R3971" t="str">
        <f t="shared" ref="R3971:R4034" si="375">RIGHT(N3971, 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22.67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26.38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33.74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11.62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29.24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32.36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66.67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7">
        <f t="shared" ref="P4035:P4098" si="379">ROUND(E4035/L4035,2)</f>
        <v>65.34</v>
      </c>
      <c r="Q4035" t="str">
        <f t="shared" ref="Q4035:Q4098" si="380">LEFT(N4035,FIND("/",N4035)-1)</f>
        <v>theater</v>
      </c>
      <c r="R4035" t="str">
        <f t="shared" ref="R4035:R4098" si="381">RIGHT(N4035, 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86.62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64.17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44.31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29.17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10.67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7" t="e">
        <f t="shared" ref="P4099:P4115" si="385">ROUND(E4099/L4099,2)</f>
        <v>#DIV/0!</v>
      </c>
      <c r="Q4099" t="str">
        <f t="shared" ref="Q4099:Q4115" si="386">LEFT(N4099,FIND("/",N4099)-1)</f>
        <v>theater</v>
      </c>
      <c r="R4099" t="str">
        <f t="shared" ref="R4099:R4115" si="387">RIGHT(N4099, 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45.79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15.67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2:F4115">
    <cfRule type="containsText" dxfId="3" priority="3" operator="containsText" text="currently live">
      <formula>NOT(ISERROR(SEARCH("currently live",F2)))</formula>
    </cfRule>
    <cfRule type="containsText" dxfId="2" priority="4" operator="containsText" text="failed">
      <formula>NOT(ISERROR(SEARCH("failed",F2)))</formula>
    </cfRule>
    <cfRule type="containsText" dxfId="1" priority="5" operator="containsText" text="canceled">
      <formula>NOT(ISERROR(SEARCH("canceled",F2)))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14D39-3EC4-416E-A1E9-C1D03D3C9797}">
  <sheetPr codeName="Sheet2"/>
  <dimension ref="A1:H16"/>
  <sheetViews>
    <sheetView tabSelected="1" workbookViewId="0">
      <selection activeCell="D21" sqref="D21"/>
    </sheetView>
  </sheetViews>
  <sheetFormatPr defaultRowHeight="15" x14ac:dyDescent="0.25"/>
  <cols>
    <col min="1" max="1" width="28.140625" bestFit="1" customWidth="1"/>
    <col min="2" max="2" width="18" bestFit="1" customWidth="1"/>
    <col min="3" max="3" width="14" bestFit="1" customWidth="1"/>
    <col min="4" max="4" width="17" bestFit="1" customWidth="1"/>
    <col min="5" max="5" width="13.140625" bestFit="1" customWidth="1"/>
    <col min="6" max="6" width="20.7109375" bestFit="1" customWidth="1"/>
    <col min="7" max="7" width="17" bestFit="1" customWidth="1"/>
    <col min="8" max="8" width="20.42578125" bestFit="1" customWidth="1"/>
  </cols>
  <sheetData>
    <row r="1" spans="1:8" x14ac:dyDescent="0.25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25">
      <c r="A2" t="s">
        <v>8389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COUNTIFS(Data!$D$2:$D$4115,"&lt;1000",Data!$F$2:$F$4115,"cancelled")</f>
        <v>0</v>
      </c>
      <c r="E2">
        <f>SUM($B2:$D2)</f>
        <v>435</v>
      </c>
      <c r="F2" s="13">
        <f>B2/$E2</f>
        <v>0.74022988505747123</v>
      </c>
      <c r="G2" s="13">
        <f>C2/$E2</f>
        <v>0.25977011494252872</v>
      </c>
      <c r="H2" s="13">
        <f>D2/$E2</f>
        <v>0</v>
      </c>
    </row>
    <row r="3" spans="1:8" x14ac:dyDescent="0.25">
      <c r="A3" t="s">
        <v>8390</v>
      </c>
      <c r="B3">
        <f>COUNTIFS(Data!$D$2:$D$4115,"&gt;=1000",Data!$D$2:$D$4115,"&lt;5000",Data!$F$2:$F$4115,B$16)</f>
        <v>932</v>
      </c>
      <c r="C3">
        <f>COUNTIFS(Data!$D$2:$D$4115,"&gt;=1000",Data!$D$2:$D$4115,"&lt;5000",Data!$F$2:$F$4115,C$16)</f>
        <v>420</v>
      </c>
      <c r="D3">
        <f>COUNTIFS(Data!$D$2:$D$4115,"&gt;=1000",Data!$D$2:$D$4115,"&lt;5000",Data!$F$2:$F$4115,D$16)</f>
        <v>60</v>
      </c>
      <c r="E3">
        <f t="shared" ref="E3:E13" si="0">SUM($B3:$D3)</f>
        <v>1412</v>
      </c>
      <c r="F3" s="13">
        <f t="shared" ref="F3:F13" si="1">B3/$E3</f>
        <v>0.66005665722379603</v>
      </c>
      <c r="G3" s="13">
        <f t="shared" ref="G3:G13" si="2">C3/$E3</f>
        <v>0.29745042492917845</v>
      </c>
      <c r="H3" s="13">
        <f t="shared" ref="H3:H13" si="3">D3/$E3</f>
        <v>4.2492917847025496E-2</v>
      </c>
    </row>
    <row r="4" spans="1:8" x14ac:dyDescent="0.25">
      <c r="A4" t="s">
        <v>8391</v>
      </c>
      <c r="B4">
        <f>COUNTIFS(Data!$D$2:$D$4115,"&gt;=5000",Data!$D$2:$D$4115,"&lt;10000",Data!$F$2:$F$4115,B$16)</f>
        <v>381</v>
      </c>
      <c r="C4">
        <f>COUNTIFS(Data!$D$2:$D$4115,"&gt;=5000",Data!$D$2:$D$4115,"&lt;10000",Data!$F$2:$F$4115,C$16)</f>
        <v>283</v>
      </c>
      <c r="D4">
        <f>COUNTIFS(Data!$D$2:$D$4115,"&gt;=5000",Data!$D$2:$D$4115,"&lt;10000",Data!$F$2:$F$4115,D$16)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8392</v>
      </c>
      <c r="B5">
        <f>COUNTIFS(Data!$D$2:$D$4115,"&gt;=10000",Data!$D$2:$D$4115,"&lt;15000",Data!$F$2:$F$4115,B16)</f>
        <v>168</v>
      </c>
      <c r="C5">
        <f>COUNTIFS(Data!$D$2:$D$4115,"&gt;=10000",Data!$D$2:$D$4115,"&lt;15000",Data!$F$2:$F$4115,C16)</f>
        <v>144</v>
      </c>
      <c r="D5">
        <f>COUNTIFS(Data!$D$2:$D$4115,"&gt;=10000",Data!$D$2:$D$4115,"&lt;15000",Data!$F$2:$F$4115,D16)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8393</v>
      </c>
      <c r="B6">
        <f>COUNTIFS(Data!$D$2:$D$4115,"&gt;=15000",Data!$D$2:$D$4115,"&lt;20000",Data!$F$2:$F$4115,B$16)</f>
        <v>94</v>
      </c>
      <c r="C6">
        <f>COUNTIFS(Data!$D$2:$D$4115,"&gt;=15000",Data!$D$2:$D$4115,"&lt;20000",Data!$F$2:$F$4115,C$16)</f>
        <v>90</v>
      </c>
      <c r="D6">
        <f>COUNTIFS(Data!$D$2:$D$4115,"&gt;=15000",Data!$D$2:$D$4115,"&lt;20000",Data!$F$2:$F$4115,D$16)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8394</v>
      </c>
      <c r="B7">
        <f>COUNTIFS(Data!$D$2:$D$4115,"&gt;=20000",Data!$D$2:$D$4115,"&lt;25000",Data!$F$2:$F$4115,B$16)</f>
        <v>62</v>
      </c>
      <c r="C7">
        <f>COUNTIFS(Data!$D$2:$D$4115,"&gt;=20000",Data!$D$2:$D$4115,"&lt;25000",Data!$F$2:$F$4115,C$16)</f>
        <v>72</v>
      </c>
      <c r="D7">
        <f>COUNTIFS(Data!$D$2:$D$4115,"&gt;=20000",Data!$D$2:$D$4115,"&lt;25000",Data!$F$2:$F$4115,D$16)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8395</v>
      </c>
      <c r="B8">
        <f>COUNTIFS(Data!$D$2:$D$4115,"&gt;=25000",Data!$D$2:$D$4115,"&lt;30000",Data!$F$2:$F$4115,B$16)</f>
        <v>55</v>
      </c>
      <c r="C8">
        <f>COUNTIFS(Data!$D$2:$D$4115,"&gt;=25000",Data!$D$2:$D$4115,"&lt;30000",Data!$F$2:$F$4115,C$16)</f>
        <v>64</v>
      </c>
      <c r="D8">
        <f>COUNTIFS(Data!$D$2:$D$4115,"&gt;=25000",Data!$D$2:$D$4115,"&lt;30000",Data!$F$2:$F$4115,D$16)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8396</v>
      </c>
      <c r="B9">
        <f>COUNTIFS(Data!$D$2:$D$4115,"&gt;=30000",Data!$D$2:$D$4115,"&lt;35000",Data!$F$2:$F$4115,B$16)</f>
        <v>32</v>
      </c>
      <c r="C9">
        <f>COUNTIFS(Data!$D$2:$D$4115,"&gt;=30000",Data!$D$2:$D$4115,"&lt;35000",Data!$F$2:$F$4115,C$16)</f>
        <v>37</v>
      </c>
      <c r="D9">
        <f>COUNTIFS(Data!$D$2:$D$4115,"&gt;=30000",Data!$D$2:$D$4115,"&lt;35000",Data!$F$2:$F$4115,D$16)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8397</v>
      </c>
      <c r="B10">
        <f>COUNTIFS(Data!$D$2:$D$4115,"&gt;=35000",Data!$D$2:$D$4115,"&lt;40000",Data!$F$2:$F$4115,B$16)</f>
        <v>26</v>
      </c>
      <c r="C10">
        <f>COUNTIFS(Data!$D$2:$D$4115,"&gt;=35000",Data!$D$2:$D$4115,"&lt;40000",Data!$F$2:$F$4115,C$16)</f>
        <v>22</v>
      </c>
      <c r="D10">
        <f>COUNTIFS(Data!$D$2:$D$4115,"&gt;=35000",Data!$D$2:$D$4115,"&lt;40000",Data!$F$2:$F$4115,D$16)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8398</v>
      </c>
      <c r="B11">
        <f>COUNTIFS(Data!$D$2:$D$4115,"&gt;=40000",Data!$D$2:$D$4115,"&lt;45000",Data!$F$2:$F$4115,B$16)</f>
        <v>21</v>
      </c>
      <c r="C11">
        <f>COUNTIFS(Data!$D$2:$D$4115,"&gt;=40000",Data!$D$2:$D$4115,"&lt;45000",Data!$F$2:$F$4115,C$16)</f>
        <v>16</v>
      </c>
      <c r="D11">
        <f>COUNTIFS(Data!$D$2:$D$4115,"&gt;=40000",Data!$D$2:$D$4115,"&lt;45000",Data!$F$2:$F$4115,D$16)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8399</v>
      </c>
      <c r="B12">
        <f>COUNTIFS(Data!$D$2:$D$4115,"&gt;=45000",Data!$D$2:$D$4115,"&lt;50000",Data!$F$2:$F$4115,B$16)</f>
        <v>6</v>
      </c>
      <c r="C12">
        <f>COUNTIFS(Data!$D$2:$D$4115,"&gt;=45000",Data!$D$2:$D$4115,"&lt;50000",Data!$F$2:$F$4115,C$16)</f>
        <v>11</v>
      </c>
      <c r="D12">
        <f>COUNTIFS(Data!$D$2:$D$4115,"&gt;=45000",Data!$D$2:$D$4115,"&lt;50000",Data!$F$2:$F$4115,D$16)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8400</v>
      </c>
      <c r="B13">
        <f>COUNTIFS(Data!$D$2:$D$4115,"&gt;=50000",Data!$F$2:$F$4115,B$16)</f>
        <v>86</v>
      </c>
      <c r="C13">
        <f>COUNTIFS(Data!$D$2:$D$4115,"&gt;=50000",Data!$F$2:$F$4115,C$16)</f>
        <v>258</v>
      </c>
      <c r="D13">
        <f>COUNTIFS(Data!$D$2:$D$4115,"&gt;=50000",Data!$F$2:$F$4115,D$16)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  <row r="16" spans="1:8" x14ac:dyDescent="0.25">
      <c r="B16" t="s">
        <v>8219</v>
      </c>
      <c r="C16" t="s">
        <v>8221</v>
      </c>
      <c r="D16" t="s">
        <v>8220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F1398-ADF5-498C-8C96-1B139202A7E1}">
  <sheetPr codeName="Sheet3"/>
  <dimension ref="A1:F14"/>
  <sheetViews>
    <sheetView workbookViewId="0">
      <selection activeCell="J12" sqref="J12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8310</v>
      </c>
      <c r="B3" s="9" t="s">
        <v>8324</v>
      </c>
    </row>
    <row r="4" spans="1:6" x14ac:dyDescent="0.25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10" t="s">
        <v>8314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10" t="s">
        <v>8315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10" t="s">
        <v>8321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10" t="s">
        <v>8316</v>
      </c>
      <c r="B8" s="8">
        <v>24</v>
      </c>
      <c r="C8" s="8"/>
      <c r="D8" s="8"/>
      <c r="E8" s="8"/>
      <c r="F8" s="8">
        <v>24</v>
      </c>
    </row>
    <row r="9" spans="1:6" x14ac:dyDescent="0.25">
      <c r="A9" s="10" t="s">
        <v>8317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10" t="s">
        <v>8322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10" t="s">
        <v>8318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10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10" t="s">
        <v>8312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0804C-C0FD-4A79-B62E-6256AD2E6753}">
  <sheetPr codeName="Sheet4"/>
  <dimension ref="A1:F47"/>
  <sheetViews>
    <sheetView topLeftCell="A26" workbookViewId="0">
      <selection activeCell="B15" sqref="B1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9" t="s">
        <v>8308</v>
      </c>
      <c r="B1" t="s">
        <v>8323</v>
      </c>
    </row>
    <row r="2" spans="1:6" x14ac:dyDescent="0.25">
      <c r="A2" s="9" t="s">
        <v>8223</v>
      </c>
      <c r="B2" t="s">
        <v>8323</v>
      </c>
    </row>
    <row r="4" spans="1:6" x14ac:dyDescent="0.25">
      <c r="A4" s="9" t="s">
        <v>8313</v>
      </c>
      <c r="B4" s="9" t="s">
        <v>8324</v>
      </c>
    </row>
    <row r="5" spans="1:6" x14ac:dyDescent="0.2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0" t="s">
        <v>8325</v>
      </c>
      <c r="B6" s="8"/>
      <c r="C6" s="8">
        <v>100</v>
      </c>
      <c r="D6" s="8"/>
      <c r="E6" s="8"/>
      <c r="F6" s="8">
        <v>100</v>
      </c>
    </row>
    <row r="7" spans="1:6" x14ac:dyDescent="0.25">
      <c r="A7" s="10" t="s">
        <v>8326</v>
      </c>
      <c r="B7" s="8">
        <v>20</v>
      </c>
      <c r="C7" s="8"/>
      <c r="D7" s="8"/>
      <c r="E7" s="8"/>
      <c r="F7" s="8">
        <v>20</v>
      </c>
    </row>
    <row r="8" spans="1:6" x14ac:dyDescent="0.25">
      <c r="A8" s="10" t="s">
        <v>8327</v>
      </c>
      <c r="B8" s="8">
        <v>24</v>
      </c>
      <c r="C8" s="8"/>
      <c r="D8" s="8"/>
      <c r="E8" s="8"/>
      <c r="F8" s="8">
        <v>24</v>
      </c>
    </row>
    <row r="9" spans="1:6" x14ac:dyDescent="0.25">
      <c r="A9" s="10" t="s">
        <v>8328</v>
      </c>
      <c r="B9" s="8"/>
      <c r="C9" s="8">
        <v>40</v>
      </c>
      <c r="D9" s="8"/>
      <c r="E9" s="8"/>
      <c r="F9" s="8">
        <v>40</v>
      </c>
    </row>
    <row r="10" spans="1:6" x14ac:dyDescent="0.25">
      <c r="A10" s="10" t="s">
        <v>8329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10" t="s">
        <v>8330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10" t="s">
        <v>8331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10" t="s">
        <v>8332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10" t="s">
        <v>8333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10" t="s">
        <v>8334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10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10" t="s">
        <v>8336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10" t="s">
        <v>8337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10" t="s">
        <v>8338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10" t="s">
        <v>8339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10" t="s">
        <v>8340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10" t="s">
        <v>8341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10" t="s">
        <v>8342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10" t="s">
        <v>8343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10" t="s">
        <v>8344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10" t="s">
        <v>8345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10" t="s">
        <v>8346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10" t="s">
        <v>8347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10" t="s">
        <v>8348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10" t="s">
        <v>8349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10" t="s">
        <v>8350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10" t="s">
        <v>8351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10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10" t="s">
        <v>8353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10" t="s">
        <v>8354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10" t="s">
        <v>8355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10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10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10" t="s">
        <v>8358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10" t="s">
        <v>8359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10" t="s">
        <v>8360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10" t="s">
        <v>8361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10" t="s">
        <v>8362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10" t="s">
        <v>8363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10" t="s">
        <v>8364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10" t="s">
        <v>8365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10" t="s">
        <v>8312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B796B-C75D-4A28-9B52-2302B468F027}">
  <sheetPr codeName="Sheet5"/>
  <dimension ref="A1:E18"/>
  <sheetViews>
    <sheetView workbookViewId="0">
      <selection activeCell="D20" sqref="D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8308</v>
      </c>
      <c r="B1" t="s">
        <v>8323</v>
      </c>
    </row>
    <row r="2" spans="1:5" x14ac:dyDescent="0.25">
      <c r="A2" s="9" t="s">
        <v>8380</v>
      </c>
      <c r="B2" t="s">
        <v>8323</v>
      </c>
    </row>
    <row r="4" spans="1:5" x14ac:dyDescent="0.25">
      <c r="A4" s="9" t="s">
        <v>8313</v>
      </c>
      <c r="B4" s="9" t="s">
        <v>8324</v>
      </c>
    </row>
    <row r="5" spans="1:5" x14ac:dyDescent="0.25">
      <c r="A5" s="9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5">
      <c r="A6" s="12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5">
      <c r="A7" s="12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2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12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12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5">
      <c r="A11" s="12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5">
      <c r="A12" s="12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5">
      <c r="A13" s="12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5">
      <c r="A14" s="12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5">
      <c r="A15" s="12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5">
      <c r="A16" s="12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5">
      <c r="A17" s="12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5">
      <c r="A18" s="12" t="s">
        <v>8312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Bonus</vt:lpstr>
      <vt:lpstr>Category Vs State</vt:lpstr>
      <vt:lpstr>Subcategory Vs State</vt:lpstr>
      <vt:lpstr>Date Vs 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Samsung</cp:lastModifiedBy>
  <dcterms:created xsi:type="dcterms:W3CDTF">2017-04-20T15:17:24Z</dcterms:created>
  <dcterms:modified xsi:type="dcterms:W3CDTF">2019-10-19T19:17:31Z</dcterms:modified>
</cp:coreProperties>
</file>