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sarmag\Skripsi\CODINGAN GAN\SkripsiGan\"/>
    </mc:Choice>
  </mc:AlternateContent>
  <xr:revisionPtr revIDLastSave="0" documentId="13_ncr:1_{80E0EC33-64FC-4BF0-9308-7C7BF1C6289F}" xr6:coauthVersionLast="40" xr6:coauthVersionMax="40" xr10:uidLastSave="{00000000-0000-0000-0000-000000000000}"/>
  <bookViews>
    <workbookView xWindow="0" yWindow="0" windowWidth="20730" windowHeight="11760" xr2:uid="{00000000-000D-0000-FFFF-FFFF00000000}"/>
  </bookViews>
  <sheets>
    <sheet name="Sheet1" sheetId="1" r:id="rId1"/>
  </sheets>
  <definedNames>
    <definedName name="_Hlk26353320" localSheetId="0">Sheet1!$B$47</definedName>
    <definedName name="_Hlk26358304" localSheetId="0">Sheet1!$B$70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H302" i="1" l="1"/>
  <c r="DH301" i="1"/>
  <c r="DH300" i="1"/>
  <c r="DH299" i="1"/>
  <c r="DH298" i="1"/>
  <c r="DH297" i="1"/>
  <c r="DH296" i="1"/>
  <c r="DH295" i="1"/>
  <c r="DH294" i="1"/>
  <c r="DH293" i="1"/>
  <c r="DH292" i="1"/>
  <c r="DH291" i="1"/>
  <c r="DH290" i="1"/>
  <c r="DH289" i="1"/>
  <c r="DH288" i="1"/>
  <c r="DH287" i="1"/>
  <c r="DH286" i="1"/>
  <c r="DH285" i="1"/>
  <c r="DH284" i="1"/>
  <c r="DH283" i="1"/>
  <c r="DH282" i="1"/>
  <c r="DH281" i="1"/>
  <c r="DH280" i="1"/>
  <c r="DH279" i="1"/>
  <c r="DH278" i="1"/>
  <c r="DH277" i="1"/>
  <c r="DH276" i="1"/>
  <c r="DH275" i="1"/>
  <c r="DH274" i="1"/>
  <c r="DH273" i="1"/>
  <c r="DH272" i="1"/>
  <c r="DH271" i="1"/>
  <c r="DH270" i="1"/>
  <c r="DH269" i="1"/>
  <c r="DH268" i="1"/>
  <c r="DH267" i="1"/>
  <c r="DH266" i="1"/>
  <c r="DH265" i="1"/>
  <c r="DH264" i="1"/>
  <c r="DH263" i="1"/>
  <c r="DH262" i="1"/>
  <c r="DH261" i="1"/>
  <c r="DH260" i="1"/>
  <c r="DH259" i="1"/>
  <c r="DH258" i="1"/>
  <c r="DH257" i="1"/>
  <c r="DH256" i="1"/>
  <c r="DH255" i="1"/>
  <c r="DH254" i="1"/>
  <c r="DH253" i="1"/>
  <c r="DH252" i="1"/>
  <c r="DH251" i="1"/>
  <c r="DH250" i="1"/>
  <c r="DH249" i="1"/>
  <c r="DH248" i="1"/>
  <c r="DH247" i="1"/>
  <c r="DH246" i="1"/>
  <c r="DH245" i="1"/>
  <c r="DH244" i="1"/>
  <c r="DH243" i="1"/>
  <c r="DH242" i="1"/>
  <c r="DH241" i="1"/>
  <c r="DH240" i="1"/>
  <c r="DH239" i="1"/>
  <c r="DH238" i="1"/>
  <c r="DH237" i="1"/>
  <c r="DH236" i="1"/>
  <c r="DH235" i="1"/>
  <c r="DH234" i="1"/>
  <c r="DH233" i="1"/>
  <c r="DH232" i="1"/>
  <c r="DH231" i="1"/>
  <c r="DH230" i="1"/>
  <c r="DH229" i="1"/>
  <c r="DH228" i="1"/>
  <c r="DH227" i="1"/>
  <c r="DH226" i="1"/>
  <c r="DH225" i="1"/>
  <c r="DH224" i="1"/>
  <c r="DH223" i="1"/>
  <c r="DH222" i="1"/>
  <c r="DH221" i="1"/>
  <c r="DH220" i="1"/>
  <c r="DH219" i="1"/>
  <c r="DH218" i="1"/>
  <c r="DH217" i="1"/>
  <c r="DH216" i="1"/>
  <c r="DH215" i="1"/>
  <c r="DH214" i="1"/>
  <c r="DH213" i="1"/>
  <c r="DH212" i="1"/>
  <c r="DH211" i="1"/>
  <c r="DH210" i="1"/>
  <c r="DH209" i="1"/>
  <c r="DH208" i="1"/>
  <c r="DH207" i="1"/>
  <c r="DH206" i="1"/>
  <c r="DH205" i="1"/>
  <c r="DH204" i="1"/>
  <c r="DH203" i="1"/>
  <c r="DH202" i="1"/>
  <c r="DH201" i="1"/>
  <c r="DH200" i="1"/>
  <c r="DH199" i="1"/>
  <c r="DH198" i="1"/>
  <c r="DH197" i="1"/>
  <c r="DH196" i="1"/>
  <c r="DH195" i="1"/>
  <c r="DH194" i="1"/>
  <c r="DH193" i="1"/>
  <c r="DH192" i="1"/>
  <c r="DH191" i="1"/>
  <c r="DH190" i="1"/>
  <c r="DH189" i="1"/>
  <c r="DH188" i="1"/>
  <c r="DH187" i="1"/>
  <c r="DH186" i="1"/>
  <c r="DH185" i="1"/>
  <c r="DH184" i="1"/>
  <c r="DH183" i="1"/>
  <c r="DH182" i="1"/>
  <c r="DH181" i="1"/>
  <c r="DH180" i="1"/>
  <c r="DH179" i="1"/>
  <c r="DH178" i="1"/>
  <c r="DH177" i="1"/>
  <c r="DH176" i="1"/>
  <c r="DH175" i="1"/>
  <c r="DH174" i="1"/>
  <c r="DH173" i="1"/>
  <c r="DH172" i="1"/>
  <c r="DH171" i="1"/>
  <c r="DH170" i="1"/>
  <c r="DH169" i="1"/>
  <c r="DH168" i="1"/>
  <c r="DH167" i="1"/>
  <c r="DH166" i="1"/>
  <c r="DH165" i="1"/>
  <c r="DH164" i="1"/>
  <c r="DH163" i="1"/>
  <c r="DH162" i="1"/>
  <c r="DH161" i="1"/>
  <c r="DH160" i="1"/>
  <c r="DH159" i="1"/>
  <c r="DH158" i="1"/>
  <c r="DH157" i="1"/>
  <c r="DH156" i="1"/>
  <c r="DH155" i="1"/>
  <c r="DH154" i="1"/>
  <c r="DH153" i="1"/>
  <c r="DH152" i="1"/>
  <c r="DH151" i="1"/>
  <c r="DH150" i="1"/>
  <c r="DH149" i="1"/>
  <c r="DH148" i="1"/>
  <c r="DH147" i="1"/>
  <c r="DH146" i="1"/>
  <c r="DH145" i="1"/>
  <c r="DH144" i="1"/>
  <c r="DH143" i="1"/>
  <c r="DH142" i="1"/>
  <c r="DH141" i="1"/>
  <c r="DH140" i="1"/>
  <c r="DH139" i="1"/>
  <c r="DH138" i="1"/>
  <c r="DH137" i="1"/>
  <c r="DH136" i="1"/>
  <c r="DH135" i="1"/>
  <c r="DH134" i="1"/>
  <c r="DH133" i="1"/>
  <c r="DH132" i="1"/>
  <c r="DH131" i="1"/>
  <c r="DH130" i="1"/>
  <c r="DH129" i="1"/>
  <c r="DH128" i="1"/>
  <c r="DH127" i="1"/>
  <c r="DH126" i="1"/>
  <c r="DH125" i="1"/>
  <c r="DH124" i="1"/>
  <c r="DH123" i="1"/>
  <c r="DH122" i="1"/>
  <c r="DH121" i="1"/>
  <c r="DH120" i="1"/>
  <c r="DH119" i="1"/>
  <c r="DH118" i="1"/>
  <c r="DH117" i="1"/>
  <c r="DH116" i="1"/>
  <c r="DH115" i="1"/>
  <c r="DH114" i="1"/>
  <c r="DH113" i="1"/>
  <c r="DH112" i="1"/>
  <c r="DH111" i="1"/>
  <c r="DH110" i="1"/>
  <c r="DH109" i="1"/>
  <c r="DH108" i="1"/>
  <c r="DH107" i="1"/>
  <c r="DH106" i="1"/>
  <c r="DH105" i="1"/>
  <c r="DH104" i="1"/>
  <c r="DH103" i="1"/>
  <c r="DH102" i="1"/>
  <c r="DH101" i="1"/>
  <c r="DH100" i="1"/>
  <c r="DH99" i="1"/>
  <c r="DH98" i="1"/>
  <c r="DH97" i="1"/>
  <c r="DH96" i="1"/>
  <c r="DH95" i="1"/>
  <c r="DH94" i="1"/>
  <c r="DH93" i="1"/>
  <c r="DH92" i="1"/>
  <c r="DH91" i="1"/>
  <c r="DH90" i="1"/>
  <c r="DH89" i="1"/>
  <c r="DH88" i="1"/>
  <c r="DH87" i="1"/>
  <c r="DH86" i="1"/>
  <c r="DH85" i="1"/>
  <c r="DH84" i="1"/>
  <c r="DH83" i="1"/>
  <c r="DH82" i="1"/>
  <c r="DH81" i="1"/>
  <c r="DH80" i="1"/>
  <c r="DH79" i="1"/>
  <c r="DH78" i="1"/>
  <c r="DH77" i="1"/>
  <c r="DH76" i="1"/>
  <c r="DH75" i="1"/>
  <c r="DH74" i="1"/>
  <c r="DH73" i="1"/>
  <c r="DH72" i="1"/>
  <c r="DH71" i="1"/>
  <c r="DH70" i="1"/>
  <c r="DH69" i="1"/>
  <c r="DH68" i="1"/>
  <c r="DH67" i="1"/>
  <c r="DH66" i="1"/>
  <c r="DH65" i="1"/>
  <c r="DH64" i="1"/>
  <c r="DH63" i="1"/>
  <c r="DH62" i="1"/>
  <c r="DH61" i="1"/>
  <c r="DH60" i="1"/>
  <c r="DH59" i="1"/>
  <c r="DH58" i="1"/>
  <c r="DH57" i="1"/>
  <c r="DH56" i="1"/>
  <c r="DH55" i="1"/>
  <c r="DH54" i="1"/>
  <c r="DH53" i="1"/>
  <c r="DH52" i="1"/>
  <c r="DH51" i="1"/>
  <c r="DH50" i="1"/>
  <c r="DH49" i="1"/>
  <c r="DH48" i="1"/>
  <c r="DH47" i="1"/>
  <c r="DH46" i="1"/>
  <c r="DH45" i="1"/>
  <c r="DH44" i="1"/>
  <c r="DH43" i="1"/>
  <c r="DH42" i="1"/>
  <c r="DH41" i="1"/>
  <c r="DH40" i="1"/>
  <c r="DH39" i="1"/>
  <c r="DH38" i="1"/>
  <c r="DH37" i="1"/>
  <c r="DH36" i="1"/>
  <c r="DH35" i="1"/>
  <c r="DH34" i="1"/>
  <c r="DH33" i="1"/>
  <c r="DH32" i="1"/>
  <c r="DH31" i="1"/>
  <c r="DH30" i="1"/>
  <c r="DH29" i="1"/>
  <c r="DH28" i="1"/>
  <c r="DH27" i="1"/>
  <c r="DH26" i="1"/>
  <c r="DH25" i="1"/>
  <c r="DH24" i="1"/>
  <c r="DH23" i="1"/>
  <c r="DH22" i="1"/>
  <c r="DH21" i="1"/>
  <c r="DH20" i="1"/>
  <c r="DA302" i="1" l="1"/>
  <c r="DA301" i="1"/>
  <c r="DA300" i="1"/>
  <c r="DA299" i="1"/>
  <c r="DA298" i="1"/>
  <c r="DA297" i="1"/>
  <c r="DA296" i="1"/>
  <c r="DA295" i="1"/>
  <c r="DA294" i="1"/>
  <c r="DA293" i="1"/>
  <c r="DA292" i="1"/>
  <c r="DA291" i="1"/>
  <c r="DA290" i="1"/>
  <c r="DA289" i="1"/>
  <c r="DA288" i="1"/>
  <c r="DA287" i="1"/>
  <c r="DA286" i="1"/>
  <c r="DA285" i="1"/>
  <c r="DA284" i="1"/>
  <c r="DA283" i="1"/>
  <c r="DA282" i="1"/>
  <c r="DA281" i="1"/>
  <c r="DA280" i="1"/>
  <c r="DA279" i="1"/>
  <c r="DA278" i="1"/>
  <c r="DA277" i="1"/>
  <c r="DA276" i="1"/>
  <c r="DA275" i="1"/>
  <c r="DA274" i="1"/>
  <c r="DA273" i="1"/>
  <c r="DA272" i="1"/>
  <c r="DA271" i="1"/>
  <c r="DA270" i="1"/>
  <c r="DA269" i="1"/>
  <c r="DA268" i="1"/>
  <c r="DA267" i="1"/>
  <c r="DA266" i="1"/>
  <c r="DA265" i="1"/>
  <c r="DA264" i="1"/>
  <c r="DA263" i="1"/>
  <c r="DA262" i="1"/>
  <c r="DA261" i="1"/>
  <c r="DA260" i="1"/>
  <c r="DA259" i="1"/>
  <c r="DA258" i="1"/>
  <c r="DA257" i="1"/>
  <c r="DA256" i="1"/>
  <c r="DA255" i="1"/>
  <c r="DA254" i="1"/>
  <c r="DA253" i="1"/>
  <c r="DA252" i="1"/>
  <c r="DA251" i="1"/>
  <c r="DA250" i="1"/>
  <c r="DA249" i="1"/>
  <c r="DA248" i="1"/>
  <c r="DA247" i="1"/>
  <c r="DA246" i="1"/>
  <c r="DA245" i="1"/>
  <c r="DA244" i="1"/>
  <c r="DA243" i="1"/>
  <c r="DA242" i="1"/>
  <c r="DA241" i="1"/>
  <c r="DA240" i="1"/>
  <c r="DA239" i="1"/>
  <c r="DA238" i="1"/>
  <c r="DA237" i="1"/>
  <c r="DA236" i="1"/>
  <c r="DA235" i="1"/>
  <c r="DA234" i="1"/>
  <c r="DA233" i="1"/>
  <c r="DA232" i="1"/>
  <c r="DA231" i="1"/>
  <c r="DA230" i="1"/>
  <c r="DA229" i="1"/>
  <c r="DA228" i="1"/>
  <c r="DA227" i="1"/>
  <c r="DA226" i="1"/>
  <c r="DA225" i="1"/>
  <c r="DA224" i="1"/>
  <c r="DA223" i="1"/>
  <c r="DA222" i="1"/>
  <c r="DA221" i="1"/>
  <c r="DA220" i="1"/>
  <c r="DA219" i="1"/>
  <c r="DA218" i="1"/>
  <c r="DA217" i="1"/>
  <c r="DA216" i="1"/>
  <c r="DA215" i="1"/>
  <c r="DA214" i="1"/>
  <c r="DA213" i="1"/>
  <c r="DA212" i="1"/>
  <c r="DA211" i="1"/>
  <c r="DA210" i="1"/>
  <c r="DA209" i="1"/>
  <c r="DA208" i="1"/>
  <c r="DA207" i="1"/>
  <c r="DA206" i="1"/>
  <c r="DA205" i="1"/>
  <c r="DA204" i="1"/>
  <c r="DA203" i="1"/>
  <c r="DA202" i="1"/>
  <c r="DA201" i="1"/>
  <c r="DA200" i="1"/>
  <c r="DA199" i="1"/>
  <c r="DA198" i="1"/>
  <c r="DA197" i="1"/>
  <c r="DA196" i="1"/>
  <c r="DA195" i="1"/>
  <c r="DA194" i="1"/>
  <c r="DA193" i="1"/>
  <c r="DA192" i="1"/>
  <c r="DA191" i="1"/>
  <c r="DA190" i="1"/>
  <c r="DA189" i="1"/>
  <c r="DA188" i="1"/>
  <c r="DA187" i="1"/>
  <c r="DA186" i="1"/>
  <c r="DA185" i="1"/>
  <c r="DA184" i="1"/>
  <c r="DA183" i="1"/>
  <c r="DA182" i="1"/>
  <c r="DA181" i="1"/>
  <c r="DA180" i="1"/>
  <c r="DA179" i="1"/>
  <c r="DA178" i="1"/>
  <c r="DA177" i="1"/>
  <c r="DA176" i="1"/>
  <c r="DA175" i="1"/>
  <c r="DA174" i="1"/>
  <c r="DA173" i="1"/>
  <c r="DA172" i="1"/>
  <c r="DA171" i="1"/>
  <c r="DA170" i="1"/>
  <c r="DA169" i="1"/>
  <c r="DA168" i="1"/>
  <c r="DA167" i="1"/>
  <c r="DA166" i="1"/>
  <c r="DA165" i="1"/>
  <c r="DA164" i="1"/>
  <c r="DA163" i="1"/>
  <c r="DA162" i="1"/>
  <c r="DA161" i="1"/>
  <c r="DA160" i="1"/>
  <c r="DA159" i="1"/>
  <c r="DA158" i="1"/>
  <c r="DA157" i="1"/>
  <c r="DA156" i="1"/>
  <c r="DA155" i="1"/>
  <c r="DA154" i="1"/>
  <c r="DA153" i="1"/>
  <c r="DA152" i="1"/>
  <c r="DA151" i="1"/>
  <c r="DA150" i="1"/>
  <c r="DA149" i="1"/>
  <c r="DA148" i="1"/>
  <c r="DA147" i="1"/>
  <c r="DA146" i="1"/>
  <c r="DA145" i="1"/>
  <c r="DA144" i="1"/>
  <c r="DA143" i="1"/>
  <c r="DA142" i="1"/>
  <c r="DA141" i="1"/>
  <c r="DA140" i="1"/>
  <c r="DA139" i="1"/>
  <c r="DA138" i="1"/>
  <c r="DA137" i="1"/>
  <c r="DA136" i="1"/>
  <c r="DA135" i="1"/>
  <c r="DA134" i="1"/>
  <c r="DA133" i="1"/>
  <c r="DA132" i="1"/>
  <c r="DA131" i="1"/>
  <c r="DA130" i="1"/>
  <c r="DA129" i="1"/>
  <c r="DA128" i="1"/>
  <c r="DA127" i="1"/>
  <c r="DA126" i="1"/>
  <c r="DA125" i="1"/>
  <c r="DA124" i="1"/>
  <c r="DA123" i="1"/>
  <c r="DA122" i="1"/>
  <c r="DA121" i="1"/>
  <c r="DA120" i="1"/>
  <c r="DA119" i="1"/>
  <c r="DA118" i="1"/>
  <c r="DA117" i="1"/>
  <c r="DA116" i="1"/>
  <c r="DA115" i="1"/>
  <c r="DA114" i="1"/>
  <c r="DA113" i="1"/>
  <c r="DA112" i="1"/>
  <c r="DA111" i="1"/>
  <c r="DA110" i="1"/>
  <c r="DA109" i="1"/>
  <c r="DA108" i="1"/>
  <c r="DA107" i="1"/>
  <c r="DA106" i="1"/>
  <c r="DA105" i="1"/>
  <c r="DA104" i="1"/>
  <c r="DA103" i="1"/>
  <c r="DA102" i="1"/>
  <c r="DA101" i="1"/>
  <c r="DA100" i="1"/>
  <c r="DA99" i="1"/>
  <c r="DA98" i="1"/>
  <c r="DA97" i="1"/>
  <c r="DA96" i="1"/>
  <c r="DA95" i="1"/>
  <c r="DA94" i="1"/>
  <c r="DA93" i="1"/>
  <c r="DA92" i="1"/>
  <c r="DA91" i="1"/>
  <c r="DA90" i="1"/>
  <c r="DA89" i="1"/>
  <c r="DA88" i="1"/>
  <c r="DA87" i="1"/>
  <c r="DA86" i="1"/>
  <c r="DA85" i="1"/>
  <c r="DA84" i="1"/>
  <c r="DA83" i="1"/>
  <c r="DA82" i="1"/>
  <c r="DA81" i="1"/>
  <c r="DA80" i="1"/>
  <c r="DA79" i="1"/>
  <c r="DA78" i="1"/>
  <c r="DA77" i="1"/>
  <c r="DA76" i="1"/>
  <c r="DA75" i="1"/>
  <c r="DA74" i="1"/>
  <c r="DA73" i="1"/>
  <c r="DA72" i="1"/>
  <c r="DA71" i="1"/>
  <c r="DA70" i="1"/>
  <c r="DA69" i="1"/>
  <c r="DA68" i="1"/>
  <c r="DA67" i="1"/>
  <c r="DA66" i="1"/>
  <c r="DA65" i="1"/>
  <c r="DA64" i="1"/>
  <c r="DA63" i="1"/>
  <c r="DA62" i="1"/>
  <c r="DA61" i="1"/>
  <c r="DA60" i="1"/>
  <c r="DA59" i="1"/>
  <c r="DA58" i="1"/>
  <c r="DA57" i="1"/>
  <c r="DA56" i="1"/>
  <c r="DA55" i="1"/>
  <c r="DA54" i="1"/>
  <c r="DA53" i="1"/>
  <c r="DA52" i="1"/>
  <c r="DA51" i="1"/>
  <c r="DA50" i="1"/>
  <c r="DA49" i="1"/>
  <c r="DA48" i="1"/>
  <c r="DA47" i="1"/>
  <c r="DA46" i="1"/>
  <c r="DA45" i="1"/>
  <c r="DA44" i="1"/>
  <c r="DA43" i="1"/>
  <c r="DA42" i="1"/>
  <c r="DA41" i="1"/>
  <c r="DA40" i="1"/>
  <c r="DA39" i="1"/>
  <c r="DA38" i="1"/>
  <c r="DA37" i="1"/>
  <c r="DA36" i="1"/>
  <c r="DA35" i="1"/>
  <c r="DA34" i="1"/>
  <c r="DA33" i="1"/>
  <c r="DA32" i="1"/>
  <c r="DA31" i="1"/>
  <c r="DA30" i="1"/>
  <c r="DA29" i="1"/>
  <c r="DA28" i="1"/>
  <c r="DA27" i="1"/>
  <c r="DA26" i="1"/>
  <c r="DA25" i="1"/>
  <c r="DA24" i="1"/>
  <c r="DA23" i="1"/>
  <c r="DA22" i="1"/>
  <c r="DA21" i="1"/>
  <c r="DA20" i="1"/>
  <c r="N35" i="1"/>
  <c r="BX302" i="1"/>
  <c r="BX301" i="1"/>
  <c r="BX300" i="1"/>
  <c r="BX299" i="1"/>
  <c r="BX298" i="1"/>
  <c r="BX297" i="1"/>
  <c r="BX296" i="1"/>
  <c r="BX295" i="1"/>
  <c r="BX294" i="1"/>
  <c r="BX293" i="1"/>
  <c r="BX292" i="1"/>
  <c r="BX291" i="1"/>
  <c r="BX290" i="1"/>
  <c r="BX289" i="1"/>
  <c r="BX288" i="1"/>
  <c r="BX287" i="1"/>
  <c r="BX286" i="1"/>
  <c r="BX285" i="1"/>
  <c r="BX284" i="1"/>
  <c r="BX283" i="1"/>
  <c r="BX282" i="1"/>
  <c r="BX281" i="1"/>
  <c r="BX280" i="1"/>
  <c r="BX279" i="1"/>
  <c r="BX278" i="1"/>
  <c r="BX277" i="1"/>
  <c r="BX276" i="1"/>
  <c r="BX275" i="1"/>
  <c r="BX274" i="1"/>
  <c r="BX273" i="1"/>
  <c r="BX272" i="1"/>
  <c r="BX271" i="1"/>
  <c r="BX270" i="1"/>
  <c r="BX269" i="1"/>
  <c r="BX268" i="1"/>
  <c r="BX267" i="1"/>
  <c r="BX266" i="1"/>
  <c r="BX265" i="1"/>
  <c r="BX264" i="1"/>
  <c r="BX263" i="1"/>
  <c r="BX262" i="1"/>
  <c r="BX261" i="1"/>
  <c r="BX260" i="1"/>
  <c r="BX259" i="1"/>
  <c r="BX258" i="1"/>
  <c r="BX257" i="1"/>
  <c r="BX256" i="1"/>
  <c r="BX255" i="1"/>
  <c r="BX254" i="1"/>
  <c r="BX253"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212" i="1"/>
  <c r="BX211" i="1"/>
  <c r="BX210" i="1"/>
  <c r="BX209" i="1"/>
  <c r="BX208" i="1"/>
  <c r="BX207" i="1"/>
  <c r="BX206" i="1"/>
  <c r="BX205" i="1"/>
  <c r="BX204" i="1"/>
  <c r="BX203" i="1"/>
  <c r="BX202" i="1"/>
  <c r="BX201" i="1"/>
  <c r="BX200" i="1"/>
  <c r="BX199" i="1"/>
  <c r="BX198" i="1"/>
  <c r="BX197" i="1"/>
  <c r="BX196" i="1"/>
  <c r="BX195" i="1"/>
  <c r="BX194" i="1"/>
  <c r="BX193" i="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 i="1"/>
  <c r="AR21" i="1" l="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20" i="1"/>
  <c r="EN21" i="1"/>
  <c r="EN22" i="1"/>
  <c r="EN23" i="1"/>
  <c r="EN24" i="1"/>
  <c r="EN25" i="1"/>
  <c r="EN26" i="1"/>
  <c r="EN27" i="1"/>
  <c r="EN28" i="1"/>
  <c r="EN29" i="1"/>
  <c r="EN30" i="1"/>
  <c r="EN31" i="1"/>
  <c r="EN32" i="1"/>
  <c r="EN33" i="1"/>
  <c r="EN34" i="1"/>
  <c r="EN35" i="1"/>
  <c r="EN36" i="1"/>
  <c r="EN37" i="1"/>
  <c r="EN38" i="1"/>
  <c r="EN39" i="1"/>
  <c r="EN40" i="1"/>
  <c r="EN41" i="1"/>
  <c r="EN42" i="1"/>
  <c r="EN43" i="1"/>
  <c r="EN44" i="1"/>
  <c r="EN45" i="1"/>
  <c r="EN46" i="1"/>
  <c r="EN47" i="1"/>
  <c r="EN48" i="1"/>
  <c r="EN49" i="1"/>
  <c r="EN50" i="1"/>
  <c r="EN51" i="1"/>
  <c r="EN52" i="1"/>
  <c r="EN53" i="1"/>
  <c r="EN54" i="1"/>
  <c r="EN55" i="1"/>
  <c r="EN56" i="1"/>
  <c r="EN57" i="1"/>
  <c r="EN58" i="1"/>
  <c r="EN59" i="1"/>
  <c r="EN60" i="1"/>
  <c r="EN61" i="1"/>
  <c r="EN62" i="1"/>
  <c r="EN63" i="1"/>
  <c r="EN64" i="1"/>
  <c r="EN65" i="1"/>
  <c r="EN66" i="1"/>
  <c r="EN67" i="1"/>
  <c r="EN68" i="1"/>
  <c r="EN69" i="1"/>
  <c r="EN70" i="1"/>
  <c r="EN71" i="1"/>
  <c r="EN72" i="1"/>
  <c r="EN73" i="1"/>
  <c r="EN74" i="1"/>
  <c r="EN75" i="1"/>
  <c r="EN76" i="1"/>
  <c r="EN77" i="1"/>
  <c r="EN78" i="1"/>
  <c r="EN79" i="1"/>
  <c r="EN80" i="1"/>
  <c r="EN81" i="1"/>
  <c r="EN82" i="1"/>
  <c r="EN83" i="1"/>
  <c r="EN84" i="1"/>
  <c r="EN85" i="1"/>
  <c r="EN86" i="1"/>
  <c r="EN87" i="1"/>
  <c r="EN88" i="1"/>
  <c r="EN89" i="1"/>
  <c r="EN90" i="1"/>
  <c r="EN91" i="1"/>
  <c r="EN92" i="1"/>
  <c r="EN93" i="1"/>
  <c r="EN94" i="1"/>
  <c r="EN95" i="1"/>
  <c r="EN96" i="1"/>
  <c r="EN97" i="1"/>
  <c r="EN98" i="1"/>
  <c r="EN99" i="1"/>
  <c r="EN100" i="1"/>
  <c r="EN101" i="1"/>
  <c r="EN102" i="1"/>
  <c r="EN103" i="1"/>
  <c r="EN104" i="1"/>
  <c r="EN105" i="1"/>
  <c r="EN106" i="1"/>
  <c r="EN107" i="1"/>
  <c r="EN108" i="1"/>
  <c r="EN109" i="1"/>
  <c r="EN110" i="1"/>
  <c r="EN111" i="1"/>
  <c r="EN112" i="1"/>
  <c r="EN113" i="1"/>
  <c r="EN114" i="1"/>
  <c r="EN115" i="1"/>
  <c r="EN116" i="1"/>
  <c r="EN117" i="1"/>
  <c r="EN118" i="1"/>
  <c r="EN119" i="1"/>
  <c r="EN120" i="1"/>
  <c r="EN121" i="1"/>
  <c r="EN122" i="1"/>
  <c r="EN123" i="1"/>
  <c r="EN124" i="1"/>
  <c r="EN125" i="1"/>
  <c r="EN126" i="1"/>
  <c r="EN127" i="1"/>
  <c r="EN128" i="1"/>
  <c r="EN129" i="1"/>
  <c r="EN130" i="1"/>
  <c r="EN131" i="1"/>
  <c r="EN132" i="1"/>
  <c r="EN133" i="1"/>
  <c r="EN134" i="1"/>
  <c r="EN135" i="1"/>
  <c r="EN136" i="1"/>
  <c r="EN137" i="1"/>
  <c r="EN138" i="1"/>
  <c r="EN139" i="1"/>
  <c r="EN140" i="1"/>
  <c r="EN141" i="1"/>
  <c r="EN142" i="1"/>
  <c r="EN143" i="1"/>
  <c r="EN144" i="1"/>
  <c r="EN145" i="1"/>
  <c r="EN146" i="1"/>
  <c r="EN147" i="1"/>
  <c r="EN148" i="1"/>
  <c r="EN149" i="1"/>
  <c r="EN150" i="1"/>
  <c r="EN151" i="1"/>
  <c r="EN152" i="1"/>
  <c r="EN153" i="1"/>
  <c r="EN154" i="1"/>
  <c r="EN155" i="1"/>
  <c r="EN156" i="1"/>
  <c r="EN157" i="1"/>
  <c r="EN158" i="1"/>
  <c r="EN159" i="1"/>
  <c r="EN160" i="1"/>
  <c r="EN161" i="1"/>
  <c r="EN162" i="1"/>
  <c r="EN163" i="1"/>
  <c r="EN164" i="1"/>
  <c r="EN165" i="1"/>
  <c r="EN166" i="1"/>
  <c r="EN167" i="1"/>
  <c r="EN168" i="1"/>
  <c r="EN169" i="1"/>
  <c r="EN170" i="1"/>
  <c r="EN171" i="1"/>
  <c r="EN172" i="1"/>
  <c r="EN173" i="1"/>
  <c r="EN174" i="1"/>
  <c r="EN175" i="1"/>
  <c r="EN176" i="1"/>
  <c r="EN177" i="1"/>
  <c r="EN178" i="1"/>
  <c r="EN179" i="1"/>
  <c r="EN180" i="1"/>
  <c r="EN181" i="1"/>
  <c r="EN182" i="1"/>
  <c r="EN183" i="1"/>
  <c r="EN184" i="1"/>
  <c r="EN185" i="1"/>
  <c r="EN186" i="1"/>
  <c r="EN187" i="1"/>
  <c r="EN188" i="1"/>
  <c r="EN189" i="1"/>
  <c r="EN190" i="1"/>
  <c r="EN191" i="1"/>
  <c r="EN192" i="1"/>
  <c r="EN193" i="1"/>
  <c r="EN194" i="1"/>
  <c r="EN195" i="1"/>
  <c r="EN196" i="1"/>
  <c r="EN197" i="1"/>
  <c r="EN198" i="1"/>
  <c r="EN199" i="1"/>
  <c r="EN200" i="1"/>
  <c r="EN201" i="1"/>
  <c r="EN202" i="1"/>
  <c r="EN203" i="1"/>
  <c r="EN204" i="1"/>
  <c r="EN205" i="1"/>
  <c r="EN206" i="1"/>
  <c r="EN207" i="1"/>
  <c r="EN208" i="1"/>
  <c r="EN209" i="1"/>
  <c r="EN210" i="1"/>
  <c r="EN211" i="1"/>
  <c r="EN212" i="1"/>
  <c r="EN213" i="1"/>
  <c r="EN214" i="1"/>
  <c r="EN215" i="1"/>
  <c r="EN216" i="1"/>
  <c r="EN217" i="1"/>
  <c r="EN218" i="1"/>
  <c r="EN219" i="1"/>
  <c r="EN220" i="1"/>
  <c r="EN221" i="1"/>
  <c r="EN222" i="1"/>
  <c r="EN223" i="1"/>
  <c r="EN224" i="1"/>
  <c r="EN225" i="1"/>
  <c r="EN226" i="1"/>
  <c r="EN227" i="1"/>
  <c r="EN228" i="1"/>
  <c r="EN229" i="1"/>
  <c r="EN230" i="1"/>
  <c r="EN231" i="1"/>
  <c r="EN232" i="1"/>
  <c r="EN233" i="1"/>
  <c r="EN234" i="1"/>
  <c r="EN235" i="1"/>
  <c r="EN236" i="1"/>
  <c r="EN237" i="1"/>
  <c r="EN238" i="1"/>
  <c r="EN239" i="1"/>
  <c r="EN240" i="1"/>
  <c r="EN241" i="1"/>
  <c r="EN242" i="1"/>
  <c r="EN243" i="1"/>
  <c r="EN244" i="1"/>
  <c r="EN245" i="1"/>
  <c r="EN246" i="1"/>
  <c r="EN247" i="1"/>
  <c r="EN248" i="1"/>
  <c r="EN249" i="1"/>
  <c r="EN250" i="1"/>
  <c r="EN251" i="1"/>
  <c r="EN252" i="1"/>
  <c r="EN253" i="1"/>
  <c r="EN254" i="1"/>
  <c r="EN255" i="1"/>
  <c r="EN256" i="1"/>
  <c r="EN257" i="1"/>
  <c r="EN258" i="1"/>
  <c r="EN259" i="1"/>
  <c r="EN260" i="1"/>
  <c r="EN261" i="1"/>
  <c r="EN262" i="1"/>
  <c r="EN263" i="1"/>
  <c r="EN264" i="1"/>
  <c r="EN265" i="1"/>
  <c r="EN266" i="1"/>
  <c r="EN267" i="1"/>
  <c r="EN268" i="1"/>
  <c r="EN269" i="1"/>
  <c r="EN270" i="1"/>
  <c r="EN271" i="1"/>
  <c r="EN272" i="1"/>
  <c r="EN273" i="1"/>
  <c r="EN274" i="1"/>
  <c r="EN275" i="1"/>
  <c r="EN276" i="1"/>
  <c r="EN277" i="1"/>
  <c r="EN278" i="1"/>
  <c r="EN279" i="1"/>
  <c r="EN280" i="1"/>
  <c r="EN281" i="1"/>
  <c r="EN282" i="1"/>
  <c r="EN283" i="1"/>
  <c r="EN284" i="1"/>
  <c r="EN285" i="1"/>
  <c r="EN286" i="1"/>
  <c r="EN287" i="1"/>
  <c r="EN288" i="1"/>
  <c r="EN289" i="1"/>
  <c r="EN290" i="1"/>
  <c r="EN291" i="1"/>
  <c r="EN292" i="1"/>
  <c r="EN293" i="1"/>
  <c r="EN294" i="1"/>
  <c r="EN295" i="1"/>
  <c r="EN296" i="1"/>
  <c r="EN297" i="1"/>
  <c r="EN298" i="1"/>
  <c r="EN299" i="1"/>
  <c r="EN300" i="1"/>
  <c r="EN301" i="1"/>
  <c r="EN302" i="1"/>
  <c r="EN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01" i="1"/>
  <c r="EM202" i="1"/>
  <c r="EM203" i="1"/>
  <c r="EM204" i="1"/>
  <c r="EM205" i="1"/>
  <c r="EM206" i="1"/>
  <c r="EM207" i="1"/>
  <c r="EM208" i="1"/>
  <c r="EM209" i="1"/>
  <c r="EM210" i="1"/>
  <c r="EM211" i="1"/>
  <c r="EM212" i="1"/>
  <c r="EM213" i="1"/>
  <c r="EM214" i="1"/>
  <c r="EM215" i="1"/>
  <c r="EM216" i="1"/>
  <c r="EM217" i="1"/>
  <c r="EM218" i="1"/>
  <c r="EM219" i="1"/>
  <c r="EM220" i="1"/>
  <c r="EM221" i="1"/>
  <c r="EM222" i="1"/>
  <c r="EM223" i="1"/>
  <c r="EM224" i="1"/>
  <c r="EM225" i="1"/>
  <c r="EM226" i="1"/>
  <c r="EM227" i="1"/>
  <c r="EM228" i="1"/>
  <c r="EM229" i="1"/>
  <c r="EM230" i="1"/>
  <c r="EM231" i="1"/>
  <c r="EM232" i="1"/>
  <c r="EM233" i="1"/>
  <c r="EM234" i="1"/>
  <c r="EM235" i="1"/>
  <c r="EM236" i="1"/>
  <c r="EM237" i="1"/>
  <c r="EM238" i="1"/>
  <c r="EM239" i="1"/>
  <c r="EM240" i="1"/>
  <c r="EM241" i="1"/>
  <c r="EM242" i="1"/>
  <c r="EM243" i="1"/>
  <c r="EM244" i="1"/>
  <c r="EM245" i="1"/>
  <c r="EM246" i="1"/>
  <c r="EM247" i="1"/>
  <c r="EM248" i="1"/>
  <c r="EM249" i="1"/>
  <c r="EM250" i="1"/>
  <c r="EM251" i="1"/>
  <c r="EM252" i="1"/>
  <c r="EM253" i="1"/>
  <c r="EM254" i="1"/>
  <c r="EM255" i="1"/>
  <c r="EM256" i="1"/>
  <c r="EM257" i="1"/>
  <c r="EM258" i="1"/>
  <c r="EM259" i="1"/>
  <c r="EM260" i="1"/>
  <c r="EM261" i="1"/>
  <c r="EM262" i="1"/>
  <c r="EM263" i="1"/>
  <c r="EM264" i="1"/>
  <c r="EM265" i="1"/>
  <c r="EM266" i="1"/>
  <c r="EM267" i="1"/>
  <c r="EM268" i="1"/>
  <c r="EM269" i="1"/>
  <c r="EM270" i="1"/>
  <c r="EM271" i="1"/>
  <c r="EM272" i="1"/>
  <c r="EM273" i="1"/>
  <c r="EM274" i="1"/>
  <c r="EM275" i="1"/>
  <c r="EM276" i="1"/>
  <c r="EM277" i="1"/>
  <c r="EM278" i="1"/>
  <c r="EM279" i="1"/>
  <c r="EM280" i="1"/>
  <c r="EM281" i="1"/>
  <c r="EM282" i="1"/>
  <c r="EM283" i="1"/>
  <c r="EM284" i="1"/>
  <c r="EM285" i="1"/>
  <c r="EM286" i="1"/>
  <c r="EM287" i="1"/>
  <c r="EM288" i="1"/>
  <c r="EM289" i="1"/>
  <c r="EM290" i="1"/>
  <c r="EM291" i="1"/>
  <c r="EM292" i="1"/>
  <c r="EM293" i="1"/>
  <c r="EM294" i="1"/>
  <c r="EM295" i="1"/>
  <c r="EM296" i="1"/>
  <c r="EM297" i="1"/>
  <c r="EM298" i="1"/>
  <c r="EM299" i="1"/>
  <c r="EM300" i="1"/>
  <c r="EM301" i="1"/>
  <c r="EM302"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66" i="1"/>
  <c r="EL67" i="1"/>
  <c r="EL68" i="1"/>
  <c r="EL69" i="1"/>
  <c r="EL70" i="1"/>
  <c r="EL71" i="1"/>
  <c r="EL72" i="1"/>
  <c r="EL73" i="1"/>
  <c r="EL74" i="1"/>
  <c r="EL75" i="1"/>
  <c r="EL76" i="1"/>
  <c r="EL77" i="1"/>
  <c r="EL78" i="1"/>
  <c r="EL79" i="1"/>
  <c r="EL80" i="1"/>
  <c r="EL81" i="1"/>
  <c r="EL82" i="1"/>
  <c r="EL83" i="1"/>
  <c r="EL84" i="1"/>
  <c r="EL85" i="1"/>
  <c r="EL86" i="1"/>
  <c r="EL87" i="1"/>
  <c r="EL88" i="1"/>
  <c r="EL89" i="1"/>
  <c r="EL90" i="1"/>
  <c r="EL91" i="1"/>
  <c r="EL92" i="1"/>
  <c r="EL93" i="1"/>
  <c r="EL94" i="1"/>
  <c r="EL95" i="1"/>
  <c r="EL96" i="1"/>
  <c r="EL97" i="1"/>
  <c r="EL98" i="1"/>
  <c r="EL99" i="1"/>
  <c r="EL100" i="1"/>
  <c r="EL101" i="1"/>
  <c r="EL102" i="1"/>
  <c r="EL103" i="1"/>
  <c r="EL104" i="1"/>
  <c r="EL105" i="1"/>
  <c r="EL106" i="1"/>
  <c r="EL107" i="1"/>
  <c r="EL108" i="1"/>
  <c r="EL109" i="1"/>
  <c r="EL110" i="1"/>
  <c r="EL111" i="1"/>
  <c r="EL112" i="1"/>
  <c r="EL113" i="1"/>
  <c r="EL114" i="1"/>
  <c r="EL115" i="1"/>
  <c r="EL116" i="1"/>
  <c r="EL117" i="1"/>
  <c r="EL118" i="1"/>
  <c r="EL119" i="1"/>
  <c r="EL120" i="1"/>
  <c r="EL121" i="1"/>
  <c r="EL122" i="1"/>
  <c r="EL123" i="1"/>
  <c r="EL124" i="1"/>
  <c r="EL125" i="1"/>
  <c r="EL126" i="1"/>
  <c r="EL127" i="1"/>
  <c r="EL128" i="1"/>
  <c r="EL129" i="1"/>
  <c r="EL130" i="1"/>
  <c r="EL131" i="1"/>
  <c r="EL132" i="1"/>
  <c r="EL133" i="1"/>
  <c r="EL134" i="1"/>
  <c r="EL135" i="1"/>
  <c r="EL136" i="1"/>
  <c r="EL137" i="1"/>
  <c r="EL138" i="1"/>
  <c r="EL139" i="1"/>
  <c r="EL140" i="1"/>
  <c r="EL141" i="1"/>
  <c r="EL142" i="1"/>
  <c r="EL143" i="1"/>
  <c r="EL144" i="1"/>
  <c r="EL145" i="1"/>
  <c r="EL146" i="1"/>
  <c r="EL147" i="1"/>
  <c r="EL148" i="1"/>
  <c r="EL149" i="1"/>
  <c r="EL150" i="1"/>
  <c r="EL151" i="1"/>
  <c r="EL152" i="1"/>
  <c r="EL153" i="1"/>
  <c r="EL154" i="1"/>
  <c r="EL155" i="1"/>
  <c r="EL156" i="1"/>
  <c r="EL157" i="1"/>
  <c r="EL158" i="1"/>
  <c r="EL159" i="1"/>
  <c r="EL160" i="1"/>
  <c r="EL161" i="1"/>
  <c r="EL162" i="1"/>
  <c r="EL163" i="1"/>
  <c r="EL164" i="1"/>
  <c r="EL165" i="1"/>
  <c r="EL166" i="1"/>
  <c r="EL167" i="1"/>
  <c r="EL168" i="1"/>
  <c r="EL169" i="1"/>
  <c r="EL170" i="1"/>
  <c r="EL171" i="1"/>
  <c r="EL172" i="1"/>
  <c r="EL173" i="1"/>
  <c r="EL174" i="1"/>
  <c r="EL175" i="1"/>
  <c r="EL176" i="1"/>
  <c r="EL177" i="1"/>
  <c r="EL178" i="1"/>
  <c r="EL179" i="1"/>
  <c r="EL180" i="1"/>
  <c r="EL181" i="1"/>
  <c r="EL182" i="1"/>
  <c r="EL183" i="1"/>
  <c r="EL184" i="1"/>
  <c r="EL185" i="1"/>
  <c r="EL186" i="1"/>
  <c r="EL187" i="1"/>
  <c r="EL188" i="1"/>
  <c r="EL189" i="1"/>
  <c r="EL190" i="1"/>
  <c r="EL191" i="1"/>
  <c r="EL192" i="1"/>
  <c r="EL193" i="1"/>
  <c r="EL194" i="1"/>
  <c r="EL195" i="1"/>
  <c r="EL196" i="1"/>
  <c r="EL197" i="1"/>
  <c r="EL198" i="1"/>
  <c r="EL199" i="1"/>
  <c r="EL200" i="1"/>
  <c r="EL201" i="1"/>
  <c r="EL202" i="1"/>
  <c r="EL203" i="1"/>
  <c r="EL204" i="1"/>
  <c r="EL205" i="1"/>
  <c r="EL206" i="1"/>
  <c r="EL207" i="1"/>
  <c r="EL208" i="1"/>
  <c r="EL209" i="1"/>
  <c r="EL210" i="1"/>
  <c r="EL211" i="1"/>
  <c r="EL212" i="1"/>
  <c r="EL213" i="1"/>
  <c r="EL214" i="1"/>
  <c r="EL215" i="1"/>
  <c r="EL216" i="1"/>
  <c r="EL217" i="1"/>
  <c r="EL218" i="1"/>
  <c r="EL219" i="1"/>
  <c r="EL220" i="1"/>
  <c r="EL221" i="1"/>
  <c r="EL222" i="1"/>
  <c r="EL223" i="1"/>
  <c r="EL224" i="1"/>
  <c r="EL225" i="1"/>
  <c r="EL226" i="1"/>
  <c r="EL227" i="1"/>
  <c r="EL228" i="1"/>
  <c r="EL229" i="1"/>
  <c r="EL230" i="1"/>
  <c r="EL231" i="1"/>
  <c r="EL232" i="1"/>
  <c r="EL233" i="1"/>
  <c r="EL234" i="1"/>
  <c r="EL235" i="1"/>
  <c r="EL236" i="1"/>
  <c r="EL237" i="1"/>
  <c r="EL238" i="1"/>
  <c r="EL239" i="1"/>
  <c r="EL240" i="1"/>
  <c r="EL241" i="1"/>
  <c r="EL242" i="1"/>
  <c r="EL243" i="1"/>
  <c r="EL244" i="1"/>
  <c r="EL245" i="1"/>
  <c r="EL246" i="1"/>
  <c r="EL247" i="1"/>
  <c r="EL248" i="1"/>
  <c r="EL249" i="1"/>
  <c r="EL250" i="1"/>
  <c r="EL251" i="1"/>
  <c r="EL252" i="1"/>
  <c r="EL253" i="1"/>
  <c r="EL254" i="1"/>
  <c r="EL255" i="1"/>
  <c r="EL256" i="1"/>
  <c r="EL257" i="1"/>
  <c r="EL258" i="1"/>
  <c r="EL259" i="1"/>
  <c r="EL260" i="1"/>
  <c r="EL261" i="1"/>
  <c r="EL262" i="1"/>
  <c r="EL263" i="1"/>
  <c r="EL264" i="1"/>
  <c r="EL265" i="1"/>
  <c r="EL266" i="1"/>
  <c r="EL267" i="1"/>
  <c r="EL268" i="1"/>
  <c r="EL269" i="1"/>
  <c r="EL270" i="1"/>
  <c r="EL271" i="1"/>
  <c r="EL272" i="1"/>
  <c r="EL273" i="1"/>
  <c r="EL274" i="1"/>
  <c r="EL275" i="1"/>
  <c r="EL276" i="1"/>
  <c r="EL277" i="1"/>
  <c r="EL278" i="1"/>
  <c r="EL279" i="1"/>
  <c r="EL280" i="1"/>
  <c r="EL281" i="1"/>
  <c r="EL282" i="1"/>
  <c r="EL283" i="1"/>
  <c r="EL284" i="1"/>
  <c r="EL285" i="1"/>
  <c r="EL286" i="1"/>
  <c r="EL287" i="1"/>
  <c r="EL288" i="1"/>
  <c r="EL289" i="1"/>
  <c r="EL290" i="1"/>
  <c r="EL291" i="1"/>
  <c r="EL292" i="1"/>
  <c r="EL293" i="1"/>
  <c r="EL294" i="1"/>
  <c r="EL295" i="1"/>
  <c r="EL296" i="1"/>
  <c r="EL297" i="1"/>
  <c r="EL298" i="1"/>
  <c r="EL299" i="1"/>
  <c r="EL300" i="1"/>
  <c r="EL301" i="1"/>
  <c r="EL302"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93" i="1"/>
  <c r="EJ94" i="1"/>
  <c r="EJ95" i="1"/>
  <c r="EJ96" i="1"/>
  <c r="EJ97" i="1"/>
  <c r="EJ98" i="1"/>
  <c r="EJ99" i="1"/>
  <c r="EJ100" i="1"/>
  <c r="EJ101" i="1"/>
  <c r="EJ102" i="1"/>
  <c r="EJ103" i="1"/>
  <c r="EJ104" i="1"/>
  <c r="EJ105" i="1"/>
  <c r="EJ106" i="1"/>
  <c r="EJ107" i="1"/>
  <c r="EJ108" i="1"/>
  <c r="EJ109" i="1"/>
  <c r="EJ110" i="1"/>
  <c r="EJ111" i="1"/>
  <c r="EJ112" i="1"/>
  <c r="EJ113" i="1"/>
  <c r="EJ114" i="1"/>
  <c r="EJ115" i="1"/>
  <c r="EJ116" i="1"/>
  <c r="EJ117" i="1"/>
  <c r="EJ118" i="1"/>
  <c r="EJ119" i="1"/>
  <c r="EJ120" i="1"/>
  <c r="EJ121" i="1"/>
  <c r="EJ122" i="1"/>
  <c r="EJ123" i="1"/>
  <c r="EJ124" i="1"/>
  <c r="EJ125" i="1"/>
  <c r="EJ126" i="1"/>
  <c r="EJ127" i="1"/>
  <c r="EJ128" i="1"/>
  <c r="EJ129" i="1"/>
  <c r="EJ130" i="1"/>
  <c r="EJ131" i="1"/>
  <c r="EJ132" i="1"/>
  <c r="EJ133" i="1"/>
  <c r="EJ134" i="1"/>
  <c r="EJ135" i="1"/>
  <c r="EJ136" i="1"/>
  <c r="EJ137" i="1"/>
  <c r="EJ138" i="1"/>
  <c r="EJ139" i="1"/>
  <c r="EJ140" i="1"/>
  <c r="EJ141" i="1"/>
  <c r="EJ142" i="1"/>
  <c r="EJ143" i="1"/>
  <c r="EJ144" i="1"/>
  <c r="EJ145" i="1"/>
  <c r="EJ146" i="1"/>
  <c r="EJ147" i="1"/>
  <c r="EJ148" i="1"/>
  <c r="EJ149" i="1"/>
  <c r="EJ150" i="1"/>
  <c r="EJ151" i="1"/>
  <c r="EJ152" i="1"/>
  <c r="EJ153" i="1"/>
  <c r="EJ154" i="1"/>
  <c r="EJ155" i="1"/>
  <c r="EJ156" i="1"/>
  <c r="EJ157" i="1"/>
  <c r="EJ158" i="1"/>
  <c r="EJ159" i="1"/>
  <c r="EJ160" i="1"/>
  <c r="EJ161" i="1"/>
  <c r="EJ162" i="1"/>
  <c r="EJ163" i="1"/>
  <c r="EJ164" i="1"/>
  <c r="EJ165" i="1"/>
  <c r="EJ166" i="1"/>
  <c r="EJ167" i="1"/>
  <c r="EJ168" i="1"/>
  <c r="EJ169" i="1"/>
  <c r="EJ170" i="1"/>
  <c r="EJ171" i="1"/>
  <c r="EJ172" i="1"/>
  <c r="EJ173" i="1"/>
  <c r="EJ174" i="1"/>
  <c r="EJ175" i="1"/>
  <c r="EJ176" i="1"/>
  <c r="EJ177" i="1"/>
  <c r="EJ178" i="1"/>
  <c r="EJ179" i="1"/>
  <c r="EJ180" i="1"/>
  <c r="EJ181" i="1"/>
  <c r="EJ182" i="1"/>
  <c r="EJ183" i="1"/>
  <c r="EJ184" i="1"/>
  <c r="EJ185" i="1"/>
  <c r="EJ186" i="1"/>
  <c r="EJ187" i="1"/>
  <c r="EJ188" i="1"/>
  <c r="EJ189" i="1"/>
  <c r="EJ190" i="1"/>
  <c r="EJ191" i="1"/>
  <c r="EJ192" i="1"/>
  <c r="EJ193" i="1"/>
  <c r="EJ194" i="1"/>
  <c r="EJ195" i="1"/>
  <c r="EJ196" i="1"/>
  <c r="EJ197" i="1"/>
  <c r="EJ198" i="1"/>
  <c r="EJ199" i="1"/>
  <c r="EJ200" i="1"/>
  <c r="EJ201" i="1"/>
  <c r="EJ202" i="1"/>
  <c r="EJ203" i="1"/>
  <c r="EJ204" i="1"/>
  <c r="EJ205" i="1"/>
  <c r="EJ206" i="1"/>
  <c r="EJ207" i="1"/>
  <c r="EJ208" i="1"/>
  <c r="EJ209" i="1"/>
  <c r="EJ210" i="1"/>
  <c r="EJ211" i="1"/>
  <c r="EJ212" i="1"/>
  <c r="EJ213" i="1"/>
  <c r="EJ214" i="1"/>
  <c r="EJ215" i="1"/>
  <c r="EJ216" i="1"/>
  <c r="EJ217" i="1"/>
  <c r="EJ218" i="1"/>
  <c r="EJ219" i="1"/>
  <c r="EJ220" i="1"/>
  <c r="EJ221" i="1"/>
  <c r="EJ222" i="1"/>
  <c r="EJ223" i="1"/>
  <c r="EJ224" i="1"/>
  <c r="EJ225" i="1"/>
  <c r="EJ226" i="1"/>
  <c r="EJ227" i="1"/>
  <c r="EJ228" i="1"/>
  <c r="EJ229" i="1"/>
  <c r="EJ230" i="1"/>
  <c r="EJ231" i="1"/>
  <c r="EJ232" i="1"/>
  <c r="EJ233" i="1"/>
  <c r="EJ234" i="1"/>
  <c r="EJ235" i="1"/>
  <c r="EJ236" i="1"/>
  <c r="EJ237" i="1"/>
  <c r="EJ238" i="1"/>
  <c r="EJ239" i="1"/>
  <c r="EJ240" i="1"/>
  <c r="EJ241" i="1"/>
  <c r="EJ242" i="1"/>
  <c r="EJ243" i="1"/>
  <c r="EJ244" i="1"/>
  <c r="EJ245" i="1"/>
  <c r="EJ246" i="1"/>
  <c r="EJ247" i="1"/>
  <c r="EJ248" i="1"/>
  <c r="EJ249" i="1"/>
  <c r="EJ250" i="1"/>
  <c r="EJ251" i="1"/>
  <c r="EJ252" i="1"/>
  <c r="EJ253" i="1"/>
  <c r="EJ254" i="1"/>
  <c r="EJ255" i="1"/>
  <c r="EJ256" i="1"/>
  <c r="EJ257" i="1"/>
  <c r="EJ258" i="1"/>
  <c r="EJ259" i="1"/>
  <c r="EJ260" i="1"/>
  <c r="EJ261" i="1"/>
  <c r="EJ262" i="1"/>
  <c r="EJ263" i="1"/>
  <c r="EJ264" i="1"/>
  <c r="EJ265" i="1"/>
  <c r="EJ266" i="1"/>
  <c r="EJ267" i="1"/>
  <c r="EJ268" i="1"/>
  <c r="EJ269" i="1"/>
  <c r="EJ270" i="1"/>
  <c r="EJ271" i="1"/>
  <c r="EJ272" i="1"/>
  <c r="EJ273" i="1"/>
  <c r="EJ274" i="1"/>
  <c r="EJ275" i="1"/>
  <c r="EJ276" i="1"/>
  <c r="EJ277" i="1"/>
  <c r="EJ278" i="1"/>
  <c r="EJ279" i="1"/>
  <c r="EJ280" i="1"/>
  <c r="EJ281" i="1"/>
  <c r="EJ282" i="1"/>
  <c r="EJ283" i="1"/>
  <c r="EJ284" i="1"/>
  <c r="EJ285" i="1"/>
  <c r="EJ286" i="1"/>
  <c r="EJ287" i="1"/>
  <c r="EJ288" i="1"/>
  <c r="EJ289" i="1"/>
  <c r="EJ290" i="1"/>
  <c r="EJ291" i="1"/>
  <c r="EJ292" i="1"/>
  <c r="EJ293" i="1"/>
  <c r="EJ294" i="1"/>
  <c r="EJ295" i="1"/>
  <c r="EJ296" i="1"/>
  <c r="EJ297" i="1"/>
  <c r="EJ298" i="1"/>
  <c r="EJ299" i="1"/>
  <c r="EJ300" i="1"/>
  <c r="EJ301" i="1"/>
  <c r="EJ302" i="1"/>
  <c r="EI21" i="1"/>
  <c r="EI22" i="1"/>
  <c r="EI23" i="1"/>
  <c r="EI24" i="1"/>
  <c r="EI25" i="1"/>
  <c r="EI26" i="1"/>
  <c r="EI27" i="1"/>
  <c r="EI28" i="1"/>
  <c r="EI29" i="1"/>
  <c r="EI30" i="1"/>
  <c r="EI31" i="1"/>
  <c r="EI32" i="1"/>
  <c r="EI33" i="1"/>
  <c r="EI34" i="1"/>
  <c r="EI35" i="1"/>
  <c r="EI36" i="1"/>
  <c r="EI37" i="1"/>
  <c r="EI38" i="1"/>
  <c r="EI39" i="1"/>
  <c r="EI40" i="1"/>
  <c r="EI41" i="1"/>
  <c r="EI42" i="1"/>
  <c r="EI43" i="1"/>
  <c r="EI44" i="1"/>
  <c r="EI45" i="1"/>
  <c r="EI46" i="1"/>
  <c r="EI47" i="1"/>
  <c r="EI48" i="1"/>
  <c r="EI49" i="1"/>
  <c r="EI50" i="1"/>
  <c r="EI51" i="1"/>
  <c r="EI52" i="1"/>
  <c r="EI53" i="1"/>
  <c r="EI54" i="1"/>
  <c r="EI55" i="1"/>
  <c r="EI56" i="1"/>
  <c r="EI57" i="1"/>
  <c r="EI58" i="1"/>
  <c r="EI59" i="1"/>
  <c r="EI60" i="1"/>
  <c r="EI61" i="1"/>
  <c r="EI62" i="1"/>
  <c r="EI63" i="1"/>
  <c r="EI64" i="1"/>
  <c r="EI65" i="1"/>
  <c r="EI66" i="1"/>
  <c r="EI67" i="1"/>
  <c r="EI68" i="1"/>
  <c r="EI69" i="1"/>
  <c r="EI70" i="1"/>
  <c r="EI71" i="1"/>
  <c r="EI72" i="1"/>
  <c r="EI73" i="1"/>
  <c r="EI74" i="1"/>
  <c r="EI75" i="1"/>
  <c r="EI76" i="1"/>
  <c r="EI77" i="1"/>
  <c r="EI78" i="1"/>
  <c r="EI79" i="1"/>
  <c r="EI80" i="1"/>
  <c r="EI81" i="1"/>
  <c r="EI82" i="1"/>
  <c r="EI83" i="1"/>
  <c r="EI84" i="1"/>
  <c r="EI85" i="1"/>
  <c r="EI86" i="1"/>
  <c r="EI87" i="1"/>
  <c r="EI88" i="1"/>
  <c r="EI89" i="1"/>
  <c r="EI90" i="1"/>
  <c r="EI91" i="1"/>
  <c r="EI92" i="1"/>
  <c r="EI93" i="1"/>
  <c r="EI94" i="1"/>
  <c r="EI95" i="1"/>
  <c r="EI96" i="1"/>
  <c r="EI97" i="1"/>
  <c r="EI98" i="1"/>
  <c r="EI99" i="1"/>
  <c r="EI100" i="1"/>
  <c r="EI101" i="1"/>
  <c r="EI102" i="1"/>
  <c r="EI103" i="1"/>
  <c r="EI104" i="1"/>
  <c r="EI105" i="1"/>
  <c r="EI106" i="1"/>
  <c r="EI107" i="1"/>
  <c r="EI108" i="1"/>
  <c r="EI109" i="1"/>
  <c r="EI110" i="1"/>
  <c r="EI111" i="1"/>
  <c r="EI112" i="1"/>
  <c r="EI113" i="1"/>
  <c r="EI114" i="1"/>
  <c r="EI115" i="1"/>
  <c r="EI116" i="1"/>
  <c r="EI117" i="1"/>
  <c r="EI118" i="1"/>
  <c r="EI119" i="1"/>
  <c r="EI120" i="1"/>
  <c r="EI121" i="1"/>
  <c r="EI122" i="1"/>
  <c r="EI123" i="1"/>
  <c r="EI124" i="1"/>
  <c r="EI125" i="1"/>
  <c r="EI126" i="1"/>
  <c r="EI127" i="1"/>
  <c r="EI128" i="1"/>
  <c r="EI129" i="1"/>
  <c r="EI130" i="1"/>
  <c r="EI131" i="1"/>
  <c r="EI132" i="1"/>
  <c r="EI133" i="1"/>
  <c r="EI134" i="1"/>
  <c r="EI135" i="1"/>
  <c r="EI136" i="1"/>
  <c r="EI137" i="1"/>
  <c r="EI138" i="1"/>
  <c r="EI139" i="1"/>
  <c r="EI140" i="1"/>
  <c r="EI141" i="1"/>
  <c r="EI142" i="1"/>
  <c r="EI143" i="1"/>
  <c r="EI144" i="1"/>
  <c r="EI145" i="1"/>
  <c r="EI146" i="1"/>
  <c r="EI147" i="1"/>
  <c r="EI148" i="1"/>
  <c r="EI149" i="1"/>
  <c r="EI150" i="1"/>
  <c r="EI151" i="1"/>
  <c r="EI152" i="1"/>
  <c r="EI153" i="1"/>
  <c r="EI154" i="1"/>
  <c r="EI155" i="1"/>
  <c r="EI156" i="1"/>
  <c r="EI157" i="1"/>
  <c r="EI158" i="1"/>
  <c r="EI159" i="1"/>
  <c r="EI160" i="1"/>
  <c r="EI161" i="1"/>
  <c r="EI162" i="1"/>
  <c r="EI163" i="1"/>
  <c r="EI164" i="1"/>
  <c r="EI165" i="1"/>
  <c r="EI166" i="1"/>
  <c r="EI167" i="1"/>
  <c r="EI168" i="1"/>
  <c r="EI169" i="1"/>
  <c r="EI170" i="1"/>
  <c r="EI171" i="1"/>
  <c r="EI172" i="1"/>
  <c r="EI173" i="1"/>
  <c r="EI174" i="1"/>
  <c r="EI175" i="1"/>
  <c r="EI176" i="1"/>
  <c r="EI177" i="1"/>
  <c r="EI178" i="1"/>
  <c r="EI179" i="1"/>
  <c r="EI180" i="1"/>
  <c r="EI181" i="1"/>
  <c r="EI182" i="1"/>
  <c r="EI183" i="1"/>
  <c r="EI184" i="1"/>
  <c r="EI185" i="1"/>
  <c r="EI186" i="1"/>
  <c r="EI187" i="1"/>
  <c r="EI188" i="1"/>
  <c r="EI189" i="1"/>
  <c r="EI190" i="1"/>
  <c r="EI191" i="1"/>
  <c r="EI192" i="1"/>
  <c r="EI193" i="1"/>
  <c r="EI194" i="1"/>
  <c r="EI195" i="1"/>
  <c r="EI196" i="1"/>
  <c r="EI197" i="1"/>
  <c r="EI198" i="1"/>
  <c r="EI199" i="1"/>
  <c r="EI200" i="1"/>
  <c r="EI201" i="1"/>
  <c r="EI202" i="1"/>
  <c r="EI203" i="1"/>
  <c r="EI204" i="1"/>
  <c r="EI205" i="1"/>
  <c r="EI206" i="1"/>
  <c r="EI207" i="1"/>
  <c r="EI208" i="1"/>
  <c r="EI209" i="1"/>
  <c r="EI210" i="1"/>
  <c r="EI211" i="1"/>
  <c r="EI212" i="1"/>
  <c r="EI213" i="1"/>
  <c r="EI214" i="1"/>
  <c r="EI215" i="1"/>
  <c r="EI216" i="1"/>
  <c r="EI217" i="1"/>
  <c r="EI218" i="1"/>
  <c r="EI219" i="1"/>
  <c r="EI220" i="1"/>
  <c r="EI221" i="1"/>
  <c r="EI222" i="1"/>
  <c r="EI223" i="1"/>
  <c r="EI224" i="1"/>
  <c r="EI225" i="1"/>
  <c r="EI226" i="1"/>
  <c r="EI227" i="1"/>
  <c r="EI228" i="1"/>
  <c r="EI229" i="1"/>
  <c r="EI230" i="1"/>
  <c r="EI231" i="1"/>
  <c r="EI232" i="1"/>
  <c r="EI233" i="1"/>
  <c r="EI234" i="1"/>
  <c r="EI235" i="1"/>
  <c r="EI236" i="1"/>
  <c r="EI237" i="1"/>
  <c r="EI238" i="1"/>
  <c r="EI239" i="1"/>
  <c r="EI240" i="1"/>
  <c r="EI241" i="1"/>
  <c r="EI242" i="1"/>
  <c r="EI243" i="1"/>
  <c r="EI244" i="1"/>
  <c r="EI245" i="1"/>
  <c r="EI246" i="1"/>
  <c r="EI247" i="1"/>
  <c r="EI248" i="1"/>
  <c r="EI249" i="1"/>
  <c r="EI250" i="1"/>
  <c r="EI251" i="1"/>
  <c r="EI252" i="1"/>
  <c r="EI253" i="1"/>
  <c r="EI254" i="1"/>
  <c r="EI255" i="1"/>
  <c r="EI256" i="1"/>
  <c r="EI257" i="1"/>
  <c r="EI258" i="1"/>
  <c r="EI259" i="1"/>
  <c r="EI260" i="1"/>
  <c r="EI261" i="1"/>
  <c r="EI262" i="1"/>
  <c r="EI263" i="1"/>
  <c r="EI264" i="1"/>
  <c r="EI265" i="1"/>
  <c r="EI266" i="1"/>
  <c r="EI267" i="1"/>
  <c r="EI268" i="1"/>
  <c r="EI269" i="1"/>
  <c r="EI270" i="1"/>
  <c r="EI271" i="1"/>
  <c r="EI272" i="1"/>
  <c r="EI273" i="1"/>
  <c r="EI274" i="1"/>
  <c r="EI275" i="1"/>
  <c r="EI276" i="1"/>
  <c r="EI277" i="1"/>
  <c r="EI278" i="1"/>
  <c r="EI279" i="1"/>
  <c r="EI280" i="1"/>
  <c r="EI281" i="1"/>
  <c r="EI282" i="1"/>
  <c r="EI283" i="1"/>
  <c r="EI284" i="1"/>
  <c r="EI285" i="1"/>
  <c r="EI286" i="1"/>
  <c r="EI287" i="1"/>
  <c r="EI288" i="1"/>
  <c r="EI289" i="1"/>
  <c r="EI290" i="1"/>
  <c r="EI291" i="1"/>
  <c r="EI292" i="1"/>
  <c r="EI293" i="1"/>
  <c r="EI294" i="1"/>
  <c r="EI295" i="1"/>
  <c r="EI296" i="1"/>
  <c r="EI297" i="1"/>
  <c r="EI298" i="1"/>
  <c r="EI299" i="1"/>
  <c r="EI300" i="1"/>
  <c r="EI301" i="1"/>
  <c r="EI302" i="1"/>
  <c r="EH21" i="1"/>
  <c r="EH22" i="1"/>
  <c r="EH23" i="1"/>
  <c r="EH24" i="1"/>
  <c r="EH25" i="1"/>
  <c r="EH26" i="1"/>
  <c r="EH27" i="1"/>
  <c r="EH28" i="1"/>
  <c r="EH29" i="1"/>
  <c r="EH30" i="1"/>
  <c r="EH31" i="1"/>
  <c r="EH32" i="1"/>
  <c r="EH33" i="1"/>
  <c r="EH34" i="1"/>
  <c r="EH35" i="1"/>
  <c r="EH36" i="1"/>
  <c r="EH37" i="1"/>
  <c r="EH38" i="1"/>
  <c r="EH39" i="1"/>
  <c r="EH40" i="1"/>
  <c r="EH41" i="1"/>
  <c r="EH42" i="1"/>
  <c r="EH43" i="1"/>
  <c r="EH44" i="1"/>
  <c r="EH45" i="1"/>
  <c r="EH46" i="1"/>
  <c r="EH47" i="1"/>
  <c r="EH48" i="1"/>
  <c r="EH49" i="1"/>
  <c r="EH50" i="1"/>
  <c r="EH51" i="1"/>
  <c r="EH52" i="1"/>
  <c r="EH53" i="1"/>
  <c r="EH54" i="1"/>
  <c r="EH55" i="1"/>
  <c r="EH56" i="1"/>
  <c r="EH57" i="1"/>
  <c r="EH58" i="1"/>
  <c r="EH59" i="1"/>
  <c r="EH60" i="1"/>
  <c r="EH61" i="1"/>
  <c r="EH62" i="1"/>
  <c r="EH63" i="1"/>
  <c r="EH64" i="1"/>
  <c r="EH65" i="1"/>
  <c r="EH66" i="1"/>
  <c r="EH67" i="1"/>
  <c r="EH68" i="1"/>
  <c r="EH69" i="1"/>
  <c r="EH70" i="1"/>
  <c r="EH71" i="1"/>
  <c r="EH72" i="1"/>
  <c r="EH73" i="1"/>
  <c r="EH74" i="1"/>
  <c r="EH75" i="1"/>
  <c r="EH76" i="1"/>
  <c r="EH77" i="1"/>
  <c r="EH78" i="1"/>
  <c r="EH79" i="1"/>
  <c r="EH80" i="1"/>
  <c r="EH81" i="1"/>
  <c r="EH82" i="1"/>
  <c r="EH83" i="1"/>
  <c r="EH84" i="1"/>
  <c r="EH85" i="1"/>
  <c r="EH86" i="1"/>
  <c r="EH87" i="1"/>
  <c r="EH88" i="1"/>
  <c r="EH89" i="1"/>
  <c r="EH90" i="1"/>
  <c r="EH91" i="1"/>
  <c r="EH92" i="1"/>
  <c r="EH93" i="1"/>
  <c r="EH94" i="1"/>
  <c r="EH95" i="1"/>
  <c r="EH96" i="1"/>
  <c r="EH97" i="1"/>
  <c r="EH98" i="1"/>
  <c r="EH99" i="1"/>
  <c r="EH100" i="1"/>
  <c r="EH101" i="1"/>
  <c r="EH102" i="1"/>
  <c r="EH103" i="1"/>
  <c r="EH104" i="1"/>
  <c r="EH105" i="1"/>
  <c r="EH106" i="1"/>
  <c r="EH107" i="1"/>
  <c r="EH108" i="1"/>
  <c r="EH109" i="1"/>
  <c r="EH110" i="1"/>
  <c r="EH111" i="1"/>
  <c r="EH112" i="1"/>
  <c r="EH113" i="1"/>
  <c r="EH114" i="1"/>
  <c r="EH115" i="1"/>
  <c r="EH116" i="1"/>
  <c r="EH117" i="1"/>
  <c r="EH118" i="1"/>
  <c r="EH119" i="1"/>
  <c r="EH120" i="1"/>
  <c r="EH121" i="1"/>
  <c r="EH122" i="1"/>
  <c r="EH123" i="1"/>
  <c r="EH124" i="1"/>
  <c r="EH125" i="1"/>
  <c r="EH126" i="1"/>
  <c r="EH127" i="1"/>
  <c r="EH128" i="1"/>
  <c r="EH129" i="1"/>
  <c r="EH130" i="1"/>
  <c r="EH131" i="1"/>
  <c r="EH132" i="1"/>
  <c r="EH133" i="1"/>
  <c r="EH134" i="1"/>
  <c r="EH135" i="1"/>
  <c r="EH136" i="1"/>
  <c r="EH137" i="1"/>
  <c r="EH138" i="1"/>
  <c r="EH139" i="1"/>
  <c r="EH140" i="1"/>
  <c r="EH141" i="1"/>
  <c r="EH142" i="1"/>
  <c r="EH143" i="1"/>
  <c r="EH144" i="1"/>
  <c r="EH145" i="1"/>
  <c r="EH146" i="1"/>
  <c r="EH147" i="1"/>
  <c r="EH148" i="1"/>
  <c r="EH149" i="1"/>
  <c r="EH150" i="1"/>
  <c r="EH151" i="1"/>
  <c r="EH152" i="1"/>
  <c r="EH153" i="1"/>
  <c r="EH154" i="1"/>
  <c r="EH155" i="1"/>
  <c r="EH156" i="1"/>
  <c r="EH157" i="1"/>
  <c r="EH158" i="1"/>
  <c r="EH159" i="1"/>
  <c r="EH160" i="1"/>
  <c r="EH161" i="1"/>
  <c r="EH162" i="1"/>
  <c r="EH163" i="1"/>
  <c r="EH164" i="1"/>
  <c r="EH165" i="1"/>
  <c r="EH166" i="1"/>
  <c r="EH167" i="1"/>
  <c r="EH168" i="1"/>
  <c r="EH169" i="1"/>
  <c r="EH170" i="1"/>
  <c r="EH171" i="1"/>
  <c r="EH172" i="1"/>
  <c r="EH173" i="1"/>
  <c r="EH174" i="1"/>
  <c r="EH175" i="1"/>
  <c r="EH176" i="1"/>
  <c r="EH177" i="1"/>
  <c r="EH178" i="1"/>
  <c r="EH179" i="1"/>
  <c r="EH180" i="1"/>
  <c r="EH181" i="1"/>
  <c r="EH182" i="1"/>
  <c r="EH183" i="1"/>
  <c r="EH184" i="1"/>
  <c r="EH185" i="1"/>
  <c r="EH186" i="1"/>
  <c r="EH187" i="1"/>
  <c r="EH188" i="1"/>
  <c r="EH189" i="1"/>
  <c r="EH190" i="1"/>
  <c r="EH191" i="1"/>
  <c r="EH192" i="1"/>
  <c r="EH193" i="1"/>
  <c r="EH194" i="1"/>
  <c r="EH195" i="1"/>
  <c r="EH196" i="1"/>
  <c r="EH197" i="1"/>
  <c r="EH198" i="1"/>
  <c r="EH199" i="1"/>
  <c r="EH200" i="1"/>
  <c r="EH201" i="1"/>
  <c r="EH202" i="1"/>
  <c r="EH203" i="1"/>
  <c r="EH204" i="1"/>
  <c r="EH205" i="1"/>
  <c r="EH206" i="1"/>
  <c r="EH207" i="1"/>
  <c r="EH208" i="1"/>
  <c r="EH209" i="1"/>
  <c r="EH210" i="1"/>
  <c r="EH211" i="1"/>
  <c r="EH212" i="1"/>
  <c r="EH213" i="1"/>
  <c r="EH214" i="1"/>
  <c r="EH215" i="1"/>
  <c r="EH216" i="1"/>
  <c r="EH217" i="1"/>
  <c r="EH218" i="1"/>
  <c r="EH219" i="1"/>
  <c r="EH220" i="1"/>
  <c r="EH221" i="1"/>
  <c r="EH222" i="1"/>
  <c r="EH223" i="1"/>
  <c r="EH224" i="1"/>
  <c r="EH225" i="1"/>
  <c r="EH226" i="1"/>
  <c r="EH227" i="1"/>
  <c r="EH228" i="1"/>
  <c r="EH229" i="1"/>
  <c r="EH230" i="1"/>
  <c r="EH231" i="1"/>
  <c r="EH232" i="1"/>
  <c r="EH233" i="1"/>
  <c r="EH234" i="1"/>
  <c r="EH235" i="1"/>
  <c r="EH236" i="1"/>
  <c r="EH237" i="1"/>
  <c r="EH238" i="1"/>
  <c r="EH239" i="1"/>
  <c r="EH240" i="1"/>
  <c r="EH241" i="1"/>
  <c r="EH242" i="1"/>
  <c r="EH243" i="1"/>
  <c r="EH244" i="1"/>
  <c r="EH245" i="1"/>
  <c r="EH246" i="1"/>
  <c r="EH247" i="1"/>
  <c r="EH248" i="1"/>
  <c r="EH249" i="1"/>
  <c r="EH250" i="1"/>
  <c r="EH251" i="1"/>
  <c r="EH252" i="1"/>
  <c r="EH253" i="1"/>
  <c r="EH254" i="1"/>
  <c r="EH255" i="1"/>
  <c r="EH256" i="1"/>
  <c r="EH257" i="1"/>
  <c r="EH258" i="1"/>
  <c r="EH259" i="1"/>
  <c r="EH260" i="1"/>
  <c r="EH261" i="1"/>
  <c r="EH262" i="1"/>
  <c r="EH263" i="1"/>
  <c r="EH264" i="1"/>
  <c r="EH265" i="1"/>
  <c r="EH266" i="1"/>
  <c r="EH267" i="1"/>
  <c r="EH268" i="1"/>
  <c r="EH269" i="1"/>
  <c r="EH270" i="1"/>
  <c r="EH271" i="1"/>
  <c r="EH272" i="1"/>
  <c r="EH273" i="1"/>
  <c r="EH274" i="1"/>
  <c r="EH275" i="1"/>
  <c r="EH276" i="1"/>
  <c r="EH277" i="1"/>
  <c r="EH278" i="1"/>
  <c r="EH279" i="1"/>
  <c r="EH280" i="1"/>
  <c r="EH281" i="1"/>
  <c r="EH282" i="1"/>
  <c r="EH283" i="1"/>
  <c r="EH284" i="1"/>
  <c r="EH285" i="1"/>
  <c r="EH286" i="1"/>
  <c r="EH287" i="1"/>
  <c r="EH288" i="1"/>
  <c r="EH289" i="1"/>
  <c r="EH290" i="1"/>
  <c r="EH291" i="1"/>
  <c r="EH292" i="1"/>
  <c r="EH293" i="1"/>
  <c r="EH294" i="1"/>
  <c r="EH295" i="1"/>
  <c r="EH296" i="1"/>
  <c r="EH297" i="1"/>
  <c r="EH298" i="1"/>
  <c r="EH299" i="1"/>
  <c r="EH300" i="1"/>
  <c r="EH301" i="1"/>
  <c r="EH302" i="1"/>
  <c r="EF21" i="1"/>
  <c r="EF22" i="1"/>
  <c r="EF23" i="1"/>
  <c r="EF24" i="1"/>
  <c r="EF25" i="1"/>
  <c r="EF26" i="1"/>
  <c r="EF27" i="1"/>
  <c r="EF28" i="1"/>
  <c r="EF29" i="1"/>
  <c r="EF30" i="1"/>
  <c r="EF31" i="1"/>
  <c r="EF32" i="1"/>
  <c r="EF33" i="1"/>
  <c r="EF34" i="1"/>
  <c r="EF35" i="1"/>
  <c r="EF36" i="1"/>
  <c r="EF37" i="1"/>
  <c r="EF38" i="1"/>
  <c r="EF39" i="1"/>
  <c r="EF40" i="1"/>
  <c r="EF41" i="1"/>
  <c r="EF42" i="1"/>
  <c r="EF43" i="1"/>
  <c r="EF44" i="1"/>
  <c r="EF45" i="1"/>
  <c r="EF46" i="1"/>
  <c r="EF47" i="1"/>
  <c r="EF48" i="1"/>
  <c r="EF49" i="1"/>
  <c r="EF50" i="1"/>
  <c r="EF51" i="1"/>
  <c r="EF52" i="1"/>
  <c r="EF53" i="1"/>
  <c r="EF54" i="1"/>
  <c r="EF55" i="1"/>
  <c r="EF56" i="1"/>
  <c r="EF57" i="1"/>
  <c r="EF58" i="1"/>
  <c r="EF59" i="1"/>
  <c r="EF60" i="1"/>
  <c r="EF61" i="1"/>
  <c r="EF62" i="1"/>
  <c r="EF63" i="1"/>
  <c r="EF64" i="1"/>
  <c r="EF65" i="1"/>
  <c r="EF66" i="1"/>
  <c r="EF67" i="1"/>
  <c r="EF68" i="1"/>
  <c r="EF69" i="1"/>
  <c r="EF70" i="1"/>
  <c r="EF71" i="1"/>
  <c r="EF72" i="1"/>
  <c r="EF73" i="1"/>
  <c r="EF74" i="1"/>
  <c r="EF75" i="1"/>
  <c r="EF76" i="1"/>
  <c r="EF77" i="1"/>
  <c r="EF78" i="1"/>
  <c r="EF79" i="1"/>
  <c r="EF80" i="1"/>
  <c r="EF81" i="1"/>
  <c r="EF82" i="1"/>
  <c r="EF83" i="1"/>
  <c r="EF84" i="1"/>
  <c r="EF85" i="1"/>
  <c r="EF86" i="1"/>
  <c r="EF87" i="1"/>
  <c r="EF88" i="1"/>
  <c r="EF89" i="1"/>
  <c r="EF90" i="1"/>
  <c r="EF91" i="1"/>
  <c r="EF92" i="1"/>
  <c r="EF93" i="1"/>
  <c r="EF94" i="1"/>
  <c r="EF95" i="1"/>
  <c r="EF96" i="1"/>
  <c r="EF97" i="1"/>
  <c r="EF98" i="1"/>
  <c r="EF99" i="1"/>
  <c r="EF100" i="1"/>
  <c r="EF101" i="1"/>
  <c r="EF102" i="1"/>
  <c r="EF103" i="1"/>
  <c r="EF104" i="1"/>
  <c r="EF105" i="1"/>
  <c r="EF106" i="1"/>
  <c r="EF107" i="1"/>
  <c r="EF108" i="1"/>
  <c r="EF109" i="1"/>
  <c r="EF110" i="1"/>
  <c r="EF111" i="1"/>
  <c r="EF112" i="1"/>
  <c r="EF113" i="1"/>
  <c r="EF114" i="1"/>
  <c r="EF115" i="1"/>
  <c r="EF116" i="1"/>
  <c r="EF117" i="1"/>
  <c r="EF118" i="1"/>
  <c r="EF119" i="1"/>
  <c r="EF120" i="1"/>
  <c r="EF121" i="1"/>
  <c r="EF122" i="1"/>
  <c r="EF123" i="1"/>
  <c r="EF124" i="1"/>
  <c r="EF125" i="1"/>
  <c r="EF126" i="1"/>
  <c r="EF127" i="1"/>
  <c r="EF128" i="1"/>
  <c r="EF129" i="1"/>
  <c r="EF130" i="1"/>
  <c r="EF131" i="1"/>
  <c r="EF132" i="1"/>
  <c r="EF133" i="1"/>
  <c r="EF134" i="1"/>
  <c r="EF135" i="1"/>
  <c r="EF136" i="1"/>
  <c r="EF137" i="1"/>
  <c r="EF138" i="1"/>
  <c r="EF139" i="1"/>
  <c r="EF140" i="1"/>
  <c r="EF141" i="1"/>
  <c r="EF142" i="1"/>
  <c r="EF143" i="1"/>
  <c r="EF144" i="1"/>
  <c r="EF145" i="1"/>
  <c r="EF146" i="1"/>
  <c r="EF147" i="1"/>
  <c r="EF148" i="1"/>
  <c r="EF149" i="1"/>
  <c r="EF150" i="1"/>
  <c r="EF151" i="1"/>
  <c r="EF152" i="1"/>
  <c r="EF153" i="1"/>
  <c r="EF154" i="1"/>
  <c r="EF155" i="1"/>
  <c r="EF156" i="1"/>
  <c r="EF157" i="1"/>
  <c r="EF158" i="1"/>
  <c r="EF159" i="1"/>
  <c r="EF160" i="1"/>
  <c r="EF161" i="1"/>
  <c r="EF162" i="1"/>
  <c r="EF163" i="1"/>
  <c r="EF164" i="1"/>
  <c r="EF165" i="1"/>
  <c r="EF166" i="1"/>
  <c r="EF167" i="1"/>
  <c r="EF168" i="1"/>
  <c r="EF169" i="1"/>
  <c r="EF170" i="1"/>
  <c r="EF171" i="1"/>
  <c r="EF172" i="1"/>
  <c r="EF173" i="1"/>
  <c r="EF174" i="1"/>
  <c r="EF175" i="1"/>
  <c r="EF176" i="1"/>
  <c r="EF177" i="1"/>
  <c r="EF178" i="1"/>
  <c r="EF179" i="1"/>
  <c r="EF180" i="1"/>
  <c r="EF181" i="1"/>
  <c r="EF182" i="1"/>
  <c r="EF183" i="1"/>
  <c r="EF184" i="1"/>
  <c r="EF185" i="1"/>
  <c r="EF186" i="1"/>
  <c r="EF187" i="1"/>
  <c r="EF188" i="1"/>
  <c r="EF189" i="1"/>
  <c r="EF190" i="1"/>
  <c r="EF191" i="1"/>
  <c r="EF192" i="1"/>
  <c r="EF193" i="1"/>
  <c r="EF194" i="1"/>
  <c r="EF195" i="1"/>
  <c r="EF196" i="1"/>
  <c r="EF197" i="1"/>
  <c r="EF198" i="1"/>
  <c r="EF199" i="1"/>
  <c r="EF200" i="1"/>
  <c r="EF201" i="1"/>
  <c r="EF202" i="1"/>
  <c r="EF203" i="1"/>
  <c r="EF204" i="1"/>
  <c r="EF205" i="1"/>
  <c r="EF206" i="1"/>
  <c r="EF207" i="1"/>
  <c r="EF208" i="1"/>
  <c r="EF209" i="1"/>
  <c r="EF210" i="1"/>
  <c r="EF211" i="1"/>
  <c r="EF212" i="1"/>
  <c r="EF213" i="1"/>
  <c r="EF214" i="1"/>
  <c r="EF215" i="1"/>
  <c r="EF216" i="1"/>
  <c r="EF217" i="1"/>
  <c r="EF218" i="1"/>
  <c r="EF219" i="1"/>
  <c r="EF220" i="1"/>
  <c r="EF221" i="1"/>
  <c r="EF222" i="1"/>
  <c r="EF223" i="1"/>
  <c r="EF224" i="1"/>
  <c r="EF225" i="1"/>
  <c r="EF226" i="1"/>
  <c r="EF227" i="1"/>
  <c r="EF228" i="1"/>
  <c r="EF229" i="1"/>
  <c r="EF230" i="1"/>
  <c r="EF231" i="1"/>
  <c r="EF232" i="1"/>
  <c r="EF233" i="1"/>
  <c r="EF234" i="1"/>
  <c r="EF235" i="1"/>
  <c r="EF236" i="1"/>
  <c r="EF237" i="1"/>
  <c r="EF238" i="1"/>
  <c r="EF239" i="1"/>
  <c r="EF240" i="1"/>
  <c r="EF241" i="1"/>
  <c r="EF242" i="1"/>
  <c r="EF243" i="1"/>
  <c r="EF244" i="1"/>
  <c r="EF245" i="1"/>
  <c r="EF246" i="1"/>
  <c r="EF247" i="1"/>
  <c r="EF248" i="1"/>
  <c r="EF249" i="1"/>
  <c r="EF250" i="1"/>
  <c r="EF251" i="1"/>
  <c r="EF252" i="1"/>
  <c r="EF253" i="1"/>
  <c r="EF254" i="1"/>
  <c r="EF255" i="1"/>
  <c r="EF256" i="1"/>
  <c r="EF257" i="1"/>
  <c r="EF258" i="1"/>
  <c r="EF259" i="1"/>
  <c r="EF260" i="1"/>
  <c r="EF261" i="1"/>
  <c r="EF262" i="1"/>
  <c r="EF263" i="1"/>
  <c r="EF264" i="1"/>
  <c r="EF265" i="1"/>
  <c r="EF266" i="1"/>
  <c r="EF267" i="1"/>
  <c r="EF268" i="1"/>
  <c r="EF269" i="1"/>
  <c r="EF270" i="1"/>
  <c r="EF271" i="1"/>
  <c r="EF272" i="1"/>
  <c r="EF273" i="1"/>
  <c r="EF274" i="1"/>
  <c r="EF275" i="1"/>
  <c r="EF276" i="1"/>
  <c r="EF277" i="1"/>
  <c r="EF278" i="1"/>
  <c r="EF279" i="1"/>
  <c r="EF280" i="1"/>
  <c r="EF281" i="1"/>
  <c r="EF282" i="1"/>
  <c r="EF283" i="1"/>
  <c r="EF284" i="1"/>
  <c r="EF285" i="1"/>
  <c r="EF286" i="1"/>
  <c r="EF287" i="1"/>
  <c r="EF288" i="1"/>
  <c r="EF289" i="1"/>
  <c r="EF290" i="1"/>
  <c r="EF291" i="1"/>
  <c r="EF292" i="1"/>
  <c r="EF293" i="1"/>
  <c r="EF294" i="1"/>
  <c r="EF295" i="1"/>
  <c r="EF296" i="1"/>
  <c r="EF297" i="1"/>
  <c r="EF298" i="1"/>
  <c r="EF299" i="1"/>
  <c r="EF300" i="1"/>
  <c r="EF301" i="1"/>
  <c r="EF302" i="1"/>
  <c r="EF20" i="1"/>
  <c r="EE21" i="1"/>
  <c r="EE22" i="1"/>
  <c r="EE23" i="1"/>
  <c r="EE24" i="1"/>
  <c r="EE25" i="1"/>
  <c r="EE26" i="1"/>
  <c r="EE27" i="1"/>
  <c r="EE28" i="1"/>
  <c r="EE29" i="1"/>
  <c r="EE30" i="1"/>
  <c r="EE31" i="1"/>
  <c r="EE32" i="1"/>
  <c r="EE33" i="1"/>
  <c r="EE34" i="1"/>
  <c r="EE35" i="1"/>
  <c r="EE36" i="1"/>
  <c r="EE37" i="1"/>
  <c r="EE38" i="1"/>
  <c r="EE39" i="1"/>
  <c r="EE40" i="1"/>
  <c r="EE41" i="1"/>
  <c r="EE42" i="1"/>
  <c r="EE43" i="1"/>
  <c r="EE44" i="1"/>
  <c r="EE45" i="1"/>
  <c r="EE46" i="1"/>
  <c r="EE47" i="1"/>
  <c r="EE48" i="1"/>
  <c r="EE49" i="1"/>
  <c r="EE50" i="1"/>
  <c r="EE51" i="1"/>
  <c r="EE52" i="1"/>
  <c r="EE53" i="1"/>
  <c r="EE54" i="1"/>
  <c r="EE55" i="1"/>
  <c r="EE56" i="1"/>
  <c r="EE57" i="1"/>
  <c r="EE58" i="1"/>
  <c r="EE59" i="1"/>
  <c r="EE60" i="1"/>
  <c r="EE61" i="1"/>
  <c r="EE62" i="1"/>
  <c r="EE63" i="1"/>
  <c r="EE64" i="1"/>
  <c r="EE65" i="1"/>
  <c r="EE66" i="1"/>
  <c r="EE67" i="1"/>
  <c r="EE68" i="1"/>
  <c r="EE69" i="1"/>
  <c r="EE70" i="1"/>
  <c r="EE71" i="1"/>
  <c r="EE72" i="1"/>
  <c r="EE73" i="1"/>
  <c r="EE74" i="1"/>
  <c r="EE75" i="1"/>
  <c r="EE76" i="1"/>
  <c r="EE77" i="1"/>
  <c r="EE78" i="1"/>
  <c r="EE79" i="1"/>
  <c r="EE80" i="1"/>
  <c r="EE81" i="1"/>
  <c r="EE82" i="1"/>
  <c r="EE83" i="1"/>
  <c r="EE84" i="1"/>
  <c r="EE85" i="1"/>
  <c r="EE86" i="1"/>
  <c r="EE87" i="1"/>
  <c r="EE88" i="1"/>
  <c r="EE89" i="1"/>
  <c r="EE90" i="1"/>
  <c r="EE91" i="1"/>
  <c r="EE92" i="1"/>
  <c r="EE93" i="1"/>
  <c r="EE94" i="1"/>
  <c r="EE95" i="1"/>
  <c r="EE96" i="1"/>
  <c r="EE97" i="1"/>
  <c r="EE98" i="1"/>
  <c r="EE99" i="1"/>
  <c r="EE100" i="1"/>
  <c r="EE101" i="1"/>
  <c r="EE102" i="1"/>
  <c r="EE103" i="1"/>
  <c r="EE104" i="1"/>
  <c r="EE105" i="1"/>
  <c r="EE106" i="1"/>
  <c r="EE107" i="1"/>
  <c r="EE108" i="1"/>
  <c r="EE109" i="1"/>
  <c r="EE110" i="1"/>
  <c r="EE111" i="1"/>
  <c r="EE112" i="1"/>
  <c r="EE113" i="1"/>
  <c r="EE114" i="1"/>
  <c r="EE115" i="1"/>
  <c r="EE116" i="1"/>
  <c r="EE117" i="1"/>
  <c r="EE118" i="1"/>
  <c r="EE119" i="1"/>
  <c r="EE120" i="1"/>
  <c r="EE121" i="1"/>
  <c r="EE122" i="1"/>
  <c r="EE123" i="1"/>
  <c r="EE124" i="1"/>
  <c r="EE125" i="1"/>
  <c r="EE126" i="1"/>
  <c r="EE127" i="1"/>
  <c r="EE128" i="1"/>
  <c r="EE129" i="1"/>
  <c r="EE130" i="1"/>
  <c r="EE131" i="1"/>
  <c r="EE132" i="1"/>
  <c r="EE133" i="1"/>
  <c r="EE134" i="1"/>
  <c r="EE135" i="1"/>
  <c r="EE136" i="1"/>
  <c r="EE137" i="1"/>
  <c r="EE138" i="1"/>
  <c r="EE139" i="1"/>
  <c r="EE140" i="1"/>
  <c r="EE141" i="1"/>
  <c r="EE142" i="1"/>
  <c r="EE143" i="1"/>
  <c r="EE144" i="1"/>
  <c r="EE145" i="1"/>
  <c r="EE146" i="1"/>
  <c r="EE147" i="1"/>
  <c r="EE148" i="1"/>
  <c r="EE149" i="1"/>
  <c r="EE150" i="1"/>
  <c r="EE151" i="1"/>
  <c r="EE152" i="1"/>
  <c r="EE153" i="1"/>
  <c r="EE154" i="1"/>
  <c r="EE155" i="1"/>
  <c r="EE156" i="1"/>
  <c r="EE157" i="1"/>
  <c r="EE158" i="1"/>
  <c r="EE159" i="1"/>
  <c r="EE160" i="1"/>
  <c r="EE161" i="1"/>
  <c r="EE162" i="1"/>
  <c r="EE163" i="1"/>
  <c r="EE164" i="1"/>
  <c r="EE165" i="1"/>
  <c r="EE166" i="1"/>
  <c r="EE167" i="1"/>
  <c r="EE168" i="1"/>
  <c r="EE169" i="1"/>
  <c r="EE170" i="1"/>
  <c r="EE171" i="1"/>
  <c r="EE172" i="1"/>
  <c r="EE173" i="1"/>
  <c r="EE174" i="1"/>
  <c r="EE175" i="1"/>
  <c r="EE176" i="1"/>
  <c r="EE177" i="1"/>
  <c r="EE178" i="1"/>
  <c r="EE179" i="1"/>
  <c r="EE180" i="1"/>
  <c r="EE181" i="1"/>
  <c r="EE182" i="1"/>
  <c r="EE183" i="1"/>
  <c r="EE184" i="1"/>
  <c r="EE185" i="1"/>
  <c r="EE186" i="1"/>
  <c r="EE187" i="1"/>
  <c r="EE188" i="1"/>
  <c r="EE189" i="1"/>
  <c r="EE190" i="1"/>
  <c r="EE191" i="1"/>
  <c r="EE192" i="1"/>
  <c r="EE193" i="1"/>
  <c r="EE194" i="1"/>
  <c r="EE195" i="1"/>
  <c r="EE196" i="1"/>
  <c r="EE197" i="1"/>
  <c r="EE198" i="1"/>
  <c r="EE199" i="1"/>
  <c r="EE200" i="1"/>
  <c r="EE201" i="1"/>
  <c r="EE202" i="1"/>
  <c r="EE203" i="1"/>
  <c r="EE204" i="1"/>
  <c r="EE205" i="1"/>
  <c r="EE206" i="1"/>
  <c r="EE207" i="1"/>
  <c r="EE208" i="1"/>
  <c r="EE209" i="1"/>
  <c r="EE210" i="1"/>
  <c r="EE211" i="1"/>
  <c r="EE212" i="1"/>
  <c r="EE213" i="1"/>
  <c r="EE214" i="1"/>
  <c r="EE215" i="1"/>
  <c r="EE216" i="1"/>
  <c r="EE217" i="1"/>
  <c r="EE218" i="1"/>
  <c r="EE219" i="1"/>
  <c r="EE220" i="1"/>
  <c r="EE221" i="1"/>
  <c r="EE222" i="1"/>
  <c r="EE223" i="1"/>
  <c r="EE224" i="1"/>
  <c r="EE225" i="1"/>
  <c r="EE226" i="1"/>
  <c r="EE227" i="1"/>
  <c r="EE228" i="1"/>
  <c r="EE229" i="1"/>
  <c r="EE230" i="1"/>
  <c r="EE231" i="1"/>
  <c r="EE232" i="1"/>
  <c r="EE233" i="1"/>
  <c r="EE234" i="1"/>
  <c r="EE235" i="1"/>
  <c r="EE236" i="1"/>
  <c r="EE237" i="1"/>
  <c r="EE238" i="1"/>
  <c r="EE239" i="1"/>
  <c r="EE240" i="1"/>
  <c r="EE241" i="1"/>
  <c r="EE242" i="1"/>
  <c r="EE243" i="1"/>
  <c r="EE244" i="1"/>
  <c r="EE245" i="1"/>
  <c r="EE246" i="1"/>
  <c r="EE247" i="1"/>
  <c r="EE248" i="1"/>
  <c r="EE249" i="1"/>
  <c r="EE250" i="1"/>
  <c r="EE251" i="1"/>
  <c r="EE252" i="1"/>
  <c r="EE253" i="1"/>
  <c r="EE254" i="1"/>
  <c r="EE255" i="1"/>
  <c r="EE256" i="1"/>
  <c r="EE257" i="1"/>
  <c r="EE258" i="1"/>
  <c r="EE259" i="1"/>
  <c r="EE260" i="1"/>
  <c r="EE261" i="1"/>
  <c r="EE262" i="1"/>
  <c r="EE263" i="1"/>
  <c r="EE264" i="1"/>
  <c r="EE265" i="1"/>
  <c r="EE266" i="1"/>
  <c r="EE267" i="1"/>
  <c r="EE268" i="1"/>
  <c r="EE269" i="1"/>
  <c r="EE270" i="1"/>
  <c r="EE271" i="1"/>
  <c r="EE272" i="1"/>
  <c r="EE273" i="1"/>
  <c r="EE274" i="1"/>
  <c r="EE275" i="1"/>
  <c r="EE276" i="1"/>
  <c r="EE277" i="1"/>
  <c r="EE278" i="1"/>
  <c r="EE279" i="1"/>
  <c r="EE280" i="1"/>
  <c r="EE281" i="1"/>
  <c r="EE282" i="1"/>
  <c r="EE283" i="1"/>
  <c r="EE284" i="1"/>
  <c r="EE285" i="1"/>
  <c r="EE286" i="1"/>
  <c r="EE287" i="1"/>
  <c r="EE288" i="1"/>
  <c r="EE289" i="1"/>
  <c r="EE290" i="1"/>
  <c r="EE291" i="1"/>
  <c r="EE292" i="1"/>
  <c r="EE293" i="1"/>
  <c r="EE294" i="1"/>
  <c r="EE295" i="1"/>
  <c r="EE296" i="1"/>
  <c r="EE297" i="1"/>
  <c r="EE298" i="1"/>
  <c r="EE299" i="1"/>
  <c r="EE300" i="1"/>
  <c r="EE301" i="1"/>
  <c r="EE302" i="1"/>
  <c r="EE20"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01" i="1"/>
  <c r="EG202" i="1"/>
  <c r="EG203" i="1"/>
  <c r="EG204" i="1"/>
  <c r="EG205" i="1"/>
  <c r="EG206" i="1"/>
  <c r="EG207" i="1"/>
  <c r="EG208" i="1"/>
  <c r="EG209" i="1"/>
  <c r="EG210" i="1"/>
  <c r="EG211" i="1"/>
  <c r="EG212" i="1"/>
  <c r="EG213" i="1"/>
  <c r="EG214" i="1"/>
  <c r="EG215" i="1"/>
  <c r="EG216" i="1"/>
  <c r="EG217" i="1"/>
  <c r="EG218" i="1"/>
  <c r="EG219" i="1"/>
  <c r="EG220" i="1"/>
  <c r="EG221" i="1"/>
  <c r="EG222" i="1"/>
  <c r="EG223" i="1"/>
  <c r="EG224" i="1"/>
  <c r="EG225" i="1"/>
  <c r="EG226" i="1"/>
  <c r="EG227" i="1"/>
  <c r="EG228" i="1"/>
  <c r="EG229" i="1"/>
  <c r="EG230" i="1"/>
  <c r="EG231" i="1"/>
  <c r="EG232" i="1"/>
  <c r="EG233" i="1"/>
  <c r="EG234" i="1"/>
  <c r="EG235" i="1"/>
  <c r="EG236" i="1"/>
  <c r="EG237" i="1"/>
  <c r="EG238" i="1"/>
  <c r="EG239" i="1"/>
  <c r="EG240" i="1"/>
  <c r="EG241" i="1"/>
  <c r="EG242" i="1"/>
  <c r="EG243" i="1"/>
  <c r="EG244" i="1"/>
  <c r="EG245" i="1"/>
  <c r="EG246" i="1"/>
  <c r="EG247" i="1"/>
  <c r="EG248" i="1"/>
  <c r="EG249" i="1"/>
  <c r="EG250" i="1"/>
  <c r="EG251" i="1"/>
  <c r="EG252" i="1"/>
  <c r="EG253" i="1"/>
  <c r="EG254" i="1"/>
  <c r="EG255" i="1"/>
  <c r="EG256" i="1"/>
  <c r="EG257" i="1"/>
  <c r="EG258" i="1"/>
  <c r="EG259" i="1"/>
  <c r="EG260" i="1"/>
  <c r="EG261" i="1"/>
  <c r="EG262" i="1"/>
  <c r="EG263" i="1"/>
  <c r="EG264" i="1"/>
  <c r="EG265" i="1"/>
  <c r="EG266" i="1"/>
  <c r="EG267" i="1"/>
  <c r="EG268" i="1"/>
  <c r="EG269" i="1"/>
  <c r="EG270" i="1"/>
  <c r="EG271" i="1"/>
  <c r="EG272" i="1"/>
  <c r="EG273" i="1"/>
  <c r="EG274" i="1"/>
  <c r="EG275" i="1"/>
  <c r="EG276" i="1"/>
  <c r="EG277" i="1"/>
  <c r="EG278" i="1"/>
  <c r="EG279" i="1"/>
  <c r="EG280" i="1"/>
  <c r="EG281" i="1"/>
  <c r="EG282" i="1"/>
  <c r="EG283" i="1"/>
  <c r="EG284" i="1"/>
  <c r="EG285" i="1"/>
  <c r="EG286" i="1"/>
  <c r="EG287" i="1"/>
  <c r="EG288" i="1"/>
  <c r="EG289" i="1"/>
  <c r="EG290" i="1"/>
  <c r="EG291" i="1"/>
  <c r="EG292" i="1"/>
  <c r="EG293" i="1"/>
  <c r="EG294" i="1"/>
  <c r="EG295" i="1"/>
  <c r="EG296" i="1"/>
  <c r="EG297" i="1"/>
  <c r="EG298" i="1"/>
  <c r="EG299" i="1"/>
  <c r="EG300" i="1"/>
  <c r="EG301" i="1"/>
  <c r="EG302"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C21" i="1"/>
  <c r="EC22" i="1"/>
  <c r="EC23" i="1"/>
  <c r="EC24" i="1"/>
  <c r="EC25" i="1"/>
  <c r="EC26" i="1"/>
  <c r="EC27" i="1"/>
  <c r="EC28" i="1"/>
  <c r="EC29" i="1"/>
  <c r="EC30" i="1"/>
  <c r="EC31" i="1"/>
  <c r="EC32" i="1"/>
  <c r="EC33" i="1"/>
  <c r="EC34" i="1"/>
  <c r="EC35" i="1"/>
  <c r="EC36" i="1"/>
  <c r="EC37" i="1"/>
  <c r="EC38" i="1"/>
  <c r="EC39" i="1"/>
  <c r="EC40" i="1"/>
  <c r="EC41" i="1"/>
  <c r="EC42" i="1"/>
  <c r="EC43" i="1"/>
  <c r="EC44" i="1"/>
  <c r="EC45" i="1"/>
  <c r="EC46" i="1"/>
  <c r="EC47" i="1"/>
  <c r="EC48" i="1"/>
  <c r="EC49" i="1"/>
  <c r="EC50" i="1"/>
  <c r="EC51" i="1"/>
  <c r="EC52" i="1"/>
  <c r="EC53" i="1"/>
  <c r="EC54" i="1"/>
  <c r="EC55" i="1"/>
  <c r="EC56" i="1"/>
  <c r="EC57" i="1"/>
  <c r="EC58" i="1"/>
  <c r="EC59" i="1"/>
  <c r="EC60" i="1"/>
  <c r="EC61" i="1"/>
  <c r="EC62" i="1"/>
  <c r="EC63" i="1"/>
  <c r="EC64" i="1"/>
  <c r="EC65" i="1"/>
  <c r="EC66" i="1"/>
  <c r="EC67" i="1"/>
  <c r="EC68" i="1"/>
  <c r="EC69" i="1"/>
  <c r="EC70" i="1"/>
  <c r="EC71" i="1"/>
  <c r="EC72" i="1"/>
  <c r="EC73" i="1"/>
  <c r="EC74" i="1"/>
  <c r="EC75" i="1"/>
  <c r="EC76" i="1"/>
  <c r="EC77" i="1"/>
  <c r="EC78" i="1"/>
  <c r="EC79" i="1"/>
  <c r="EC80" i="1"/>
  <c r="EC81" i="1"/>
  <c r="EC82" i="1"/>
  <c r="EC83" i="1"/>
  <c r="EC84" i="1"/>
  <c r="EC85" i="1"/>
  <c r="EC86" i="1"/>
  <c r="EC87" i="1"/>
  <c r="EC88" i="1"/>
  <c r="EC89" i="1"/>
  <c r="EC90" i="1"/>
  <c r="EC91" i="1"/>
  <c r="EC92" i="1"/>
  <c r="EC93" i="1"/>
  <c r="EC94" i="1"/>
  <c r="EC95" i="1"/>
  <c r="EC96" i="1"/>
  <c r="EC97" i="1"/>
  <c r="EC98" i="1"/>
  <c r="EC99" i="1"/>
  <c r="EC100" i="1"/>
  <c r="EC101" i="1"/>
  <c r="EC102" i="1"/>
  <c r="EC103" i="1"/>
  <c r="EC104" i="1"/>
  <c r="EC105" i="1"/>
  <c r="EC106" i="1"/>
  <c r="EC107" i="1"/>
  <c r="EC108" i="1"/>
  <c r="EC109" i="1"/>
  <c r="EC110" i="1"/>
  <c r="EC111" i="1"/>
  <c r="EC112" i="1"/>
  <c r="EC113" i="1"/>
  <c r="EC114" i="1"/>
  <c r="EC115" i="1"/>
  <c r="EC116" i="1"/>
  <c r="EC117" i="1"/>
  <c r="EC118" i="1"/>
  <c r="EC119" i="1"/>
  <c r="EC120" i="1"/>
  <c r="EC121" i="1"/>
  <c r="EC122" i="1"/>
  <c r="EC123" i="1"/>
  <c r="EC124" i="1"/>
  <c r="EC125" i="1"/>
  <c r="EC126" i="1"/>
  <c r="EC127" i="1"/>
  <c r="EC128" i="1"/>
  <c r="EC129" i="1"/>
  <c r="EC130" i="1"/>
  <c r="EC131" i="1"/>
  <c r="EC132" i="1"/>
  <c r="EC133" i="1"/>
  <c r="EC134" i="1"/>
  <c r="EC135" i="1"/>
  <c r="EC136" i="1"/>
  <c r="EC137" i="1"/>
  <c r="EC138" i="1"/>
  <c r="EC139" i="1"/>
  <c r="EC140" i="1"/>
  <c r="EC141" i="1"/>
  <c r="EC142" i="1"/>
  <c r="EC143" i="1"/>
  <c r="EC144" i="1"/>
  <c r="EC145" i="1"/>
  <c r="EC146" i="1"/>
  <c r="EC147" i="1"/>
  <c r="EC148" i="1"/>
  <c r="EC149" i="1"/>
  <c r="EC150" i="1"/>
  <c r="EC151" i="1"/>
  <c r="EC152" i="1"/>
  <c r="EC153" i="1"/>
  <c r="EC154" i="1"/>
  <c r="EC155" i="1"/>
  <c r="EC156" i="1"/>
  <c r="EC157" i="1"/>
  <c r="EC158" i="1"/>
  <c r="EC159" i="1"/>
  <c r="EC160" i="1"/>
  <c r="EC161" i="1"/>
  <c r="EC162" i="1"/>
  <c r="EC163" i="1"/>
  <c r="EC164" i="1"/>
  <c r="EC165" i="1"/>
  <c r="EC166" i="1"/>
  <c r="EC167" i="1"/>
  <c r="EC168" i="1"/>
  <c r="EC169" i="1"/>
  <c r="EC170" i="1"/>
  <c r="EC171" i="1"/>
  <c r="EC172" i="1"/>
  <c r="EC173" i="1"/>
  <c r="EC174" i="1"/>
  <c r="EC175" i="1"/>
  <c r="EC176" i="1"/>
  <c r="EC177" i="1"/>
  <c r="EC178" i="1"/>
  <c r="EC179" i="1"/>
  <c r="EC180" i="1"/>
  <c r="EC181" i="1"/>
  <c r="EC182" i="1"/>
  <c r="EC183" i="1"/>
  <c r="EC184" i="1"/>
  <c r="EC185" i="1"/>
  <c r="EC186" i="1"/>
  <c r="EC187" i="1"/>
  <c r="EC188" i="1"/>
  <c r="EC189" i="1"/>
  <c r="EC190" i="1"/>
  <c r="EC191" i="1"/>
  <c r="EC192" i="1"/>
  <c r="EC193" i="1"/>
  <c r="EC194" i="1"/>
  <c r="EC195" i="1"/>
  <c r="EC196" i="1"/>
  <c r="EC197" i="1"/>
  <c r="EC198" i="1"/>
  <c r="EC199" i="1"/>
  <c r="EC200" i="1"/>
  <c r="EC201" i="1"/>
  <c r="EC202" i="1"/>
  <c r="EC203" i="1"/>
  <c r="EC204" i="1"/>
  <c r="EC205" i="1"/>
  <c r="EC206" i="1"/>
  <c r="EC207" i="1"/>
  <c r="EC208" i="1"/>
  <c r="EC209" i="1"/>
  <c r="EC210" i="1"/>
  <c r="EC211" i="1"/>
  <c r="EC212" i="1"/>
  <c r="EC213" i="1"/>
  <c r="EC214" i="1"/>
  <c r="EC215" i="1"/>
  <c r="EC216" i="1"/>
  <c r="EC217" i="1"/>
  <c r="EC218" i="1"/>
  <c r="EC219" i="1"/>
  <c r="EC220" i="1"/>
  <c r="EC221" i="1"/>
  <c r="EC222" i="1"/>
  <c r="EC223" i="1"/>
  <c r="EC224" i="1"/>
  <c r="EC225" i="1"/>
  <c r="EC226" i="1"/>
  <c r="EC227" i="1"/>
  <c r="EC228" i="1"/>
  <c r="EC229" i="1"/>
  <c r="EC230" i="1"/>
  <c r="EC231" i="1"/>
  <c r="EC232" i="1"/>
  <c r="EC233" i="1"/>
  <c r="EC234" i="1"/>
  <c r="EC235" i="1"/>
  <c r="EC236" i="1"/>
  <c r="EC237" i="1"/>
  <c r="EC238" i="1"/>
  <c r="EC239" i="1"/>
  <c r="EC240" i="1"/>
  <c r="EC241" i="1"/>
  <c r="EC242" i="1"/>
  <c r="EC243" i="1"/>
  <c r="EC244" i="1"/>
  <c r="EC245" i="1"/>
  <c r="EC246" i="1"/>
  <c r="EC247" i="1"/>
  <c r="EC248" i="1"/>
  <c r="EC249" i="1"/>
  <c r="EC250" i="1"/>
  <c r="EC251" i="1"/>
  <c r="EC252" i="1"/>
  <c r="EC253" i="1"/>
  <c r="EC254" i="1"/>
  <c r="EC255" i="1"/>
  <c r="EC256" i="1"/>
  <c r="EC257" i="1"/>
  <c r="EC258" i="1"/>
  <c r="EC259" i="1"/>
  <c r="EC260" i="1"/>
  <c r="EC261" i="1"/>
  <c r="EC262" i="1"/>
  <c r="EC263" i="1"/>
  <c r="EC264" i="1"/>
  <c r="EC265" i="1"/>
  <c r="EC266" i="1"/>
  <c r="EC267" i="1"/>
  <c r="EC268" i="1"/>
  <c r="EC269" i="1"/>
  <c r="EC270" i="1"/>
  <c r="EC271" i="1"/>
  <c r="EC272" i="1"/>
  <c r="EC273" i="1"/>
  <c r="EC274" i="1"/>
  <c r="EC275" i="1"/>
  <c r="EC276" i="1"/>
  <c r="EC277" i="1"/>
  <c r="EC278" i="1"/>
  <c r="EC279" i="1"/>
  <c r="EC280" i="1"/>
  <c r="EC281" i="1"/>
  <c r="EC282" i="1"/>
  <c r="EC283" i="1"/>
  <c r="EC284" i="1"/>
  <c r="EC285" i="1"/>
  <c r="EC286" i="1"/>
  <c r="EC287" i="1"/>
  <c r="EC288" i="1"/>
  <c r="EC289" i="1"/>
  <c r="EC290" i="1"/>
  <c r="EC291" i="1"/>
  <c r="EC292" i="1"/>
  <c r="EC293" i="1"/>
  <c r="EC294" i="1"/>
  <c r="EC295" i="1"/>
  <c r="EC296" i="1"/>
  <c r="EC297" i="1"/>
  <c r="EC298" i="1"/>
  <c r="EC299" i="1"/>
  <c r="EC300" i="1"/>
  <c r="EC301" i="1"/>
  <c r="EC302" i="1"/>
  <c r="EB21" i="1"/>
  <c r="EB22" i="1"/>
  <c r="EB23" i="1"/>
  <c r="EB24" i="1"/>
  <c r="EB25" i="1"/>
  <c r="EB26" i="1"/>
  <c r="EB27" i="1"/>
  <c r="EB28" i="1"/>
  <c r="EB29" i="1"/>
  <c r="EB30" i="1"/>
  <c r="EB31" i="1"/>
  <c r="EB32" i="1"/>
  <c r="EB33" i="1"/>
  <c r="EB34" i="1"/>
  <c r="EB35" i="1"/>
  <c r="EB36" i="1"/>
  <c r="EB37" i="1"/>
  <c r="EB38" i="1"/>
  <c r="EB39" i="1"/>
  <c r="EB40" i="1"/>
  <c r="EB41" i="1"/>
  <c r="EB42" i="1"/>
  <c r="EB43" i="1"/>
  <c r="EB44" i="1"/>
  <c r="EB45" i="1"/>
  <c r="EB46" i="1"/>
  <c r="EB47" i="1"/>
  <c r="EB48" i="1"/>
  <c r="EB49" i="1"/>
  <c r="EB50" i="1"/>
  <c r="EB51" i="1"/>
  <c r="EB52" i="1"/>
  <c r="EB53" i="1"/>
  <c r="EB54" i="1"/>
  <c r="EB55" i="1"/>
  <c r="EB56" i="1"/>
  <c r="EB57" i="1"/>
  <c r="EB58" i="1"/>
  <c r="EB59" i="1"/>
  <c r="EB60" i="1"/>
  <c r="EB61" i="1"/>
  <c r="EB62" i="1"/>
  <c r="EB63" i="1"/>
  <c r="EB64" i="1"/>
  <c r="EB65" i="1"/>
  <c r="EB66" i="1"/>
  <c r="EB67" i="1"/>
  <c r="EB68" i="1"/>
  <c r="EB69" i="1"/>
  <c r="EB70" i="1"/>
  <c r="EB71" i="1"/>
  <c r="EB72" i="1"/>
  <c r="EB73" i="1"/>
  <c r="EB74" i="1"/>
  <c r="EB75" i="1"/>
  <c r="EB76" i="1"/>
  <c r="EB77" i="1"/>
  <c r="EB78" i="1"/>
  <c r="EB79" i="1"/>
  <c r="EB80" i="1"/>
  <c r="EB81" i="1"/>
  <c r="EB82" i="1"/>
  <c r="EB83" i="1"/>
  <c r="EB84" i="1"/>
  <c r="EB85" i="1"/>
  <c r="EB86" i="1"/>
  <c r="EB87" i="1"/>
  <c r="EB88" i="1"/>
  <c r="EB89" i="1"/>
  <c r="EB90" i="1"/>
  <c r="EB91" i="1"/>
  <c r="EB92" i="1"/>
  <c r="EB93" i="1"/>
  <c r="EB94" i="1"/>
  <c r="EB95" i="1"/>
  <c r="EB96" i="1"/>
  <c r="EB97" i="1"/>
  <c r="EB98" i="1"/>
  <c r="EB99" i="1"/>
  <c r="EB100" i="1"/>
  <c r="EB101" i="1"/>
  <c r="EB102" i="1"/>
  <c r="EB103" i="1"/>
  <c r="EB104" i="1"/>
  <c r="EB105" i="1"/>
  <c r="EB106" i="1"/>
  <c r="EB107" i="1"/>
  <c r="EB108" i="1"/>
  <c r="EB109" i="1"/>
  <c r="EB110" i="1"/>
  <c r="EB111" i="1"/>
  <c r="EB112" i="1"/>
  <c r="EB113" i="1"/>
  <c r="EB114" i="1"/>
  <c r="EB115" i="1"/>
  <c r="EB116" i="1"/>
  <c r="EB117" i="1"/>
  <c r="EB118" i="1"/>
  <c r="EB119" i="1"/>
  <c r="EB120" i="1"/>
  <c r="EB121" i="1"/>
  <c r="EB122" i="1"/>
  <c r="EB123" i="1"/>
  <c r="EB124" i="1"/>
  <c r="EB125" i="1"/>
  <c r="EB126" i="1"/>
  <c r="EB127" i="1"/>
  <c r="EB128" i="1"/>
  <c r="EB129" i="1"/>
  <c r="EB130" i="1"/>
  <c r="EB131" i="1"/>
  <c r="EB132" i="1"/>
  <c r="EB133" i="1"/>
  <c r="EB134" i="1"/>
  <c r="EB135" i="1"/>
  <c r="EB136" i="1"/>
  <c r="EB137" i="1"/>
  <c r="EB138" i="1"/>
  <c r="EB139" i="1"/>
  <c r="EB140" i="1"/>
  <c r="EB141" i="1"/>
  <c r="EB142" i="1"/>
  <c r="EB143" i="1"/>
  <c r="EB144" i="1"/>
  <c r="EB145" i="1"/>
  <c r="EB146" i="1"/>
  <c r="EB147" i="1"/>
  <c r="EB148" i="1"/>
  <c r="EB149" i="1"/>
  <c r="EB150" i="1"/>
  <c r="EB151" i="1"/>
  <c r="EB152" i="1"/>
  <c r="EB153" i="1"/>
  <c r="EB154" i="1"/>
  <c r="EB155" i="1"/>
  <c r="EB156" i="1"/>
  <c r="EB157" i="1"/>
  <c r="EB158" i="1"/>
  <c r="EB159" i="1"/>
  <c r="EB160" i="1"/>
  <c r="EB161" i="1"/>
  <c r="EB162" i="1"/>
  <c r="EB163" i="1"/>
  <c r="EB164" i="1"/>
  <c r="EB165" i="1"/>
  <c r="EB166" i="1"/>
  <c r="EB167" i="1"/>
  <c r="EB168" i="1"/>
  <c r="EB169" i="1"/>
  <c r="EB170" i="1"/>
  <c r="EB171" i="1"/>
  <c r="EB172" i="1"/>
  <c r="EB173" i="1"/>
  <c r="EB174" i="1"/>
  <c r="EB175" i="1"/>
  <c r="EB176" i="1"/>
  <c r="EB177" i="1"/>
  <c r="EB178" i="1"/>
  <c r="EB179" i="1"/>
  <c r="EB180" i="1"/>
  <c r="EB181" i="1"/>
  <c r="EB182" i="1"/>
  <c r="EB183" i="1"/>
  <c r="EB184" i="1"/>
  <c r="EB185" i="1"/>
  <c r="EB186" i="1"/>
  <c r="EB187" i="1"/>
  <c r="EB188" i="1"/>
  <c r="EB189" i="1"/>
  <c r="EB190" i="1"/>
  <c r="EB191" i="1"/>
  <c r="EB192" i="1"/>
  <c r="EB193" i="1"/>
  <c r="EB194" i="1"/>
  <c r="EB195" i="1"/>
  <c r="EB196" i="1"/>
  <c r="EB197" i="1"/>
  <c r="EB198" i="1"/>
  <c r="EB199" i="1"/>
  <c r="EB200" i="1"/>
  <c r="EB201" i="1"/>
  <c r="EB202" i="1"/>
  <c r="EB203" i="1"/>
  <c r="EB204" i="1"/>
  <c r="EB205" i="1"/>
  <c r="EB206" i="1"/>
  <c r="EB207" i="1"/>
  <c r="EB208" i="1"/>
  <c r="EB209" i="1"/>
  <c r="EB210" i="1"/>
  <c r="EB211" i="1"/>
  <c r="EB212" i="1"/>
  <c r="EB213" i="1"/>
  <c r="EB214" i="1"/>
  <c r="EB215" i="1"/>
  <c r="EB216" i="1"/>
  <c r="EB217" i="1"/>
  <c r="EB218" i="1"/>
  <c r="EB219" i="1"/>
  <c r="EB220" i="1"/>
  <c r="EB221" i="1"/>
  <c r="EB222" i="1"/>
  <c r="EB223" i="1"/>
  <c r="EB224" i="1"/>
  <c r="EB225" i="1"/>
  <c r="EB226" i="1"/>
  <c r="EB227" i="1"/>
  <c r="EB228" i="1"/>
  <c r="EB229" i="1"/>
  <c r="EB230" i="1"/>
  <c r="EB231" i="1"/>
  <c r="EB232" i="1"/>
  <c r="EB233" i="1"/>
  <c r="EB234" i="1"/>
  <c r="EB235" i="1"/>
  <c r="EB236" i="1"/>
  <c r="EB237" i="1"/>
  <c r="EB238" i="1"/>
  <c r="EB239" i="1"/>
  <c r="EB240" i="1"/>
  <c r="EB241" i="1"/>
  <c r="EB242" i="1"/>
  <c r="EB243" i="1"/>
  <c r="EB244" i="1"/>
  <c r="EB245" i="1"/>
  <c r="EB246" i="1"/>
  <c r="EB247" i="1"/>
  <c r="EB248" i="1"/>
  <c r="EB249" i="1"/>
  <c r="EB250" i="1"/>
  <c r="EB251" i="1"/>
  <c r="EB252" i="1"/>
  <c r="EB253" i="1"/>
  <c r="EB254" i="1"/>
  <c r="EB255" i="1"/>
  <c r="EB256" i="1"/>
  <c r="EB257" i="1"/>
  <c r="EB258" i="1"/>
  <c r="EB259" i="1"/>
  <c r="EB260" i="1"/>
  <c r="EB261" i="1"/>
  <c r="EB262" i="1"/>
  <c r="EB263" i="1"/>
  <c r="EB264" i="1"/>
  <c r="EB265" i="1"/>
  <c r="EB266" i="1"/>
  <c r="EB267" i="1"/>
  <c r="EB268" i="1"/>
  <c r="EB269" i="1"/>
  <c r="EB270" i="1"/>
  <c r="EB271" i="1"/>
  <c r="EB272" i="1"/>
  <c r="EB273" i="1"/>
  <c r="EB274" i="1"/>
  <c r="EB275" i="1"/>
  <c r="EB276" i="1"/>
  <c r="EB277" i="1"/>
  <c r="EB278" i="1"/>
  <c r="EB279" i="1"/>
  <c r="EB280" i="1"/>
  <c r="EB281" i="1"/>
  <c r="EB282" i="1"/>
  <c r="EB283" i="1"/>
  <c r="EB284" i="1"/>
  <c r="EB285" i="1"/>
  <c r="EB286" i="1"/>
  <c r="EB287" i="1"/>
  <c r="EB288" i="1"/>
  <c r="EB289" i="1"/>
  <c r="EB290" i="1"/>
  <c r="EB291" i="1"/>
  <c r="EB292" i="1"/>
  <c r="EB293" i="1"/>
  <c r="EB294" i="1"/>
  <c r="EB295" i="1"/>
  <c r="EB296" i="1"/>
  <c r="EB297" i="1"/>
  <c r="EB298" i="1"/>
  <c r="EB299" i="1"/>
  <c r="EB300" i="1"/>
  <c r="EB301" i="1"/>
  <c r="EB302" i="1"/>
  <c r="EA21" i="1"/>
  <c r="EA22" i="1"/>
  <c r="EA23" i="1"/>
  <c r="EA24" i="1"/>
  <c r="EA25" i="1"/>
  <c r="EA26" i="1"/>
  <c r="EA27" i="1"/>
  <c r="EA28" i="1"/>
  <c r="EA29" i="1"/>
  <c r="EA30" i="1"/>
  <c r="EA31" i="1"/>
  <c r="EA32" i="1"/>
  <c r="EA33" i="1"/>
  <c r="EA34" i="1"/>
  <c r="EA35" i="1"/>
  <c r="EA36" i="1"/>
  <c r="EA37" i="1"/>
  <c r="EA38" i="1"/>
  <c r="EA39" i="1"/>
  <c r="EA40" i="1"/>
  <c r="EA41" i="1"/>
  <c r="EA42" i="1"/>
  <c r="EA43" i="1"/>
  <c r="EA44" i="1"/>
  <c r="EA45" i="1"/>
  <c r="EA46" i="1"/>
  <c r="EA47" i="1"/>
  <c r="EA48" i="1"/>
  <c r="EA49" i="1"/>
  <c r="EA50" i="1"/>
  <c r="EA51" i="1"/>
  <c r="EA52" i="1"/>
  <c r="EA53" i="1"/>
  <c r="EA54" i="1"/>
  <c r="EA55" i="1"/>
  <c r="EA56" i="1"/>
  <c r="EA57" i="1"/>
  <c r="EA58" i="1"/>
  <c r="EA59" i="1"/>
  <c r="EA60" i="1"/>
  <c r="EA61" i="1"/>
  <c r="EA62" i="1"/>
  <c r="EA63" i="1"/>
  <c r="EA64" i="1"/>
  <c r="EA65" i="1"/>
  <c r="EA66" i="1"/>
  <c r="EA67" i="1"/>
  <c r="EA68" i="1"/>
  <c r="EA69" i="1"/>
  <c r="EA70" i="1"/>
  <c r="EA71" i="1"/>
  <c r="EA72" i="1"/>
  <c r="EA73" i="1"/>
  <c r="EA74" i="1"/>
  <c r="EA75" i="1"/>
  <c r="EA76" i="1"/>
  <c r="EA77" i="1"/>
  <c r="EA78" i="1"/>
  <c r="EA79" i="1"/>
  <c r="EA80" i="1"/>
  <c r="EA81" i="1"/>
  <c r="EA82" i="1"/>
  <c r="EA83" i="1"/>
  <c r="EA84" i="1"/>
  <c r="EA85" i="1"/>
  <c r="EA86" i="1"/>
  <c r="EA87" i="1"/>
  <c r="EA88" i="1"/>
  <c r="EA89" i="1"/>
  <c r="EA90" i="1"/>
  <c r="EA91" i="1"/>
  <c r="EA92" i="1"/>
  <c r="EA93" i="1"/>
  <c r="EA94" i="1"/>
  <c r="EA95" i="1"/>
  <c r="EA96" i="1"/>
  <c r="EA97" i="1"/>
  <c r="EA98" i="1"/>
  <c r="EA99" i="1"/>
  <c r="EA100" i="1"/>
  <c r="EA101" i="1"/>
  <c r="EA102" i="1"/>
  <c r="EA103" i="1"/>
  <c r="EA104" i="1"/>
  <c r="EA105" i="1"/>
  <c r="EA106" i="1"/>
  <c r="EA107" i="1"/>
  <c r="EA108" i="1"/>
  <c r="EA109" i="1"/>
  <c r="EA110" i="1"/>
  <c r="EA111" i="1"/>
  <c r="EA112" i="1"/>
  <c r="EA113" i="1"/>
  <c r="EA114" i="1"/>
  <c r="EA115" i="1"/>
  <c r="EA116" i="1"/>
  <c r="EA117" i="1"/>
  <c r="EA118" i="1"/>
  <c r="EA119" i="1"/>
  <c r="EA120" i="1"/>
  <c r="EA121" i="1"/>
  <c r="EA122" i="1"/>
  <c r="EA123" i="1"/>
  <c r="EA124" i="1"/>
  <c r="EA125" i="1"/>
  <c r="EA126" i="1"/>
  <c r="EA127" i="1"/>
  <c r="EA128" i="1"/>
  <c r="EA129" i="1"/>
  <c r="EA130" i="1"/>
  <c r="EA131" i="1"/>
  <c r="EA132" i="1"/>
  <c r="EA133" i="1"/>
  <c r="EA134" i="1"/>
  <c r="EA135" i="1"/>
  <c r="EA136" i="1"/>
  <c r="EA137" i="1"/>
  <c r="EA138" i="1"/>
  <c r="EA139" i="1"/>
  <c r="EA140" i="1"/>
  <c r="EA141" i="1"/>
  <c r="EA142" i="1"/>
  <c r="EA143" i="1"/>
  <c r="EA144" i="1"/>
  <c r="EA145" i="1"/>
  <c r="EA146" i="1"/>
  <c r="EA147" i="1"/>
  <c r="EA148" i="1"/>
  <c r="EA149" i="1"/>
  <c r="EA150" i="1"/>
  <c r="EA151" i="1"/>
  <c r="EA152" i="1"/>
  <c r="EA153" i="1"/>
  <c r="EA154" i="1"/>
  <c r="EA155" i="1"/>
  <c r="EA156" i="1"/>
  <c r="EA157" i="1"/>
  <c r="EA158" i="1"/>
  <c r="EA159" i="1"/>
  <c r="EA160" i="1"/>
  <c r="EA161" i="1"/>
  <c r="EA162" i="1"/>
  <c r="EA163" i="1"/>
  <c r="EA164" i="1"/>
  <c r="EA165" i="1"/>
  <c r="EA166" i="1"/>
  <c r="EA167" i="1"/>
  <c r="EA168" i="1"/>
  <c r="EA169" i="1"/>
  <c r="EA170" i="1"/>
  <c r="EA171" i="1"/>
  <c r="EA172" i="1"/>
  <c r="EA173" i="1"/>
  <c r="EA174" i="1"/>
  <c r="EA175" i="1"/>
  <c r="EA176" i="1"/>
  <c r="EA177" i="1"/>
  <c r="EA178" i="1"/>
  <c r="EA179" i="1"/>
  <c r="EA180" i="1"/>
  <c r="EA181" i="1"/>
  <c r="EA182" i="1"/>
  <c r="EA183" i="1"/>
  <c r="EA184" i="1"/>
  <c r="EA185" i="1"/>
  <c r="EA186" i="1"/>
  <c r="EA187" i="1"/>
  <c r="EA188" i="1"/>
  <c r="EA189" i="1"/>
  <c r="EA190" i="1"/>
  <c r="EA191" i="1"/>
  <c r="EA192" i="1"/>
  <c r="EA193" i="1"/>
  <c r="EA194" i="1"/>
  <c r="EA195" i="1"/>
  <c r="EA196" i="1"/>
  <c r="EA197" i="1"/>
  <c r="EA198" i="1"/>
  <c r="EA199" i="1"/>
  <c r="EA200" i="1"/>
  <c r="EA201" i="1"/>
  <c r="EA202" i="1"/>
  <c r="EA203" i="1"/>
  <c r="EA204" i="1"/>
  <c r="EA205" i="1"/>
  <c r="EA206" i="1"/>
  <c r="EA207" i="1"/>
  <c r="EA208" i="1"/>
  <c r="EA209" i="1"/>
  <c r="EA210" i="1"/>
  <c r="EA211" i="1"/>
  <c r="EA212" i="1"/>
  <c r="EA213" i="1"/>
  <c r="EA214" i="1"/>
  <c r="EA215" i="1"/>
  <c r="EA216" i="1"/>
  <c r="EA217" i="1"/>
  <c r="EA218" i="1"/>
  <c r="EA219" i="1"/>
  <c r="EA220" i="1"/>
  <c r="EA221" i="1"/>
  <c r="EA222" i="1"/>
  <c r="EA223" i="1"/>
  <c r="EA224" i="1"/>
  <c r="EA225" i="1"/>
  <c r="EA226" i="1"/>
  <c r="EA227" i="1"/>
  <c r="EA228" i="1"/>
  <c r="EA229" i="1"/>
  <c r="EA230" i="1"/>
  <c r="EA231" i="1"/>
  <c r="EA232" i="1"/>
  <c r="EA233" i="1"/>
  <c r="EA234" i="1"/>
  <c r="EA235" i="1"/>
  <c r="EA236" i="1"/>
  <c r="EA237" i="1"/>
  <c r="EA238" i="1"/>
  <c r="EA239" i="1"/>
  <c r="EA240" i="1"/>
  <c r="EA241" i="1"/>
  <c r="EA242" i="1"/>
  <c r="EA243" i="1"/>
  <c r="EA244" i="1"/>
  <c r="EA245" i="1"/>
  <c r="EA246" i="1"/>
  <c r="EA247" i="1"/>
  <c r="EA248" i="1"/>
  <c r="EA249" i="1"/>
  <c r="EA250" i="1"/>
  <c r="EA251" i="1"/>
  <c r="EA252" i="1"/>
  <c r="EA253" i="1"/>
  <c r="EA254" i="1"/>
  <c r="EA255" i="1"/>
  <c r="EA256" i="1"/>
  <c r="EA257" i="1"/>
  <c r="EA258" i="1"/>
  <c r="EA259" i="1"/>
  <c r="EA260" i="1"/>
  <c r="EA261" i="1"/>
  <c r="EA262" i="1"/>
  <c r="EA263" i="1"/>
  <c r="EA264" i="1"/>
  <c r="EA265" i="1"/>
  <c r="EA266" i="1"/>
  <c r="EA267" i="1"/>
  <c r="EA268" i="1"/>
  <c r="EA269" i="1"/>
  <c r="EA270" i="1"/>
  <c r="EA271" i="1"/>
  <c r="EA272" i="1"/>
  <c r="EA273" i="1"/>
  <c r="EA274" i="1"/>
  <c r="EA275" i="1"/>
  <c r="EA276" i="1"/>
  <c r="EA277" i="1"/>
  <c r="EA278" i="1"/>
  <c r="EA279" i="1"/>
  <c r="EA280" i="1"/>
  <c r="EA281" i="1"/>
  <c r="EA282" i="1"/>
  <c r="EA283" i="1"/>
  <c r="EA284" i="1"/>
  <c r="EA285" i="1"/>
  <c r="EA286" i="1"/>
  <c r="EA287" i="1"/>
  <c r="EA288" i="1"/>
  <c r="EA289" i="1"/>
  <c r="EA290" i="1"/>
  <c r="EA291" i="1"/>
  <c r="EA292" i="1"/>
  <c r="EA293" i="1"/>
  <c r="EA294" i="1"/>
  <c r="EA295" i="1"/>
  <c r="EA296" i="1"/>
  <c r="EA297" i="1"/>
  <c r="EA298" i="1"/>
  <c r="EA299" i="1"/>
  <c r="EA300" i="1"/>
  <c r="EA301" i="1"/>
  <c r="EA302" i="1"/>
  <c r="DZ21" i="1"/>
  <c r="DZ22" i="1"/>
  <c r="DZ23" i="1"/>
  <c r="DZ24" i="1"/>
  <c r="DZ25" i="1"/>
  <c r="DZ26" i="1"/>
  <c r="DZ27" i="1"/>
  <c r="DZ28" i="1"/>
  <c r="DZ29" i="1"/>
  <c r="DZ30" i="1"/>
  <c r="DZ31" i="1"/>
  <c r="DZ32" i="1"/>
  <c r="DZ33" i="1"/>
  <c r="DZ34" i="1"/>
  <c r="DZ35" i="1"/>
  <c r="DZ36" i="1"/>
  <c r="DZ37" i="1"/>
  <c r="DZ38" i="1"/>
  <c r="DZ39" i="1"/>
  <c r="DZ40" i="1"/>
  <c r="DZ41" i="1"/>
  <c r="DZ42" i="1"/>
  <c r="DZ43" i="1"/>
  <c r="DZ44" i="1"/>
  <c r="DZ45" i="1"/>
  <c r="DZ46" i="1"/>
  <c r="DZ47" i="1"/>
  <c r="DZ48" i="1"/>
  <c r="DZ49" i="1"/>
  <c r="DZ50" i="1"/>
  <c r="DZ51" i="1"/>
  <c r="DZ52" i="1"/>
  <c r="DZ53" i="1"/>
  <c r="DZ54" i="1"/>
  <c r="DZ55" i="1"/>
  <c r="DZ56" i="1"/>
  <c r="DZ57" i="1"/>
  <c r="DZ58" i="1"/>
  <c r="DZ59" i="1"/>
  <c r="DZ60" i="1"/>
  <c r="DZ61" i="1"/>
  <c r="DZ62" i="1"/>
  <c r="DZ63" i="1"/>
  <c r="DZ64" i="1"/>
  <c r="DZ65" i="1"/>
  <c r="DZ66" i="1"/>
  <c r="DZ67" i="1"/>
  <c r="DZ68" i="1"/>
  <c r="DZ69" i="1"/>
  <c r="DZ70" i="1"/>
  <c r="DZ71" i="1"/>
  <c r="DZ72" i="1"/>
  <c r="DZ73" i="1"/>
  <c r="DZ74" i="1"/>
  <c r="DZ75" i="1"/>
  <c r="DZ76" i="1"/>
  <c r="DZ77" i="1"/>
  <c r="DZ78" i="1"/>
  <c r="DZ79" i="1"/>
  <c r="DZ80" i="1"/>
  <c r="DZ81" i="1"/>
  <c r="DZ82" i="1"/>
  <c r="DZ83" i="1"/>
  <c r="DZ84" i="1"/>
  <c r="DZ85" i="1"/>
  <c r="DZ86" i="1"/>
  <c r="DZ87" i="1"/>
  <c r="DZ88" i="1"/>
  <c r="DZ89" i="1"/>
  <c r="DZ90" i="1"/>
  <c r="DZ91" i="1"/>
  <c r="DZ92" i="1"/>
  <c r="DZ93" i="1"/>
  <c r="DZ94" i="1"/>
  <c r="DZ95" i="1"/>
  <c r="DZ96" i="1"/>
  <c r="DZ97" i="1"/>
  <c r="DZ98" i="1"/>
  <c r="DZ99" i="1"/>
  <c r="DZ100" i="1"/>
  <c r="DZ101" i="1"/>
  <c r="DZ102" i="1"/>
  <c r="DZ103" i="1"/>
  <c r="DZ104" i="1"/>
  <c r="DZ105" i="1"/>
  <c r="DZ106" i="1"/>
  <c r="DZ107" i="1"/>
  <c r="DZ108" i="1"/>
  <c r="DZ109" i="1"/>
  <c r="DZ110" i="1"/>
  <c r="DZ111" i="1"/>
  <c r="DZ112" i="1"/>
  <c r="DZ113" i="1"/>
  <c r="DZ114" i="1"/>
  <c r="DZ115" i="1"/>
  <c r="DZ116" i="1"/>
  <c r="DZ117" i="1"/>
  <c r="DZ118" i="1"/>
  <c r="DZ119" i="1"/>
  <c r="DZ120" i="1"/>
  <c r="DZ121" i="1"/>
  <c r="DZ122" i="1"/>
  <c r="DZ123" i="1"/>
  <c r="DZ124" i="1"/>
  <c r="DZ125" i="1"/>
  <c r="DZ126" i="1"/>
  <c r="DZ127" i="1"/>
  <c r="DZ128" i="1"/>
  <c r="DZ129" i="1"/>
  <c r="DZ130" i="1"/>
  <c r="DZ131" i="1"/>
  <c r="DZ132" i="1"/>
  <c r="DZ133" i="1"/>
  <c r="DZ134" i="1"/>
  <c r="DZ135" i="1"/>
  <c r="DZ136" i="1"/>
  <c r="DZ137" i="1"/>
  <c r="DZ138" i="1"/>
  <c r="DZ139" i="1"/>
  <c r="DZ140" i="1"/>
  <c r="DZ141" i="1"/>
  <c r="DZ142" i="1"/>
  <c r="DZ143" i="1"/>
  <c r="DZ144" i="1"/>
  <c r="DZ145" i="1"/>
  <c r="DZ146" i="1"/>
  <c r="DZ147" i="1"/>
  <c r="DZ148" i="1"/>
  <c r="DZ149" i="1"/>
  <c r="DZ150" i="1"/>
  <c r="DZ151" i="1"/>
  <c r="DZ152" i="1"/>
  <c r="DZ153" i="1"/>
  <c r="DZ154" i="1"/>
  <c r="DZ155" i="1"/>
  <c r="DZ156" i="1"/>
  <c r="DZ157" i="1"/>
  <c r="DZ158" i="1"/>
  <c r="DZ159" i="1"/>
  <c r="DZ160" i="1"/>
  <c r="DZ161" i="1"/>
  <c r="DZ162" i="1"/>
  <c r="DZ163" i="1"/>
  <c r="DZ164" i="1"/>
  <c r="DZ165" i="1"/>
  <c r="DZ166" i="1"/>
  <c r="DZ167" i="1"/>
  <c r="DZ168" i="1"/>
  <c r="DZ169" i="1"/>
  <c r="DZ170" i="1"/>
  <c r="DZ171" i="1"/>
  <c r="DZ172" i="1"/>
  <c r="DZ173" i="1"/>
  <c r="DZ174" i="1"/>
  <c r="DZ175" i="1"/>
  <c r="DZ176" i="1"/>
  <c r="DZ177" i="1"/>
  <c r="DZ178" i="1"/>
  <c r="DZ179" i="1"/>
  <c r="DZ180" i="1"/>
  <c r="DZ181" i="1"/>
  <c r="DZ182" i="1"/>
  <c r="DZ183" i="1"/>
  <c r="DZ184" i="1"/>
  <c r="DZ185" i="1"/>
  <c r="DZ186" i="1"/>
  <c r="DZ187" i="1"/>
  <c r="DZ188" i="1"/>
  <c r="DZ189" i="1"/>
  <c r="DZ190" i="1"/>
  <c r="DZ191" i="1"/>
  <c r="DZ192" i="1"/>
  <c r="DZ193" i="1"/>
  <c r="DZ194" i="1"/>
  <c r="DZ195" i="1"/>
  <c r="DZ196" i="1"/>
  <c r="DZ197" i="1"/>
  <c r="DZ198" i="1"/>
  <c r="DZ199" i="1"/>
  <c r="DZ200" i="1"/>
  <c r="DZ201" i="1"/>
  <c r="DZ202" i="1"/>
  <c r="DZ203" i="1"/>
  <c r="DZ204" i="1"/>
  <c r="DZ205" i="1"/>
  <c r="DZ206" i="1"/>
  <c r="DZ207" i="1"/>
  <c r="DZ208" i="1"/>
  <c r="DZ209" i="1"/>
  <c r="DZ210" i="1"/>
  <c r="DZ211" i="1"/>
  <c r="DZ212" i="1"/>
  <c r="DZ213" i="1"/>
  <c r="DZ214" i="1"/>
  <c r="DZ215" i="1"/>
  <c r="DZ216" i="1"/>
  <c r="DZ217" i="1"/>
  <c r="DZ218" i="1"/>
  <c r="DZ219" i="1"/>
  <c r="DZ220" i="1"/>
  <c r="DZ221" i="1"/>
  <c r="DZ222" i="1"/>
  <c r="DZ223" i="1"/>
  <c r="DZ224" i="1"/>
  <c r="DZ225" i="1"/>
  <c r="DZ226" i="1"/>
  <c r="DZ227" i="1"/>
  <c r="DZ228" i="1"/>
  <c r="DZ229" i="1"/>
  <c r="DZ230" i="1"/>
  <c r="DZ231" i="1"/>
  <c r="DZ232" i="1"/>
  <c r="DZ233" i="1"/>
  <c r="DZ234" i="1"/>
  <c r="DZ235" i="1"/>
  <c r="DZ236" i="1"/>
  <c r="DZ237" i="1"/>
  <c r="DZ238" i="1"/>
  <c r="DZ239" i="1"/>
  <c r="DZ240" i="1"/>
  <c r="DZ241" i="1"/>
  <c r="DZ242" i="1"/>
  <c r="DZ243" i="1"/>
  <c r="DZ244" i="1"/>
  <c r="DZ245" i="1"/>
  <c r="DZ246" i="1"/>
  <c r="DZ247" i="1"/>
  <c r="DZ248" i="1"/>
  <c r="DZ249" i="1"/>
  <c r="DZ250" i="1"/>
  <c r="DZ251" i="1"/>
  <c r="DZ252" i="1"/>
  <c r="DZ253" i="1"/>
  <c r="DZ254" i="1"/>
  <c r="DZ255" i="1"/>
  <c r="DZ256" i="1"/>
  <c r="DZ257" i="1"/>
  <c r="DZ258" i="1"/>
  <c r="DZ259" i="1"/>
  <c r="DZ260" i="1"/>
  <c r="DZ261" i="1"/>
  <c r="DZ262" i="1"/>
  <c r="DZ263" i="1"/>
  <c r="DZ264" i="1"/>
  <c r="DZ265" i="1"/>
  <c r="DZ266" i="1"/>
  <c r="DZ267" i="1"/>
  <c r="DZ268" i="1"/>
  <c r="DZ269" i="1"/>
  <c r="DZ270" i="1"/>
  <c r="DZ271" i="1"/>
  <c r="DZ272" i="1"/>
  <c r="DZ273" i="1"/>
  <c r="DZ274" i="1"/>
  <c r="DZ275" i="1"/>
  <c r="DZ276" i="1"/>
  <c r="DZ277" i="1"/>
  <c r="DZ278" i="1"/>
  <c r="DZ279" i="1"/>
  <c r="DZ280" i="1"/>
  <c r="DZ281" i="1"/>
  <c r="DZ282" i="1"/>
  <c r="DZ283" i="1"/>
  <c r="DZ284" i="1"/>
  <c r="DZ285" i="1"/>
  <c r="DZ286" i="1"/>
  <c r="DZ287" i="1"/>
  <c r="DZ288" i="1"/>
  <c r="DZ289" i="1"/>
  <c r="DZ290" i="1"/>
  <c r="DZ291" i="1"/>
  <c r="DZ292" i="1"/>
  <c r="DZ293" i="1"/>
  <c r="DZ294" i="1"/>
  <c r="DZ295" i="1"/>
  <c r="DZ296" i="1"/>
  <c r="DZ297" i="1"/>
  <c r="DZ298" i="1"/>
  <c r="DZ299" i="1"/>
  <c r="DZ300" i="1"/>
  <c r="DZ301" i="1"/>
  <c r="DZ302" i="1"/>
  <c r="DY21" i="1"/>
  <c r="DY22" i="1"/>
  <c r="DY23" i="1"/>
  <c r="DY24" i="1"/>
  <c r="DY25" i="1"/>
  <c r="DY26" i="1"/>
  <c r="DY27" i="1"/>
  <c r="DY28" i="1"/>
  <c r="DY29" i="1"/>
  <c r="DY30" i="1"/>
  <c r="DY31" i="1"/>
  <c r="DY32" i="1"/>
  <c r="DY33" i="1"/>
  <c r="DY34" i="1"/>
  <c r="DY35" i="1"/>
  <c r="DY36" i="1"/>
  <c r="DY37" i="1"/>
  <c r="DY38" i="1"/>
  <c r="DY39" i="1"/>
  <c r="DY40" i="1"/>
  <c r="DY41" i="1"/>
  <c r="DY42" i="1"/>
  <c r="DY43" i="1"/>
  <c r="DY44" i="1"/>
  <c r="DY45" i="1"/>
  <c r="DY46" i="1"/>
  <c r="DY47" i="1"/>
  <c r="DY48" i="1"/>
  <c r="DY49" i="1"/>
  <c r="DY50" i="1"/>
  <c r="DY51" i="1"/>
  <c r="DY52" i="1"/>
  <c r="DY53" i="1"/>
  <c r="DY54" i="1"/>
  <c r="DY55" i="1"/>
  <c r="DY56" i="1"/>
  <c r="DY57" i="1"/>
  <c r="DY58" i="1"/>
  <c r="DY59" i="1"/>
  <c r="DY60" i="1"/>
  <c r="DY61" i="1"/>
  <c r="DY62" i="1"/>
  <c r="DY63" i="1"/>
  <c r="DY64" i="1"/>
  <c r="DY65" i="1"/>
  <c r="DY66" i="1"/>
  <c r="DY67" i="1"/>
  <c r="DY68" i="1"/>
  <c r="DY69" i="1"/>
  <c r="DY70" i="1"/>
  <c r="DY71" i="1"/>
  <c r="DY72" i="1"/>
  <c r="DY73" i="1"/>
  <c r="DY74" i="1"/>
  <c r="DY75" i="1"/>
  <c r="DY76" i="1"/>
  <c r="DY77" i="1"/>
  <c r="DY78" i="1"/>
  <c r="DY79" i="1"/>
  <c r="DY80" i="1"/>
  <c r="DY81" i="1"/>
  <c r="DY82" i="1"/>
  <c r="DY83" i="1"/>
  <c r="DY84" i="1"/>
  <c r="DY85" i="1"/>
  <c r="DY86" i="1"/>
  <c r="DY87" i="1"/>
  <c r="DY88" i="1"/>
  <c r="DY89" i="1"/>
  <c r="DY90" i="1"/>
  <c r="DY91" i="1"/>
  <c r="DY92" i="1"/>
  <c r="DY93" i="1"/>
  <c r="DY94" i="1"/>
  <c r="DY95" i="1"/>
  <c r="DY96" i="1"/>
  <c r="DY97" i="1"/>
  <c r="DY98" i="1"/>
  <c r="DY99" i="1"/>
  <c r="DY100" i="1"/>
  <c r="DY101" i="1"/>
  <c r="DY102" i="1"/>
  <c r="DY103" i="1"/>
  <c r="DY104" i="1"/>
  <c r="DY105" i="1"/>
  <c r="DY106" i="1"/>
  <c r="DY107" i="1"/>
  <c r="DY108" i="1"/>
  <c r="DY109" i="1"/>
  <c r="DY110" i="1"/>
  <c r="DY111" i="1"/>
  <c r="DY112" i="1"/>
  <c r="DY113" i="1"/>
  <c r="DY114" i="1"/>
  <c r="DY115" i="1"/>
  <c r="DY116" i="1"/>
  <c r="DY117" i="1"/>
  <c r="DY118" i="1"/>
  <c r="DY119" i="1"/>
  <c r="DY120" i="1"/>
  <c r="DY121" i="1"/>
  <c r="DY122" i="1"/>
  <c r="DY123" i="1"/>
  <c r="DY124" i="1"/>
  <c r="DY125" i="1"/>
  <c r="DY126" i="1"/>
  <c r="DY127" i="1"/>
  <c r="DY128" i="1"/>
  <c r="DY129" i="1"/>
  <c r="DY130" i="1"/>
  <c r="DY131" i="1"/>
  <c r="DY132" i="1"/>
  <c r="DY133" i="1"/>
  <c r="DY134" i="1"/>
  <c r="DY135" i="1"/>
  <c r="DY136" i="1"/>
  <c r="DY137" i="1"/>
  <c r="DY138" i="1"/>
  <c r="DY139" i="1"/>
  <c r="DY140" i="1"/>
  <c r="DY141" i="1"/>
  <c r="DY142" i="1"/>
  <c r="DY143" i="1"/>
  <c r="DY144" i="1"/>
  <c r="DY145" i="1"/>
  <c r="DY146" i="1"/>
  <c r="DY147" i="1"/>
  <c r="DY148" i="1"/>
  <c r="DY149" i="1"/>
  <c r="DY150" i="1"/>
  <c r="DY151" i="1"/>
  <c r="DY152" i="1"/>
  <c r="DY153" i="1"/>
  <c r="DY154" i="1"/>
  <c r="DY155" i="1"/>
  <c r="DY156" i="1"/>
  <c r="DY157" i="1"/>
  <c r="DY158" i="1"/>
  <c r="DY159" i="1"/>
  <c r="DY160" i="1"/>
  <c r="DY161" i="1"/>
  <c r="DY162" i="1"/>
  <c r="DY163" i="1"/>
  <c r="DY164" i="1"/>
  <c r="DY165" i="1"/>
  <c r="DY166" i="1"/>
  <c r="DY167" i="1"/>
  <c r="DY168" i="1"/>
  <c r="DY169" i="1"/>
  <c r="DY170" i="1"/>
  <c r="DY171" i="1"/>
  <c r="DY172" i="1"/>
  <c r="DY173" i="1"/>
  <c r="DY174" i="1"/>
  <c r="DY175" i="1"/>
  <c r="DY176" i="1"/>
  <c r="DY177" i="1"/>
  <c r="DY178" i="1"/>
  <c r="DY179" i="1"/>
  <c r="DY180" i="1"/>
  <c r="DY181" i="1"/>
  <c r="DY182" i="1"/>
  <c r="DY183" i="1"/>
  <c r="DY184" i="1"/>
  <c r="DY185" i="1"/>
  <c r="DY186" i="1"/>
  <c r="DY187" i="1"/>
  <c r="DY188" i="1"/>
  <c r="DY189" i="1"/>
  <c r="DY190" i="1"/>
  <c r="DY191" i="1"/>
  <c r="DY192" i="1"/>
  <c r="DY193" i="1"/>
  <c r="DY194" i="1"/>
  <c r="DY195" i="1"/>
  <c r="DY196" i="1"/>
  <c r="DY197" i="1"/>
  <c r="DY198" i="1"/>
  <c r="DY199" i="1"/>
  <c r="DY200" i="1"/>
  <c r="DY201" i="1"/>
  <c r="DY202" i="1"/>
  <c r="DY203" i="1"/>
  <c r="DY204" i="1"/>
  <c r="DY205" i="1"/>
  <c r="DY206" i="1"/>
  <c r="DY207" i="1"/>
  <c r="DY208" i="1"/>
  <c r="DY209" i="1"/>
  <c r="DY210" i="1"/>
  <c r="DY211" i="1"/>
  <c r="DY212" i="1"/>
  <c r="DY213" i="1"/>
  <c r="DY214" i="1"/>
  <c r="DY215" i="1"/>
  <c r="DY216" i="1"/>
  <c r="DY217" i="1"/>
  <c r="DY218" i="1"/>
  <c r="DY219" i="1"/>
  <c r="DY220" i="1"/>
  <c r="DY221" i="1"/>
  <c r="DY222" i="1"/>
  <c r="DY223" i="1"/>
  <c r="DY224" i="1"/>
  <c r="DY225" i="1"/>
  <c r="DY226" i="1"/>
  <c r="DY227" i="1"/>
  <c r="DY228" i="1"/>
  <c r="DY229" i="1"/>
  <c r="DY230" i="1"/>
  <c r="DY231" i="1"/>
  <c r="DY232" i="1"/>
  <c r="DY233" i="1"/>
  <c r="DY234" i="1"/>
  <c r="DY235" i="1"/>
  <c r="DY236" i="1"/>
  <c r="DY237" i="1"/>
  <c r="DY238" i="1"/>
  <c r="DY239" i="1"/>
  <c r="DY240" i="1"/>
  <c r="DY241" i="1"/>
  <c r="DY242" i="1"/>
  <c r="DY243" i="1"/>
  <c r="DY244" i="1"/>
  <c r="DY245" i="1"/>
  <c r="DY246" i="1"/>
  <c r="DY247" i="1"/>
  <c r="DY248" i="1"/>
  <c r="DY249" i="1"/>
  <c r="DY250" i="1"/>
  <c r="DY251" i="1"/>
  <c r="DY252" i="1"/>
  <c r="DY253" i="1"/>
  <c r="DY254" i="1"/>
  <c r="DY255" i="1"/>
  <c r="DY256" i="1"/>
  <c r="DY257" i="1"/>
  <c r="DY258" i="1"/>
  <c r="DY259" i="1"/>
  <c r="DY260" i="1"/>
  <c r="DY261" i="1"/>
  <c r="DY262" i="1"/>
  <c r="DY263" i="1"/>
  <c r="DY264" i="1"/>
  <c r="DY265" i="1"/>
  <c r="DY266" i="1"/>
  <c r="DY267" i="1"/>
  <c r="DY268" i="1"/>
  <c r="DY269" i="1"/>
  <c r="DY270" i="1"/>
  <c r="DY271" i="1"/>
  <c r="DY272" i="1"/>
  <c r="DY273" i="1"/>
  <c r="DY274" i="1"/>
  <c r="DY275" i="1"/>
  <c r="DY276" i="1"/>
  <c r="DY277" i="1"/>
  <c r="DY278" i="1"/>
  <c r="DY279" i="1"/>
  <c r="DY280" i="1"/>
  <c r="DY281" i="1"/>
  <c r="DY282" i="1"/>
  <c r="DY283" i="1"/>
  <c r="DY284" i="1"/>
  <c r="DY285" i="1"/>
  <c r="DY286" i="1"/>
  <c r="DY287" i="1"/>
  <c r="DY288" i="1"/>
  <c r="DY289" i="1"/>
  <c r="DY290" i="1"/>
  <c r="DY291" i="1"/>
  <c r="DY292" i="1"/>
  <c r="DY293" i="1"/>
  <c r="DY294" i="1"/>
  <c r="DY295" i="1"/>
  <c r="DY296" i="1"/>
  <c r="DY297" i="1"/>
  <c r="DY298" i="1"/>
  <c r="DY299" i="1"/>
  <c r="DY300" i="1"/>
  <c r="DY301" i="1"/>
  <c r="DY302"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X66" i="1"/>
  <c r="DX67" i="1"/>
  <c r="DX68" i="1"/>
  <c r="DX69" i="1"/>
  <c r="DX70" i="1"/>
  <c r="DX71" i="1"/>
  <c r="DX72" i="1"/>
  <c r="DX73" i="1"/>
  <c r="DX74" i="1"/>
  <c r="DX75" i="1"/>
  <c r="DX76" i="1"/>
  <c r="DX77" i="1"/>
  <c r="DX78" i="1"/>
  <c r="DX79" i="1"/>
  <c r="DX80" i="1"/>
  <c r="DX81" i="1"/>
  <c r="DX82" i="1"/>
  <c r="DX83" i="1"/>
  <c r="DX84" i="1"/>
  <c r="DX85" i="1"/>
  <c r="DX86" i="1"/>
  <c r="DX87" i="1"/>
  <c r="DX88" i="1"/>
  <c r="DX89" i="1"/>
  <c r="DX90" i="1"/>
  <c r="DX91" i="1"/>
  <c r="DX92" i="1"/>
  <c r="DX93" i="1"/>
  <c r="DX94" i="1"/>
  <c r="DX95" i="1"/>
  <c r="DX96" i="1"/>
  <c r="DX97" i="1"/>
  <c r="DX98" i="1"/>
  <c r="DX99" i="1"/>
  <c r="DX100" i="1"/>
  <c r="DX101" i="1"/>
  <c r="DX102" i="1"/>
  <c r="DX103" i="1"/>
  <c r="DX104" i="1"/>
  <c r="DX105" i="1"/>
  <c r="DX106" i="1"/>
  <c r="DX107" i="1"/>
  <c r="DX108" i="1"/>
  <c r="DX109" i="1"/>
  <c r="DX110" i="1"/>
  <c r="DX111" i="1"/>
  <c r="DX112" i="1"/>
  <c r="DX113" i="1"/>
  <c r="DX114" i="1"/>
  <c r="DX115" i="1"/>
  <c r="DX116" i="1"/>
  <c r="DX117" i="1"/>
  <c r="DX118" i="1"/>
  <c r="DX119" i="1"/>
  <c r="DX120" i="1"/>
  <c r="DX121" i="1"/>
  <c r="DX122" i="1"/>
  <c r="DX123" i="1"/>
  <c r="DX124" i="1"/>
  <c r="DX125" i="1"/>
  <c r="DX126" i="1"/>
  <c r="DX127" i="1"/>
  <c r="DX128" i="1"/>
  <c r="DX129" i="1"/>
  <c r="DX130" i="1"/>
  <c r="DX131" i="1"/>
  <c r="DX132" i="1"/>
  <c r="DX133" i="1"/>
  <c r="DX134" i="1"/>
  <c r="DX135" i="1"/>
  <c r="DX136" i="1"/>
  <c r="DX137" i="1"/>
  <c r="DX138" i="1"/>
  <c r="DX139" i="1"/>
  <c r="DX140" i="1"/>
  <c r="DX141" i="1"/>
  <c r="DX142" i="1"/>
  <c r="DX143" i="1"/>
  <c r="DX144" i="1"/>
  <c r="DX145" i="1"/>
  <c r="DX146" i="1"/>
  <c r="DX147" i="1"/>
  <c r="DX148" i="1"/>
  <c r="DX149" i="1"/>
  <c r="DX150" i="1"/>
  <c r="DX151" i="1"/>
  <c r="DX152" i="1"/>
  <c r="DX153" i="1"/>
  <c r="DX154" i="1"/>
  <c r="DX155" i="1"/>
  <c r="DX156" i="1"/>
  <c r="DX157" i="1"/>
  <c r="DX158" i="1"/>
  <c r="DX159" i="1"/>
  <c r="DX160" i="1"/>
  <c r="DX161" i="1"/>
  <c r="DX162" i="1"/>
  <c r="DX163" i="1"/>
  <c r="DX164" i="1"/>
  <c r="DX165" i="1"/>
  <c r="DX166" i="1"/>
  <c r="DX167" i="1"/>
  <c r="DX168" i="1"/>
  <c r="DX169" i="1"/>
  <c r="DX170" i="1"/>
  <c r="DX171" i="1"/>
  <c r="DX172" i="1"/>
  <c r="DX173" i="1"/>
  <c r="DX174" i="1"/>
  <c r="DX175" i="1"/>
  <c r="DX176" i="1"/>
  <c r="DX177" i="1"/>
  <c r="DX178" i="1"/>
  <c r="DX179" i="1"/>
  <c r="DX180" i="1"/>
  <c r="DX181" i="1"/>
  <c r="DX182" i="1"/>
  <c r="DX183" i="1"/>
  <c r="DX184" i="1"/>
  <c r="DX185" i="1"/>
  <c r="DX186" i="1"/>
  <c r="DX187" i="1"/>
  <c r="DX188" i="1"/>
  <c r="DX189" i="1"/>
  <c r="DX190" i="1"/>
  <c r="DX191" i="1"/>
  <c r="DX192" i="1"/>
  <c r="DX193" i="1"/>
  <c r="DX194" i="1"/>
  <c r="DX195" i="1"/>
  <c r="DX196" i="1"/>
  <c r="DX197" i="1"/>
  <c r="DX198" i="1"/>
  <c r="DX199" i="1"/>
  <c r="DX200" i="1"/>
  <c r="DX201" i="1"/>
  <c r="DX202" i="1"/>
  <c r="DX203" i="1"/>
  <c r="DX204" i="1"/>
  <c r="DX205" i="1"/>
  <c r="DX206" i="1"/>
  <c r="DX207" i="1"/>
  <c r="DX208" i="1"/>
  <c r="DX209" i="1"/>
  <c r="DX210" i="1"/>
  <c r="DX211" i="1"/>
  <c r="DX212" i="1"/>
  <c r="DX213" i="1"/>
  <c r="DX214" i="1"/>
  <c r="DX215" i="1"/>
  <c r="DX216" i="1"/>
  <c r="DX217" i="1"/>
  <c r="DX218" i="1"/>
  <c r="DX219" i="1"/>
  <c r="DX220" i="1"/>
  <c r="DX221" i="1"/>
  <c r="DX222" i="1"/>
  <c r="DX223" i="1"/>
  <c r="DX224" i="1"/>
  <c r="DX225" i="1"/>
  <c r="DX226" i="1"/>
  <c r="DX227" i="1"/>
  <c r="DX228" i="1"/>
  <c r="DX229" i="1"/>
  <c r="DX230" i="1"/>
  <c r="DX231" i="1"/>
  <c r="DX232" i="1"/>
  <c r="DX233" i="1"/>
  <c r="DX234" i="1"/>
  <c r="DX235" i="1"/>
  <c r="DX236" i="1"/>
  <c r="DX237" i="1"/>
  <c r="DX238" i="1"/>
  <c r="DX239" i="1"/>
  <c r="DX240" i="1"/>
  <c r="DX241" i="1"/>
  <c r="DX242" i="1"/>
  <c r="DX243" i="1"/>
  <c r="DX244" i="1"/>
  <c r="DX245" i="1"/>
  <c r="DX246" i="1"/>
  <c r="DX247" i="1"/>
  <c r="DX248" i="1"/>
  <c r="DX249" i="1"/>
  <c r="DX250" i="1"/>
  <c r="DX251" i="1"/>
  <c r="DX252" i="1"/>
  <c r="DX253" i="1"/>
  <c r="DX254" i="1"/>
  <c r="DX255" i="1"/>
  <c r="DX256" i="1"/>
  <c r="DX257" i="1"/>
  <c r="DX258" i="1"/>
  <c r="DX259" i="1"/>
  <c r="DX260" i="1"/>
  <c r="DX261" i="1"/>
  <c r="DX262" i="1"/>
  <c r="DX263" i="1"/>
  <c r="DX264" i="1"/>
  <c r="DX265" i="1"/>
  <c r="DX266" i="1"/>
  <c r="DX267" i="1"/>
  <c r="DX268" i="1"/>
  <c r="DX269" i="1"/>
  <c r="DX270" i="1"/>
  <c r="DX271" i="1"/>
  <c r="DX272" i="1"/>
  <c r="DX273" i="1"/>
  <c r="DX274" i="1"/>
  <c r="DX275" i="1"/>
  <c r="DX276" i="1"/>
  <c r="DX277" i="1"/>
  <c r="DX278" i="1"/>
  <c r="DX279" i="1"/>
  <c r="DX280" i="1"/>
  <c r="DX281" i="1"/>
  <c r="DX282" i="1"/>
  <c r="DX283" i="1"/>
  <c r="DX284" i="1"/>
  <c r="DX285" i="1"/>
  <c r="DX286" i="1"/>
  <c r="DX287" i="1"/>
  <c r="DX288" i="1"/>
  <c r="DX289" i="1"/>
  <c r="DX290" i="1"/>
  <c r="DX291" i="1"/>
  <c r="DX292" i="1"/>
  <c r="DX293" i="1"/>
  <c r="DX294" i="1"/>
  <c r="DX295" i="1"/>
  <c r="DX296" i="1"/>
  <c r="DX297" i="1"/>
  <c r="DX298" i="1"/>
  <c r="DX299" i="1"/>
  <c r="DX300" i="1"/>
  <c r="DX301" i="1"/>
  <c r="DX302"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9" i="1"/>
  <c r="DW110" i="1"/>
  <c r="DW111" i="1"/>
  <c r="DW112" i="1"/>
  <c r="DW113" i="1"/>
  <c r="DW114" i="1"/>
  <c r="DW115" i="1"/>
  <c r="DW116" i="1"/>
  <c r="DW117" i="1"/>
  <c r="DW118" i="1"/>
  <c r="DW119" i="1"/>
  <c r="DW120" i="1"/>
  <c r="DW121" i="1"/>
  <c r="DW122" i="1"/>
  <c r="DW123" i="1"/>
  <c r="DW124" i="1"/>
  <c r="DW125" i="1"/>
  <c r="DW126" i="1"/>
  <c r="DW127" i="1"/>
  <c r="DW128" i="1"/>
  <c r="DW129" i="1"/>
  <c r="DW130" i="1"/>
  <c r="DW131" i="1"/>
  <c r="DW132" i="1"/>
  <c r="DW133" i="1"/>
  <c r="DW134" i="1"/>
  <c r="DW135" i="1"/>
  <c r="DW136" i="1"/>
  <c r="DW137" i="1"/>
  <c r="DW138" i="1"/>
  <c r="DW139" i="1"/>
  <c r="DW140" i="1"/>
  <c r="DW141" i="1"/>
  <c r="DW142" i="1"/>
  <c r="DW143" i="1"/>
  <c r="DW144" i="1"/>
  <c r="DW145" i="1"/>
  <c r="DW146" i="1"/>
  <c r="DW147" i="1"/>
  <c r="DW148" i="1"/>
  <c r="DW149" i="1"/>
  <c r="DW150" i="1"/>
  <c r="DW151" i="1"/>
  <c r="DW152" i="1"/>
  <c r="DW153" i="1"/>
  <c r="DW154" i="1"/>
  <c r="DW155" i="1"/>
  <c r="DW156" i="1"/>
  <c r="DW157" i="1"/>
  <c r="DW158" i="1"/>
  <c r="DW159" i="1"/>
  <c r="DW160" i="1"/>
  <c r="DW161" i="1"/>
  <c r="DW162" i="1"/>
  <c r="DW163" i="1"/>
  <c r="DW164" i="1"/>
  <c r="DW165" i="1"/>
  <c r="DW166" i="1"/>
  <c r="DW167" i="1"/>
  <c r="DW168" i="1"/>
  <c r="DW169" i="1"/>
  <c r="DW170" i="1"/>
  <c r="DW171" i="1"/>
  <c r="DW172" i="1"/>
  <c r="DW173" i="1"/>
  <c r="DW174" i="1"/>
  <c r="DW175" i="1"/>
  <c r="DW176" i="1"/>
  <c r="DW177" i="1"/>
  <c r="DW178" i="1"/>
  <c r="DW179" i="1"/>
  <c r="DW180" i="1"/>
  <c r="DW181" i="1"/>
  <c r="DW182" i="1"/>
  <c r="DW183" i="1"/>
  <c r="DW184" i="1"/>
  <c r="DW185" i="1"/>
  <c r="DW186" i="1"/>
  <c r="DW187" i="1"/>
  <c r="DW188" i="1"/>
  <c r="DW189" i="1"/>
  <c r="DW190" i="1"/>
  <c r="DW191" i="1"/>
  <c r="DW192" i="1"/>
  <c r="DW193" i="1"/>
  <c r="DW194" i="1"/>
  <c r="DW195" i="1"/>
  <c r="DW196" i="1"/>
  <c r="DW197" i="1"/>
  <c r="DW198" i="1"/>
  <c r="DW199" i="1"/>
  <c r="DW200" i="1"/>
  <c r="DW201" i="1"/>
  <c r="DW202" i="1"/>
  <c r="DW203" i="1"/>
  <c r="DW204" i="1"/>
  <c r="DW205" i="1"/>
  <c r="DW206" i="1"/>
  <c r="DW207" i="1"/>
  <c r="DW208" i="1"/>
  <c r="DW209" i="1"/>
  <c r="DW210" i="1"/>
  <c r="DW211" i="1"/>
  <c r="DW212" i="1"/>
  <c r="DW213" i="1"/>
  <c r="DW214" i="1"/>
  <c r="DW215" i="1"/>
  <c r="DW216" i="1"/>
  <c r="DW217" i="1"/>
  <c r="DW218" i="1"/>
  <c r="DW219" i="1"/>
  <c r="DW220" i="1"/>
  <c r="DW221" i="1"/>
  <c r="DW222" i="1"/>
  <c r="DW223" i="1"/>
  <c r="DW224" i="1"/>
  <c r="DW225" i="1"/>
  <c r="DW226" i="1"/>
  <c r="DW227" i="1"/>
  <c r="DW228" i="1"/>
  <c r="DW229" i="1"/>
  <c r="DW230" i="1"/>
  <c r="DW231" i="1"/>
  <c r="DW232" i="1"/>
  <c r="DW233" i="1"/>
  <c r="DW234" i="1"/>
  <c r="DW235" i="1"/>
  <c r="DW236" i="1"/>
  <c r="DW237" i="1"/>
  <c r="DW238" i="1"/>
  <c r="DW239" i="1"/>
  <c r="DW240" i="1"/>
  <c r="DW241" i="1"/>
  <c r="DW242" i="1"/>
  <c r="DW243" i="1"/>
  <c r="DW244" i="1"/>
  <c r="DW245" i="1"/>
  <c r="DW246" i="1"/>
  <c r="DW247" i="1"/>
  <c r="DW248" i="1"/>
  <c r="DW249" i="1"/>
  <c r="DW250" i="1"/>
  <c r="DW251" i="1"/>
  <c r="DW252" i="1"/>
  <c r="DW253" i="1"/>
  <c r="DW254" i="1"/>
  <c r="DW255" i="1"/>
  <c r="DW256" i="1"/>
  <c r="DW257" i="1"/>
  <c r="DW258" i="1"/>
  <c r="DW259" i="1"/>
  <c r="DW260" i="1"/>
  <c r="DW261" i="1"/>
  <c r="DW262" i="1"/>
  <c r="DW263" i="1"/>
  <c r="DW264" i="1"/>
  <c r="DW265" i="1"/>
  <c r="DW266" i="1"/>
  <c r="DW267" i="1"/>
  <c r="DW268" i="1"/>
  <c r="DW269" i="1"/>
  <c r="DW270" i="1"/>
  <c r="DW271" i="1"/>
  <c r="DW272" i="1"/>
  <c r="DW273" i="1"/>
  <c r="DW274" i="1"/>
  <c r="DW275" i="1"/>
  <c r="DW276" i="1"/>
  <c r="DW277" i="1"/>
  <c r="DW278" i="1"/>
  <c r="DW279" i="1"/>
  <c r="DW280" i="1"/>
  <c r="DW281" i="1"/>
  <c r="DW282" i="1"/>
  <c r="DW283" i="1"/>
  <c r="DW284" i="1"/>
  <c r="DW285" i="1"/>
  <c r="DW286" i="1"/>
  <c r="DW287" i="1"/>
  <c r="DW288" i="1"/>
  <c r="DW289" i="1"/>
  <c r="DW290" i="1"/>
  <c r="DW291" i="1"/>
  <c r="DW292" i="1"/>
  <c r="DW293" i="1"/>
  <c r="DW294" i="1"/>
  <c r="DW295" i="1"/>
  <c r="DW296" i="1"/>
  <c r="DW297" i="1"/>
  <c r="DW298" i="1"/>
  <c r="DW299" i="1"/>
  <c r="DW300" i="1"/>
  <c r="DW301" i="1"/>
  <c r="DW302"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V66" i="1"/>
  <c r="DV67" i="1"/>
  <c r="DV68" i="1"/>
  <c r="DV69" i="1"/>
  <c r="DV70" i="1"/>
  <c r="DV71" i="1"/>
  <c r="DV72" i="1"/>
  <c r="DV73" i="1"/>
  <c r="DV74" i="1"/>
  <c r="DV75" i="1"/>
  <c r="DV76" i="1"/>
  <c r="DV77" i="1"/>
  <c r="DV78" i="1"/>
  <c r="DV79" i="1"/>
  <c r="DV80" i="1"/>
  <c r="DV81" i="1"/>
  <c r="DV82" i="1"/>
  <c r="DV83" i="1"/>
  <c r="DV84" i="1"/>
  <c r="DV85" i="1"/>
  <c r="DV86" i="1"/>
  <c r="DV87" i="1"/>
  <c r="DV88" i="1"/>
  <c r="DV89" i="1"/>
  <c r="DV90" i="1"/>
  <c r="DV91" i="1"/>
  <c r="DV92" i="1"/>
  <c r="DV93" i="1"/>
  <c r="DV94" i="1"/>
  <c r="DV95" i="1"/>
  <c r="DV96" i="1"/>
  <c r="DV97" i="1"/>
  <c r="DV98" i="1"/>
  <c r="DV99" i="1"/>
  <c r="DV100" i="1"/>
  <c r="DV101" i="1"/>
  <c r="DV102" i="1"/>
  <c r="DV103" i="1"/>
  <c r="DV104" i="1"/>
  <c r="DV105" i="1"/>
  <c r="DV106" i="1"/>
  <c r="DV107" i="1"/>
  <c r="DV108" i="1"/>
  <c r="DV109" i="1"/>
  <c r="DV110" i="1"/>
  <c r="DV111" i="1"/>
  <c r="DV112" i="1"/>
  <c r="DV113" i="1"/>
  <c r="DV114" i="1"/>
  <c r="DV115" i="1"/>
  <c r="DV116" i="1"/>
  <c r="DV117" i="1"/>
  <c r="DV118" i="1"/>
  <c r="DV119" i="1"/>
  <c r="DV120" i="1"/>
  <c r="DV121" i="1"/>
  <c r="DV122" i="1"/>
  <c r="DV123" i="1"/>
  <c r="DV124" i="1"/>
  <c r="DV125" i="1"/>
  <c r="DV126" i="1"/>
  <c r="DV127" i="1"/>
  <c r="DV128" i="1"/>
  <c r="DV129" i="1"/>
  <c r="DV130" i="1"/>
  <c r="DV131" i="1"/>
  <c r="DV132" i="1"/>
  <c r="DV133" i="1"/>
  <c r="DV134" i="1"/>
  <c r="DV135" i="1"/>
  <c r="DV136" i="1"/>
  <c r="DV137" i="1"/>
  <c r="DV138" i="1"/>
  <c r="DV139" i="1"/>
  <c r="DV140" i="1"/>
  <c r="DV141" i="1"/>
  <c r="DV142" i="1"/>
  <c r="DV143" i="1"/>
  <c r="DV144" i="1"/>
  <c r="DV145" i="1"/>
  <c r="DV146" i="1"/>
  <c r="DV147" i="1"/>
  <c r="DV148" i="1"/>
  <c r="DV149" i="1"/>
  <c r="DV150" i="1"/>
  <c r="DV151" i="1"/>
  <c r="DV152" i="1"/>
  <c r="DV153" i="1"/>
  <c r="DV154" i="1"/>
  <c r="DV155" i="1"/>
  <c r="DV156" i="1"/>
  <c r="DV157" i="1"/>
  <c r="DV158" i="1"/>
  <c r="DV159" i="1"/>
  <c r="DV160" i="1"/>
  <c r="DV161" i="1"/>
  <c r="DV162" i="1"/>
  <c r="DV163" i="1"/>
  <c r="DV164" i="1"/>
  <c r="DV165" i="1"/>
  <c r="DV166" i="1"/>
  <c r="DV167" i="1"/>
  <c r="DV168" i="1"/>
  <c r="DV169" i="1"/>
  <c r="DV170" i="1"/>
  <c r="DV171" i="1"/>
  <c r="DV172" i="1"/>
  <c r="DV173" i="1"/>
  <c r="DV174" i="1"/>
  <c r="DV175" i="1"/>
  <c r="DV176" i="1"/>
  <c r="DV177" i="1"/>
  <c r="DV178" i="1"/>
  <c r="DV179" i="1"/>
  <c r="DV180" i="1"/>
  <c r="DV181" i="1"/>
  <c r="DV182" i="1"/>
  <c r="DV183" i="1"/>
  <c r="DV184" i="1"/>
  <c r="DV185" i="1"/>
  <c r="DV186" i="1"/>
  <c r="DV187" i="1"/>
  <c r="DV188" i="1"/>
  <c r="DV189" i="1"/>
  <c r="DV190" i="1"/>
  <c r="DV191" i="1"/>
  <c r="DV192" i="1"/>
  <c r="DV193" i="1"/>
  <c r="DV194" i="1"/>
  <c r="DV195" i="1"/>
  <c r="DV196" i="1"/>
  <c r="DV197" i="1"/>
  <c r="DV198" i="1"/>
  <c r="DV199" i="1"/>
  <c r="DV200" i="1"/>
  <c r="DV201" i="1"/>
  <c r="DV202" i="1"/>
  <c r="DV203" i="1"/>
  <c r="DV204" i="1"/>
  <c r="DV205" i="1"/>
  <c r="DV206" i="1"/>
  <c r="DV207" i="1"/>
  <c r="DV208" i="1"/>
  <c r="DV209" i="1"/>
  <c r="DV210" i="1"/>
  <c r="DV211" i="1"/>
  <c r="DV212" i="1"/>
  <c r="DV213" i="1"/>
  <c r="DV214" i="1"/>
  <c r="DV215" i="1"/>
  <c r="DV216" i="1"/>
  <c r="DV217" i="1"/>
  <c r="DV218" i="1"/>
  <c r="DV219" i="1"/>
  <c r="DV220" i="1"/>
  <c r="DV221" i="1"/>
  <c r="DV222" i="1"/>
  <c r="DV223" i="1"/>
  <c r="DV224" i="1"/>
  <c r="DV225" i="1"/>
  <c r="DV226" i="1"/>
  <c r="DV227" i="1"/>
  <c r="DV228" i="1"/>
  <c r="DV229" i="1"/>
  <c r="DV230" i="1"/>
  <c r="DV231" i="1"/>
  <c r="DV232" i="1"/>
  <c r="DV233" i="1"/>
  <c r="DV234" i="1"/>
  <c r="DV235" i="1"/>
  <c r="DV236" i="1"/>
  <c r="DV237" i="1"/>
  <c r="DV238" i="1"/>
  <c r="DV239" i="1"/>
  <c r="DV240" i="1"/>
  <c r="DV241" i="1"/>
  <c r="DV242" i="1"/>
  <c r="DV243" i="1"/>
  <c r="DV244" i="1"/>
  <c r="DV245" i="1"/>
  <c r="DV246" i="1"/>
  <c r="DV247" i="1"/>
  <c r="DV248" i="1"/>
  <c r="DV249" i="1"/>
  <c r="DV250" i="1"/>
  <c r="DV251" i="1"/>
  <c r="DV252" i="1"/>
  <c r="DV253" i="1"/>
  <c r="DV254" i="1"/>
  <c r="DV255" i="1"/>
  <c r="DV256" i="1"/>
  <c r="DV257" i="1"/>
  <c r="DV258" i="1"/>
  <c r="DV259" i="1"/>
  <c r="DV260" i="1"/>
  <c r="DV261" i="1"/>
  <c r="DV262" i="1"/>
  <c r="DV263" i="1"/>
  <c r="DV264" i="1"/>
  <c r="DV265" i="1"/>
  <c r="DV266" i="1"/>
  <c r="DV267" i="1"/>
  <c r="DV268" i="1"/>
  <c r="DV269" i="1"/>
  <c r="DV270" i="1"/>
  <c r="DV271" i="1"/>
  <c r="DV272" i="1"/>
  <c r="DV273" i="1"/>
  <c r="DV274" i="1"/>
  <c r="DV275" i="1"/>
  <c r="DV276" i="1"/>
  <c r="DV277" i="1"/>
  <c r="DV278" i="1"/>
  <c r="DV279" i="1"/>
  <c r="DV280" i="1"/>
  <c r="DV281" i="1"/>
  <c r="DV282" i="1"/>
  <c r="DV283" i="1"/>
  <c r="DV284" i="1"/>
  <c r="DV285" i="1"/>
  <c r="DV286" i="1"/>
  <c r="DV287" i="1"/>
  <c r="DV288" i="1"/>
  <c r="DV289" i="1"/>
  <c r="DV290" i="1"/>
  <c r="DV291" i="1"/>
  <c r="DV292" i="1"/>
  <c r="DV293" i="1"/>
  <c r="DV294" i="1"/>
  <c r="DV295" i="1"/>
  <c r="DV296" i="1"/>
  <c r="DV297" i="1"/>
  <c r="DV298" i="1"/>
  <c r="DV299" i="1"/>
  <c r="DV300" i="1"/>
  <c r="DV301" i="1"/>
  <c r="DV302"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U64" i="1"/>
  <c r="DU65" i="1"/>
  <c r="DU66" i="1"/>
  <c r="DU67" i="1"/>
  <c r="DU68" i="1"/>
  <c r="DU69" i="1"/>
  <c r="DU70" i="1"/>
  <c r="DU71" i="1"/>
  <c r="DU72" i="1"/>
  <c r="DU73" i="1"/>
  <c r="DU74" i="1"/>
  <c r="DU75" i="1"/>
  <c r="DU76" i="1"/>
  <c r="DU77" i="1"/>
  <c r="DU78" i="1"/>
  <c r="DU79" i="1"/>
  <c r="DU80" i="1"/>
  <c r="DU81" i="1"/>
  <c r="DU82" i="1"/>
  <c r="DU83" i="1"/>
  <c r="DU84" i="1"/>
  <c r="DU85" i="1"/>
  <c r="DU86" i="1"/>
  <c r="DU87" i="1"/>
  <c r="DU88" i="1"/>
  <c r="DU89" i="1"/>
  <c r="DU90" i="1"/>
  <c r="DU91" i="1"/>
  <c r="DU92" i="1"/>
  <c r="DU93" i="1"/>
  <c r="DU94" i="1"/>
  <c r="DU95" i="1"/>
  <c r="DU96" i="1"/>
  <c r="DU97" i="1"/>
  <c r="DU98" i="1"/>
  <c r="DU99" i="1"/>
  <c r="DU100" i="1"/>
  <c r="DU101" i="1"/>
  <c r="DU102" i="1"/>
  <c r="DU103" i="1"/>
  <c r="DU104" i="1"/>
  <c r="DU105" i="1"/>
  <c r="DU106" i="1"/>
  <c r="DU107" i="1"/>
  <c r="DU108" i="1"/>
  <c r="DU109" i="1"/>
  <c r="DU110" i="1"/>
  <c r="DU111" i="1"/>
  <c r="DU112" i="1"/>
  <c r="DU113" i="1"/>
  <c r="DU114" i="1"/>
  <c r="DU115" i="1"/>
  <c r="DU116" i="1"/>
  <c r="DU117" i="1"/>
  <c r="DU118" i="1"/>
  <c r="DU119" i="1"/>
  <c r="DU120" i="1"/>
  <c r="DU121" i="1"/>
  <c r="DU122" i="1"/>
  <c r="DU123" i="1"/>
  <c r="DU124" i="1"/>
  <c r="DU125" i="1"/>
  <c r="DU126" i="1"/>
  <c r="DU127" i="1"/>
  <c r="DU128" i="1"/>
  <c r="DU129" i="1"/>
  <c r="DU130" i="1"/>
  <c r="DU131" i="1"/>
  <c r="DU132" i="1"/>
  <c r="DU133" i="1"/>
  <c r="DU134" i="1"/>
  <c r="DU135" i="1"/>
  <c r="DU136" i="1"/>
  <c r="DU137" i="1"/>
  <c r="DU138" i="1"/>
  <c r="DU139" i="1"/>
  <c r="DU140" i="1"/>
  <c r="DU141" i="1"/>
  <c r="DU142" i="1"/>
  <c r="DU143" i="1"/>
  <c r="DU144" i="1"/>
  <c r="DU145" i="1"/>
  <c r="DU146" i="1"/>
  <c r="DU147" i="1"/>
  <c r="DU148" i="1"/>
  <c r="DU149" i="1"/>
  <c r="DU150" i="1"/>
  <c r="DU151" i="1"/>
  <c r="DU152" i="1"/>
  <c r="DU153" i="1"/>
  <c r="DU154" i="1"/>
  <c r="DU155" i="1"/>
  <c r="DU156" i="1"/>
  <c r="DU157" i="1"/>
  <c r="DU158" i="1"/>
  <c r="DU159" i="1"/>
  <c r="DU160" i="1"/>
  <c r="DU161" i="1"/>
  <c r="DU162" i="1"/>
  <c r="DU163" i="1"/>
  <c r="DU164" i="1"/>
  <c r="DU165" i="1"/>
  <c r="DU166" i="1"/>
  <c r="DU167" i="1"/>
  <c r="DU168" i="1"/>
  <c r="DU169" i="1"/>
  <c r="DU170" i="1"/>
  <c r="DU171" i="1"/>
  <c r="DU172" i="1"/>
  <c r="DU173" i="1"/>
  <c r="DU174" i="1"/>
  <c r="DU175" i="1"/>
  <c r="DU176" i="1"/>
  <c r="DU177" i="1"/>
  <c r="DU178" i="1"/>
  <c r="DU179" i="1"/>
  <c r="DU180" i="1"/>
  <c r="DU181" i="1"/>
  <c r="DU182" i="1"/>
  <c r="DU183" i="1"/>
  <c r="DU184" i="1"/>
  <c r="DU185" i="1"/>
  <c r="DU186" i="1"/>
  <c r="DU187" i="1"/>
  <c r="DU188" i="1"/>
  <c r="DU189" i="1"/>
  <c r="DU190" i="1"/>
  <c r="DU191" i="1"/>
  <c r="DU192" i="1"/>
  <c r="DU193" i="1"/>
  <c r="DU194" i="1"/>
  <c r="DU195" i="1"/>
  <c r="DU196" i="1"/>
  <c r="DU197" i="1"/>
  <c r="DU198" i="1"/>
  <c r="DU199" i="1"/>
  <c r="DU200" i="1"/>
  <c r="DU201" i="1"/>
  <c r="DU202" i="1"/>
  <c r="DU203" i="1"/>
  <c r="DU204" i="1"/>
  <c r="DU205" i="1"/>
  <c r="DU206" i="1"/>
  <c r="DU207" i="1"/>
  <c r="DU208" i="1"/>
  <c r="DU209" i="1"/>
  <c r="DU210" i="1"/>
  <c r="DU211" i="1"/>
  <c r="DU212" i="1"/>
  <c r="DU213" i="1"/>
  <c r="DU214" i="1"/>
  <c r="DU215" i="1"/>
  <c r="DU216" i="1"/>
  <c r="DU217" i="1"/>
  <c r="DU218" i="1"/>
  <c r="DU219" i="1"/>
  <c r="DU220" i="1"/>
  <c r="DU221" i="1"/>
  <c r="DU222" i="1"/>
  <c r="DU223" i="1"/>
  <c r="DU224" i="1"/>
  <c r="DU225" i="1"/>
  <c r="DU226" i="1"/>
  <c r="DU227" i="1"/>
  <c r="DU228" i="1"/>
  <c r="DU229" i="1"/>
  <c r="DU230" i="1"/>
  <c r="DU231" i="1"/>
  <c r="DU232" i="1"/>
  <c r="DU233" i="1"/>
  <c r="DU234" i="1"/>
  <c r="DU235" i="1"/>
  <c r="DU236" i="1"/>
  <c r="DU237" i="1"/>
  <c r="DU238" i="1"/>
  <c r="DU239" i="1"/>
  <c r="DU240" i="1"/>
  <c r="DU241" i="1"/>
  <c r="DU242" i="1"/>
  <c r="DU243" i="1"/>
  <c r="DU244" i="1"/>
  <c r="DU245" i="1"/>
  <c r="DU246" i="1"/>
  <c r="DU247" i="1"/>
  <c r="DU248" i="1"/>
  <c r="DU249" i="1"/>
  <c r="DU250" i="1"/>
  <c r="DU251" i="1"/>
  <c r="DU252" i="1"/>
  <c r="DU253" i="1"/>
  <c r="DU254" i="1"/>
  <c r="DU255" i="1"/>
  <c r="DU256" i="1"/>
  <c r="DU257" i="1"/>
  <c r="DU258" i="1"/>
  <c r="DU259" i="1"/>
  <c r="DU260" i="1"/>
  <c r="DU261" i="1"/>
  <c r="DU262" i="1"/>
  <c r="DU263" i="1"/>
  <c r="DU264" i="1"/>
  <c r="DU265" i="1"/>
  <c r="DU266" i="1"/>
  <c r="DU267" i="1"/>
  <c r="DU268" i="1"/>
  <c r="DU269" i="1"/>
  <c r="DU270" i="1"/>
  <c r="DU271" i="1"/>
  <c r="DU272" i="1"/>
  <c r="DU273" i="1"/>
  <c r="DU274" i="1"/>
  <c r="DU275" i="1"/>
  <c r="DU276" i="1"/>
  <c r="DU277" i="1"/>
  <c r="DU278" i="1"/>
  <c r="DU279" i="1"/>
  <c r="DU280" i="1"/>
  <c r="DU281" i="1"/>
  <c r="DU282" i="1"/>
  <c r="DU283" i="1"/>
  <c r="DU284" i="1"/>
  <c r="DU285" i="1"/>
  <c r="DU286" i="1"/>
  <c r="DU287" i="1"/>
  <c r="DU288" i="1"/>
  <c r="DU289" i="1"/>
  <c r="DU290" i="1"/>
  <c r="DU291" i="1"/>
  <c r="DU292" i="1"/>
  <c r="DU293" i="1"/>
  <c r="DU294" i="1"/>
  <c r="DU295" i="1"/>
  <c r="DU296" i="1"/>
  <c r="DU297" i="1"/>
  <c r="DU298" i="1"/>
  <c r="DU299" i="1"/>
  <c r="DU300" i="1"/>
  <c r="DU301" i="1"/>
  <c r="DU302"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c r="DT66" i="1"/>
  <c r="DT67" i="1"/>
  <c r="DT68" i="1"/>
  <c r="DT69" i="1"/>
  <c r="DT70" i="1"/>
  <c r="DT71" i="1"/>
  <c r="DT72" i="1"/>
  <c r="DT73" i="1"/>
  <c r="DT74" i="1"/>
  <c r="DT75" i="1"/>
  <c r="DT76" i="1"/>
  <c r="DT77" i="1"/>
  <c r="DT78" i="1"/>
  <c r="DT79" i="1"/>
  <c r="DT80" i="1"/>
  <c r="DT81" i="1"/>
  <c r="DT82" i="1"/>
  <c r="DT83" i="1"/>
  <c r="DT84" i="1"/>
  <c r="DT85" i="1"/>
  <c r="DT86" i="1"/>
  <c r="DT87" i="1"/>
  <c r="DT88" i="1"/>
  <c r="DT89" i="1"/>
  <c r="DT90" i="1"/>
  <c r="DT91" i="1"/>
  <c r="DT92" i="1"/>
  <c r="DT93" i="1"/>
  <c r="DT94" i="1"/>
  <c r="DT95" i="1"/>
  <c r="DT96" i="1"/>
  <c r="DT97" i="1"/>
  <c r="DT98" i="1"/>
  <c r="DT99" i="1"/>
  <c r="DT100" i="1"/>
  <c r="DT101" i="1"/>
  <c r="DT102" i="1"/>
  <c r="DT103" i="1"/>
  <c r="DT104" i="1"/>
  <c r="DT105" i="1"/>
  <c r="DT106" i="1"/>
  <c r="DT107" i="1"/>
  <c r="DT108" i="1"/>
  <c r="DT109" i="1"/>
  <c r="DT110" i="1"/>
  <c r="DT111" i="1"/>
  <c r="DT112" i="1"/>
  <c r="DT113" i="1"/>
  <c r="DT114" i="1"/>
  <c r="DT115" i="1"/>
  <c r="DT116" i="1"/>
  <c r="DT117" i="1"/>
  <c r="DT118" i="1"/>
  <c r="DT119" i="1"/>
  <c r="DT120" i="1"/>
  <c r="DT121" i="1"/>
  <c r="DT122" i="1"/>
  <c r="DT123" i="1"/>
  <c r="DT124" i="1"/>
  <c r="DT125" i="1"/>
  <c r="DT126" i="1"/>
  <c r="DT127" i="1"/>
  <c r="DT128" i="1"/>
  <c r="DT129" i="1"/>
  <c r="DT130" i="1"/>
  <c r="DT131" i="1"/>
  <c r="DT132" i="1"/>
  <c r="DT133" i="1"/>
  <c r="DT134" i="1"/>
  <c r="DT135" i="1"/>
  <c r="DT136" i="1"/>
  <c r="DT137" i="1"/>
  <c r="DT138" i="1"/>
  <c r="DT139" i="1"/>
  <c r="DT140" i="1"/>
  <c r="DT141" i="1"/>
  <c r="DT142" i="1"/>
  <c r="DT143" i="1"/>
  <c r="DT144" i="1"/>
  <c r="DT145" i="1"/>
  <c r="DT146" i="1"/>
  <c r="DT147" i="1"/>
  <c r="DT148" i="1"/>
  <c r="DT149" i="1"/>
  <c r="DT150" i="1"/>
  <c r="DT151" i="1"/>
  <c r="DT152" i="1"/>
  <c r="DT153" i="1"/>
  <c r="DT154" i="1"/>
  <c r="DT155" i="1"/>
  <c r="DT156" i="1"/>
  <c r="DT157" i="1"/>
  <c r="DT158" i="1"/>
  <c r="DT159" i="1"/>
  <c r="DT160" i="1"/>
  <c r="DT161" i="1"/>
  <c r="DT162" i="1"/>
  <c r="DT163" i="1"/>
  <c r="DT164" i="1"/>
  <c r="DT165" i="1"/>
  <c r="DT166" i="1"/>
  <c r="DT167" i="1"/>
  <c r="DT168" i="1"/>
  <c r="DT169" i="1"/>
  <c r="DT170" i="1"/>
  <c r="DT171" i="1"/>
  <c r="DT172" i="1"/>
  <c r="DT173" i="1"/>
  <c r="DT174" i="1"/>
  <c r="DT175" i="1"/>
  <c r="DT176" i="1"/>
  <c r="DT177" i="1"/>
  <c r="DT178" i="1"/>
  <c r="DT179" i="1"/>
  <c r="DT180" i="1"/>
  <c r="DT181" i="1"/>
  <c r="DT182" i="1"/>
  <c r="DT183" i="1"/>
  <c r="DT184" i="1"/>
  <c r="DT185" i="1"/>
  <c r="DT186" i="1"/>
  <c r="DT187" i="1"/>
  <c r="DT188" i="1"/>
  <c r="DT189" i="1"/>
  <c r="DT190" i="1"/>
  <c r="DT191" i="1"/>
  <c r="DT192" i="1"/>
  <c r="DT193" i="1"/>
  <c r="DT194" i="1"/>
  <c r="DT195" i="1"/>
  <c r="DT196" i="1"/>
  <c r="DT197" i="1"/>
  <c r="DT198" i="1"/>
  <c r="DT199" i="1"/>
  <c r="DT200" i="1"/>
  <c r="DT201" i="1"/>
  <c r="DT202" i="1"/>
  <c r="DT203" i="1"/>
  <c r="DT204" i="1"/>
  <c r="DT205" i="1"/>
  <c r="DT206" i="1"/>
  <c r="DT207" i="1"/>
  <c r="DT208" i="1"/>
  <c r="DT209" i="1"/>
  <c r="DT210" i="1"/>
  <c r="DT211" i="1"/>
  <c r="DT212" i="1"/>
  <c r="DT213" i="1"/>
  <c r="DT214" i="1"/>
  <c r="DT215" i="1"/>
  <c r="DT216" i="1"/>
  <c r="DT217" i="1"/>
  <c r="DT218" i="1"/>
  <c r="DT219" i="1"/>
  <c r="DT220" i="1"/>
  <c r="DT221" i="1"/>
  <c r="DT222" i="1"/>
  <c r="DT223" i="1"/>
  <c r="DT224" i="1"/>
  <c r="DT225" i="1"/>
  <c r="DT226" i="1"/>
  <c r="DT227" i="1"/>
  <c r="DT228" i="1"/>
  <c r="DT229" i="1"/>
  <c r="DT230" i="1"/>
  <c r="DT231" i="1"/>
  <c r="DT232" i="1"/>
  <c r="DT233" i="1"/>
  <c r="DT234" i="1"/>
  <c r="DT235" i="1"/>
  <c r="DT236" i="1"/>
  <c r="DT237" i="1"/>
  <c r="DT238" i="1"/>
  <c r="DT239" i="1"/>
  <c r="DT240" i="1"/>
  <c r="DT241" i="1"/>
  <c r="DT242" i="1"/>
  <c r="DT243" i="1"/>
  <c r="DT244" i="1"/>
  <c r="DT245" i="1"/>
  <c r="DT246" i="1"/>
  <c r="DT247" i="1"/>
  <c r="DT248" i="1"/>
  <c r="DT249" i="1"/>
  <c r="DT250" i="1"/>
  <c r="DT251" i="1"/>
  <c r="DT252" i="1"/>
  <c r="DT253" i="1"/>
  <c r="DT254" i="1"/>
  <c r="DT255" i="1"/>
  <c r="DT256" i="1"/>
  <c r="DT257" i="1"/>
  <c r="DT258" i="1"/>
  <c r="DT259" i="1"/>
  <c r="DT260" i="1"/>
  <c r="DT261" i="1"/>
  <c r="DT262" i="1"/>
  <c r="DT263" i="1"/>
  <c r="DT264" i="1"/>
  <c r="DT265" i="1"/>
  <c r="DT266" i="1"/>
  <c r="DT267" i="1"/>
  <c r="DT268" i="1"/>
  <c r="DT269" i="1"/>
  <c r="DT270" i="1"/>
  <c r="DT271" i="1"/>
  <c r="DT272" i="1"/>
  <c r="DT273" i="1"/>
  <c r="DT274" i="1"/>
  <c r="DT275" i="1"/>
  <c r="DT276" i="1"/>
  <c r="DT277" i="1"/>
  <c r="DT278" i="1"/>
  <c r="DT279" i="1"/>
  <c r="DT280" i="1"/>
  <c r="DT281" i="1"/>
  <c r="DT282" i="1"/>
  <c r="DT283" i="1"/>
  <c r="DT284" i="1"/>
  <c r="DT285" i="1"/>
  <c r="DT286" i="1"/>
  <c r="DT287" i="1"/>
  <c r="DT288" i="1"/>
  <c r="DT289" i="1"/>
  <c r="DT290" i="1"/>
  <c r="DT291" i="1"/>
  <c r="DT292" i="1"/>
  <c r="DT293" i="1"/>
  <c r="DT294" i="1"/>
  <c r="DT295" i="1"/>
  <c r="DT296" i="1"/>
  <c r="DT297" i="1"/>
  <c r="DT298" i="1"/>
  <c r="DT299" i="1"/>
  <c r="DT300" i="1"/>
  <c r="DT301" i="1"/>
  <c r="DT302"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S64" i="1"/>
  <c r="DS65" i="1"/>
  <c r="DS66" i="1"/>
  <c r="DS67" i="1"/>
  <c r="DS68" i="1"/>
  <c r="DS69" i="1"/>
  <c r="DS70" i="1"/>
  <c r="DS71" i="1"/>
  <c r="DS72" i="1"/>
  <c r="DS73" i="1"/>
  <c r="DS74" i="1"/>
  <c r="DS75" i="1"/>
  <c r="DS76" i="1"/>
  <c r="DS77" i="1"/>
  <c r="DS78" i="1"/>
  <c r="DS79" i="1"/>
  <c r="DS80" i="1"/>
  <c r="DS81" i="1"/>
  <c r="DS82" i="1"/>
  <c r="DS83" i="1"/>
  <c r="DS84" i="1"/>
  <c r="DS85" i="1"/>
  <c r="DS86" i="1"/>
  <c r="DS87" i="1"/>
  <c r="DS88" i="1"/>
  <c r="DS89" i="1"/>
  <c r="DS90" i="1"/>
  <c r="DS91" i="1"/>
  <c r="DS92" i="1"/>
  <c r="DS93" i="1"/>
  <c r="DS94" i="1"/>
  <c r="DS95" i="1"/>
  <c r="DS96" i="1"/>
  <c r="DS97" i="1"/>
  <c r="DS98" i="1"/>
  <c r="DS99" i="1"/>
  <c r="DS100" i="1"/>
  <c r="DS101" i="1"/>
  <c r="DS102" i="1"/>
  <c r="DS103" i="1"/>
  <c r="DS104" i="1"/>
  <c r="DS105" i="1"/>
  <c r="DS106" i="1"/>
  <c r="DS107" i="1"/>
  <c r="DS108" i="1"/>
  <c r="DS109" i="1"/>
  <c r="DS110" i="1"/>
  <c r="DS111" i="1"/>
  <c r="DS112" i="1"/>
  <c r="DS113" i="1"/>
  <c r="DS114" i="1"/>
  <c r="DS115" i="1"/>
  <c r="DS116" i="1"/>
  <c r="DS117" i="1"/>
  <c r="DS118" i="1"/>
  <c r="DS119" i="1"/>
  <c r="DS120" i="1"/>
  <c r="DS121" i="1"/>
  <c r="DS122" i="1"/>
  <c r="DS123" i="1"/>
  <c r="DS124" i="1"/>
  <c r="DS125" i="1"/>
  <c r="DS126" i="1"/>
  <c r="DS127" i="1"/>
  <c r="DS128" i="1"/>
  <c r="DS129" i="1"/>
  <c r="DS130" i="1"/>
  <c r="DS131" i="1"/>
  <c r="DS132" i="1"/>
  <c r="DS133" i="1"/>
  <c r="DS134" i="1"/>
  <c r="DS135" i="1"/>
  <c r="DS136" i="1"/>
  <c r="DS137" i="1"/>
  <c r="DS138" i="1"/>
  <c r="DS139" i="1"/>
  <c r="DS140" i="1"/>
  <c r="DS141" i="1"/>
  <c r="DS142" i="1"/>
  <c r="DS143" i="1"/>
  <c r="DS144" i="1"/>
  <c r="DS145" i="1"/>
  <c r="DS146" i="1"/>
  <c r="DS147" i="1"/>
  <c r="DS148" i="1"/>
  <c r="DS149" i="1"/>
  <c r="DS150" i="1"/>
  <c r="DS151" i="1"/>
  <c r="DS152" i="1"/>
  <c r="DS153" i="1"/>
  <c r="DS154" i="1"/>
  <c r="DS155" i="1"/>
  <c r="DS156" i="1"/>
  <c r="DS157" i="1"/>
  <c r="DS158" i="1"/>
  <c r="DS159" i="1"/>
  <c r="DS160" i="1"/>
  <c r="DS161" i="1"/>
  <c r="DS162" i="1"/>
  <c r="DS163" i="1"/>
  <c r="DS164" i="1"/>
  <c r="DS165" i="1"/>
  <c r="DS166" i="1"/>
  <c r="DS167" i="1"/>
  <c r="DS168" i="1"/>
  <c r="DS169" i="1"/>
  <c r="DS170" i="1"/>
  <c r="DS171" i="1"/>
  <c r="DS172" i="1"/>
  <c r="DS173" i="1"/>
  <c r="DS174" i="1"/>
  <c r="DS175" i="1"/>
  <c r="DS176" i="1"/>
  <c r="DS177" i="1"/>
  <c r="DS178" i="1"/>
  <c r="DS179" i="1"/>
  <c r="DS180" i="1"/>
  <c r="DS181" i="1"/>
  <c r="DS182" i="1"/>
  <c r="DS183" i="1"/>
  <c r="DS184" i="1"/>
  <c r="DS185" i="1"/>
  <c r="DS186" i="1"/>
  <c r="DS187" i="1"/>
  <c r="DS188" i="1"/>
  <c r="DS189" i="1"/>
  <c r="DS190" i="1"/>
  <c r="DS191" i="1"/>
  <c r="DS192" i="1"/>
  <c r="DS193" i="1"/>
  <c r="DS194" i="1"/>
  <c r="DS195" i="1"/>
  <c r="DS196" i="1"/>
  <c r="DS197" i="1"/>
  <c r="DS198" i="1"/>
  <c r="DS199" i="1"/>
  <c r="DS200" i="1"/>
  <c r="DS201" i="1"/>
  <c r="DS202" i="1"/>
  <c r="DS203" i="1"/>
  <c r="DS204" i="1"/>
  <c r="DS205" i="1"/>
  <c r="DS206" i="1"/>
  <c r="DS207" i="1"/>
  <c r="DS208" i="1"/>
  <c r="DS209" i="1"/>
  <c r="DS210" i="1"/>
  <c r="DS211" i="1"/>
  <c r="DS212" i="1"/>
  <c r="DS213" i="1"/>
  <c r="DS214" i="1"/>
  <c r="DS215" i="1"/>
  <c r="DS216" i="1"/>
  <c r="DS217" i="1"/>
  <c r="DS218" i="1"/>
  <c r="DS219" i="1"/>
  <c r="DS220" i="1"/>
  <c r="DS221" i="1"/>
  <c r="DS222" i="1"/>
  <c r="DS223" i="1"/>
  <c r="DS224" i="1"/>
  <c r="DS225" i="1"/>
  <c r="DS226" i="1"/>
  <c r="DS227" i="1"/>
  <c r="DS228" i="1"/>
  <c r="DS229" i="1"/>
  <c r="DS230" i="1"/>
  <c r="DS231" i="1"/>
  <c r="DS232" i="1"/>
  <c r="DS233" i="1"/>
  <c r="DS234" i="1"/>
  <c r="DS235" i="1"/>
  <c r="DS236" i="1"/>
  <c r="DS237" i="1"/>
  <c r="DS238" i="1"/>
  <c r="DS239" i="1"/>
  <c r="DS240" i="1"/>
  <c r="DS241" i="1"/>
  <c r="DS242" i="1"/>
  <c r="DS243" i="1"/>
  <c r="DS244" i="1"/>
  <c r="DS245" i="1"/>
  <c r="DS246" i="1"/>
  <c r="DS247" i="1"/>
  <c r="DS248" i="1"/>
  <c r="DS249" i="1"/>
  <c r="DS250" i="1"/>
  <c r="DS251" i="1"/>
  <c r="DS252" i="1"/>
  <c r="DS253" i="1"/>
  <c r="DS254" i="1"/>
  <c r="DS255" i="1"/>
  <c r="DS256" i="1"/>
  <c r="DS257" i="1"/>
  <c r="DS258" i="1"/>
  <c r="DS259" i="1"/>
  <c r="DS260" i="1"/>
  <c r="DS261" i="1"/>
  <c r="DS262" i="1"/>
  <c r="DS263" i="1"/>
  <c r="DS264" i="1"/>
  <c r="DS265" i="1"/>
  <c r="DS266" i="1"/>
  <c r="DS267" i="1"/>
  <c r="DS268" i="1"/>
  <c r="DS269" i="1"/>
  <c r="DS270" i="1"/>
  <c r="DS271" i="1"/>
  <c r="DS272" i="1"/>
  <c r="DS273" i="1"/>
  <c r="DS274" i="1"/>
  <c r="DS275" i="1"/>
  <c r="DS276" i="1"/>
  <c r="DS277" i="1"/>
  <c r="DS278" i="1"/>
  <c r="DS279" i="1"/>
  <c r="DS280" i="1"/>
  <c r="DS281" i="1"/>
  <c r="DS282" i="1"/>
  <c r="DS283" i="1"/>
  <c r="DS284" i="1"/>
  <c r="DS285" i="1"/>
  <c r="DS286" i="1"/>
  <c r="DS287" i="1"/>
  <c r="DS288" i="1"/>
  <c r="DS289" i="1"/>
  <c r="DS290" i="1"/>
  <c r="DS291" i="1"/>
  <c r="DS292" i="1"/>
  <c r="DS293" i="1"/>
  <c r="DS294" i="1"/>
  <c r="DS295" i="1"/>
  <c r="DS296" i="1"/>
  <c r="DS297" i="1"/>
  <c r="DS298" i="1"/>
  <c r="DS299" i="1"/>
  <c r="DS300" i="1"/>
  <c r="DS301" i="1"/>
  <c r="DS302"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R64" i="1"/>
  <c r="DR65" i="1"/>
  <c r="DR66" i="1"/>
  <c r="DR67" i="1"/>
  <c r="DR68" i="1"/>
  <c r="DR69" i="1"/>
  <c r="DR70" i="1"/>
  <c r="DR71" i="1"/>
  <c r="DR72" i="1"/>
  <c r="DR73" i="1"/>
  <c r="DR74" i="1"/>
  <c r="DR75" i="1"/>
  <c r="DR76" i="1"/>
  <c r="DR77" i="1"/>
  <c r="DR78" i="1"/>
  <c r="DR79" i="1"/>
  <c r="DR80" i="1"/>
  <c r="DR81" i="1"/>
  <c r="DR82" i="1"/>
  <c r="DR83" i="1"/>
  <c r="DR84" i="1"/>
  <c r="DR85" i="1"/>
  <c r="DR86" i="1"/>
  <c r="DR87" i="1"/>
  <c r="DR88" i="1"/>
  <c r="DR89" i="1"/>
  <c r="DR90" i="1"/>
  <c r="DR91" i="1"/>
  <c r="DR92" i="1"/>
  <c r="DR93" i="1"/>
  <c r="DR94" i="1"/>
  <c r="DR95" i="1"/>
  <c r="DR96" i="1"/>
  <c r="DR97" i="1"/>
  <c r="DR98" i="1"/>
  <c r="DR99" i="1"/>
  <c r="DR100" i="1"/>
  <c r="DR101" i="1"/>
  <c r="DR102" i="1"/>
  <c r="DR103" i="1"/>
  <c r="DR104" i="1"/>
  <c r="DR105" i="1"/>
  <c r="DR106" i="1"/>
  <c r="DR107" i="1"/>
  <c r="DR108" i="1"/>
  <c r="DR109" i="1"/>
  <c r="DR110" i="1"/>
  <c r="DR111" i="1"/>
  <c r="DR112" i="1"/>
  <c r="DR113" i="1"/>
  <c r="DR114" i="1"/>
  <c r="DR115" i="1"/>
  <c r="DR116" i="1"/>
  <c r="DR117" i="1"/>
  <c r="DR118" i="1"/>
  <c r="DR119" i="1"/>
  <c r="DR120" i="1"/>
  <c r="DR121" i="1"/>
  <c r="DR122" i="1"/>
  <c r="DR123" i="1"/>
  <c r="DR124" i="1"/>
  <c r="DR125" i="1"/>
  <c r="DR126" i="1"/>
  <c r="DR127" i="1"/>
  <c r="DR128" i="1"/>
  <c r="DR129" i="1"/>
  <c r="DR130" i="1"/>
  <c r="DR131" i="1"/>
  <c r="DR132" i="1"/>
  <c r="DR133" i="1"/>
  <c r="DR134" i="1"/>
  <c r="DR135" i="1"/>
  <c r="DR136" i="1"/>
  <c r="DR137" i="1"/>
  <c r="DR138" i="1"/>
  <c r="DR139" i="1"/>
  <c r="DR140" i="1"/>
  <c r="DR141" i="1"/>
  <c r="DR142" i="1"/>
  <c r="DR143" i="1"/>
  <c r="DR144" i="1"/>
  <c r="DR145" i="1"/>
  <c r="DR146" i="1"/>
  <c r="DR147" i="1"/>
  <c r="DR148" i="1"/>
  <c r="DR149" i="1"/>
  <c r="DR150" i="1"/>
  <c r="DR151" i="1"/>
  <c r="DR152" i="1"/>
  <c r="DR153" i="1"/>
  <c r="DR154" i="1"/>
  <c r="DR155" i="1"/>
  <c r="DR156" i="1"/>
  <c r="DR157" i="1"/>
  <c r="DR158" i="1"/>
  <c r="DR159" i="1"/>
  <c r="DR160" i="1"/>
  <c r="DR161" i="1"/>
  <c r="DR162" i="1"/>
  <c r="DR163" i="1"/>
  <c r="DR164" i="1"/>
  <c r="DR165" i="1"/>
  <c r="DR166" i="1"/>
  <c r="DR167" i="1"/>
  <c r="DR168" i="1"/>
  <c r="DR169" i="1"/>
  <c r="DR170" i="1"/>
  <c r="DR171" i="1"/>
  <c r="DR172" i="1"/>
  <c r="DR173" i="1"/>
  <c r="DR174" i="1"/>
  <c r="DR175" i="1"/>
  <c r="DR176" i="1"/>
  <c r="DR177" i="1"/>
  <c r="DR178" i="1"/>
  <c r="DR179" i="1"/>
  <c r="DR180" i="1"/>
  <c r="DR181" i="1"/>
  <c r="DR182" i="1"/>
  <c r="DR183" i="1"/>
  <c r="DR184" i="1"/>
  <c r="DR185" i="1"/>
  <c r="DR186" i="1"/>
  <c r="DR187" i="1"/>
  <c r="DR188" i="1"/>
  <c r="DR189" i="1"/>
  <c r="DR190" i="1"/>
  <c r="DR191" i="1"/>
  <c r="DR192" i="1"/>
  <c r="DR193" i="1"/>
  <c r="DR194" i="1"/>
  <c r="DR195" i="1"/>
  <c r="DR196" i="1"/>
  <c r="DR197" i="1"/>
  <c r="DR198" i="1"/>
  <c r="DR199" i="1"/>
  <c r="DR200" i="1"/>
  <c r="DR201" i="1"/>
  <c r="DR202" i="1"/>
  <c r="DR203" i="1"/>
  <c r="DR204" i="1"/>
  <c r="DR205" i="1"/>
  <c r="DR206" i="1"/>
  <c r="DR207" i="1"/>
  <c r="DR208" i="1"/>
  <c r="DR209" i="1"/>
  <c r="DR210" i="1"/>
  <c r="DR211" i="1"/>
  <c r="DR212" i="1"/>
  <c r="DR213" i="1"/>
  <c r="DR214" i="1"/>
  <c r="DR215" i="1"/>
  <c r="DR216" i="1"/>
  <c r="DR217" i="1"/>
  <c r="DR218" i="1"/>
  <c r="DR219" i="1"/>
  <c r="DR220" i="1"/>
  <c r="DR221" i="1"/>
  <c r="DR222" i="1"/>
  <c r="DR223" i="1"/>
  <c r="DR224" i="1"/>
  <c r="DR225" i="1"/>
  <c r="DR226" i="1"/>
  <c r="DR227" i="1"/>
  <c r="DR228" i="1"/>
  <c r="DR229" i="1"/>
  <c r="DR230" i="1"/>
  <c r="DR231" i="1"/>
  <c r="DR232" i="1"/>
  <c r="DR233" i="1"/>
  <c r="DR234" i="1"/>
  <c r="DR235" i="1"/>
  <c r="DR236" i="1"/>
  <c r="DR237" i="1"/>
  <c r="DR238" i="1"/>
  <c r="DR239" i="1"/>
  <c r="DR240" i="1"/>
  <c r="DR241" i="1"/>
  <c r="DR242" i="1"/>
  <c r="DR243" i="1"/>
  <c r="DR244" i="1"/>
  <c r="DR245" i="1"/>
  <c r="DR246" i="1"/>
  <c r="DR247" i="1"/>
  <c r="DR248" i="1"/>
  <c r="DR249" i="1"/>
  <c r="DR250" i="1"/>
  <c r="DR251" i="1"/>
  <c r="DR252" i="1"/>
  <c r="DR253" i="1"/>
  <c r="DR254" i="1"/>
  <c r="DR255" i="1"/>
  <c r="DR256" i="1"/>
  <c r="DR257" i="1"/>
  <c r="DR258" i="1"/>
  <c r="DR259" i="1"/>
  <c r="DR260" i="1"/>
  <c r="DR261" i="1"/>
  <c r="DR262" i="1"/>
  <c r="DR263" i="1"/>
  <c r="DR264" i="1"/>
  <c r="DR265" i="1"/>
  <c r="DR266" i="1"/>
  <c r="DR267" i="1"/>
  <c r="DR268" i="1"/>
  <c r="DR269" i="1"/>
  <c r="DR270" i="1"/>
  <c r="DR271" i="1"/>
  <c r="DR272" i="1"/>
  <c r="DR273" i="1"/>
  <c r="DR274" i="1"/>
  <c r="DR275" i="1"/>
  <c r="DR276" i="1"/>
  <c r="DR277" i="1"/>
  <c r="DR278" i="1"/>
  <c r="DR279" i="1"/>
  <c r="DR280" i="1"/>
  <c r="DR281" i="1"/>
  <c r="DR282" i="1"/>
  <c r="DR283" i="1"/>
  <c r="DR284" i="1"/>
  <c r="DR285" i="1"/>
  <c r="DR286" i="1"/>
  <c r="DR287" i="1"/>
  <c r="DR288" i="1"/>
  <c r="DR289" i="1"/>
  <c r="DR290" i="1"/>
  <c r="DR291" i="1"/>
  <c r="DR292" i="1"/>
  <c r="DR293" i="1"/>
  <c r="DR294" i="1"/>
  <c r="DR295" i="1"/>
  <c r="DR296" i="1"/>
  <c r="DR297" i="1"/>
  <c r="DR298" i="1"/>
  <c r="DR299" i="1"/>
  <c r="DR300" i="1"/>
  <c r="DR301" i="1"/>
  <c r="DR302"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Q66" i="1"/>
  <c r="DQ67" i="1"/>
  <c r="DQ68" i="1"/>
  <c r="DQ69" i="1"/>
  <c r="DQ70" i="1"/>
  <c r="DQ71" i="1"/>
  <c r="DQ72" i="1"/>
  <c r="DQ73" i="1"/>
  <c r="DQ74" i="1"/>
  <c r="DQ75" i="1"/>
  <c r="DQ76" i="1"/>
  <c r="DQ77" i="1"/>
  <c r="DQ78" i="1"/>
  <c r="DQ79" i="1"/>
  <c r="DQ80" i="1"/>
  <c r="DQ81" i="1"/>
  <c r="DQ82" i="1"/>
  <c r="DQ83" i="1"/>
  <c r="DQ84" i="1"/>
  <c r="DQ85" i="1"/>
  <c r="DQ86" i="1"/>
  <c r="DQ87" i="1"/>
  <c r="DQ88" i="1"/>
  <c r="DQ89" i="1"/>
  <c r="DQ90" i="1"/>
  <c r="DQ91" i="1"/>
  <c r="DQ92" i="1"/>
  <c r="DQ93" i="1"/>
  <c r="DQ94" i="1"/>
  <c r="DQ95" i="1"/>
  <c r="DQ96" i="1"/>
  <c r="DQ97" i="1"/>
  <c r="DQ98" i="1"/>
  <c r="DQ99" i="1"/>
  <c r="DQ100" i="1"/>
  <c r="DQ101" i="1"/>
  <c r="DQ102" i="1"/>
  <c r="DQ103" i="1"/>
  <c r="DQ104" i="1"/>
  <c r="DQ105" i="1"/>
  <c r="DQ106" i="1"/>
  <c r="DQ107" i="1"/>
  <c r="DQ108" i="1"/>
  <c r="DQ109" i="1"/>
  <c r="DQ110" i="1"/>
  <c r="DQ111" i="1"/>
  <c r="DQ112" i="1"/>
  <c r="DQ113" i="1"/>
  <c r="DQ114" i="1"/>
  <c r="DQ115" i="1"/>
  <c r="DQ116" i="1"/>
  <c r="DQ117" i="1"/>
  <c r="DQ118" i="1"/>
  <c r="DQ119" i="1"/>
  <c r="DQ120" i="1"/>
  <c r="DQ121" i="1"/>
  <c r="DQ122" i="1"/>
  <c r="DQ123" i="1"/>
  <c r="DQ124" i="1"/>
  <c r="DQ125" i="1"/>
  <c r="DQ126" i="1"/>
  <c r="DQ127" i="1"/>
  <c r="DQ128" i="1"/>
  <c r="DQ129" i="1"/>
  <c r="DQ130" i="1"/>
  <c r="DQ131" i="1"/>
  <c r="DQ132" i="1"/>
  <c r="DQ133" i="1"/>
  <c r="DQ134" i="1"/>
  <c r="DQ135" i="1"/>
  <c r="DQ136" i="1"/>
  <c r="DQ137" i="1"/>
  <c r="DQ138" i="1"/>
  <c r="DQ139" i="1"/>
  <c r="DQ140" i="1"/>
  <c r="DQ141" i="1"/>
  <c r="DQ142" i="1"/>
  <c r="DQ143" i="1"/>
  <c r="DQ144" i="1"/>
  <c r="DQ145" i="1"/>
  <c r="DQ146" i="1"/>
  <c r="DQ147" i="1"/>
  <c r="DQ148" i="1"/>
  <c r="DQ149" i="1"/>
  <c r="DQ150" i="1"/>
  <c r="DQ151" i="1"/>
  <c r="DQ152" i="1"/>
  <c r="DQ153" i="1"/>
  <c r="DQ154" i="1"/>
  <c r="DQ155" i="1"/>
  <c r="DQ156" i="1"/>
  <c r="DQ157" i="1"/>
  <c r="DQ158" i="1"/>
  <c r="DQ159" i="1"/>
  <c r="DQ160" i="1"/>
  <c r="DQ161" i="1"/>
  <c r="DQ162" i="1"/>
  <c r="DQ163" i="1"/>
  <c r="DQ164" i="1"/>
  <c r="DQ165" i="1"/>
  <c r="DQ166" i="1"/>
  <c r="DQ167" i="1"/>
  <c r="DQ168" i="1"/>
  <c r="DQ169" i="1"/>
  <c r="DQ170" i="1"/>
  <c r="DQ171" i="1"/>
  <c r="DQ172" i="1"/>
  <c r="DQ173" i="1"/>
  <c r="DQ174" i="1"/>
  <c r="DQ175" i="1"/>
  <c r="DQ176" i="1"/>
  <c r="DQ177" i="1"/>
  <c r="DQ178" i="1"/>
  <c r="DQ179" i="1"/>
  <c r="DQ180" i="1"/>
  <c r="DQ181" i="1"/>
  <c r="DQ182" i="1"/>
  <c r="DQ183" i="1"/>
  <c r="DQ184" i="1"/>
  <c r="DQ185" i="1"/>
  <c r="DQ186" i="1"/>
  <c r="DQ187" i="1"/>
  <c r="DQ188" i="1"/>
  <c r="DQ189" i="1"/>
  <c r="DQ190" i="1"/>
  <c r="DQ191" i="1"/>
  <c r="DQ192" i="1"/>
  <c r="DQ193" i="1"/>
  <c r="DQ194" i="1"/>
  <c r="DQ195" i="1"/>
  <c r="DQ196" i="1"/>
  <c r="DQ197" i="1"/>
  <c r="DQ198" i="1"/>
  <c r="DQ199" i="1"/>
  <c r="DQ200" i="1"/>
  <c r="DQ201" i="1"/>
  <c r="DQ202" i="1"/>
  <c r="DQ203" i="1"/>
  <c r="DQ204" i="1"/>
  <c r="DQ205" i="1"/>
  <c r="DQ206" i="1"/>
  <c r="DQ207" i="1"/>
  <c r="DQ208" i="1"/>
  <c r="DQ209" i="1"/>
  <c r="DQ210" i="1"/>
  <c r="DQ211" i="1"/>
  <c r="DQ212" i="1"/>
  <c r="DQ213" i="1"/>
  <c r="DQ214" i="1"/>
  <c r="DQ215" i="1"/>
  <c r="DQ216" i="1"/>
  <c r="DQ217" i="1"/>
  <c r="DQ218" i="1"/>
  <c r="DQ219" i="1"/>
  <c r="DQ220" i="1"/>
  <c r="DQ221" i="1"/>
  <c r="DQ222" i="1"/>
  <c r="DQ223" i="1"/>
  <c r="DQ224" i="1"/>
  <c r="DQ225" i="1"/>
  <c r="DQ226" i="1"/>
  <c r="DQ227" i="1"/>
  <c r="DQ228" i="1"/>
  <c r="DQ229" i="1"/>
  <c r="DQ230" i="1"/>
  <c r="DQ231" i="1"/>
  <c r="DQ232" i="1"/>
  <c r="DQ233" i="1"/>
  <c r="DQ234" i="1"/>
  <c r="DQ235" i="1"/>
  <c r="DQ236" i="1"/>
  <c r="DQ237" i="1"/>
  <c r="DQ238" i="1"/>
  <c r="DQ239" i="1"/>
  <c r="DQ240" i="1"/>
  <c r="DQ241" i="1"/>
  <c r="DQ242" i="1"/>
  <c r="DQ243" i="1"/>
  <c r="DQ244" i="1"/>
  <c r="DQ245" i="1"/>
  <c r="DQ246" i="1"/>
  <c r="DQ247" i="1"/>
  <c r="DQ248" i="1"/>
  <c r="DQ249" i="1"/>
  <c r="DQ250" i="1"/>
  <c r="DQ251" i="1"/>
  <c r="DQ252" i="1"/>
  <c r="DQ253" i="1"/>
  <c r="DQ254" i="1"/>
  <c r="DQ255" i="1"/>
  <c r="DQ256" i="1"/>
  <c r="DQ257" i="1"/>
  <c r="DQ258" i="1"/>
  <c r="DQ259" i="1"/>
  <c r="DQ260" i="1"/>
  <c r="DQ261" i="1"/>
  <c r="DQ262" i="1"/>
  <c r="DQ263" i="1"/>
  <c r="DQ264" i="1"/>
  <c r="DQ265" i="1"/>
  <c r="DQ266" i="1"/>
  <c r="DQ267" i="1"/>
  <c r="DQ268" i="1"/>
  <c r="DQ269" i="1"/>
  <c r="DQ270" i="1"/>
  <c r="DQ271" i="1"/>
  <c r="DQ272" i="1"/>
  <c r="DQ273" i="1"/>
  <c r="DQ274" i="1"/>
  <c r="DQ275" i="1"/>
  <c r="DQ276" i="1"/>
  <c r="DQ277" i="1"/>
  <c r="DQ278" i="1"/>
  <c r="DQ279" i="1"/>
  <c r="DQ280" i="1"/>
  <c r="DQ281" i="1"/>
  <c r="DQ282" i="1"/>
  <c r="DQ283" i="1"/>
  <c r="DQ284" i="1"/>
  <c r="DQ285" i="1"/>
  <c r="DQ286" i="1"/>
  <c r="DQ287" i="1"/>
  <c r="DQ288" i="1"/>
  <c r="DQ289" i="1"/>
  <c r="DQ290" i="1"/>
  <c r="DQ291" i="1"/>
  <c r="DQ292" i="1"/>
  <c r="DQ293" i="1"/>
  <c r="DQ294" i="1"/>
  <c r="DQ295" i="1"/>
  <c r="DQ296" i="1"/>
  <c r="DQ297" i="1"/>
  <c r="DQ298" i="1"/>
  <c r="DQ299" i="1"/>
  <c r="DQ300" i="1"/>
  <c r="DQ301" i="1"/>
  <c r="DQ302"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53" i="1"/>
  <c r="DP254" i="1"/>
  <c r="DP255" i="1"/>
  <c r="DP256" i="1"/>
  <c r="DP257" i="1"/>
  <c r="DP258" i="1"/>
  <c r="DP259" i="1"/>
  <c r="DP260" i="1"/>
  <c r="DP261" i="1"/>
  <c r="DP262" i="1"/>
  <c r="DP263" i="1"/>
  <c r="DP264" i="1"/>
  <c r="DP265" i="1"/>
  <c r="DP266" i="1"/>
  <c r="DP267" i="1"/>
  <c r="DP268" i="1"/>
  <c r="DP269" i="1"/>
  <c r="DP270" i="1"/>
  <c r="DP271" i="1"/>
  <c r="DP272" i="1"/>
  <c r="DP273" i="1"/>
  <c r="DP274" i="1"/>
  <c r="DP275" i="1"/>
  <c r="DP276" i="1"/>
  <c r="DP277" i="1"/>
  <c r="DP278" i="1"/>
  <c r="DP279" i="1"/>
  <c r="DP280" i="1"/>
  <c r="DP281" i="1"/>
  <c r="DP282" i="1"/>
  <c r="DP283" i="1"/>
  <c r="DP284" i="1"/>
  <c r="DP285" i="1"/>
  <c r="DP286" i="1"/>
  <c r="DP287" i="1"/>
  <c r="DP288" i="1"/>
  <c r="DP289" i="1"/>
  <c r="DP290" i="1"/>
  <c r="DP291" i="1"/>
  <c r="DP292" i="1"/>
  <c r="DP293" i="1"/>
  <c r="DP294" i="1"/>
  <c r="DP295" i="1"/>
  <c r="DP296" i="1"/>
  <c r="DP297" i="1"/>
  <c r="DP298" i="1"/>
  <c r="DP299" i="1"/>
  <c r="DP300" i="1"/>
  <c r="DP301" i="1"/>
  <c r="DP302"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O66" i="1"/>
  <c r="DO67" i="1"/>
  <c r="DO68" i="1"/>
  <c r="DO69" i="1"/>
  <c r="DO70" i="1"/>
  <c r="DO71" i="1"/>
  <c r="DO72" i="1"/>
  <c r="DO73" i="1"/>
  <c r="DO74" i="1"/>
  <c r="DO75" i="1"/>
  <c r="DO76" i="1"/>
  <c r="DO77" i="1"/>
  <c r="DO78" i="1"/>
  <c r="DO79" i="1"/>
  <c r="DO80" i="1"/>
  <c r="DO81" i="1"/>
  <c r="DO82" i="1"/>
  <c r="DO83" i="1"/>
  <c r="DO84" i="1"/>
  <c r="DO85" i="1"/>
  <c r="DO86" i="1"/>
  <c r="DO87" i="1"/>
  <c r="DO88" i="1"/>
  <c r="DO89" i="1"/>
  <c r="DO90" i="1"/>
  <c r="DO91" i="1"/>
  <c r="DO92" i="1"/>
  <c r="DO93" i="1"/>
  <c r="DO94" i="1"/>
  <c r="DO95" i="1"/>
  <c r="DO96" i="1"/>
  <c r="DO97" i="1"/>
  <c r="DO98" i="1"/>
  <c r="DO99" i="1"/>
  <c r="DO100" i="1"/>
  <c r="DO101" i="1"/>
  <c r="DO102" i="1"/>
  <c r="DO103" i="1"/>
  <c r="DO104" i="1"/>
  <c r="DO105" i="1"/>
  <c r="DO106" i="1"/>
  <c r="DO107" i="1"/>
  <c r="DO108" i="1"/>
  <c r="DO109" i="1"/>
  <c r="DO110" i="1"/>
  <c r="DO111" i="1"/>
  <c r="DO112" i="1"/>
  <c r="DO113" i="1"/>
  <c r="DO114" i="1"/>
  <c r="DO115" i="1"/>
  <c r="DO116" i="1"/>
  <c r="DO117" i="1"/>
  <c r="DO118" i="1"/>
  <c r="DO119" i="1"/>
  <c r="DO120" i="1"/>
  <c r="DO121" i="1"/>
  <c r="DO122" i="1"/>
  <c r="DO123" i="1"/>
  <c r="DO124" i="1"/>
  <c r="DO125" i="1"/>
  <c r="DO126" i="1"/>
  <c r="DO127" i="1"/>
  <c r="DO128" i="1"/>
  <c r="DO129" i="1"/>
  <c r="DO130" i="1"/>
  <c r="DO131" i="1"/>
  <c r="DO132" i="1"/>
  <c r="DO133" i="1"/>
  <c r="DO134" i="1"/>
  <c r="DO135" i="1"/>
  <c r="DO136" i="1"/>
  <c r="DO137" i="1"/>
  <c r="DO138" i="1"/>
  <c r="DO139" i="1"/>
  <c r="DO140" i="1"/>
  <c r="DO141" i="1"/>
  <c r="DO142" i="1"/>
  <c r="DO143" i="1"/>
  <c r="DO144" i="1"/>
  <c r="DO145" i="1"/>
  <c r="DO146" i="1"/>
  <c r="DO147" i="1"/>
  <c r="DO148" i="1"/>
  <c r="DO149" i="1"/>
  <c r="DO150" i="1"/>
  <c r="DO151" i="1"/>
  <c r="DO152" i="1"/>
  <c r="DO153" i="1"/>
  <c r="DO154" i="1"/>
  <c r="DO155" i="1"/>
  <c r="DO156" i="1"/>
  <c r="DO157" i="1"/>
  <c r="DO158" i="1"/>
  <c r="DO159" i="1"/>
  <c r="DO160" i="1"/>
  <c r="DO161" i="1"/>
  <c r="DO162" i="1"/>
  <c r="DO163" i="1"/>
  <c r="DO164" i="1"/>
  <c r="DO165" i="1"/>
  <c r="DO166" i="1"/>
  <c r="DO167" i="1"/>
  <c r="DO168" i="1"/>
  <c r="DO169" i="1"/>
  <c r="DO170" i="1"/>
  <c r="DO171" i="1"/>
  <c r="DO172" i="1"/>
  <c r="DO173" i="1"/>
  <c r="DO174" i="1"/>
  <c r="DO175" i="1"/>
  <c r="DO176" i="1"/>
  <c r="DO177" i="1"/>
  <c r="DO178" i="1"/>
  <c r="DO179" i="1"/>
  <c r="DO180" i="1"/>
  <c r="DO181" i="1"/>
  <c r="DO182" i="1"/>
  <c r="DO183" i="1"/>
  <c r="DO184" i="1"/>
  <c r="DO185" i="1"/>
  <c r="DO186" i="1"/>
  <c r="DO187" i="1"/>
  <c r="DO188" i="1"/>
  <c r="DO189" i="1"/>
  <c r="DO190" i="1"/>
  <c r="DO191" i="1"/>
  <c r="DO192" i="1"/>
  <c r="DO193" i="1"/>
  <c r="DO194" i="1"/>
  <c r="DO195" i="1"/>
  <c r="DO196" i="1"/>
  <c r="DO197" i="1"/>
  <c r="DO198" i="1"/>
  <c r="DO199" i="1"/>
  <c r="DO200" i="1"/>
  <c r="DO201" i="1"/>
  <c r="DO202" i="1"/>
  <c r="DO203" i="1"/>
  <c r="DO204" i="1"/>
  <c r="DO205" i="1"/>
  <c r="DO206" i="1"/>
  <c r="DO207" i="1"/>
  <c r="DO208" i="1"/>
  <c r="DO209" i="1"/>
  <c r="DO210" i="1"/>
  <c r="DO211" i="1"/>
  <c r="DO212" i="1"/>
  <c r="DO213" i="1"/>
  <c r="DO214" i="1"/>
  <c r="DO215" i="1"/>
  <c r="DO216" i="1"/>
  <c r="DO217" i="1"/>
  <c r="DO218" i="1"/>
  <c r="DO219" i="1"/>
  <c r="DO220" i="1"/>
  <c r="DO221" i="1"/>
  <c r="DO222" i="1"/>
  <c r="DO223" i="1"/>
  <c r="DO224" i="1"/>
  <c r="DO225" i="1"/>
  <c r="DO226" i="1"/>
  <c r="DO227" i="1"/>
  <c r="DO228" i="1"/>
  <c r="DO229" i="1"/>
  <c r="DO230" i="1"/>
  <c r="DO231" i="1"/>
  <c r="DO232" i="1"/>
  <c r="DO233" i="1"/>
  <c r="DO234" i="1"/>
  <c r="DO235" i="1"/>
  <c r="DO236" i="1"/>
  <c r="DO237" i="1"/>
  <c r="DO238" i="1"/>
  <c r="DO239" i="1"/>
  <c r="DO240" i="1"/>
  <c r="DO241" i="1"/>
  <c r="DO242" i="1"/>
  <c r="DO243" i="1"/>
  <c r="DO244" i="1"/>
  <c r="DO245" i="1"/>
  <c r="DO246" i="1"/>
  <c r="DO247" i="1"/>
  <c r="DO248" i="1"/>
  <c r="DO249" i="1"/>
  <c r="DO250" i="1"/>
  <c r="DO251" i="1"/>
  <c r="DO252" i="1"/>
  <c r="DO253" i="1"/>
  <c r="DO254" i="1"/>
  <c r="DO255" i="1"/>
  <c r="DO256" i="1"/>
  <c r="DO257" i="1"/>
  <c r="DO258" i="1"/>
  <c r="DO259" i="1"/>
  <c r="DO260" i="1"/>
  <c r="DO261" i="1"/>
  <c r="DO262" i="1"/>
  <c r="DO263" i="1"/>
  <c r="DO264" i="1"/>
  <c r="DO265" i="1"/>
  <c r="DO266" i="1"/>
  <c r="DO267" i="1"/>
  <c r="DO268" i="1"/>
  <c r="DO269" i="1"/>
  <c r="DO270" i="1"/>
  <c r="DO271" i="1"/>
  <c r="DO272" i="1"/>
  <c r="DO273" i="1"/>
  <c r="DO274" i="1"/>
  <c r="DO275" i="1"/>
  <c r="DO276" i="1"/>
  <c r="DO277" i="1"/>
  <c r="DO278" i="1"/>
  <c r="DO279" i="1"/>
  <c r="DO280" i="1"/>
  <c r="DO281" i="1"/>
  <c r="DO282" i="1"/>
  <c r="DO283" i="1"/>
  <c r="DO284" i="1"/>
  <c r="DO285" i="1"/>
  <c r="DO286" i="1"/>
  <c r="DO287" i="1"/>
  <c r="DO288" i="1"/>
  <c r="DO289" i="1"/>
  <c r="DO290" i="1"/>
  <c r="DO291" i="1"/>
  <c r="DO292" i="1"/>
  <c r="DO293" i="1"/>
  <c r="DO294" i="1"/>
  <c r="DO295" i="1"/>
  <c r="DO296" i="1"/>
  <c r="DO297" i="1"/>
  <c r="DO298" i="1"/>
  <c r="DO299" i="1"/>
  <c r="DO300" i="1"/>
  <c r="DO301" i="1"/>
  <c r="DO302"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c r="DN66" i="1"/>
  <c r="DN67" i="1"/>
  <c r="DN68" i="1"/>
  <c r="DN69" i="1"/>
  <c r="DN70" i="1"/>
  <c r="DN71" i="1"/>
  <c r="DN72" i="1"/>
  <c r="DN73" i="1"/>
  <c r="DN74" i="1"/>
  <c r="DN75" i="1"/>
  <c r="DN76" i="1"/>
  <c r="DN77" i="1"/>
  <c r="DN78" i="1"/>
  <c r="DN79" i="1"/>
  <c r="DN80" i="1"/>
  <c r="DN81" i="1"/>
  <c r="DN82" i="1"/>
  <c r="DN83" i="1"/>
  <c r="DN84" i="1"/>
  <c r="DN85" i="1"/>
  <c r="DN86" i="1"/>
  <c r="DN87" i="1"/>
  <c r="DN88" i="1"/>
  <c r="DN89" i="1"/>
  <c r="DN90" i="1"/>
  <c r="DN91" i="1"/>
  <c r="DN92" i="1"/>
  <c r="DN93" i="1"/>
  <c r="DN94" i="1"/>
  <c r="DN95" i="1"/>
  <c r="DN96" i="1"/>
  <c r="DN97" i="1"/>
  <c r="DN98" i="1"/>
  <c r="DN99" i="1"/>
  <c r="DN100" i="1"/>
  <c r="DN101" i="1"/>
  <c r="DN102" i="1"/>
  <c r="DN103" i="1"/>
  <c r="DN104" i="1"/>
  <c r="DN105" i="1"/>
  <c r="DN106" i="1"/>
  <c r="DN107" i="1"/>
  <c r="DN108" i="1"/>
  <c r="DN109" i="1"/>
  <c r="DN110" i="1"/>
  <c r="DN111" i="1"/>
  <c r="DN112" i="1"/>
  <c r="DN113" i="1"/>
  <c r="DN114" i="1"/>
  <c r="DN115" i="1"/>
  <c r="DN116" i="1"/>
  <c r="DN117" i="1"/>
  <c r="DN118" i="1"/>
  <c r="DN119" i="1"/>
  <c r="DN120" i="1"/>
  <c r="DN121" i="1"/>
  <c r="DN122" i="1"/>
  <c r="DN123" i="1"/>
  <c r="DN124" i="1"/>
  <c r="DN125" i="1"/>
  <c r="DN126" i="1"/>
  <c r="DN127" i="1"/>
  <c r="DN128" i="1"/>
  <c r="DN129" i="1"/>
  <c r="DN130" i="1"/>
  <c r="DN131" i="1"/>
  <c r="DN132" i="1"/>
  <c r="DN133" i="1"/>
  <c r="DN134" i="1"/>
  <c r="DN135" i="1"/>
  <c r="DN136" i="1"/>
  <c r="DN137" i="1"/>
  <c r="DN138" i="1"/>
  <c r="DN139" i="1"/>
  <c r="DN140" i="1"/>
  <c r="DN141" i="1"/>
  <c r="DN142" i="1"/>
  <c r="DN143" i="1"/>
  <c r="DN144" i="1"/>
  <c r="DN145" i="1"/>
  <c r="DN146" i="1"/>
  <c r="DN147" i="1"/>
  <c r="DN148" i="1"/>
  <c r="DN149" i="1"/>
  <c r="DN150" i="1"/>
  <c r="DN151" i="1"/>
  <c r="DN152" i="1"/>
  <c r="DN153" i="1"/>
  <c r="DN154" i="1"/>
  <c r="DN155" i="1"/>
  <c r="DN156" i="1"/>
  <c r="DN157" i="1"/>
  <c r="DN158" i="1"/>
  <c r="DN159" i="1"/>
  <c r="DN160" i="1"/>
  <c r="DN161" i="1"/>
  <c r="DN162" i="1"/>
  <c r="DN163" i="1"/>
  <c r="DN164" i="1"/>
  <c r="DN165" i="1"/>
  <c r="DN166" i="1"/>
  <c r="DN167" i="1"/>
  <c r="DN168" i="1"/>
  <c r="DN169" i="1"/>
  <c r="DN170" i="1"/>
  <c r="DN171" i="1"/>
  <c r="DN172" i="1"/>
  <c r="DN173" i="1"/>
  <c r="DN174" i="1"/>
  <c r="DN175" i="1"/>
  <c r="DN176" i="1"/>
  <c r="DN177" i="1"/>
  <c r="DN178" i="1"/>
  <c r="DN179" i="1"/>
  <c r="DN180" i="1"/>
  <c r="DN181" i="1"/>
  <c r="DN182" i="1"/>
  <c r="DN183" i="1"/>
  <c r="DN184" i="1"/>
  <c r="DN185" i="1"/>
  <c r="DN186" i="1"/>
  <c r="DN187" i="1"/>
  <c r="DN188" i="1"/>
  <c r="DN189" i="1"/>
  <c r="DN190" i="1"/>
  <c r="DN191" i="1"/>
  <c r="DN192" i="1"/>
  <c r="DN193" i="1"/>
  <c r="DN194" i="1"/>
  <c r="DN195" i="1"/>
  <c r="DN196" i="1"/>
  <c r="DN197" i="1"/>
  <c r="DN198" i="1"/>
  <c r="DN199" i="1"/>
  <c r="DN200" i="1"/>
  <c r="DN201" i="1"/>
  <c r="DN202" i="1"/>
  <c r="DN203" i="1"/>
  <c r="DN204" i="1"/>
  <c r="DN205" i="1"/>
  <c r="DN206" i="1"/>
  <c r="DN207" i="1"/>
  <c r="DN208" i="1"/>
  <c r="DN209" i="1"/>
  <c r="DN210" i="1"/>
  <c r="DN211" i="1"/>
  <c r="DN212" i="1"/>
  <c r="DN213" i="1"/>
  <c r="DN214" i="1"/>
  <c r="DN215" i="1"/>
  <c r="DN216" i="1"/>
  <c r="DN217" i="1"/>
  <c r="DN218" i="1"/>
  <c r="DN219" i="1"/>
  <c r="DN220" i="1"/>
  <c r="DN221" i="1"/>
  <c r="DN222" i="1"/>
  <c r="DN223" i="1"/>
  <c r="DN224" i="1"/>
  <c r="DN225" i="1"/>
  <c r="DN226" i="1"/>
  <c r="DN227" i="1"/>
  <c r="DN228" i="1"/>
  <c r="DN229" i="1"/>
  <c r="DN230" i="1"/>
  <c r="DN231" i="1"/>
  <c r="DN232" i="1"/>
  <c r="DN233" i="1"/>
  <c r="DN234" i="1"/>
  <c r="DN235" i="1"/>
  <c r="DN236" i="1"/>
  <c r="DN237" i="1"/>
  <c r="DN238" i="1"/>
  <c r="DN239" i="1"/>
  <c r="DN240" i="1"/>
  <c r="DN241" i="1"/>
  <c r="DN242" i="1"/>
  <c r="DN243" i="1"/>
  <c r="DN244" i="1"/>
  <c r="DN245" i="1"/>
  <c r="DN246" i="1"/>
  <c r="DN247" i="1"/>
  <c r="DN248" i="1"/>
  <c r="DN249" i="1"/>
  <c r="DN250" i="1"/>
  <c r="DN251" i="1"/>
  <c r="DN252" i="1"/>
  <c r="DN253" i="1"/>
  <c r="DN254" i="1"/>
  <c r="DN255" i="1"/>
  <c r="DN256" i="1"/>
  <c r="DN257" i="1"/>
  <c r="DN258" i="1"/>
  <c r="DN259" i="1"/>
  <c r="DN260" i="1"/>
  <c r="DN261" i="1"/>
  <c r="DN262" i="1"/>
  <c r="DN263" i="1"/>
  <c r="DN264" i="1"/>
  <c r="DN265" i="1"/>
  <c r="DN266" i="1"/>
  <c r="DN267" i="1"/>
  <c r="DN268" i="1"/>
  <c r="DN269" i="1"/>
  <c r="DN270" i="1"/>
  <c r="DN271" i="1"/>
  <c r="DN272" i="1"/>
  <c r="DN273" i="1"/>
  <c r="DN274" i="1"/>
  <c r="DN275" i="1"/>
  <c r="DN276" i="1"/>
  <c r="DN277" i="1"/>
  <c r="DN278" i="1"/>
  <c r="DN279" i="1"/>
  <c r="DN280" i="1"/>
  <c r="DN281" i="1"/>
  <c r="DN282" i="1"/>
  <c r="DN283" i="1"/>
  <c r="DN284" i="1"/>
  <c r="DN285" i="1"/>
  <c r="DN286" i="1"/>
  <c r="DN287" i="1"/>
  <c r="DN288" i="1"/>
  <c r="DN289" i="1"/>
  <c r="DN290" i="1"/>
  <c r="DN291" i="1"/>
  <c r="DN292" i="1"/>
  <c r="DN293" i="1"/>
  <c r="DN294" i="1"/>
  <c r="DN295" i="1"/>
  <c r="DN296" i="1"/>
  <c r="DN297" i="1"/>
  <c r="DN298" i="1"/>
  <c r="DN299" i="1"/>
  <c r="DN300" i="1"/>
  <c r="DN301" i="1"/>
  <c r="DN302"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DM273" i="1"/>
  <c r="DM274" i="1"/>
  <c r="DM275" i="1"/>
  <c r="DM276" i="1"/>
  <c r="DM277" i="1"/>
  <c r="DM278" i="1"/>
  <c r="DM279" i="1"/>
  <c r="DM280" i="1"/>
  <c r="DM281" i="1"/>
  <c r="DM282" i="1"/>
  <c r="DM283" i="1"/>
  <c r="DM284" i="1"/>
  <c r="DM285" i="1"/>
  <c r="DM286" i="1"/>
  <c r="DM287" i="1"/>
  <c r="DM288" i="1"/>
  <c r="DM289" i="1"/>
  <c r="DM290" i="1"/>
  <c r="DM291" i="1"/>
  <c r="DM292" i="1"/>
  <c r="DM293" i="1"/>
  <c r="DM294" i="1"/>
  <c r="DM295" i="1"/>
  <c r="DM296" i="1"/>
  <c r="DM297" i="1"/>
  <c r="DM298" i="1"/>
  <c r="DM299" i="1"/>
  <c r="DM300" i="1"/>
  <c r="DM301" i="1"/>
  <c r="DM302"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273" i="1"/>
  <c r="DL274"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L302"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K64" i="1"/>
  <c r="DK65" i="1"/>
  <c r="DK66" i="1"/>
  <c r="DK67" i="1"/>
  <c r="DK68" i="1"/>
  <c r="DK69" i="1"/>
  <c r="DK70" i="1"/>
  <c r="DK71" i="1"/>
  <c r="DK72" i="1"/>
  <c r="DK73" i="1"/>
  <c r="DK74" i="1"/>
  <c r="DK75" i="1"/>
  <c r="DK76" i="1"/>
  <c r="DK77" i="1"/>
  <c r="DK78" i="1"/>
  <c r="DK79" i="1"/>
  <c r="DK80" i="1"/>
  <c r="DK81" i="1"/>
  <c r="DK82" i="1"/>
  <c r="DK83" i="1"/>
  <c r="DK84" i="1"/>
  <c r="DK85" i="1"/>
  <c r="DK86" i="1"/>
  <c r="DK87" i="1"/>
  <c r="DK88" i="1"/>
  <c r="DK89" i="1"/>
  <c r="DK90" i="1"/>
  <c r="DK91" i="1"/>
  <c r="DK92" i="1"/>
  <c r="DK93" i="1"/>
  <c r="DK94" i="1"/>
  <c r="DK95" i="1"/>
  <c r="DK96" i="1"/>
  <c r="DK97" i="1"/>
  <c r="DK98" i="1"/>
  <c r="DK99" i="1"/>
  <c r="DK100" i="1"/>
  <c r="DK101" i="1"/>
  <c r="DK102" i="1"/>
  <c r="DK103" i="1"/>
  <c r="DK104" i="1"/>
  <c r="DK105" i="1"/>
  <c r="DK106" i="1"/>
  <c r="DK107" i="1"/>
  <c r="DK108" i="1"/>
  <c r="DK109" i="1"/>
  <c r="DK110" i="1"/>
  <c r="DK111" i="1"/>
  <c r="DK112" i="1"/>
  <c r="DK113" i="1"/>
  <c r="DK114" i="1"/>
  <c r="DK115" i="1"/>
  <c r="DK116" i="1"/>
  <c r="DK117" i="1"/>
  <c r="DK118" i="1"/>
  <c r="DK119" i="1"/>
  <c r="DK120" i="1"/>
  <c r="DK121" i="1"/>
  <c r="DK122" i="1"/>
  <c r="DK123" i="1"/>
  <c r="DK124" i="1"/>
  <c r="DK125" i="1"/>
  <c r="DK126" i="1"/>
  <c r="DK127" i="1"/>
  <c r="DK128" i="1"/>
  <c r="DK129" i="1"/>
  <c r="DK130" i="1"/>
  <c r="DK131" i="1"/>
  <c r="DK132" i="1"/>
  <c r="DK133" i="1"/>
  <c r="DK134" i="1"/>
  <c r="DK135" i="1"/>
  <c r="DK136" i="1"/>
  <c r="DK137" i="1"/>
  <c r="DK138" i="1"/>
  <c r="DK139" i="1"/>
  <c r="DK140" i="1"/>
  <c r="DK141" i="1"/>
  <c r="DK142" i="1"/>
  <c r="DK14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DK204" i="1"/>
  <c r="DK205" i="1"/>
  <c r="DK206" i="1"/>
  <c r="DK207" i="1"/>
  <c r="DK208" i="1"/>
  <c r="DK209" i="1"/>
  <c r="DK210" i="1"/>
  <c r="DK211" i="1"/>
  <c r="DK212" i="1"/>
  <c r="DK213" i="1"/>
  <c r="DK214" i="1"/>
  <c r="DK215" i="1"/>
  <c r="DK216" i="1"/>
  <c r="DK217" i="1"/>
  <c r="DK218" i="1"/>
  <c r="DK219" i="1"/>
  <c r="DK220" i="1"/>
  <c r="DK221" i="1"/>
  <c r="DK222" i="1"/>
  <c r="DK223" i="1"/>
  <c r="DK224" i="1"/>
  <c r="DK225" i="1"/>
  <c r="DK226" i="1"/>
  <c r="DK227" i="1"/>
  <c r="DK228" i="1"/>
  <c r="DK229" i="1"/>
  <c r="DK230" i="1"/>
  <c r="DK231" i="1"/>
  <c r="DK232" i="1"/>
  <c r="DK233" i="1"/>
  <c r="DK234" i="1"/>
  <c r="DK235" i="1"/>
  <c r="DK236" i="1"/>
  <c r="DK237" i="1"/>
  <c r="DK238" i="1"/>
  <c r="DK239" i="1"/>
  <c r="DK240" i="1"/>
  <c r="DK241" i="1"/>
  <c r="DK242" i="1"/>
  <c r="DK243" i="1"/>
  <c r="DK244" i="1"/>
  <c r="DK245" i="1"/>
  <c r="DK246" i="1"/>
  <c r="DK247" i="1"/>
  <c r="DK248" i="1"/>
  <c r="DK249" i="1"/>
  <c r="DK250" i="1"/>
  <c r="DK251" i="1"/>
  <c r="DK252" i="1"/>
  <c r="DK253" i="1"/>
  <c r="DK254" i="1"/>
  <c r="DK255" i="1"/>
  <c r="DK256" i="1"/>
  <c r="DK257" i="1"/>
  <c r="DK258" i="1"/>
  <c r="DK259" i="1"/>
  <c r="DK260" i="1"/>
  <c r="DK261" i="1"/>
  <c r="DK262" i="1"/>
  <c r="DK263" i="1"/>
  <c r="DK264" i="1"/>
  <c r="DK265" i="1"/>
  <c r="DK266" i="1"/>
  <c r="DK267" i="1"/>
  <c r="DK268" i="1"/>
  <c r="DK269" i="1"/>
  <c r="DK270" i="1"/>
  <c r="DK271" i="1"/>
  <c r="DK272" i="1"/>
  <c r="DK273" i="1"/>
  <c r="DK274" i="1"/>
  <c r="DK275" i="1"/>
  <c r="DK276" i="1"/>
  <c r="DK277" i="1"/>
  <c r="DK278" i="1"/>
  <c r="DK279" i="1"/>
  <c r="DK280" i="1"/>
  <c r="DK281" i="1"/>
  <c r="DK282" i="1"/>
  <c r="DK283" i="1"/>
  <c r="DK284" i="1"/>
  <c r="DK285" i="1"/>
  <c r="DK286" i="1"/>
  <c r="DK287" i="1"/>
  <c r="DK288" i="1"/>
  <c r="DK289" i="1"/>
  <c r="DK290" i="1"/>
  <c r="DK291" i="1"/>
  <c r="DK292" i="1"/>
  <c r="DK293" i="1"/>
  <c r="DK294" i="1"/>
  <c r="DK295" i="1"/>
  <c r="DK296" i="1"/>
  <c r="DK297" i="1"/>
  <c r="DK298" i="1"/>
  <c r="DK299" i="1"/>
  <c r="DK300" i="1"/>
  <c r="DK301" i="1"/>
  <c r="DK302"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7" i="1"/>
  <c r="DJ138" i="1"/>
  <c r="DJ139" i="1"/>
  <c r="DJ140" i="1"/>
  <c r="DJ141" i="1"/>
  <c r="DJ142" i="1"/>
  <c r="DJ143"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J204" i="1"/>
  <c r="DJ205" i="1"/>
  <c r="DJ206" i="1"/>
  <c r="DJ207" i="1"/>
  <c r="DJ208" i="1"/>
  <c r="DJ209" i="1"/>
  <c r="DJ210" i="1"/>
  <c r="DJ211" i="1"/>
  <c r="DJ212" i="1"/>
  <c r="DJ213" i="1"/>
  <c r="DJ214" i="1"/>
  <c r="DJ215" i="1"/>
  <c r="DJ216" i="1"/>
  <c r="DJ217" i="1"/>
  <c r="DJ218" i="1"/>
  <c r="DJ219" i="1"/>
  <c r="DJ220" i="1"/>
  <c r="DJ221" i="1"/>
  <c r="DJ222" i="1"/>
  <c r="DJ223" i="1"/>
  <c r="DJ224" i="1"/>
  <c r="DJ225" i="1"/>
  <c r="DJ226" i="1"/>
  <c r="DJ227" i="1"/>
  <c r="DJ228" i="1"/>
  <c r="DJ229" i="1"/>
  <c r="DJ230" i="1"/>
  <c r="DJ231" i="1"/>
  <c r="DJ232" i="1"/>
  <c r="DJ233" i="1"/>
  <c r="DJ234" i="1"/>
  <c r="DJ235" i="1"/>
  <c r="DJ236" i="1"/>
  <c r="DJ237" i="1"/>
  <c r="DJ238" i="1"/>
  <c r="DJ239" i="1"/>
  <c r="DJ240" i="1"/>
  <c r="DJ241" i="1"/>
  <c r="DJ242" i="1"/>
  <c r="DJ243" i="1"/>
  <c r="DJ244" i="1"/>
  <c r="DJ245" i="1"/>
  <c r="DJ246" i="1"/>
  <c r="DJ247" i="1"/>
  <c r="DJ248" i="1"/>
  <c r="DJ249" i="1"/>
  <c r="DJ250" i="1"/>
  <c r="DJ251" i="1"/>
  <c r="DJ252" i="1"/>
  <c r="DJ253" i="1"/>
  <c r="DJ254" i="1"/>
  <c r="DJ255" i="1"/>
  <c r="DJ256" i="1"/>
  <c r="DJ257" i="1"/>
  <c r="DJ258" i="1"/>
  <c r="DJ259" i="1"/>
  <c r="DJ260" i="1"/>
  <c r="DJ261" i="1"/>
  <c r="DJ262" i="1"/>
  <c r="DJ263" i="1"/>
  <c r="DJ264" i="1"/>
  <c r="DJ265" i="1"/>
  <c r="DJ266" i="1"/>
  <c r="DJ267" i="1"/>
  <c r="DJ268" i="1"/>
  <c r="DJ269" i="1"/>
  <c r="DJ270" i="1"/>
  <c r="DJ271" i="1"/>
  <c r="DJ272" i="1"/>
  <c r="DJ273" i="1"/>
  <c r="DJ274" i="1"/>
  <c r="DJ275" i="1"/>
  <c r="DJ276" i="1"/>
  <c r="DJ277" i="1"/>
  <c r="DJ278" i="1"/>
  <c r="DJ279" i="1"/>
  <c r="DJ280" i="1"/>
  <c r="DJ281" i="1"/>
  <c r="DJ282" i="1"/>
  <c r="DJ283" i="1"/>
  <c r="DJ284" i="1"/>
  <c r="DJ285" i="1"/>
  <c r="DJ286" i="1"/>
  <c r="DJ287" i="1"/>
  <c r="DJ288" i="1"/>
  <c r="DJ289" i="1"/>
  <c r="DJ290" i="1"/>
  <c r="DJ291" i="1"/>
  <c r="DJ292" i="1"/>
  <c r="DJ293" i="1"/>
  <c r="DJ294" i="1"/>
  <c r="DJ295" i="1"/>
  <c r="DJ296" i="1"/>
  <c r="DJ297" i="1"/>
  <c r="DJ298" i="1"/>
  <c r="DJ299" i="1"/>
  <c r="DJ300" i="1"/>
  <c r="DJ301" i="1"/>
  <c r="DJ302"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I66" i="1"/>
  <c r="DI67" i="1"/>
  <c r="DI68" i="1"/>
  <c r="DI69" i="1"/>
  <c r="DI70" i="1"/>
  <c r="DI71" i="1"/>
  <c r="DI72" i="1"/>
  <c r="DI73" i="1"/>
  <c r="DI74" i="1"/>
  <c r="DI75" i="1"/>
  <c r="DI76" i="1"/>
  <c r="DI77" i="1"/>
  <c r="DI78" i="1"/>
  <c r="DI79" i="1"/>
  <c r="DI80" i="1"/>
  <c r="DI81" i="1"/>
  <c r="DI82" i="1"/>
  <c r="DI83" i="1"/>
  <c r="DI84" i="1"/>
  <c r="DI85" i="1"/>
  <c r="DI86" i="1"/>
  <c r="DI87" i="1"/>
  <c r="DI88" i="1"/>
  <c r="DI89" i="1"/>
  <c r="DI90" i="1"/>
  <c r="DI91" i="1"/>
  <c r="DI92" i="1"/>
  <c r="DI93" i="1"/>
  <c r="DI94" i="1"/>
  <c r="DI95" i="1"/>
  <c r="DI96" i="1"/>
  <c r="DI97" i="1"/>
  <c r="DI98" i="1"/>
  <c r="DI99" i="1"/>
  <c r="DI100" i="1"/>
  <c r="DI101" i="1"/>
  <c r="DI102" i="1"/>
  <c r="DI103" i="1"/>
  <c r="DI104" i="1"/>
  <c r="DI105" i="1"/>
  <c r="DI106" i="1"/>
  <c r="DI107" i="1"/>
  <c r="DI108" i="1"/>
  <c r="DI109" i="1"/>
  <c r="DI110" i="1"/>
  <c r="DI111" i="1"/>
  <c r="DI112" i="1"/>
  <c r="DI113" i="1"/>
  <c r="DI114" i="1"/>
  <c r="DI115" i="1"/>
  <c r="DI116" i="1"/>
  <c r="DI117" i="1"/>
  <c r="DI118" i="1"/>
  <c r="DI119" i="1"/>
  <c r="DI120" i="1"/>
  <c r="DI121" i="1"/>
  <c r="DI122" i="1"/>
  <c r="DI123" i="1"/>
  <c r="DI124" i="1"/>
  <c r="DI125" i="1"/>
  <c r="DI126" i="1"/>
  <c r="DI127" i="1"/>
  <c r="DI128" i="1"/>
  <c r="DI129" i="1"/>
  <c r="DI130" i="1"/>
  <c r="DI131" i="1"/>
  <c r="DI132" i="1"/>
  <c r="DI133" i="1"/>
  <c r="DI134" i="1"/>
  <c r="DI135" i="1"/>
  <c r="DI136" i="1"/>
  <c r="DI137" i="1"/>
  <c r="DI138" i="1"/>
  <c r="DI139" i="1"/>
  <c r="DI140" i="1"/>
  <c r="DI141" i="1"/>
  <c r="DI142" i="1"/>
  <c r="DI143" i="1"/>
  <c r="DI144" i="1"/>
  <c r="DI145" i="1"/>
  <c r="DI146" i="1"/>
  <c r="DI147" i="1"/>
  <c r="DI148" i="1"/>
  <c r="DI149" i="1"/>
  <c r="DI150" i="1"/>
  <c r="DI151" i="1"/>
  <c r="DI152" i="1"/>
  <c r="DI153" i="1"/>
  <c r="DI154" i="1"/>
  <c r="DI155" i="1"/>
  <c r="DI156" i="1"/>
  <c r="DI157" i="1"/>
  <c r="DI158" i="1"/>
  <c r="DI159" i="1"/>
  <c r="DI160" i="1"/>
  <c r="DI161" i="1"/>
  <c r="DI162" i="1"/>
  <c r="DI163" i="1"/>
  <c r="DI164" i="1"/>
  <c r="DI165" i="1"/>
  <c r="DI166" i="1"/>
  <c r="DI167" i="1"/>
  <c r="DI168" i="1"/>
  <c r="DI169" i="1"/>
  <c r="DI170" i="1"/>
  <c r="DI171" i="1"/>
  <c r="DI172" i="1"/>
  <c r="DI173" i="1"/>
  <c r="DI174" i="1"/>
  <c r="DI175" i="1"/>
  <c r="DI176" i="1"/>
  <c r="DI177" i="1"/>
  <c r="DI178" i="1"/>
  <c r="DI179" i="1"/>
  <c r="DI180" i="1"/>
  <c r="DI181" i="1"/>
  <c r="DI182" i="1"/>
  <c r="DI183" i="1"/>
  <c r="DI184" i="1"/>
  <c r="DI185" i="1"/>
  <c r="DI186" i="1"/>
  <c r="DI187" i="1"/>
  <c r="DI188" i="1"/>
  <c r="DI189" i="1"/>
  <c r="DI190" i="1"/>
  <c r="DI191" i="1"/>
  <c r="DI192" i="1"/>
  <c r="DI193" i="1"/>
  <c r="DI194" i="1"/>
  <c r="DI195" i="1"/>
  <c r="DI196" i="1"/>
  <c r="DI197" i="1"/>
  <c r="DI198" i="1"/>
  <c r="DI199" i="1"/>
  <c r="DI200" i="1"/>
  <c r="DI201" i="1"/>
  <c r="DI202" i="1"/>
  <c r="DI203" i="1"/>
  <c r="DI204" i="1"/>
  <c r="DI205" i="1"/>
  <c r="DI206" i="1"/>
  <c r="DI207" i="1"/>
  <c r="DI208" i="1"/>
  <c r="DI209" i="1"/>
  <c r="DI210" i="1"/>
  <c r="DI211" i="1"/>
  <c r="DI212" i="1"/>
  <c r="DI213" i="1"/>
  <c r="DI214" i="1"/>
  <c r="DI215" i="1"/>
  <c r="DI216" i="1"/>
  <c r="DI217" i="1"/>
  <c r="DI218" i="1"/>
  <c r="DI219" i="1"/>
  <c r="DI220" i="1"/>
  <c r="DI221" i="1"/>
  <c r="DI222" i="1"/>
  <c r="DI223" i="1"/>
  <c r="DI224" i="1"/>
  <c r="DI225" i="1"/>
  <c r="DI226" i="1"/>
  <c r="DI227" i="1"/>
  <c r="DI228" i="1"/>
  <c r="DI229" i="1"/>
  <c r="DI230" i="1"/>
  <c r="DI231" i="1"/>
  <c r="DI232" i="1"/>
  <c r="DI233" i="1"/>
  <c r="DI234" i="1"/>
  <c r="DI235" i="1"/>
  <c r="DI236" i="1"/>
  <c r="DI237" i="1"/>
  <c r="DI238" i="1"/>
  <c r="DI239" i="1"/>
  <c r="DI240" i="1"/>
  <c r="DI241" i="1"/>
  <c r="DI242" i="1"/>
  <c r="DI243" i="1"/>
  <c r="DI244" i="1"/>
  <c r="DI245" i="1"/>
  <c r="DI246" i="1"/>
  <c r="DI247" i="1"/>
  <c r="DI248" i="1"/>
  <c r="DI249" i="1"/>
  <c r="DI250" i="1"/>
  <c r="DI251" i="1"/>
  <c r="DI252" i="1"/>
  <c r="DI253" i="1"/>
  <c r="DI254" i="1"/>
  <c r="DI255" i="1"/>
  <c r="DI256" i="1"/>
  <c r="DI257" i="1"/>
  <c r="DI258" i="1"/>
  <c r="DI259" i="1"/>
  <c r="DI260" i="1"/>
  <c r="DI261" i="1"/>
  <c r="DI262" i="1"/>
  <c r="DI263" i="1"/>
  <c r="DI264" i="1"/>
  <c r="DI265" i="1"/>
  <c r="DI266" i="1"/>
  <c r="DI267" i="1"/>
  <c r="DI268" i="1"/>
  <c r="DI269" i="1"/>
  <c r="DI270" i="1"/>
  <c r="DI271" i="1"/>
  <c r="DI272" i="1"/>
  <c r="DI273" i="1"/>
  <c r="DI274" i="1"/>
  <c r="DI275" i="1"/>
  <c r="DI276" i="1"/>
  <c r="DI277" i="1"/>
  <c r="DI278" i="1"/>
  <c r="DI279" i="1"/>
  <c r="DI280" i="1"/>
  <c r="DI281" i="1"/>
  <c r="DI282" i="1"/>
  <c r="DI283" i="1"/>
  <c r="DI284" i="1"/>
  <c r="DI285" i="1"/>
  <c r="DI286" i="1"/>
  <c r="DI287" i="1"/>
  <c r="DI288" i="1"/>
  <c r="DI289" i="1"/>
  <c r="DI290" i="1"/>
  <c r="DI291" i="1"/>
  <c r="DI292" i="1"/>
  <c r="DI293" i="1"/>
  <c r="DI294" i="1"/>
  <c r="DI295" i="1"/>
  <c r="DI296" i="1"/>
  <c r="DI297" i="1"/>
  <c r="DI298" i="1"/>
  <c r="DI299" i="1"/>
  <c r="DI300" i="1"/>
  <c r="DI301" i="1"/>
  <c r="DI302" i="1"/>
  <c r="DG21" i="1"/>
  <c r="DG22" i="1"/>
  <c r="DG23" i="1"/>
  <c r="DG24" i="1"/>
  <c r="DG25" i="1"/>
  <c r="DG26" i="1"/>
  <c r="DG27" i="1"/>
  <c r="DG28" i="1"/>
  <c r="DG29" i="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G64" i="1"/>
  <c r="DG65" i="1"/>
  <c r="DG66" i="1"/>
  <c r="DG67" i="1"/>
  <c r="DG68" i="1"/>
  <c r="DG69" i="1"/>
  <c r="DG70" i="1"/>
  <c r="DG71" i="1"/>
  <c r="DG72" i="1"/>
  <c r="DG73" i="1"/>
  <c r="DG74" i="1"/>
  <c r="DG75" i="1"/>
  <c r="DG76" i="1"/>
  <c r="DG77" i="1"/>
  <c r="DG78" i="1"/>
  <c r="DG79" i="1"/>
  <c r="DG80" i="1"/>
  <c r="DG81" i="1"/>
  <c r="DG82" i="1"/>
  <c r="DG83" i="1"/>
  <c r="DG84"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273" i="1"/>
  <c r="DG274"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F66" i="1"/>
  <c r="DF67" i="1"/>
  <c r="DF68" i="1"/>
  <c r="DF69" i="1"/>
  <c r="DF70" i="1"/>
  <c r="DF71" i="1"/>
  <c r="DF72" i="1"/>
  <c r="DF73" i="1"/>
  <c r="DF74" i="1"/>
  <c r="DF75" i="1"/>
  <c r="DF76" i="1"/>
  <c r="DF77" i="1"/>
  <c r="DF78" i="1"/>
  <c r="DF79" i="1"/>
  <c r="DF80" i="1"/>
  <c r="DF81" i="1"/>
  <c r="DF82" i="1"/>
  <c r="DF83" i="1"/>
  <c r="DF84" i="1"/>
  <c r="DF85" i="1"/>
  <c r="DF86" i="1"/>
  <c r="DF87" i="1"/>
  <c r="DF88" i="1"/>
  <c r="DF89" i="1"/>
  <c r="DF90" i="1"/>
  <c r="DF91" i="1"/>
  <c r="DF92" i="1"/>
  <c r="DF93" i="1"/>
  <c r="DF94" i="1"/>
  <c r="DF95" i="1"/>
  <c r="DF96" i="1"/>
  <c r="DF97" i="1"/>
  <c r="DF98" i="1"/>
  <c r="DF99" i="1"/>
  <c r="DF100" i="1"/>
  <c r="DF101" i="1"/>
  <c r="DF102" i="1"/>
  <c r="DF103" i="1"/>
  <c r="DF104" i="1"/>
  <c r="DF105" i="1"/>
  <c r="DF106" i="1"/>
  <c r="DF107" i="1"/>
  <c r="DF108" i="1"/>
  <c r="DF109" i="1"/>
  <c r="DF110" i="1"/>
  <c r="DF111" i="1"/>
  <c r="DF112" i="1"/>
  <c r="DF113" i="1"/>
  <c r="DF114" i="1"/>
  <c r="DF115" i="1"/>
  <c r="DF116" i="1"/>
  <c r="DF117" i="1"/>
  <c r="DF118" i="1"/>
  <c r="DF119" i="1"/>
  <c r="DF120" i="1"/>
  <c r="DF121" i="1"/>
  <c r="DF122" i="1"/>
  <c r="DF123" i="1"/>
  <c r="DF124" i="1"/>
  <c r="DF125" i="1"/>
  <c r="DF126" i="1"/>
  <c r="DF127" i="1"/>
  <c r="DF128" i="1"/>
  <c r="DF129" i="1"/>
  <c r="DF130" i="1"/>
  <c r="DF131" i="1"/>
  <c r="DF132" i="1"/>
  <c r="DF133" i="1"/>
  <c r="DF134" i="1"/>
  <c r="DF135" i="1"/>
  <c r="DF136" i="1"/>
  <c r="DF137" i="1"/>
  <c r="DF138" i="1"/>
  <c r="DF139" i="1"/>
  <c r="DF140" i="1"/>
  <c r="DF141" i="1"/>
  <c r="DF142" i="1"/>
  <c r="DF143" i="1"/>
  <c r="DF144" i="1"/>
  <c r="DF145" i="1"/>
  <c r="DF146" i="1"/>
  <c r="DF147" i="1"/>
  <c r="DF148" i="1"/>
  <c r="DF149" i="1"/>
  <c r="DF150" i="1"/>
  <c r="DF151" i="1"/>
  <c r="DF152" i="1"/>
  <c r="DF153" i="1"/>
  <c r="DF154" i="1"/>
  <c r="DF155" i="1"/>
  <c r="DF156" i="1"/>
  <c r="DF157" i="1"/>
  <c r="DF158" i="1"/>
  <c r="DF159" i="1"/>
  <c r="DF160" i="1"/>
  <c r="DF161" i="1"/>
  <c r="DF162" i="1"/>
  <c r="DF163" i="1"/>
  <c r="DF164" i="1"/>
  <c r="DF165" i="1"/>
  <c r="DF166" i="1"/>
  <c r="DF167" i="1"/>
  <c r="DF168" i="1"/>
  <c r="DF169" i="1"/>
  <c r="DF170" i="1"/>
  <c r="DF171" i="1"/>
  <c r="DF172" i="1"/>
  <c r="DF173" i="1"/>
  <c r="DF174" i="1"/>
  <c r="DF175" i="1"/>
  <c r="DF176" i="1"/>
  <c r="DF177" i="1"/>
  <c r="DF178" i="1"/>
  <c r="DF179" i="1"/>
  <c r="DF180" i="1"/>
  <c r="DF181" i="1"/>
  <c r="DF182" i="1"/>
  <c r="DF183" i="1"/>
  <c r="DF184" i="1"/>
  <c r="DF185" i="1"/>
  <c r="DF186" i="1"/>
  <c r="DF187" i="1"/>
  <c r="DF188" i="1"/>
  <c r="DF189" i="1"/>
  <c r="DF190" i="1"/>
  <c r="DF191" i="1"/>
  <c r="DF192" i="1"/>
  <c r="DF193" i="1"/>
  <c r="DF194" i="1"/>
  <c r="DF195" i="1"/>
  <c r="DF196" i="1"/>
  <c r="DF197" i="1"/>
  <c r="DF198" i="1"/>
  <c r="DF199" i="1"/>
  <c r="DF200" i="1"/>
  <c r="DF201" i="1"/>
  <c r="DF202" i="1"/>
  <c r="DF203" i="1"/>
  <c r="DF204" i="1"/>
  <c r="DF205" i="1"/>
  <c r="DF206" i="1"/>
  <c r="DF207" i="1"/>
  <c r="DF208" i="1"/>
  <c r="DF209" i="1"/>
  <c r="DF210" i="1"/>
  <c r="DF211" i="1"/>
  <c r="DF212" i="1"/>
  <c r="DF213" i="1"/>
  <c r="DF214" i="1"/>
  <c r="DF215" i="1"/>
  <c r="DF216" i="1"/>
  <c r="DF217" i="1"/>
  <c r="DF218" i="1"/>
  <c r="DF219" i="1"/>
  <c r="DF220" i="1"/>
  <c r="DF221" i="1"/>
  <c r="DF222" i="1"/>
  <c r="DF223" i="1"/>
  <c r="DF224" i="1"/>
  <c r="DF225" i="1"/>
  <c r="DF226" i="1"/>
  <c r="DF227" i="1"/>
  <c r="DF228" i="1"/>
  <c r="DF229" i="1"/>
  <c r="DF230" i="1"/>
  <c r="DF231" i="1"/>
  <c r="DF232" i="1"/>
  <c r="DF233" i="1"/>
  <c r="DF234" i="1"/>
  <c r="DF235" i="1"/>
  <c r="DF236" i="1"/>
  <c r="DF237" i="1"/>
  <c r="DF238" i="1"/>
  <c r="DF239" i="1"/>
  <c r="DF240" i="1"/>
  <c r="DF241" i="1"/>
  <c r="DF242" i="1"/>
  <c r="DF243" i="1"/>
  <c r="DF244" i="1"/>
  <c r="DF245" i="1"/>
  <c r="DF246" i="1"/>
  <c r="DF247" i="1"/>
  <c r="DF248" i="1"/>
  <c r="DF249" i="1"/>
  <c r="DF250" i="1"/>
  <c r="DF251" i="1"/>
  <c r="DF252" i="1"/>
  <c r="DF253" i="1"/>
  <c r="DF254" i="1"/>
  <c r="DF255" i="1"/>
  <c r="DF256" i="1"/>
  <c r="DF257" i="1"/>
  <c r="DF258" i="1"/>
  <c r="DF259" i="1"/>
  <c r="DF260" i="1"/>
  <c r="DF261" i="1"/>
  <c r="DF262" i="1"/>
  <c r="DF263" i="1"/>
  <c r="DF264" i="1"/>
  <c r="DF265" i="1"/>
  <c r="DF266" i="1"/>
  <c r="DF267" i="1"/>
  <c r="DF268" i="1"/>
  <c r="DF269" i="1"/>
  <c r="DF270" i="1"/>
  <c r="DF271" i="1"/>
  <c r="DF272" i="1"/>
  <c r="DF273" i="1"/>
  <c r="DF274" i="1"/>
  <c r="DF275" i="1"/>
  <c r="DF276" i="1"/>
  <c r="DF277" i="1"/>
  <c r="DF278" i="1"/>
  <c r="DF279" i="1"/>
  <c r="DF280" i="1"/>
  <c r="DF281" i="1"/>
  <c r="DF282" i="1"/>
  <c r="DF283" i="1"/>
  <c r="DF284" i="1"/>
  <c r="DF285" i="1"/>
  <c r="DF286" i="1"/>
  <c r="DF287" i="1"/>
  <c r="DF288" i="1"/>
  <c r="DF289" i="1"/>
  <c r="DF290" i="1"/>
  <c r="DF291" i="1"/>
  <c r="DF292" i="1"/>
  <c r="DF293" i="1"/>
  <c r="DF294" i="1"/>
  <c r="DF295" i="1"/>
  <c r="DF296" i="1"/>
  <c r="DF297" i="1"/>
  <c r="DF298" i="1"/>
  <c r="DF299" i="1"/>
  <c r="DF300" i="1"/>
  <c r="DF301" i="1"/>
  <c r="DF302"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E66" i="1"/>
  <c r="DE67" i="1"/>
  <c r="DE68" i="1"/>
  <c r="DE69" i="1"/>
  <c r="DE70" i="1"/>
  <c r="DE71" i="1"/>
  <c r="DE72" i="1"/>
  <c r="DE73" i="1"/>
  <c r="DE74"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D66" i="1"/>
  <c r="DD67" i="1"/>
  <c r="DD68" i="1"/>
  <c r="DD69" i="1"/>
  <c r="DD70" i="1"/>
  <c r="DD71" i="1"/>
  <c r="DD72" i="1"/>
  <c r="DD73" i="1"/>
  <c r="DD74" i="1"/>
  <c r="DD75" i="1"/>
  <c r="DD76" i="1"/>
  <c r="DD77" i="1"/>
  <c r="DD78" i="1"/>
  <c r="DD79" i="1"/>
  <c r="DD80" i="1"/>
  <c r="DD81" i="1"/>
  <c r="DD82" i="1"/>
  <c r="DD83" i="1"/>
  <c r="DD84" i="1"/>
  <c r="DD85" i="1"/>
  <c r="DD86" i="1"/>
  <c r="DD87" i="1"/>
  <c r="DD88" i="1"/>
  <c r="DD89" i="1"/>
  <c r="DD90" i="1"/>
  <c r="DD91" i="1"/>
  <c r="DD92" i="1"/>
  <c r="DD93" i="1"/>
  <c r="DD94" i="1"/>
  <c r="DD95" i="1"/>
  <c r="DD96" i="1"/>
  <c r="DD97" i="1"/>
  <c r="DD98" i="1"/>
  <c r="DD99" i="1"/>
  <c r="DD100" i="1"/>
  <c r="DD101" i="1"/>
  <c r="DD102" i="1"/>
  <c r="DD103" i="1"/>
  <c r="DD104" i="1"/>
  <c r="DD105" i="1"/>
  <c r="DD106" i="1"/>
  <c r="DD107" i="1"/>
  <c r="DD108" i="1"/>
  <c r="DD109" i="1"/>
  <c r="DD110" i="1"/>
  <c r="DD111" i="1"/>
  <c r="DD112" i="1"/>
  <c r="DD113" i="1"/>
  <c r="DD114" i="1"/>
  <c r="DD115" i="1"/>
  <c r="DD116" i="1"/>
  <c r="DD117" i="1"/>
  <c r="DD118" i="1"/>
  <c r="DD119" i="1"/>
  <c r="DD120" i="1"/>
  <c r="DD121" i="1"/>
  <c r="DD122" i="1"/>
  <c r="DD123" i="1"/>
  <c r="DD124" i="1"/>
  <c r="DD125" i="1"/>
  <c r="DD126" i="1"/>
  <c r="DD127" i="1"/>
  <c r="DD128" i="1"/>
  <c r="DD129" i="1"/>
  <c r="DD130" i="1"/>
  <c r="DD131" i="1"/>
  <c r="DD132" i="1"/>
  <c r="DD133" i="1"/>
  <c r="DD134" i="1"/>
  <c r="DD135" i="1"/>
  <c r="DD136" i="1"/>
  <c r="DD137" i="1"/>
  <c r="DD138" i="1"/>
  <c r="DD139" i="1"/>
  <c r="DD140" i="1"/>
  <c r="DD141" i="1"/>
  <c r="DD142" i="1"/>
  <c r="DD143" i="1"/>
  <c r="DD144" i="1"/>
  <c r="DD145" i="1"/>
  <c r="DD146" i="1"/>
  <c r="DD147" i="1"/>
  <c r="DD148" i="1"/>
  <c r="DD149" i="1"/>
  <c r="DD150" i="1"/>
  <c r="DD151" i="1"/>
  <c r="DD152" i="1"/>
  <c r="DD153" i="1"/>
  <c r="DD154" i="1"/>
  <c r="DD155" i="1"/>
  <c r="DD156" i="1"/>
  <c r="DD157" i="1"/>
  <c r="DD158" i="1"/>
  <c r="DD159" i="1"/>
  <c r="DD160" i="1"/>
  <c r="DD161" i="1"/>
  <c r="DD162" i="1"/>
  <c r="DD163" i="1"/>
  <c r="DD164" i="1"/>
  <c r="DD165" i="1"/>
  <c r="DD166" i="1"/>
  <c r="DD167" i="1"/>
  <c r="DD168" i="1"/>
  <c r="DD169" i="1"/>
  <c r="DD170" i="1"/>
  <c r="DD171" i="1"/>
  <c r="DD172" i="1"/>
  <c r="DD173" i="1"/>
  <c r="DD174" i="1"/>
  <c r="DD175" i="1"/>
  <c r="DD176" i="1"/>
  <c r="DD177" i="1"/>
  <c r="DD178" i="1"/>
  <c r="DD179" i="1"/>
  <c r="DD180" i="1"/>
  <c r="DD181" i="1"/>
  <c r="DD182" i="1"/>
  <c r="DD183" i="1"/>
  <c r="DD184" i="1"/>
  <c r="DD185" i="1"/>
  <c r="DD186" i="1"/>
  <c r="DD187" i="1"/>
  <c r="DD188" i="1"/>
  <c r="DD189" i="1"/>
  <c r="DD190" i="1"/>
  <c r="DD191" i="1"/>
  <c r="DD192" i="1"/>
  <c r="DD193" i="1"/>
  <c r="DD194" i="1"/>
  <c r="DD195" i="1"/>
  <c r="DD196" i="1"/>
  <c r="DD197" i="1"/>
  <c r="DD198" i="1"/>
  <c r="DD199" i="1"/>
  <c r="DD200" i="1"/>
  <c r="DD201" i="1"/>
  <c r="DD202" i="1"/>
  <c r="DD203" i="1"/>
  <c r="DD204" i="1"/>
  <c r="DD205" i="1"/>
  <c r="DD206" i="1"/>
  <c r="DD207" i="1"/>
  <c r="DD208" i="1"/>
  <c r="DD209" i="1"/>
  <c r="DD210" i="1"/>
  <c r="DD211" i="1"/>
  <c r="DD212" i="1"/>
  <c r="DD213" i="1"/>
  <c r="DD214" i="1"/>
  <c r="DD215" i="1"/>
  <c r="DD216" i="1"/>
  <c r="DD217" i="1"/>
  <c r="DD218" i="1"/>
  <c r="DD219" i="1"/>
  <c r="DD220" i="1"/>
  <c r="DD221" i="1"/>
  <c r="DD222" i="1"/>
  <c r="DD223" i="1"/>
  <c r="DD224" i="1"/>
  <c r="DD225" i="1"/>
  <c r="DD226" i="1"/>
  <c r="DD227" i="1"/>
  <c r="DD228" i="1"/>
  <c r="DD229" i="1"/>
  <c r="DD230" i="1"/>
  <c r="DD231" i="1"/>
  <c r="DD232" i="1"/>
  <c r="DD233" i="1"/>
  <c r="DD234" i="1"/>
  <c r="DD235" i="1"/>
  <c r="DD236" i="1"/>
  <c r="DD237" i="1"/>
  <c r="DD238" i="1"/>
  <c r="DD239" i="1"/>
  <c r="DD240" i="1"/>
  <c r="DD241" i="1"/>
  <c r="DD242" i="1"/>
  <c r="DD243" i="1"/>
  <c r="DD244" i="1"/>
  <c r="DD245" i="1"/>
  <c r="DD246" i="1"/>
  <c r="DD247" i="1"/>
  <c r="DD248" i="1"/>
  <c r="DD249" i="1"/>
  <c r="DD250" i="1"/>
  <c r="DD251" i="1"/>
  <c r="DD252" i="1"/>
  <c r="DD253" i="1"/>
  <c r="DD254" i="1"/>
  <c r="DD255" i="1"/>
  <c r="DD256" i="1"/>
  <c r="DD257" i="1"/>
  <c r="DD258" i="1"/>
  <c r="DD259" i="1"/>
  <c r="DD260" i="1"/>
  <c r="DD261" i="1"/>
  <c r="DD262" i="1"/>
  <c r="DD263" i="1"/>
  <c r="DD264" i="1"/>
  <c r="DD265" i="1"/>
  <c r="DD266" i="1"/>
  <c r="DD267" i="1"/>
  <c r="DD268" i="1"/>
  <c r="DD269" i="1"/>
  <c r="DD270" i="1"/>
  <c r="DD271" i="1"/>
  <c r="DD272" i="1"/>
  <c r="DD273" i="1"/>
  <c r="DD274" i="1"/>
  <c r="DD275" i="1"/>
  <c r="DD276" i="1"/>
  <c r="DD277" i="1"/>
  <c r="DD278" i="1"/>
  <c r="DD279" i="1"/>
  <c r="DD280" i="1"/>
  <c r="DD281" i="1"/>
  <c r="DD282" i="1"/>
  <c r="DD283" i="1"/>
  <c r="DD284" i="1"/>
  <c r="DD285" i="1"/>
  <c r="DD286" i="1"/>
  <c r="DD287" i="1"/>
  <c r="DD288" i="1"/>
  <c r="DD289" i="1"/>
  <c r="DD290" i="1"/>
  <c r="DD291" i="1"/>
  <c r="DD292" i="1"/>
  <c r="DD293" i="1"/>
  <c r="DD294" i="1"/>
  <c r="DD295" i="1"/>
  <c r="DD296" i="1"/>
  <c r="DD297" i="1"/>
  <c r="DD298" i="1"/>
  <c r="DD299" i="1"/>
  <c r="DD300" i="1"/>
  <c r="DD301" i="1"/>
  <c r="DD302"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c r="DC66" i="1"/>
  <c r="DC67" i="1"/>
  <c r="DC68" i="1"/>
  <c r="DC69" i="1"/>
  <c r="DC70" i="1"/>
  <c r="DC71" i="1"/>
  <c r="DC72" i="1"/>
  <c r="DC73" i="1"/>
  <c r="DC74"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B66" i="1"/>
  <c r="DB67" i="1"/>
  <c r="DB68" i="1"/>
  <c r="DB69" i="1"/>
  <c r="DB70" i="1"/>
  <c r="DB71" i="1"/>
  <c r="DB72" i="1"/>
  <c r="DB73" i="1"/>
  <c r="DB74"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CZ21" i="1"/>
  <c r="CZ22" i="1"/>
  <c r="CZ23" i="1"/>
  <c r="CZ24" i="1"/>
  <c r="CZ25" i="1"/>
  <c r="CZ26" i="1"/>
  <c r="CZ27" i="1"/>
  <c r="CZ28" i="1"/>
  <c r="CZ29" i="1"/>
  <c r="CZ30" i="1"/>
  <c r="CZ31" i="1"/>
  <c r="CZ32" i="1"/>
  <c r="CZ33" i="1"/>
  <c r="CZ34" i="1"/>
  <c r="CZ35" i="1"/>
  <c r="CZ36" i="1"/>
  <c r="CZ37" i="1"/>
  <c r="CZ38" i="1"/>
  <c r="CZ39" i="1"/>
  <c r="CZ40" i="1"/>
  <c r="CZ41" i="1"/>
  <c r="CZ42" i="1"/>
  <c r="CZ43" i="1"/>
  <c r="CZ44" i="1"/>
  <c r="CZ45" i="1"/>
  <c r="CZ46" i="1"/>
  <c r="CZ47" i="1"/>
  <c r="CZ48" i="1"/>
  <c r="CZ49" i="1"/>
  <c r="CZ50" i="1"/>
  <c r="CZ51" i="1"/>
  <c r="CZ52" i="1"/>
  <c r="CZ53" i="1"/>
  <c r="CZ54" i="1"/>
  <c r="CZ55" i="1"/>
  <c r="CZ56" i="1"/>
  <c r="CZ57" i="1"/>
  <c r="CZ58" i="1"/>
  <c r="CZ59" i="1"/>
  <c r="CZ60" i="1"/>
  <c r="CZ61" i="1"/>
  <c r="CZ62" i="1"/>
  <c r="CZ63" i="1"/>
  <c r="CZ64" i="1"/>
  <c r="CZ65" i="1"/>
  <c r="CZ66" i="1"/>
  <c r="CZ67" i="1"/>
  <c r="CZ68" i="1"/>
  <c r="CZ69" i="1"/>
  <c r="CZ70" i="1"/>
  <c r="CZ71" i="1"/>
  <c r="CZ72" i="1"/>
  <c r="CZ73" i="1"/>
  <c r="CZ74" i="1"/>
  <c r="CZ75" i="1"/>
  <c r="CZ76" i="1"/>
  <c r="CZ77" i="1"/>
  <c r="CZ78" i="1"/>
  <c r="CZ79" i="1"/>
  <c r="CZ80" i="1"/>
  <c r="CZ81" i="1"/>
  <c r="CZ82" i="1"/>
  <c r="CZ83" i="1"/>
  <c r="CZ84" i="1"/>
  <c r="CZ85" i="1"/>
  <c r="CZ86" i="1"/>
  <c r="CZ87" i="1"/>
  <c r="CZ88" i="1"/>
  <c r="CZ89" i="1"/>
  <c r="CZ90" i="1"/>
  <c r="CZ91" i="1"/>
  <c r="CZ92" i="1"/>
  <c r="CZ93" i="1"/>
  <c r="CZ94" i="1"/>
  <c r="CZ95" i="1"/>
  <c r="CZ96" i="1"/>
  <c r="CZ97" i="1"/>
  <c r="CZ98" i="1"/>
  <c r="CZ99" i="1"/>
  <c r="CZ100" i="1"/>
  <c r="CZ101" i="1"/>
  <c r="CZ102" i="1"/>
  <c r="CZ103" i="1"/>
  <c r="CZ104" i="1"/>
  <c r="CZ105" i="1"/>
  <c r="CZ106" i="1"/>
  <c r="CZ107" i="1"/>
  <c r="CZ108" i="1"/>
  <c r="CZ109" i="1"/>
  <c r="CZ110" i="1"/>
  <c r="CZ111" i="1"/>
  <c r="CZ112" i="1"/>
  <c r="CZ113" i="1"/>
  <c r="CZ114" i="1"/>
  <c r="CZ115" i="1"/>
  <c r="CZ116" i="1"/>
  <c r="CZ117" i="1"/>
  <c r="CZ118" i="1"/>
  <c r="CZ119" i="1"/>
  <c r="CZ120" i="1"/>
  <c r="CZ121" i="1"/>
  <c r="CZ122" i="1"/>
  <c r="CZ123" i="1"/>
  <c r="CZ124" i="1"/>
  <c r="CZ125" i="1"/>
  <c r="CZ126" i="1"/>
  <c r="CZ127" i="1"/>
  <c r="CZ128" i="1"/>
  <c r="CZ129" i="1"/>
  <c r="CZ130" i="1"/>
  <c r="CZ131" i="1"/>
  <c r="CZ132" i="1"/>
  <c r="CZ133" i="1"/>
  <c r="CZ134" i="1"/>
  <c r="CZ135" i="1"/>
  <c r="CZ136" i="1"/>
  <c r="CZ137" i="1"/>
  <c r="CZ138" i="1"/>
  <c r="CZ139" i="1"/>
  <c r="CZ140" i="1"/>
  <c r="CZ141" i="1"/>
  <c r="CZ142" i="1"/>
  <c r="CZ143" i="1"/>
  <c r="CZ144" i="1"/>
  <c r="CZ145" i="1"/>
  <c r="CZ146" i="1"/>
  <c r="CZ147" i="1"/>
  <c r="CZ148" i="1"/>
  <c r="CZ149" i="1"/>
  <c r="CZ150" i="1"/>
  <c r="CZ151" i="1"/>
  <c r="CZ152" i="1"/>
  <c r="CZ153" i="1"/>
  <c r="CZ154" i="1"/>
  <c r="CZ155" i="1"/>
  <c r="CZ156" i="1"/>
  <c r="CZ157" i="1"/>
  <c r="CZ158" i="1"/>
  <c r="CZ159" i="1"/>
  <c r="CZ160" i="1"/>
  <c r="CZ161" i="1"/>
  <c r="CZ162" i="1"/>
  <c r="CZ163" i="1"/>
  <c r="CZ164" i="1"/>
  <c r="CZ165" i="1"/>
  <c r="CZ166" i="1"/>
  <c r="CZ167" i="1"/>
  <c r="CZ168" i="1"/>
  <c r="CZ169" i="1"/>
  <c r="CZ170" i="1"/>
  <c r="CZ171" i="1"/>
  <c r="CZ172" i="1"/>
  <c r="CZ173" i="1"/>
  <c r="CZ174" i="1"/>
  <c r="CZ175" i="1"/>
  <c r="CZ176" i="1"/>
  <c r="CZ177" i="1"/>
  <c r="CZ178" i="1"/>
  <c r="CZ179" i="1"/>
  <c r="CZ180" i="1"/>
  <c r="CZ181" i="1"/>
  <c r="CZ182" i="1"/>
  <c r="CZ183" i="1"/>
  <c r="CZ184" i="1"/>
  <c r="CZ185" i="1"/>
  <c r="CZ186" i="1"/>
  <c r="CZ187" i="1"/>
  <c r="CZ188" i="1"/>
  <c r="CZ189" i="1"/>
  <c r="CZ190" i="1"/>
  <c r="CZ191" i="1"/>
  <c r="CZ192" i="1"/>
  <c r="CZ193" i="1"/>
  <c r="CZ194" i="1"/>
  <c r="CZ195" i="1"/>
  <c r="CZ196" i="1"/>
  <c r="CZ197" i="1"/>
  <c r="CZ198" i="1"/>
  <c r="CZ199" i="1"/>
  <c r="CZ200" i="1"/>
  <c r="CZ201" i="1"/>
  <c r="CZ202" i="1"/>
  <c r="CZ203" i="1"/>
  <c r="CZ204" i="1"/>
  <c r="CZ205" i="1"/>
  <c r="CZ206" i="1"/>
  <c r="CZ207" i="1"/>
  <c r="CZ208" i="1"/>
  <c r="CZ209" i="1"/>
  <c r="CZ210" i="1"/>
  <c r="CZ211" i="1"/>
  <c r="CZ212" i="1"/>
  <c r="CZ213" i="1"/>
  <c r="CZ214" i="1"/>
  <c r="CZ215" i="1"/>
  <c r="CZ216" i="1"/>
  <c r="CZ217" i="1"/>
  <c r="CZ218" i="1"/>
  <c r="CZ219" i="1"/>
  <c r="CZ220" i="1"/>
  <c r="CZ221" i="1"/>
  <c r="CZ222" i="1"/>
  <c r="CZ223" i="1"/>
  <c r="CZ224" i="1"/>
  <c r="CZ225" i="1"/>
  <c r="CZ226" i="1"/>
  <c r="CZ227" i="1"/>
  <c r="CZ228" i="1"/>
  <c r="CZ229" i="1"/>
  <c r="CZ230" i="1"/>
  <c r="CZ231" i="1"/>
  <c r="CZ232" i="1"/>
  <c r="CZ233" i="1"/>
  <c r="CZ234" i="1"/>
  <c r="CZ235" i="1"/>
  <c r="CZ236" i="1"/>
  <c r="CZ237" i="1"/>
  <c r="CZ238" i="1"/>
  <c r="CZ239" i="1"/>
  <c r="CZ240" i="1"/>
  <c r="CZ241" i="1"/>
  <c r="CZ242" i="1"/>
  <c r="CZ243" i="1"/>
  <c r="CZ244" i="1"/>
  <c r="CZ245" i="1"/>
  <c r="CZ246" i="1"/>
  <c r="CZ247" i="1"/>
  <c r="CZ248" i="1"/>
  <c r="CZ249" i="1"/>
  <c r="CZ250" i="1"/>
  <c r="CZ251" i="1"/>
  <c r="CZ252" i="1"/>
  <c r="CZ253" i="1"/>
  <c r="CZ254" i="1"/>
  <c r="CZ255" i="1"/>
  <c r="CZ256" i="1"/>
  <c r="CZ257" i="1"/>
  <c r="CZ258" i="1"/>
  <c r="CZ259" i="1"/>
  <c r="CZ260" i="1"/>
  <c r="CZ261" i="1"/>
  <c r="CZ262" i="1"/>
  <c r="CZ263" i="1"/>
  <c r="CZ264" i="1"/>
  <c r="CZ265" i="1"/>
  <c r="CZ266" i="1"/>
  <c r="CZ267" i="1"/>
  <c r="CZ268" i="1"/>
  <c r="CZ269" i="1"/>
  <c r="CZ270" i="1"/>
  <c r="CZ271" i="1"/>
  <c r="CZ272" i="1"/>
  <c r="CZ273" i="1"/>
  <c r="CZ274" i="1"/>
  <c r="CZ275" i="1"/>
  <c r="CZ276" i="1"/>
  <c r="CZ277" i="1"/>
  <c r="CZ278" i="1"/>
  <c r="CZ279" i="1"/>
  <c r="CZ280" i="1"/>
  <c r="CZ281" i="1"/>
  <c r="CZ282" i="1"/>
  <c r="CZ283" i="1"/>
  <c r="CZ284" i="1"/>
  <c r="CZ285" i="1"/>
  <c r="CZ286" i="1"/>
  <c r="CZ287" i="1"/>
  <c r="CZ288" i="1"/>
  <c r="CZ289" i="1"/>
  <c r="CZ290" i="1"/>
  <c r="CZ291" i="1"/>
  <c r="CZ292" i="1"/>
  <c r="CZ293" i="1"/>
  <c r="CZ294" i="1"/>
  <c r="CZ295" i="1"/>
  <c r="CZ296" i="1"/>
  <c r="CZ297" i="1"/>
  <c r="CZ298" i="1"/>
  <c r="CZ299" i="1"/>
  <c r="CZ300" i="1"/>
  <c r="CZ301" i="1"/>
  <c r="CZ302"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120" i="1"/>
  <c r="CY121" i="1"/>
  <c r="CY122" i="1"/>
  <c r="CY123" i="1"/>
  <c r="CY124" i="1"/>
  <c r="CY125" i="1"/>
  <c r="CY126" i="1"/>
  <c r="CY127" i="1"/>
  <c r="CY128" i="1"/>
  <c r="CY129" i="1"/>
  <c r="CY130" i="1"/>
  <c r="CY131" i="1"/>
  <c r="CY132" i="1"/>
  <c r="CY133" i="1"/>
  <c r="CY134" i="1"/>
  <c r="CY135" i="1"/>
  <c r="CY136" i="1"/>
  <c r="CY137" i="1"/>
  <c r="CY138" i="1"/>
  <c r="CY139" i="1"/>
  <c r="CY140" i="1"/>
  <c r="CY141" i="1"/>
  <c r="CY142" i="1"/>
  <c r="CY143" i="1"/>
  <c r="CY144" i="1"/>
  <c r="CY145" i="1"/>
  <c r="CY146" i="1"/>
  <c r="CY147" i="1"/>
  <c r="CY148" i="1"/>
  <c r="CY149" i="1"/>
  <c r="CY150" i="1"/>
  <c r="CY151" i="1"/>
  <c r="CY152" i="1"/>
  <c r="CY153" i="1"/>
  <c r="CY154" i="1"/>
  <c r="CY155" i="1"/>
  <c r="CY156" i="1"/>
  <c r="CY157" i="1"/>
  <c r="CY158" i="1"/>
  <c r="CY159" i="1"/>
  <c r="CY160" i="1"/>
  <c r="CY161" i="1"/>
  <c r="CY162" i="1"/>
  <c r="CY163" i="1"/>
  <c r="CY164" i="1"/>
  <c r="CY165" i="1"/>
  <c r="CY166" i="1"/>
  <c r="CY167" i="1"/>
  <c r="CY168" i="1"/>
  <c r="CY169" i="1"/>
  <c r="CY170" i="1"/>
  <c r="CY171" i="1"/>
  <c r="CY172" i="1"/>
  <c r="CY173" i="1"/>
  <c r="CY174" i="1"/>
  <c r="CY175" i="1"/>
  <c r="CY176" i="1"/>
  <c r="CY177" i="1"/>
  <c r="CY178" i="1"/>
  <c r="CY179" i="1"/>
  <c r="CY180" i="1"/>
  <c r="CY181" i="1"/>
  <c r="CY182" i="1"/>
  <c r="CY183" i="1"/>
  <c r="CY184" i="1"/>
  <c r="CY185" i="1"/>
  <c r="CY186" i="1"/>
  <c r="CY187" i="1"/>
  <c r="CY188" i="1"/>
  <c r="CY189" i="1"/>
  <c r="CY190" i="1"/>
  <c r="CY191" i="1"/>
  <c r="CY192" i="1"/>
  <c r="CY193" i="1"/>
  <c r="CY194" i="1"/>
  <c r="CY195" i="1"/>
  <c r="CY196" i="1"/>
  <c r="CY197" i="1"/>
  <c r="CY198" i="1"/>
  <c r="CY199" i="1"/>
  <c r="CY200" i="1"/>
  <c r="CY201" i="1"/>
  <c r="CY202" i="1"/>
  <c r="CY203" i="1"/>
  <c r="CY204" i="1"/>
  <c r="CY205" i="1"/>
  <c r="CY206" i="1"/>
  <c r="CY207" i="1"/>
  <c r="CY208" i="1"/>
  <c r="CY209" i="1"/>
  <c r="CY210" i="1"/>
  <c r="CY211" i="1"/>
  <c r="CY212" i="1"/>
  <c r="CY213" i="1"/>
  <c r="CY214" i="1"/>
  <c r="CY215" i="1"/>
  <c r="CY216" i="1"/>
  <c r="CY217" i="1"/>
  <c r="CY218" i="1"/>
  <c r="CY219" i="1"/>
  <c r="CY220" i="1"/>
  <c r="CY221" i="1"/>
  <c r="CY222" i="1"/>
  <c r="CY223" i="1"/>
  <c r="CY224" i="1"/>
  <c r="CY225" i="1"/>
  <c r="CY226" i="1"/>
  <c r="CY227" i="1"/>
  <c r="CY228" i="1"/>
  <c r="CY229" i="1"/>
  <c r="CY230" i="1"/>
  <c r="CY231" i="1"/>
  <c r="CY232" i="1"/>
  <c r="CY233" i="1"/>
  <c r="CY234" i="1"/>
  <c r="CY235" i="1"/>
  <c r="CY236" i="1"/>
  <c r="CY237" i="1"/>
  <c r="CY238" i="1"/>
  <c r="CY239" i="1"/>
  <c r="CY240" i="1"/>
  <c r="CY241" i="1"/>
  <c r="CY242" i="1"/>
  <c r="CY243" i="1"/>
  <c r="CY244" i="1"/>
  <c r="CY245" i="1"/>
  <c r="CY246" i="1"/>
  <c r="CY247" i="1"/>
  <c r="CY248" i="1"/>
  <c r="CY249" i="1"/>
  <c r="CY250" i="1"/>
  <c r="CY251" i="1"/>
  <c r="CY252" i="1"/>
  <c r="CY253" i="1"/>
  <c r="CY254" i="1"/>
  <c r="CY255" i="1"/>
  <c r="CY256" i="1"/>
  <c r="CY257" i="1"/>
  <c r="CY258" i="1"/>
  <c r="CY259" i="1"/>
  <c r="CY260" i="1"/>
  <c r="CY261" i="1"/>
  <c r="CY262" i="1"/>
  <c r="CY263" i="1"/>
  <c r="CY264" i="1"/>
  <c r="CY265" i="1"/>
  <c r="CY266" i="1"/>
  <c r="CY267" i="1"/>
  <c r="CY268" i="1"/>
  <c r="CY269" i="1"/>
  <c r="CY270" i="1"/>
  <c r="CY271" i="1"/>
  <c r="CY272" i="1"/>
  <c r="CY273" i="1"/>
  <c r="CY274" i="1"/>
  <c r="CY275" i="1"/>
  <c r="CY276" i="1"/>
  <c r="CY277" i="1"/>
  <c r="CY278" i="1"/>
  <c r="CY279" i="1"/>
  <c r="CY280" i="1"/>
  <c r="CY281" i="1"/>
  <c r="CY282" i="1"/>
  <c r="CY283" i="1"/>
  <c r="CY284" i="1"/>
  <c r="CY285" i="1"/>
  <c r="CY286" i="1"/>
  <c r="CY287" i="1"/>
  <c r="CY288" i="1"/>
  <c r="CY289" i="1"/>
  <c r="CY290" i="1"/>
  <c r="CY291" i="1"/>
  <c r="CY292" i="1"/>
  <c r="CY293" i="1"/>
  <c r="CY294" i="1"/>
  <c r="CY295" i="1"/>
  <c r="CY296" i="1"/>
  <c r="CY297" i="1"/>
  <c r="CY298" i="1"/>
  <c r="CY299" i="1"/>
  <c r="CY300" i="1"/>
  <c r="CY301" i="1"/>
  <c r="CY302"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W66" i="1"/>
  <c r="CW67" i="1"/>
  <c r="CW68" i="1"/>
  <c r="CW69" i="1"/>
  <c r="CW70" i="1"/>
  <c r="CW71" i="1"/>
  <c r="CW72" i="1"/>
  <c r="CW73" i="1"/>
  <c r="CW74" i="1"/>
  <c r="CW75" i="1"/>
  <c r="CW76" i="1"/>
  <c r="CW77" i="1"/>
  <c r="CW78" i="1"/>
  <c r="CW79" i="1"/>
  <c r="CW80" i="1"/>
  <c r="CW81" i="1"/>
  <c r="CW82" i="1"/>
  <c r="CW83" i="1"/>
  <c r="CW84" i="1"/>
  <c r="CW85" i="1"/>
  <c r="CW86" i="1"/>
  <c r="CW87" i="1"/>
  <c r="CW88" i="1"/>
  <c r="CW89" i="1"/>
  <c r="CW90" i="1"/>
  <c r="CW91" i="1"/>
  <c r="CW92" i="1"/>
  <c r="CW93" i="1"/>
  <c r="CW94" i="1"/>
  <c r="CW95" i="1"/>
  <c r="CW96" i="1"/>
  <c r="CW97" i="1"/>
  <c r="CW98" i="1"/>
  <c r="CW99" i="1"/>
  <c r="CW100" i="1"/>
  <c r="CW101" i="1"/>
  <c r="CW102" i="1"/>
  <c r="CW103" i="1"/>
  <c r="CW104" i="1"/>
  <c r="CW105" i="1"/>
  <c r="CW106" i="1"/>
  <c r="CW107" i="1"/>
  <c r="CW108" i="1"/>
  <c r="CW109" i="1"/>
  <c r="CW110" i="1"/>
  <c r="CW111" i="1"/>
  <c r="CW112" i="1"/>
  <c r="CW113" i="1"/>
  <c r="CW114" i="1"/>
  <c r="CW115" i="1"/>
  <c r="CW116" i="1"/>
  <c r="CW117" i="1"/>
  <c r="CW118" i="1"/>
  <c r="CW119" i="1"/>
  <c r="CW120" i="1"/>
  <c r="CW121" i="1"/>
  <c r="CW122" i="1"/>
  <c r="CW123" i="1"/>
  <c r="CW124" i="1"/>
  <c r="CW125" i="1"/>
  <c r="CW126" i="1"/>
  <c r="CW127" i="1"/>
  <c r="CW128" i="1"/>
  <c r="CW129" i="1"/>
  <c r="CW130" i="1"/>
  <c r="CW131" i="1"/>
  <c r="CW132" i="1"/>
  <c r="CW133" i="1"/>
  <c r="CW134" i="1"/>
  <c r="CW135" i="1"/>
  <c r="CW136" i="1"/>
  <c r="CW137" i="1"/>
  <c r="CW138" i="1"/>
  <c r="CW139" i="1"/>
  <c r="CW140" i="1"/>
  <c r="CW141" i="1"/>
  <c r="CW142" i="1"/>
  <c r="CW143" i="1"/>
  <c r="CW144" i="1"/>
  <c r="CW145" i="1"/>
  <c r="CW146" i="1"/>
  <c r="CW147" i="1"/>
  <c r="CW148" i="1"/>
  <c r="CW149" i="1"/>
  <c r="CW150" i="1"/>
  <c r="CW151" i="1"/>
  <c r="CW152" i="1"/>
  <c r="CW153" i="1"/>
  <c r="CW154" i="1"/>
  <c r="CW155" i="1"/>
  <c r="CW156" i="1"/>
  <c r="CW157" i="1"/>
  <c r="CW158" i="1"/>
  <c r="CW159" i="1"/>
  <c r="CW160" i="1"/>
  <c r="CW161" i="1"/>
  <c r="CW162" i="1"/>
  <c r="CW163" i="1"/>
  <c r="CW164" i="1"/>
  <c r="CW165" i="1"/>
  <c r="CW166" i="1"/>
  <c r="CW167" i="1"/>
  <c r="CW168" i="1"/>
  <c r="CW169" i="1"/>
  <c r="CW170" i="1"/>
  <c r="CW171" i="1"/>
  <c r="CW172" i="1"/>
  <c r="CW173" i="1"/>
  <c r="CW174" i="1"/>
  <c r="CW175" i="1"/>
  <c r="CW176" i="1"/>
  <c r="CW177" i="1"/>
  <c r="CW178" i="1"/>
  <c r="CW179" i="1"/>
  <c r="CW180" i="1"/>
  <c r="CW181" i="1"/>
  <c r="CW182" i="1"/>
  <c r="CW183" i="1"/>
  <c r="CW184" i="1"/>
  <c r="CW185" i="1"/>
  <c r="CW186" i="1"/>
  <c r="CW187" i="1"/>
  <c r="CW188" i="1"/>
  <c r="CW189" i="1"/>
  <c r="CW190" i="1"/>
  <c r="CW191" i="1"/>
  <c r="CW192" i="1"/>
  <c r="CW193" i="1"/>
  <c r="CW194" i="1"/>
  <c r="CW195" i="1"/>
  <c r="CW196" i="1"/>
  <c r="CW197" i="1"/>
  <c r="CW198" i="1"/>
  <c r="CW199" i="1"/>
  <c r="CW200" i="1"/>
  <c r="CW201" i="1"/>
  <c r="CW202" i="1"/>
  <c r="CW203" i="1"/>
  <c r="CW204" i="1"/>
  <c r="CW205" i="1"/>
  <c r="CW206" i="1"/>
  <c r="CW207" i="1"/>
  <c r="CW208" i="1"/>
  <c r="CW209" i="1"/>
  <c r="CW210" i="1"/>
  <c r="CW211" i="1"/>
  <c r="CW212" i="1"/>
  <c r="CW213" i="1"/>
  <c r="CW214" i="1"/>
  <c r="CW215" i="1"/>
  <c r="CW216" i="1"/>
  <c r="CW217" i="1"/>
  <c r="CW218" i="1"/>
  <c r="CW219" i="1"/>
  <c r="CW220" i="1"/>
  <c r="CW221" i="1"/>
  <c r="CW222" i="1"/>
  <c r="CW223" i="1"/>
  <c r="CW224" i="1"/>
  <c r="CW225" i="1"/>
  <c r="CW226" i="1"/>
  <c r="CW227" i="1"/>
  <c r="CW228" i="1"/>
  <c r="CW229" i="1"/>
  <c r="CW230" i="1"/>
  <c r="CW231" i="1"/>
  <c r="CW232" i="1"/>
  <c r="CW233" i="1"/>
  <c r="CW234" i="1"/>
  <c r="CW235" i="1"/>
  <c r="CW236" i="1"/>
  <c r="CW237" i="1"/>
  <c r="CW238" i="1"/>
  <c r="CW239" i="1"/>
  <c r="CW240" i="1"/>
  <c r="CW241" i="1"/>
  <c r="CW242" i="1"/>
  <c r="CW243" i="1"/>
  <c r="CW244" i="1"/>
  <c r="CW245" i="1"/>
  <c r="CW246" i="1"/>
  <c r="CW247" i="1"/>
  <c r="CW248" i="1"/>
  <c r="CW249" i="1"/>
  <c r="CW250" i="1"/>
  <c r="CW251" i="1"/>
  <c r="CW252" i="1"/>
  <c r="CW253" i="1"/>
  <c r="CW254" i="1"/>
  <c r="CW255" i="1"/>
  <c r="CW256" i="1"/>
  <c r="CW257" i="1"/>
  <c r="CW258" i="1"/>
  <c r="CW259" i="1"/>
  <c r="CW260" i="1"/>
  <c r="CW261" i="1"/>
  <c r="CW262" i="1"/>
  <c r="CW263" i="1"/>
  <c r="CW264" i="1"/>
  <c r="CW265" i="1"/>
  <c r="CW266" i="1"/>
  <c r="CW267" i="1"/>
  <c r="CW268" i="1"/>
  <c r="CW269" i="1"/>
  <c r="CW270" i="1"/>
  <c r="CW271" i="1"/>
  <c r="CW272" i="1"/>
  <c r="CW273" i="1"/>
  <c r="CW274" i="1"/>
  <c r="CW275" i="1"/>
  <c r="CW276" i="1"/>
  <c r="CW277" i="1"/>
  <c r="CW278" i="1"/>
  <c r="CW279" i="1"/>
  <c r="CW280" i="1"/>
  <c r="CW281" i="1"/>
  <c r="CW282" i="1"/>
  <c r="CW283" i="1"/>
  <c r="CW284" i="1"/>
  <c r="CW285" i="1"/>
  <c r="CW286" i="1"/>
  <c r="CW287" i="1"/>
  <c r="CW288" i="1"/>
  <c r="CW289" i="1"/>
  <c r="CW290" i="1"/>
  <c r="CW291" i="1"/>
  <c r="CW292" i="1"/>
  <c r="CW293" i="1"/>
  <c r="CW294" i="1"/>
  <c r="CW295" i="1"/>
  <c r="CW296" i="1"/>
  <c r="CW297" i="1"/>
  <c r="CW298" i="1"/>
  <c r="CW299" i="1"/>
  <c r="CW300" i="1"/>
  <c r="CW301" i="1"/>
  <c r="CW302"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146" i="1"/>
  <c r="CV147" i="1"/>
  <c r="CV148" i="1"/>
  <c r="CV149" i="1"/>
  <c r="CV150" i="1"/>
  <c r="CV151" i="1"/>
  <c r="CV152" i="1"/>
  <c r="CV153" i="1"/>
  <c r="CV154" i="1"/>
  <c r="CV155" i="1"/>
  <c r="CV156" i="1"/>
  <c r="CV157" i="1"/>
  <c r="CV158" i="1"/>
  <c r="CV159" i="1"/>
  <c r="CV160" i="1"/>
  <c r="CV161" i="1"/>
  <c r="CV162" i="1"/>
  <c r="CV163" i="1"/>
  <c r="CV164" i="1"/>
  <c r="CV165" i="1"/>
  <c r="CV166" i="1"/>
  <c r="CV167" i="1"/>
  <c r="CV168" i="1"/>
  <c r="CV169" i="1"/>
  <c r="CV170" i="1"/>
  <c r="CV171" i="1"/>
  <c r="CV172" i="1"/>
  <c r="CV173" i="1"/>
  <c r="CV174" i="1"/>
  <c r="CV175" i="1"/>
  <c r="CV176" i="1"/>
  <c r="CV177" i="1"/>
  <c r="CV178" i="1"/>
  <c r="CV179" i="1"/>
  <c r="CV180" i="1"/>
  <c r="CV181" i="1"/>
  <c r="CV182" i="1"/>
  <c r="CV183" i="1"/>
  <c r="CV184" i="1"/>
  <c r="CV185" i="1"/>
  <c r="CV186" i="1"/>
  <c r="CV187" i="1"/>
  <c r="CV188" i="1"/>
  <c r="CV189" i="1"/>
  <c r="CV190" i="1"/>
  <c r="CV191" i="1"/>
  <c r="CV192" i="1"/>
  <c r="CV193" i="1"/>
  <c r="CV194" i="1"/>
  <c r="CV195" i="1"/>
  <c r="CV196" i="1"/>
  <c r="CV197" i="1"/>
  <c r="CV198" i="1"/>
  <c r="CV199" i="1"/>
  <c r="CV200" i="1"/>
  <c r="CV201" i="1"/>
  <c r="CV202" i="1"/>
  <c r="CV203" i="1"/>
  <c r="CV204" i="1"/>
  <c r="CV205" i="1"/>
  <c r="CV206" i="1"/>
  <c r="CV207" i="1"/>
  <c r="CV208" i="1"/>
  <c r="CV209" i="1"/>
  <c r="CV210" i="1"/>
  <c r="CV211" i="1"/>
  <c r="CV212" i="1"/>
  <c r="CV213" i="1"/>
  <c r="CV214" i="1"/>
  <c r="CV215" i="1"/>
  <c r="CV216" i="1"/>
  <c r="CV217" i="1"/>
  <c r="CV218" i="1"/>
  <c r="CV219" i="1"/>
  <c r="CV220" i="1"/>
  <c r="CV221" i="1"/>
  <c r="CV222" i="1"/>
  <c r="CV223" i="1"/>
  <c r="CV224" i="1"/>
  <c r="CV225" i="1"/>
  <c r="CV226" i="1"/>
  <c r="CV227" i="1"/>
  <c r="CV228" i="1"/>
  <c r="CV229" i="1"/>
  <c r="CV230" i="1"/>
  <c r="CV231" i="1"/>
  <c r="CV232" i="1"/>
  <c r="CV233" i="1"/>
  <c r="CV234" i="1"/>
  <c r="CV235" i="1"/>
  <c r="CV236" i="1"/>
  <c r="CV237" i="1"/>
  <c r="CV238" i="1"/>
  <c r="CV239" i="1"/>
  <c r="CV240" i="1"/>
  <c r="CV241" i="1"/>
  <c r="CV242" i="1"/>
  <c r="CV243" i="1"/>
  <c r="CV244" i="1"/>
  <c r="CV245" i="1"/>
  <c r="CV246" i="1"/>
  <c r="CV247" i="1"/>
  <c r="CV248" i="1"/>
  <c r="CV249" i="1"/>
  <c r="CV250" i="1"/>
  <c r="CV251" i="1"/>
  <c r="CV252" i="1"/>
  <c r="CV253" i="1"/>
  <c r="CV254" i="1"/>
  <c r="CV255" i="1"/>
  <c r="CV256" i="1"/>
  <c r="CV257" i="1"/>
  <c r="CV258" i="1"/>
  <c r="CV259" i="1"/>
  <c r="CV260" i="1"/>
  <c r="CV261" i="1"/>
  <c r="CV262" i="1"/>
  <c r="CV263" i="1"/>
  <c r="CV264" i="1"/>
  <c r="CV265" i="1"/>
  <c r="CV266" i="1"/>
  <c r="CV267" i="1"/>
  <c r="CV268" i="1"/>
  <c r="CV269" i="1"/>
  <c r="CV270" i="1"/>
  <c r="CV271" i="1"/>
  <c r="CV272" i="1"/>
  <c r="CV273" i="1"/>
  <c r="CV274" i="1"/>
  <c r="CV275" i="1"/>
  <c r="CV276" i="1"/>
  <c r="CV277" i="1"/>
  <c r="CV278" i="1"/>
  <c r="CV279" i="1"/>
  <c r="CV280" i="1"/>
  <c r="CV281" i="1"/>
  <c r="CV282" i="1"/>
  <c r="CV283" i="1"/>
  <c r="CV284" i="1"/>
  <c r="CV285" i="1"/>
  <c r="CV286" i="1"/>
  <c r="CV287" i="1"/>
  <c r="CV288" i="1"/>
  <c r="CV289" i="1"/>
  <c r="CV290" i="1"/>
  <c r="CV291" i="1"/>
  <c r="CV292" i="1"/>
  <c r="CV293" i="1"/>
  <c r="CV294" i="1"/>
  <c r="CV295" i="1"/>
  <c r="CV296" i="1"/>
  <c r="CV297" i="1"/>
  <c r="CV298" i="1"/>
  <c r="CV299" i="1"/>
  <c r="CV300" i="1"/>
  <c r="CV301" i="1"/>
  <c r="CV302"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U64" i="1"/>
  <c r="CU65" i="1"/>
  <c r="CU66" i="1"/>
  <c r="CU67" i="1"/>
  <c r="CU68" i="1"/>
  <c r="CU69" i="1"/>
  <c r="CU70" i="1"/>
  <c r="CU71" i="1"/>
  <c r="CU72" i="1"/>
  <c r="CU73" i="1"/>
  <c r="CU74" i="1"/>
  <c r="CU75" i="1"/>
  <c r="CU76" i="1"/>
  <c r="CU77" i="1"/>
  <c r="CU78" i="1"/>
  <c r="CU79" i="1"/>
  <c r="CU80" i="1"/>
  <c r="CU81" i="1"/>
  <c r="CU82" i="1"/>
  <c r="CU83" i="1"/>
  <c r="CU84" i="1"/>
  <c r="CU85" i="1"/>
  <c r="CU86" i="1"/>
  <c r="CU87" i="1"/>
  <c r="CU88" i="1"/>
  <c r="CU89" i="1"/>
  <c r="CU90" i="1"/>
  <c r="CU91" i="1"/>
  <c r="CU92" i="1"/>
  <c r="CU93" i="1"/>
  <c r="CU94" i="1"/>
  <c r="CU95" i="1"/>
  <c r="CU96" i="1"/>
  <c r="CU97" i="1"/>
  <c r="CU98" i="1"/>
  <c r="CU99" i="1"/>
  <c r="CU100" i="1"/>
  <c r="CU101" i="1"/>
  <c r="CU102" i="1"/>
  <c r="CU103" i="1"/>
  <c r="CU104" i="1"/>
  <c r="CU105" i="1"/>
  <c r="CU106" i="1"/>
  <c r="CU107" i="1"/>
  <c r="CU108" i="1"/>
  <c r="CU109" i="1"/>
  <c r="CU110" i="1"/>
  <c r="CU111" i="1"/>
  <c r="CU112" i="1"/>
  <c r="CU113" i="1"/>
  <c r="CU114" i="1"/>
  <c r="CU115" i="1"/>
  <c r="CU116" i="1"/>
  <c r="CU117" i="1"/>
  <c r="CU118" i="1"/>
  <c r="CU119" i="1"/>
  <c r="CU120" i="1"/>
  <c r="CU121" i="1"/>
  <c r="CU122" i="1"/>
  <c r="CU123" i="1"/>
  <c r="CU124" i="1"/>
  <c r="CU125" i="1"/>
  <c r="CU126" i="1"/>
  <c r="CU127" i="1"/>
  <c r="CU128" i="1"/>
  <c r="CU129" i="1"/>
  <c r="CU130" i="1"/>
  <c r="CU131" i="1"/>
  <c r="CU132" i="1"/>
  <c r="CU133" i="1"/>
  <c r="CU134" i="1"/>
  <c r="CU135" i="1"/>
  <c r="CU136" i="1"/>
  <c r="CU137" i="1"/>
  <c r="CU138" i="1"/>
  <c r="CU139" i="1"/>
  <c r="CU140" i="1"/>
  <c r="CU141" i="1"/>
  <c r="CU142" i="1"/>
  <c r="CU143" i="1"/>
  <c r="CU144" i="1"/>
  <c r="CU145" i="1"/>
  <c r="CU146" i="1"/>
  <c r="CU147" i="1"/>
  <c r="CU148" i="1"/>
  <c r="CU149" i="1"/>
  <c r="CU150" i="1"/>
  <c r="CU151" i="1"/>
  <c r="CU152" i="1"/>
  <c r="CU153" i="1"/>
  <c r="CU154" i="1"/>
  <c r="CU155" i="1"/>
  <c r="CU156" i="1"/>
  <c r="CU157" i="1"/>
  <c r="CU158" i="1"/>
  <c r="CU159" i="1"/>
  <c r="CU160" i="1"/>
  <c r="CU161" i="1"/>
  <c r="CU162" i="1"/>
  <c r="CU163" i="1"/>
  <c r="CU164" i="1"/>
  <c r="CU165" i="1"/>
  <c r="CU166" i="1"/>
  <c r="CU167" i="1"/>
  <c r="CU168" i="1"/>
  <c r="CU169" i="1"/>
  <c r="CU170" i="1"/>
  <c r="CU171" i="1"/>
  <c r="CU172" i="1"/>
  <c r="CU173" i="1"/>
  <c r="CU174" i="1"/>
  <c r="CU175" i="1"/>
  <c r="CU176" i="1"/>
  <c r="CU177" i="1"/>
  <c r="CU178" i="1"/>
  <c r="CU179" i="1"/>
  <c r="CU180" i="1"/>
  <c r="CU181" i="1"/>
  <c r="CU182" i="1"/>
  <c r="CU183" i="1"/>
  <c r="CU184" i="1"/>
  <c r="CU185" i="1"/>
  <c r="CU186" i="1"/>
  <c r="CU187" i="1"/>
  <c r="CU188" i="1"/>
  <c r="CU189" i="1"/>
  <c r="CU190" i="1"/>
  <c r="CU191" i="1"/>
  <c r="CU192" i="1"/>
  <c r="CU193" i="1"/>
  <c r="CU194" i="1"/>
  <c r="CU195" i="1"/>
  <c r="CU196" i="1"/>
  <c r="CU197" i="1"/>
  <c r="CU198" i="1"/>
  <c r="CU199" i="1"/>
  <c r="CU200" i="1"/>
  <c r="CU201" i="1"/>
  <c r="CU202" i="1"/>
  <c r="CU203" i="1"/>
  <c r="CU204" i="1"/>
  <c r="CU205" i="1"/>
  <c r="CU206" i="1"/>
  <c r="CU207" i="1"/>
  <c r="CU208" i="1"/>
  <c r="CU209" i="1"/>
  <c r="CU210" i="1"/>
  <c r="CU211" i="1"/>
  <c r="CU212" i="1"/>
  <c r="CU213" i="1"/>
  <c r="CU214" i="1"/>
  <c r="CU215" i="1"/>
  <c r="CU216" i="1"/>
  <c r="CU217" i="1"/>
  <c r="CU218" i="1"/>
  <c r="CU219" i="1"/>
  <c r="CU220" i="1"/>
  <c r="CU221" i="1"/>
  <c r="CU222" i="1"/>
  <c r="CU223" i="1"/>
  <c r="CU224" i="1"/>
  <c r="CU225" i="1"/>
  <c r="CU226" i="1"/>
  <c r="CU227" i="1"/>
  <c r="CU228" i="1"/>
  <c r="CU229" i="1"/>
  <c r="CU230" i="1"/>
  <c r="CU231" i="1"/>
  <c r="CU232" i="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U273" i="1"/>
  <c r="CU274" i="1"/>
  <c r="CU275" i="1"/>
  <c r="CU276" i="1"/>
  <c r="CU277" i="1"/>
  <c r="CU278" i="1"/>
  <c r="CU279" i="1"/>
  <c r="CU280" i="1"/>
  <c r="CU281" i="1"/>
  <c r="CU282" i="1"/>
  <c r="CU283" i="1"/>
  <c r="CU284" i="1"/>
  <c r="CU285" i="1"/>
  <c r="CU286" i="1"/>
  <c r="CU287" i="1"/>
  <c r="CU288" i="1"/>
  <c r="CU289" i="1"/>
  <c r="CU290" i="1"/>
  <c r="CU291" i="1"/>
  <c r="CU292" i="1"/>
  <c r="CU293" i="1"/>
  <c r="CU294" i="1"/>
  <c r="CU295" i="1"/>
  <c r="CU296" i="1"/>
  <c r="CU297" i="1"/>
  <c r="CU298" i="1"/>
  <c r="CU299" i="1"/>
  <c r="CU300" i="1"/>
  <c r="CU301" i="1"/>
  <c r="CU302"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T64" i="1"/>
  <c r="CT65" i="1"/>
  <c r="CT66" i="1"/>
  <c r="CT67" i="1"/>
  <c r="CT68" i="1"/>
  <c r="CT69" i="1"/>
  <c r="CT70" i="1"/>
  <c r="CT71" i="1"/>
  <c r="CT72" i="1"/>
  <c r="CT73" i="1"/>
  <c r="CT74"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R64" i="1"/>
  <c r="CR65" i="1"/>
  <c r="CR66" i="1"/>
  <c r="CR67" i="1"/>
  <c r="CR68" i="1"/>
  <c r="CR69" i="1"/>
  <c r="CR70" i="1"/>
  <c r="CR71" i="1"/>
  <c r="CR72" i="1"/>
  <c r="CR73" i="1"/>
  <c r="CR74" i="1"/>
  <c r="CR75" i="1"/>
  <c r="CR76" i="1"/>
  <c r="CR77" i="1"/>
  <c r="CR78" i="1"/>
  <c r="CR79" i="1"/>
  <c r="CR80" i="1"/>
  <c r="CR81" i="1"/>
  <c r="CR82" i="1"/>
  <c r="CR83" i="1"/>
  <c r="CR84" i="1"/>
  <c r="CR85" i="1"/>
  <c r="CR86" i="1"/>
  <c r="CR87" i="1"/>
  <c r="CR88" i="1"/>
  <c r="CR89" i="1"/>
  <c r="CR90" i="1"/>
  <c r="CR91" i="1"/>
  <c r="CR92" i="1"/>
  <c r="CR93" i="1"/>
  <c r="CR94" i="1"/>
  <c r="CR95" i="1"/>
  <c r="CR96" i="1"/>
  <c r="CR97" i="1"/>
  <c r="CR98" i="1"/>
  <c r="CR99" i="1"/>
  <c r="CR100" i="1"/>
  <c r="CR101" i="1"/>
  <c r="CR102" i="1"/>
  <c r="CR103" i="1"/>
  <c r="CR104" i="1"/>
  <c r="CR105" i="1"/>
  <c r="CR106" i="1"/>
  <c r="CR107" i="1"/>
  <c r="CR108" i="1"/>
  <c r="CR109" i="1"/>
  <c r="CR110" i="1"/>
  <c r="CR111" i="1"/>
  <c r="CR112" i="1"/>
  <c r="CR113" i="1"/>
  <c r="CR114" i="1"/>
  <c r="CR115" i="1"/>
  <c r="CR116" i="1"/>
  <c r="CR117" i="1"/>
  <c r="CR118" i="1"/>
  <c r="CR119" i="1"/>
  <c r="CR120" i="1"/>
  <c r="CR121" i="1"/>
  <c r="CR122" i="1"/>
  <c r="CR123" i="1"/>
  <c r="CR124" i="1"/>
  <c r="CR125" i="1"/>
  <c r="CR126" i="1"/>
  <c r="CR127" i="1"/>
  <c r="CR128" i="1"/>
  <c r="CR129" i="1"/>
  <c r="CR130" i="1"/>
  <c r="CR131" i="1"/>
  <c r="CR132" i="1"/>
  <c r="CR133" i="1"/>
  <c r="CR134" i="1"/>
  <c r="CR135" i="1"/>
  <c r="CR136" i="1"/>
  <c r="CR137" i="1"/>
  <c r="CR138" i="1"/>
  <c r="CR139" i="1"/>
  <c r="CR140" i="1"/>
  <c r="CR141" i="1"/>
  <c r="CR142" i="1"/>
  <c r="CR143" i="1"/>
  <c r="CR144" i="1"/>
  <c r="CR145" i="1"/>
  <c r="CR146" i="1"/>
  <c r="CR147" i="1"/>
  <c r="CR148" i="1"/>
  <c r="CR149" i="1"/>
  <c r="CR150" i="1"/>
  <c r="CR151" i="1"/>
  <c r="CR152" i="1"/>
  <c r="CR153" i="1"/>
  <c r="CR154" i="1"/>
  <c r="CR155" i="1"/>
  <c r="CR156" i="1"/>
  <c r="CR157" i="1"/>
  <c r="CR158" i="1"/>
  <c r="CR159" i="1"/>
  <c r="CR160" i="1"/>
  <c r="CR161" i="1"/>
  <c r="CR162" i="1"/>
  <c r="CR163" i="1"/>
  <c r="CR164" i="1"/>
  <c r="CR165" i="1"/>
  <c r="CR166" i="1"/>
  <c r="CR167" i="1"/>
  <c r="CR168" i="1"/>
  <c r="CR169" i="1"/>
  <c r="CR170" i="1"/>
  <c r="CR171" i="1"/>
  <c r="CR172" i="1"/>
  <c r="CR173" i="1"/>
  <c r="CR174" i="1"/>
  <c r="CR175" i="1"/>
  <c r="CR176" i="1"/>
  <c r="CR177" i="1"/>
  <c r="CR178" i="1"/>
  <c r="CR179" i="1"/>
  <c r="CR180" i="1"/>
  <c r="CR181" i="1"/>
  <c r="CR182" i="1"/>
  <c r="CR183" i="1"/>
  <c r="CR184" i="1"/>
  <c r="CR185" i="1"/>
  <c r="CR186" i="1"/>
  <c r="CR187" i="1"/>
  <c r="CR188" i="1"/>
  <c r="CR189" i="1"/>
  <c r="CR190" i="1"/>
  <c r="CR191" i="1"/>
  <c r="CR192" i="1"/>
  <c r="CR193" i="1"/>
  <c r="CR194" i="1"/>
  <c r="CR195" i="1"/>
  <c r="CR196" i="1"/>
  <c r="CR197" i="1"/>
  <c r="CR198" i="1"/>
  <c r="CR199" i="1"/>
  <c r="CR200" i="1"/>
  <c r="CR201" i="1"/>
  <c r="CR202" i="1"/>
  <c r="CR203" i="1"/>
  <c r="CR204" i="1"/>
  <c r="CR205" i="1"/>
  <c r="CR206" i="1"/>
  <c r="CR207" i="1"/>
  <c r="CR208" i="1"/>
  <c r="CR209" i="1"/>
  <c r="CR210" i="1"/>
  <c r="CR211" i="1"/>
  <c r="CR212" i="1"/>
  <c r="CR213" i="1"/>
  <c r="CR214" i="1"/>
  <c r="CR215" i="1"/>
  <c r="CR216" i="1"/>
  <c r="CR217" i="1"/>
  <c r="CR218" i="1"/>
  <c r="CR219" i="1"/>
  <c r="CR220" i="1"/>
  <c r="CR221" i="1"/>
  <c r="CR222" i="1"/>
  <c r="CR223" i="1"/>
  <c r="CR224" i="1"/>
  <c r="CR225" i="1"/>
  <c r="CR226" i="1"/>
  <c r="CR227" i="1"/>
  <c r="CR228" i="1"/>
  <c r="CR229" i="1"/>
  <c r="CR230" i="1"/>
  <c r="CR231" i="1"/>
  <c r="CR232" i="1"/>
  <c r="CR233" i="1"/>
  <c r="CR234" i="1"/>
  <c r="CR235" i="1"/>
  <c r="CR236" i="1"/>
  <c r="CR237" i="1"/>
  <c r="CR238" i="1"/>
  <c r="CR239" i="1"/>
  <c r="CR240" i="1"/>
  <c r="CR241" i="1"/>
  <c r="CR242" i="1"/>
  <c r="CR243" i="1"/>
  <c r="CR244" i="1"/>
  <c r="CR245" i="1"/>
  <c r="CR246" i="1"/>
  <c r="CR247" i="1"/>
  <c r="CR248" i="1"/>
  <c r="CR249" i="1"/>
  <c r="CR250" i="1"/>
  <c r="CR251" i="1"/>
  <c r="CR252" i="1"/>
  <c r="CR253" i="1"/>
  <c r="CR254" i="1"/>
  <c r="CR255" i="1"/>
  <c r="CR256" i="1"/>
  <c r="CR257" i="1"/>
  <c r="CR258" i="1"/>
  <c r="CR259" i="1"/>
  <c r="CR260" i="1"/>
  <c r="CR261" i="1"/>
  <c r="CR262" i="1"/>
  <c r="CR263" i="1"/>
  <c r="CR264" i="1"/>
  <c r="CR265" i="1"/>
  <c r="CR266" i="1"/>
  <c r="CR267" i="1"/>
  <c r="CR268" i="1"/>
  <c r="CR269" i="1"/>
  <c r="CR270" i="1"/>
  <c r="CR271" i="1"/>
  <c r="CR272" i="1"/>
  <c r="CR273" i="1"/>
  <c r="CR274" i="1"/>
  <c r="CR275" i="1"/>
  <c r="CR276" i="1"/>
  <c r="CR277" i="1"/>
  <c r="CR278" i="1"/>
  <c r="CR279" i="1"/>
  <c r="CR280" i="1"/>
  <c r="CR281" i="1"/>
  <c r="CR282" i="1"/>
  <c r="CR283" i="1"/>
  <c r="CR284" i="1"/>
  <c r="CR285" i="1"/>
  <c r="CR286" i="1"/>
  <c r="CR287" i="1"/>
  <c r="CR288" i="1"/>
  <c r="CR289" i="1"/>
  <c r="CR290" i="1"/>
  <c r="CR291" i="1"/>
  <c r="CR292" i="1"/>
  <c r="CR293" i="1"/>
  <c r="CR294" i="1"/>
  <c r="CR295" i="1"/>
  <c r="CR296" i="1"/>
  <c r="CR297" i="1"/>
  <c r="CR298" i="1"/>
  <c r="CR299" i="1"/>
  <c r="CR300" i="1"/>
  <c r="CR301" i="1"/>
  <c r="CR302"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180" i="1"/>
  <c r="CP181" i="1"/>
  <c r="CP182" i="1"/>
  <c r="CP183" i="1"/>
  <c r="CP184" i="1"/>
  <c r="CP185" i="1"/>
  <c r="CP186" i="1"/>
  <c r="CP187" i="1"/>
  <c r="CP188" i="1"/>
  <c r="CP189" i="1"/>
  <c r="CP190" i="1"/>
  <c r="CP191" i="1"/>
  <c r="CP192" i="1"/>
  <c r="CP193" i="1"/>
  <c r="CP194" i="1"/>
  <c r="CP195" i="1"/>
  <c r="CP196" i="1"/>
  <c r="CP197" i="1"/>
  <c r="CP198" i="1"/>
  <c r="CP199" i="1"/>
  <c r="CP200" i="1"/>
  <c r="CP201" i="1"/>
  <c r="CP202" i="1"/>
  <c r="CP203" i="1"/>
  <c r="CP204" i="1"/>
  <c r="CP205" i="1"/>
  <c r="CP206" i="1"/>
  <c r="CP207" i="1"/>
  <c r="CP208" i="1"/>
  <c r="CP209" i="1"/>
  <c r="CP210" i="1"/>
  <c r="CP211" i="1"/>
  <c r="CP212" i="1"/>
  <c r="CP213" i="1"/>
  <c r="CP214" i="1"/>
  <c r="CP215" i="1"/>
  <c r="CP216" i="1"/>
  <c r="CP217" i="1"/>
  <c r="CP218" i="1"/>
  <c r="CP219" i="1"/>
  <c r="CP220" i="1"/>
  <c r="CP221" i="1"/>
  <c r="CP222" i="1"/>
  <c r="CP223" i="1"/>
  <c r="CP224" i="1"/>
  <c r="CP225" i="1"/>
  <c r="CP226" i="1"/>
  <c r="CP227" i="1"/>
  <c r="CP228" i="1"/>
  <c r="CP229" i="1"/>
  <c r="CP230" i="1"/>
  <c r="CP231" i="1"/>
  <c r="CP232" i="1"/>
  <c r="CP233" i="1"/>
  <c r="CP234" i="1"/>
  <c r="CP235" i="1"/>
  <c r="CP236" i="1"/>
  <c r="CP237" i="1"/>
  <c r="CP238" i="1"/>
  <c r="CP239" i="1"/>
  <c r="CP240" i="1"/>
  <c r="CP241" i="1"/>
  <c r="CP242" i="1"/>
  <c r="CP243" i="1"/>
  <c r="CP244" i="1"/>
  <c r="CP245" i="1"/>
  <c r="CP246" i="1"/>
  <c r="CP247" i="1"/>
  <c r="CP248" i="1"/>
  <c r="CP249" i="1"/>
  <c r="CP250" i="1"/>
  <c r="CP251" i="1"/>
  <c r="CP252" i="1"/>
  <c r="CP253" i="1"/>
  <c r="CP254" i="1"/>
  <c r="CP255" i="1"/>
  <c r="CP256" i="1"/>
  <c r="CP257" i="1"/>
  <c r="CP258" i="1"/>
  <c r="CP259" i="1"/>
  <c r="CP260" i="1"/>
  <c r="CP261" i="1"/>
  <c r="CP262" i="1"/>
  <c r="CP263" i="1"/>
  <c r="CP264" i="1"/>
  <c r="CP265" i="1"/>
  <c r="CP266" i="1"/>
  <c r="CP267" i="1"/>
  <c r="CP268" i="1"/>
  <c r="CP269" i="1"/>
  <c r="CP270" i="1"/>
  <c r="CP271" i="1"/>
  <c r="CP272" i="1"/>
  <c r="CP273" i="1"/>
  <c r="CP274" i="1"/>
  <c r="CP275" i="1"/>
  <c r="CP276" i="1"/>
  <c r="CP277" i="1"/>
  <c r="CP278" i="1"/>
  <c r="CP279" i="1"/>
  <c r="CP280" i="1"/>
  <c r="CP281" i="1"/>
  <c r="CP282" i="1"/>
  <c r="CP283" i="1"/>
  <c r="CP284" i="1"/>
  <c r="CP285" i="1"/>
  <c r="CP286" i="1"/>
  <c r="CP287" i="1"/>
  <c r="CP288" i="1"/>
  <c r="CP289" i="1"/>
  <c r="CP290" i="1"/>
  <c r="CP291" i="1"/>
  <c r="CP292" i="1"/>
  <c r="CP293" i="1"/>
  <c r="CP294" i="1"/>
  <c r="CP295" i="1"/>
  <c r="CP296" i="1"/>
  <c r="CP297" i="1"/>
  <c r="CP298" i="1"/>
  <c r="CP299" i="1"/>
  <c r="CP300" i="1"/>
  <c r="CP301" i="1"/>
  <c r="CP302"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N21" i="1"/>
  <c r="CN22" i="1"/>
  <c r="CN23" i="1"/>
  <c r="CN24" i="1"/>
  <c r="CN25" i="1"/>
  <c r="CN26" i="1"/>
  <c r="CN27" i="1"/>
  <c r="CN28" i="1"/>
  <c r="CN29" i="1"/>
  <c r="CN30" i="1"/>
  <c r="CN31" i="1"/>
  <c r="CN32" i="1"/>
  <c r="CN33" i="1"/>
  <c r="CN34" i="1"/>
  <c r="CN35" i="1"/>
  <c r="CN36" i="1"/>
  <c r="CN37" i="1"/>
  <c r="CN38" i="1"/>
  <c r="CN39" i="1"/>
  <c r="CN40" i="1"/>
  <c r="CN41" i="1"/>
  <c r="CN42" i="1"/>
  <c r="CN43" i="1"/>
  <c r="CN44" i="1"/>
  <c r="CN45" i="1"/>
  <c r="CN46" i="1"/>
  <c r="CN47" i="1"/>
  <c r="CN48" i="1"/>
  <c r="CN49" i="1"/>
  <c r="CN50" i="1"/>
  <c r="CN51" i="1"/>
  <c r="CN52" i="1"/>
  <c r="CN53" i="1"/>
  <c r="CN54" i="1"/>
  <c r="CN55" i="1"/>
  <c r="CN56" i="1"/>
  <c r="CN57" i="1"/>
  <c r="CN58" i="1"/>
  <c r="CN59" i="1"/>
  <c r="CN60" i="1"/>
  <c r="CN61" i="1"/>
  <c r="CN62" i="1"/>
  <c r="CN63" i="1"/>
  <c r="CN64" i="1"/>
  <c r="CN65" i="1"/>
  <c r="CN66" i="1"/>
  <c r="CN67" i="1"/>
  <c r="CN68" i="1"/>
  <c r="CN69" i="1"/>
  <c r="CN70" i="1"/>
  <c r="CN71" i="1"/>
  <c r="CN72" i="1"/>
  <c r="CN73" i="1"/>
  <c r="CN74" i="1"/>
  <c r="CN75" i="1"/>
  <c r="CN76" i="1"/>
  <c r="CN77" i="1"/>
  <c r="CN78" i="1"/>
  <c r="CN79" i="1"/>
  <c r="CN80" i="1"/>
  <c r="CN81" i="1"/>
  <c r="CN82" i="1"/>
  <c r="CN83" i="1"/>
  <c r="CN84" i="1"/>
  <c r="CN85" i="1"/>
  <c r="CN86" i="1"/>
  <c r="CN87" i="1"/>
  <c r="CN88" i="1"/>
  <c r="CN89" i="1"/>
  <c r="CN90" i="1"/>
  <c r="CN91" i="1"/>
  <c r="CN92" i="1"/>
  <c r="CN93" i="1"/>
  <c r="CN94" i="1"/>
  <c r="CN95" i="1"/>
  <c r="CN96" i="1"/>
  <c r="CN97" i="1"/>
  <c r="CN98" i="1"/>
  <c r="CN99" i="1"/>
  <c r="CN100" i="1"/>
  <c r="CN101" i="1"/>
  <c r="CN102" i="1"/>
  <c r="CN103" i="1"/>
  <c r="CN104" i="1"/>
  <c r="CN105" i="1"/>
  <c r="CN106" i="1"/>
  <c r="CN107" i="1"/>
  <c r="CN108" i="1"/>
  <c r="CN109" i="1"/>
  <c r="CN110" i="1"/>
  <c r="CN111" i="1"/>
  <c r="CN112" i="1"/>
  <c r="CN113" i="1"/>
  <c r="CN114" i="1"/>
  <c r="CN115" i="1"/>
  <c r="CN116" i="1"/>
  <c r="CN117" i="1"/>
  <c r="CN118" i="1"/>
  <c r="CN119" i="1"/>
  <c r="CN120" i="1"/>
  <c r="CN121" i="1"/>
  <c r="CN122" i="1"/>
  <c r="CN123" i="1"/>
  <c r="CN124" i="1"/>
  <c r="CN125" i="1"/>
  <c r="CN126" i="1"/>
  <c r="CN127" i="1"/>
  <c r="CN128" i="1"/>
  <c r="CN129" i="1"/>
  <c r="CN130" i="1"/>
  <c r="CN131" i="1"/>
  <c r="CN132" i="1"/>
  <c r="CN133" i="1"/>
  <c r="CN134" i="1"/>
  <c r="CN135" i="1"/>
  <c r="CN136" i="1"/>
  <c r="CN137" i="1"/>
  <c r="CN138" i="1"/>
  <c r="CN139" i="1"/>
  <c r="CN140" i="1"/>
  <c r="CN141" i="1"/>
  <c r="CN142" i="1"/>
  <c r="CN143" i="1"/>
  <c r="CN144" i="1"/>
  <c r="CN145" i="1"/>
  <c r="CN146" i="1"/>
  <c r="CN147" i="1"/>
  <c r="CN148" i="1"/>
  <c r="CN149" i="1"/>
  <c r="CN150" i="1"/>
  <c r="CN151" i="1"/>
  <c r="CN152" i="1"/>
  <c r="CN153" i="1"/>
  <c r="CN154" i="1"/>
  <c r="CN155" i="1"/>
  <c r="CN156" i="1"/>
  <c r="CN157" i="1"/>
  <c r="CN158" i="1"/>
  <c r="CN159" i="1"/>
  <c r="CN160" i="1"/>
  <c r="CN161" i="1"/>
  <c r="CN162" i="1"/>
  <c r="CN163" i="1"/>
  <c r="CN164" i="1"/>
  <c r="CN165" i="1"/>
  <c r="CN166" i="1"/>
  <c r="CN167" i="1"/>
  <c r="CN168" i="1"/>
  <c r="CN169" i="1"/>
  <c r="CN170" i="1"/>
  <c r="CN171" i="1"/>
  <c r="CN172" i="1"/>
  <c r="CN173" i="1"/>
  <c r="CN174" i="1"/>
  <c r="CN175" i="1"/>
  <c r="CN176" i="1"/>
  <c r="CN177" i="1"/>
  <c r="CN178" i="1"/>
  <c r="CN179" i="1"/>
  <c r="CN180" i="1"/>
  <c r="CN181" i="1"/>
  <c r="CN182" i="1"/>
  <c r="CN183" i="1"/>
  <c r="CN184" i="1"/>
  <c r="CN185" i="1"/>
  <c r="CN186" i="1"/>
  <c r="CN187" i="1"/>
  <c r="CN188" i="1"/>
  <c r="CN189" i="1"/>
  <c r="CN190" i="1"/>
  <c r="CN191" i="1"/>
  <c r="CN192" i="1"/>
  <c r="CN193" i="1"/>
  <c r="CN194" i="1"/>
  <c r="CN195" i="1"/>
  <c r="CN196" i="1"/>
  <c r="CN197" i="1"/>
  <c r="CN198" i="1"/>
  <c r="CN199" i="1"/>
  <c r="CN200" i="1"/>
  <c r="CN201" i="1"/>
  <c r="CN202" i="1"/>
  <c r="CN203" i="1"/>
  <c r="CN204" i="1"/>
  <c r="CN205" i="1"/>
  <c r="CN206" i="1"/>
  <c r="CN207" i="1"/>
  <c r="CN208" i="1"/>
  <c r="CN209" i="1"/>
  <c r="CN210" i="1"/>
  <c r="CN211" i="1"/>
  <c r="CN212" i="1"/>
  <c r="CN213" i="1"/>
  <c r="CN214" i="1"/>
  <c r="CN215" i="1"/>
  <c r="CN216" i="1"/>
  <c r="CN217" i="1"/>
  <c r="CN218" i="1"/>
  <c r="CN219" i="1"/>
  <c r="CN220" i="1"/>
  <c r="CN221" i="1"/>
  <c r="CN222" i="1"/>
  <c r="CN223" i="1"/>
  <c r="CN224" i="1"/>
  <c r="CN225" i="1"/>
  <c r="CN226" i="1"/>
  <c r="CN227" i="1"/>
  <c r="CN228" i="1"/>
  <c r="CN229" i="1"/>
  <c r="CN230" i="1"/>
  <c r="CN231" i="1"/>
  <c r="CN232" i="1"/>
  <c r="CN233" i="1"/>
  <c r="CN234" i="1"/>
  <c r="CN235" i="1"/>
  <c r="CN236" i="1"/>
  <c r="CN237" i="1"/>
  <c r="CN238" i="1"/>
  <c r="CN239" i="1"/>
  <c r="CN240" i="1"/>
  <c r="CN241" i="1"/>
  <c r="CN242" i="1"/>
  <c r="CN243" i="1"/>
  <c r="CN244" i="1"/>
  <c r="CN245" i="1"/>
  <c r="CN246" i="1"/>
  <c r="CN247" i="1"/>
  <c r="CN248" i="1"/>
  <c r="CN249" i="1"/>
  <c r="CN250" i="1"/>
  <c r="CN251" i="1"/>
  <c r="CN252" i="1"/>
  <c r="CN253" i="1"/>
  <c r="CN254" i="1"/>
  <c r="CN255" i="1"/>
  <c r="CN256" i="1"/>
  <c r="CN257" i="1"/>
  <c r="CN258" i="1"/>
  <c r="CN259" i="1"/>
  <c r="CN260" i="1"/>
  <c r="CN261" i="1"/>
  <c r="CN262" i="1"/>
  <c r="CN263" i="1"/>
  <c r="CN264" i="1"/>
  <c r="CN265" i="1"/>
  <c r="CN266" i="1"/>
  <c r="CN267" i="1"/>
  <c r="CN268" i="1"/>
  <c r="CN269" i="1"/>
  <c r="CN270" i="1"/>
  <c r="CN271" i="1"/>
  <c r="CN272" i="1"/>
  <c r="CN273" i="1"/>
  <c r="CN274" i="1"/>
  <c r="CN275" i="1"/>
  <c r="CN276" i="1"/>
  <c r="CN277" i="1"/>
  <c r="CN278" i="1"/>
  <c r="CN279" i="1"/>
  <c r="CN280" i="1"/>
  <c r="CN281" i="1"/>
  <c r="CN282" i="1"/>
  <c r="CN283" i="1"/>
  <c r="CN284" i="1"/>
  <c r="CN285" i="1"/>
  <c r="CN286" i="1"/>
  <c r="CN287" i="1"/>
  <c r="CN288" i="1"/>
  <c r="CN289" i="1"/>
  <c r="CN290" i="1"/>
  <c r="CN291" i="1"/>
  <c r="CN292" i="1"/>
  <c r="CN293" i="1"/>
  <c r="CN294" i="1"/>
  <c r="CN295" i="1"/>
  <c r="CN296" i="1"/>
  <c r="CN297" i="1"/>
  <c r="CN298" i="1"/>
  <c r="CN299" i="1"/>
  <c r="CN300" i="1"/>
  <c r="CN301" i="1"/>
  <c r="CN302"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75" i="1"/>
  <c r="CM76" i="1"/>
  <c r="CM77" i="1"/>
  <c r="CM78" i="1"/>
  <c r="CM79" i="1"/>
  <c r="CM80" i="1"/>
  <c r="CM81" i="1"/>
  <c r="CM82" i="1"/>
  <c r="CM83" i="1"/>
  <c r="CM84" i="1"/>
  <c r="CM85" i="1"/>
  <c r="CM86" i="1"/>
  <c r="CM87" i="1"/>
  <c r="CM88" i="1"/>
  <c r="CM89" i="1"/>
  <c r="CM90" i="1"/>
  <c r="CM91" i="1"/>
  <c r="CM92" i="1"/>
  <c r="CM93" i="1"/>
  <c r="CM94" i="1"/>
  <c r="CM95" i="1"/>
  <c r="CM96" i="1"/>
  <c r="CM97" i="1"/>
  <c r="CM98" i="1"/>
  <c r="CM99" i="1"/>
  <c r="CM100" i="1"/>
  <c r="CM101" i="1"/>
  <c r="CM102" i="1"/>
  <c r="CM103" i="1"/>
  <c r="CM104" i="1"/>
  <c r="CM105" i="1"/>
  <c r="CM106" i="1"/>
  <c r="CM107" i="1"/>
  <c r="CM108" i="1"/>
  <c r="CM109" i="1"/>
  <c r="CM110" i="1"/>
  <c r="CM111" i="1"/>
  <c r="CM112" i="1"/>
  <c r="CM113" i="1"/>
  <c r="CM114" i="1"/>
  <c r="CM115" i="1"/>
  <c r="CM116" i="1"/>
  <c r="CM117" i="1"/>
  <c r="CM118" i="1"/>
  <c r="CM119" i="1"/>
  <c r="CM120" i="1"/>
  <c r="CM121" i="1"/>
  <c r="CM122" i="1"/>
  <c r="CM123" i="1"/>
  <c r="CM124" i="1"/>
  <c r="CM125" i="1"/>
  <c r="CM126" i="1"/>
  <c r="CM127" i="1"/>
  <c r="CM128" i="1"/>
  <c r="CM129" i="1"/>
  <c r="CM130" i="1"/>
  <c r="CM131" i="1"/>
  <c r="CM132" i="1"/>
  <c r="CM133" i="1"/>
  <c r="CM134" i="1"/>
  <c r="CM135" i="1"/>
  <c r="CM136" i="1"/>
  <c r="CM137" i="1"/>
  <c r="CM138" i="1"/>
  <c r="CM139" i="1"/>
  <c r="CM140" i="1"/>
  <c r="CM141" i="1"/>
  <c r="CM142" i="1"/>
  <c r="CM143" i="1"/>
  <c r="CM144" i="1"/>
  <c r="CM145" i="1"/>
  <c r="CM146" i="1"/>
  <c r="CM147" i="1"/>
  <c r="CM148" i="1"/>
  <c r="CM149" i="1"/>
  <c r="CM150" i="1"/>
  <c r="CM151" i="1"/>
  <c r="CM152" i="1"/>
  <c r="CM153" i="1"/>
  <c r="CM154" i="1"/>
  <c r="CM155" i="1"/>
  <c r="CM156" i="1"/>
  <c r="CM157" i="1"/>
  <c r="CM158" i="1"/>
  <c r="CM159" i="1"/>
  <c r="CM160" i="1"/>
  <c r="CM161" i="1"/>
  <c r="CM162" i="1"/>
  <c r="CM163" i="1"/>
  <c r="CM164" i="1"/>
  <c r="CM165" i="1"/>
  <c r="CM166" i="1"/>
  <c r="CM167" i="1"/>
  <c r="CM168" i="1"/>
  <c r="CM169" i="1"/>
  <c r="CM170" i="1"/>
  <c r="CM171" i="1"/>
  <c r="CM172" i="1"/>
  <c r="CM173" i="1"/>
  <c r="CM174" i="1"/>
  <c r="CM175" i="1"/>
  <c r="CM176" i="1"/>
  <c r="CM177" i="1"/>
  <c r="CM178" i="1"/>
  <c r="CM179" i="1"/>
  <c r="CM180" i="1"/>
  <c r="CM181" i="1"/>
  <c r="CM182" i="1"/>
  <c r="CM183" i="1"/>
  <c r="CM184" i="1"/>
  <c r="CM185" i="1"/>
  <c r="CM186" i="1"/>
  <c r="CM187" i="1"/>
  <c r="CM188" i="1"/>
  <c r="CM189" i="1"/>
  <c r="CM190" i="1"/>
  <c r="CM191" i="1"/>
  <c r="CM192" i="1"/>
  <c r="CM193" i="1"/>
  <c r="CM194" i="1"/>
  <c r="CM195" i="1"/>
  <c r="CM196" i="1"/>
  <c r="CM197" i="1"/>
  <c r="CM198" i="1"/>
  <c r="CM199" i="1"/>
  <c r="CM200" i="1"/>
  <c r="CM201" i="1"/>
  <c r="CM202" i="1"/>
  <c r="CM203" i="1"/>
  <c r="CM204" i="1"/>
  <c r="CM205" i="1"/>
  <c r="CM206" i="1"/>
  <c r="CM207" i="1"/>
  <c r="CM208" i="1"/>
  <c r="CM209" i="1"/>
  <c r="CM210" i="1"/>
  <c r="CM211" i="1"/>
  <c r="CM212" i="1"/>
  <c r="CM213" i="1"/>
  <c r="CM214" i="1"/>
  <c r="CM215" i="1"/>
  <c r="CM216" i="1"/>
  <c r="CM217" i="1"/>
  <c r="CM218" i="1"/>
  <c r="CM219" i="1"/>
  <c r="CM220" i="1"/>
  <c r="CM221" i="1"/>
  <c r="CM222" i="1"/>
  <c r="CM223" i="1"/>
  <c r="CM224" i="1"/>
  <c r="CM225" i="1"/>
  <c r="CM226" i="1"/>
  <c r="CM227" i="1"/>
  <c r="CM228" i="1"/>
  <c r="CM229" i="1"/>
  <c r="CM230" i="1"/>
  <c r="CM231" i="1"/>
  <c r="CM232" i="1"/>
  <c r="CM233" i="1"/>
  <c r="CM234" i="1"/>
  <c r="CM235" i="1"/>
  <c r="CM236" i="1"/>
  <c r="CM237" i="1"/>
  <c r="CM238" i="1"/>
  <c r="CM239" i="1"/>
  <c r="CM240" i="1"/>
  <c r="CM241" i="1"/>
  <c r="CM242" i="1"/>
  <c r="CM243" i="1"/>
  <c r="CM244" i="1"/>
  <c r="CM245" i="1"/>
  <c r="CM246" i="1"/>
  <c r="CM247" i="1"/>
  <c r="CM248" i="1"/>
  <c r="CM249" i="1"/>
  <c r="CM250" i="1"/>
  <c r="CM251" i="1"/>
  <c r="CM252" i="1"/>
  <c r="CM253" i="1"/>
  <c r="CM254" i="1"/>
  <c r="CM255" i="1"/>
  <c r="CM256" i="1"/>
  <c r="CM257" i="1"/>
  <c r="CM258" i="1"/>
  <c r="CM259" i="1"/>
  <c r="CM260" i="1"/>
  <c r="CM261" i="1"/>
  <c r="CM262" i="1"/>
  <c r="CM263" i="1"/>
  <c r="CM264" i="1"/>
  <c r="CM265" i="1"/>
  <c r="CM266" i="1"/>
  <c r="CM267" i="1"/>
  <c r="CM268" i="1"/>
  <c r="CM269" i="1"/>
  <c r="CM270" i="1"/>
  <c r="CM271" i="1"/>
  <c r="CM272" i="1"/>
  <c r="CM273" i="1"/>
  <c r="CM274" i="1"/>
  <c r="CM275" i="1"/>
  <c r="CM276" i="1"/>
  <c r="CM277" i="1"/>
  <c r="CM278" i="1"/>
  <c r="CM279" i="1"/>
  <c r="CM280" i="1"/>
  <c r="CM281" i="1"/>
  <c r="CM282" i="1"/>
  <c r="CM283" i="1"/>
  <c r="CM284" i="1"/>
  <c r="CM285" i="1"/>
  <c r="CM286" i="1"/>
  <c r="CM287" i="1"/>
  <c r="CM288" i="1"/>
  <c r="CM289" i="1"/>
  <c r="CM290" i="1"/>
  <c r="CM291" i="1"/>
  <c r="CM292" i="1"/>
  <c r="CM293" i="1"/>
  <c r="CM294" i="1"/>
  <c r="CM295" i="1"/>
  <c r="CM296" i="1"/>
  <c r="CM297" i="1"/>
  <c r="CM298" i="1"/>
  <c r="CM299" i="1"/>
  <c r="CM300" i="1"/>
  <c r="CM301" i="1"/>
  <c r="CM302" i="1"/>
  <c r="CL21" i="1"/>
  <c r="CL22" i="1"/>
  <c r="CL23"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L150" i="1"/>
  <c r="CL151" i="1"/>
  <c r="CL152" i="1"/>
  <c r="CL153" i="1"/>
  <c r="CL154" i="1"/>
  <c r="CL155" i="1"/>
  <c r="CL156" i="1"/>
  <c r="CL157" i="1"/>
  <c r="CL158" i="1"/>
  <c r="CL159" i="1"/>
  <c r="CL160"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189" i="1"/>
  <c r="CL190" i="1"/>
  <c r="CL191" i="1"/>
  <c r="CL192" i="1"/>
  <c r="CL193" i="1"/>
  <c r="CL194" i="1"/>
  <c r="CL195" i="1"/>
  <c r="CL196" i="1"/>
  <c r="CL197" i="1"/>
  <c r="CL198" i="1"/>
  <c r="CL199" i="1"/>
  <c r="CL200" i="1"/>
  <c r="CL201" i="1"/>
  <c r="CL202" i="1"/>
  <c r="CL203" i="1"/>
  <c r="CL204" i="1"/>
  <c r="CL205" i="1"/>
  <c r="CL206" i="1"/>
  <c r="CL207" i="1"/>
  <c r="CL208" i="1"/>
  <c r="CL209" i="1"/>
  <c r="CL210" i="1"/>
  <c r="CL211" i="1"/>
  <c r="CL212" i="1"/>
  <c r="CL213" i="1"/>
  <c r="CL214" i="1"/>
  <c r="CL215" i="1"/>
  <c r="CL216" i="1"/>
  <c r="CL217" i="1"/>
  <c r="CL218" i="1"/>
  <c r="CL219" i="1"/>
  <c r="CL220" i="1"/>
  <c r="CL221" i="1"/>
  <c r="CL222" i="1"/>
  <c r="CL223" i="1"/>
  <c r="CL224" i="1"/>
  <c r="CL225" i="1"/>
  <c r="CL226" i="1"/>
  <c r="CL227" i="1"/>
  <c r="CL228" i="1"/>
  <c r="CL229" i="1"/>
  <c r="CL230" i="1"/>
  <c r="CL231" i="1"/>
  <c r="CL232" i="1"/>
  <c r="CL233" i="1"/>
  <c r="CL234" i="1"/>
  <c r="CL235" i="1"/>
  <c r="CL236" i="1"/>
  <c r="CL237" i="1"/>
  <c r="CL238" i="1"/>
  <c r="CL239" i="1"/>
  <c r="CL240" i="1"/>
  <c r="CL241" i="1"/>
  <c r="CL242" i="1"/>
  <c r="CL243" i="1"/>
  <c r="CL244" i="1"/>
  <c r="CL245" i="1"/>
  <c r="CL246" i="1"/>
  <c r="CL247" i="1"/>
  <c r="CL248" i="1"/>
  <c r="CL249" i="1"/>
  <c r="CL250" i="1"/>
  <c r="CL251" i="1"/>
  <c r="CL252" i="1"/>
  <c r="CL253" i="1"/>
  <c r="CL254" i="1"/>
  <c r="CL255" i="1"/>
  <c r="CL256" i="1"/>
  <c r="CL257" i="1"/>
  <c r="CL258" i="1"/>
  <c r="CL259" i="1"/>
  <c r="CL260" i="1"/>
  <c r="CL261" i="1"/>
  <c r="CL262" i="1"/>
  <c r="CL263" i="1"/>
  <c r="CL264" i="1"/>
  <c r="CL265" i="1"/>
  <c r="CL266" i="1"/>
  <c r="CL267" i="1"/>
  <c r="CL268" i="1"/>
  <c r="CL269" i="1"/>
  <c r="CL270" i="1"/>
  <c r="CL271" i="1"/>
  <c r="CL272" i="1"/>
  <c r="CL273" i="1"/>
  <c r="CL274" i="1"/>
  <c r="CL275" i="1"/>
  <c r="CL276" i="1"/>
  <c r="CL277" i="1"/>
  <c r="CL278" i="1"/>
  <c r="CL279" i="1"/>
  <c r="CL280" i="1"/>
  <c r="CL281" i="1"/>
  <c r="CL282" i="1"/>
  <c r="CL283" i="1"/>
  <c r="CL284" i="1"/>
  <c r="CL285" i="1"/>
  <c r="CL286" i="1"/>
  <c r="CL287" i="1"/>
  <c r="CL288" i="1"/>
  <c r="CL289" i="1"/>
  <c r="CL290" i="1"/>
  <c r="CL291" i="1"/>
  <c r="CL292" i="1"/>
  <c r="CL293" i="1"/>
  <c r="CL294" i="1"/>
  <c r="CL295" i="1"/>
  <c r="CL296" i="1"/>
  <c r="CL297" i="1"/>
  <c r="CL298" i="1"/>
  <c r="CL299" i="1"/>
  <c r="CL300" i="1"/>
  <c r="CL301" i="1"/>
  <c r="CL302" i="1"/>
  <c r="CK21" i="1"/>
  <c r="CK22" i="1"/>
  <c r="CK23" i="1"/>
  <c r="CK24" i="1"/>
  <c r="CK25" i="1"/>
  <c r="CK26" i="1"/>
  <c r="CK27" i="1"/>
  <c r="CK28" i="1"/>
  <c r="CK29" i="1"/>
  <c r="CK30" i="1"/>
  <c r="CK31" i="1"/>
  <c r="CK32" i="1"/>
  <c r="CK33" i="1"/>
  <c r="CK34" i="1"/>
  <c r="CK35" i="1"/>
  <c r="CK36" i="1"/>
  <c r="CK37" i="1"/>
  <c r="CK38" i="1"/>
  <c r="CK39" i="1"/>
  <c r="CK40" i="1"/>
  <c r="CK41" i="1"/>
  <c r="CK42" i="1"/>
  <c r="CK43" i="1"/>
  <c r="CK44" i="1"/>
  <c r="CK45" i="1"/>
  <c r="CK46" i="1"/>
  <c r="CK47" i="1"/>
  <c r="CK48" i="1"/>
  <c r="CK49" i="1"/>
  <c r="CK50" i="1"/>
  <c r="CK51" i="1"/>
  <c r="CK52" i="1"/>
  <c r="CK53" i="1"/>
  <c r="CK54" i="1"/>
  <c r="CK55" i="1"/>
  <c r="CK56" i="1"/>
  <c r="CK57" i="1"/>
  <c r="CK58" i="1"/>
  <c r="CK59" i="1"/>
  <c r="CK60" i="1"/>
  <c r="CK61" i="1"/>
  <c r="CK62" i="1"/>
  <c r="CK63" i="1"/>
  <c r="CK64" i="1"/>
  <c r="CK65" i="1"/>
  <c r="CK66" i="1"/>
  <c r="CK67" i="1"/>
  <c r="CK68" i="1"/>
  <c r="CK69" i="1"/>
  <c r="CK70" i="1"/>
  <c r="CK71" i="1"/>
  <c r="CK72" i="1"/>
  <c r="CK73" i="1"/>
  <c r="CK74" i="1"/>
  <c r="CK75" i="1"/>
  <c r="CK76" i="1"/>
  <c r="CK77" i="1"/>
  <c r="CK78" i="1"/>
  <c r="CK79" i="1"/>
  <c r="CK80" i="1"/>
  <c r="CK81" i="1"/>
  <c r="CK82" i="1"/>
  <c r="CK83" i="1"/>
  <c r="CK84" i="1"/>
  <c r="CK85" i="1"/>
  <c r="CK86" i="1"/>
  <c r="CK87" i="1"/>
  <c r="CK88" i="1"/>
  <c r="CK89" i="1"/>
  <c r="CK90" i="1"/>
  <c r="CK91" i="1"/>
  <c r="CK92" i="1"/>
  <c r="CK93" i="1"/>
  <c r="CK94" i="1"/>
  <c r="CK95" i="1"/>
  <c r="CK96" i="1"/>
  <c r="CK97" i="1"/>
  <c r="CK98" i="1"/>
  <c r="CK99" i="1"/>
  <c r="CK100" i="1"/>
  <c r="CK101" i="1"/>
  <c r="CK102" i="1"/>
  <c r="CK103" i="1"/>
  <c r="CK104" i="1"/>
  <c r="CK105" i="1"/>
  <c r="CK106" i="1"/>
  <c r="CK107" i="1"/>
  <c r="CK108" i="1"/>
  <c r="CK109" i="1"/>
  <c r="CK110" i="1"/>
  <c r="CK111" i="1"/>
  <c r="CK112" i="1"/>
  <c r="CK113" i="1"/>
  <c r="CK114" i="1"/>
  <c r="CK115" i="1"/>
  <c r="CK116" i="1"/>
  <c r="CK117" i="1"/>
  <c r="CK118" i="1"/>
  <c r="CK119" i="1"/>
  <c r="CK120" i="1"/>
  <c r="CK121" i="1"/>
  <c r="CK122" i="1"/>
  <c r="CK123" i="1"/>
  <c r="CK124" i="1"/>
  <c r="CK125" i="1"/>
  <c r="CK126" i="1"/>
  <c r="CK127" i="1"/>
  <c r="CK128" i="1"/>
  <c r="CK129" i="1"/>
  <c r="CK130" i="1"/>
  <c r="CK131" i="1"/>
  <c r="CK132" i="1"/>
  <c r="CK133" i="1"/>
  <c r="CK134" i="1"/>
  <c r="CK135" i="1"/>
  <c r="CK136" i="1"/>
  <c r="CK137" i="1"/>
  <c r="CK138" i="1"/>
  <c r="CK139" i="1"/>
  <c r="CK140" i="1"/>
  <c r="CK141" i="1"/>
  <c r="CK142" i="1"/>
  <c r="CK143" i="1"/>
  <c r="CK144" i="1"/>
  <c r="CK145" i="1"/>
  <c r="CK146" i="1"/>
  <c r="CK147" i="1"/>
  <c r="CK148" i="1"/>
  <c r="CK149" i="1"/>
  <c r="CK150" i="1"/>
  <c r="CK151" i="1"/>
  <c r="CK152" i="1"/>
  <c r="CK153" i="1"/>
  <c r="CK154" i="1"/>
  <c r="CK155" i="1"/>
  <c r="CK156" i="1"/>
  <c r="CK157" i="1"/>
  <c r="CK158" i="1"/>
  <c r="CK159" i="1"/>
  <c r="CK160" i="1"/>
  <c r="CK161" i="1"/>
  <c r="CK162" i="1"/>
  <c r="CK163" i="1"/>
  <c r="CK164" i="1"/>
  <c r="CK165" i="1"/>
  <c r="CK166" i="1"/>
  <c r="CK167" i="1"/>
  <c r="CK168" i="1"/>
  <c r="CK169" i="1"/>
  <c r="CK170" i="1"/>
  <c r="CK171" i="1"/>
  <c r="CK172" i="1"/>
  <c r="CK173" i="1"/>
  <c r="CK174" i="1"/>
  <c r="CK175" i="1"/>
  <c r="CK176" i="1"/>
  <c r="CK177" i="1"/>
  <c r="CK178" i="1"/>
  <c r="CK179" i="1"/>
  <c r="CK180" i="1"/>
  <c r="CK181" i="1"/>
  <c r="CK182" i="1"/>
  <c r="CK183" i="1"/>
  <c r="CK184" i="1"/>
  <c r="CK185" i="1"/>
  <c r="CK186" i="1"/>
  <c r="CK187" i="1"/>
  <c r="CK188" i="1"/>
  <c r="CK189" i="1"/>
  <c r="CK190" i="1"/>
  <c r="CK191" i="1"/>
  <c r="CK192" i="1"/>
  <c r="CK193" i="1"/>
  <c r="CK194" i="1"/>
  <c r="CK195" i="1"/>
  <c r="CK196" i="1"/>
  <c r="CK197" i="1"/>
  <c r="CK198" i="1"/>
  <c r="CK199" i="1"/>
  <c r="CK200" i="1"/>
  <c r="CK201" i="1"/>
  <c r="CK202" i="1"/>
  <c r="CK203" i="1"/>
  <c r="CK204" i="1"/>
  <c r="CK205" i="1"/>
  <c r="CK206" i="1"/>
  <c r="CK207" i="1"/>
  <c r="CK208" i="1"/>
  <c r="CK209" i="1"/>
  <c r="CK210" i="1"/>
  <c r="CK211" i="1"/>
  <c r="CK212" i="1"/>
  <c r="CK213" i="1"/>
  <c r="CK214" i="1"/>
  <c r="CK215" i="1"/>
  <c r="CK216" i="1"/>
  <c r="CK217" i="1"/>
  <c r="CK218" i="1"/>
  <c r="CK219" i="1"/>
  <c r="CK220" i="1"/>
  <c r="CK221" i="1"/>
  <c r="CK222" i="1"/>
  <c r="CK223" i="1"/>
  <c r="CK224" i="1"/>
  <c r="CK225" i="1"/>
  <c r="CK226" i="1"/>
  <c r="CK227" i="1"/>
  <c r="CK228" i="1"/>
  <c r="CK229" i="1"/>
  <c r="CK230" i="1"/>
  <c r="CK231" i="1"/>
  <c r="CK232" i="1"/>
  <c r="CK233" i="1"/>
  <c r="CK234" i="1"/>
  <c r="CK235" i="1"/>
  <c r="CK236" i="1"/>
  <c r="CK237" i="1"/>
  <c r="CK238" i="1"/>
  <c r="CK239" i="1"/>
  <c r="CK240" i="1"/>
  <c r="CK241" i="1"/>
  <c r="CK242" i="1"/>
  <c r="CK243" i="1"/>
  <c r="CK244" i="1"/>
  <c r="CK245" i="1"/>
  <c r="CK246" i="1"/>
  <c r="CK247" i="1"/>
  <c r="CK248" i="1"/>
  <c r="CK249" i="1"/>
  <c r="CK250" i="1"/>
  <c r="CK251" i="1"/>
  <c r="CK252" i="1"/>
  <c r="CK253" i="1"/>
  <c r="CK254" i="1"/>
  <c r="CK255" i="1"/>
  <c r="CK256" i="1"/>
  <c r="CK257" i="1"/>
  <c r="CK258" i="1"/>
  <c r="CK259" i="1"/>
  <c r="CK260" i="1"/>
  <c r="CK261" i="1"/>
  <c r="CK262" i="1"/>
  <c r="CK263" i="1"/>
  <c r="CK264" i="1"/>
  <c r="CK265" i="1"/>
  <c r="CK266" i="1"/>
  <c r="CK267" i="1"/>
  <c r="CK268" i="1"/>
  <c r="CK269" i="1"/>
  <c r="CK270" i="1"/>
  <c r="CK271" i="1"/>
  <c r="CK272" i="1"/>
  <c r="CK273" i="1"/>
  <c r="CK274" i="1"/>
  <c r="CK275" i="1"/>
  <c r="CK276" i="1"/>
  <c r="CK277" i="1"/>
  <c r="CK278" i="1"/>
  <c r="CK279" i="1"/>
  <c r="CK280" i="1"/>
  <c r="CK281" i="1"/>
  <c r="CK282" i="1"/>
  <c r="CK283" i="1"/>
  <c r="CK284" i="1"/>
  <c r="CK285" i="1"/>
  <c r="CK286" i="1"/>
  <c r="CK287" i="1"/>
  <c r="CK288" i="1"/>
  <c r="CK289" i="1"/>
  <c r="CK290" i="1"/>
  <c r="CK291" i="1"/>
  <c r="CK292" i="1"/>
  <c r="CK293" i="1"/>
  <c r="CK294" i="1"/>
  <c r="CK295" i="1"/>
  <c r="CK296" i="1"/>
  <c r="CK297" i="1"/>
  <c r="CK298" i="1"/>
  <c r="CK299" i="1"/>
  <c r="CK300" i="1"/>
  <c r="CK301" i="1"/>
  <c r="CK302"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I21" i="1"/>
  <c r="CI22" i="1"/>
  <c r="CI23" i="1"/>
  <c r="CI24" i="1"/>
  <c r="CI25" i="1"/>
  <c r="CI26" i="1"/>
  <c r="CI27" i="1"/>
  <c r="CI28" i="1"/>
  <c r="CI29" i="1"/>
  <c r="CI30" i="1"/>
  <c r="CI31" i="1"/>
  <c r="CI32" i="1"/>
  <c r="CI33" i="1"/>
  <c r="CI34" i="1"/>
  <c r="CI35" i="1"/>
  <c r="CI36" i="1"/>
  <c r="CI37" i="1"/>
  <c r="CI38" i="1"/>
  <c r="CI39" i="1"/>
  <c r="CI40" i="1"/>
  <c r="CI41" i="1"/>
  <c r="CI42" i="1"/>
  <c r="CI43" i="1"/>
  <c r="CI44" i="1"/>
  <c r="CI45" i="1"/>
  <c r="CI46" i="1"/>
  <c r="CI47" i="1"/>
  <c r="CI48" i="1"/>
  <c r="CI49" i="1"/>
  <c r="CI50" i="1"/>
  <c r="CI51" i="1"/>
  <c r="CI52" i="1"/>
  <c r="CI53" i="1"/>
  <c r="CI54" i="1"/>
  <c r="CI55" i="1"/>
  <c r="CI56" i="1"/>
  <c r="CI57" i="1"/>
  <c r="CI58" i="1"/>
  <c r="CI59" i="1"/>
  <c r="CI60" i="1"/>
  <c r="CI61" i="1"/>
  <c r="CI62" i="1"/>
  <c r="CI63" i="1"/>
  <c r="CI64" i="1"/>
  <c r="CI65" i="1"/>
  <c r="CI66" i="1"/>
  <c r="CI67" i="1"/>
  <c r="CI68" i="1"/>
  <c r="CI69" i="1"/>
  <c r="CI70" i="1"/>
  <c r="CI71" i="1"/>
  <c r="CI72" i="1"/>
  <c r="CI73" i="1"/>
  <c r="CI74" i="1"/>
  <c r="CI75" i="1"/>
  <c r="CI76" i="1"/>
  <c r="CI77" i="1"/>
  <c r="CI78" i="1"/>
  <c r="CI79" i="1"/>
  <c r="CI80" i="1"/>
  <c r="CI81" i="1"/>
  <c r="CI82" i="1"/>
  <c r="CI83" i="1"/>
  <c r="CI84" i="1"/>
  <c r="CI85" i="1"/>
  <c r="CI86" i="1"/>
  <c r="CI87" i="1"/>
  <c r="CI88" i="1"/>
  <c r="CI89" i="1"/>
  <c r="CI90" i="1"/>
  <c r="CI91" i="1"/>
  <c r="CI92" i="1"/>
  <c r="CI93" i="1"/>
  <c r="CI94" i="1"/>
  <c r="CI95" i="1"/>
  <c r="CI96" i="1"/>
  <c r="CI97" i="1"/>
  <c r="CI98" i="1"/>
  <c r="CI99" i="1"/>
  <c r="CI100" i="1"/>
  <c r="CI101" i="1"/>
  <c r="CI102" i="1"/>
  <c r="CI103" i="1"/>
  <c r="CI104" i="1"/>
  <c r="CI105" i="1"/>
  <c r="CI106" i="1"/>
  <c r="CI107" i="1"/>
  <c r="CI108" i="1"/>
  <c r="CI109" i="1"/>
  <c r="CI110" i="1"/>
  <c r="CI111" i="1"/>
  <c r="CI112" i="1"/>
  <c r="CI113" i="1"/>
  <c r="CI114" i="1"/>
  <c r="CI115" i="1"/>
  <c r="CI116" i="1"/>
  <c r="CI117" i="1"/>
  <c r="CI118" i="1"/>
  <c r="CI119" i="1"/>
  <c r="CI120" i="1"/>
  <c r="CI121" i="1"/>
  <c r="CI122" i="1"/>
  <c r="CI123" i="1"/>
  <c r="CI124" i="1"/>
  <c r="CI125" i="1"/>
  <c r="CI126" i="1"/>
  <c r="CI127" i="1"/>
  <c r="CI128" i="1"/>
  <c r="CI129" i="1"/>
  <c r="CI130" i="1"/>
  <c r="CI131" i="1"/>
  <c r="CI132" i="1"/>
  <c r="CI133" i="1"/>
  <c r="CI134" i="1"/>
  <c r="CI135" i="1"/>
  <c r="CI136" i="1"/>
  <c r="CI137" i="1"/>
  <c r="CI138" i="1"/>
  <c r="CI139" i="1"/>
  <c r="CI140" i="1"/>
  <c r="CI141" i="1"/>
  <c r="CI142" i="1"/>
  <c r="CI143" i="1"/>
  <c r="CI144" i="1"/>
  <c r="CI145" i="1"/>
  <c r="CI146" i="1"/>
  <c r="CI147" i="1"/>
  <c r="CI148" i="1"/>
  <c r="CI149" i="1"/>
  <c r="CI150" i="1"/>
  <c r="CI151" i="1"/>
  <c r="CI152" i="1"/>
  <c r="CI153" i="1"/>
  <c r="CI154" i="1"/>
  <c r="CI155" i="1"/>
  <c r="CI156" i="1"/>
  <c r="CI157" i="1"/>
  <c r="CI158" i="1"/>
  <c r="CI159" i="1"/>
  <c r="CI160" i="1"/>
  <c r="CI161" i="1"/>
  <c r="CI162" i="1"/>
  <c r="CI163" i="1"/>
  <c r="CI164" i="1"/>
  <c r="CI165" i="1"/>
  <c r="CI166" i="1"/>
  <c r="CI167" i="1"/>
  <c r="CI168" i="1"/>
  <c r="CI169" i="1"/>
  <c r="CI170" i="1"/>
  <c r="CI171" i="1"/>
  <c r="CI172" i="1"/>
  <c r="CI173" i="1"/>
  <c r="CI174" i="1"/>
  <c r="CI175" i="1"/>
  <c r="CI176" i="1"/>
  <c r="CI177" i="1"/>
  <c r="CI178" i="1"/>
  <c r="CI179" i="1"/>
  <c r="CI180" i="1"/>
  <c r="CI181" i="1"/>
  <c r="CI182" i="1"/>
  <c r="CI183"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CI211" i="1"/>
  <c r="CI212" i="1"/>
  <c r="CI213" i="1"/>
  <c r="CI214" i="1"/>
  <c r="CI215" i="1"/>
  <c r="CI216" i="1"/>
  <c r="CI217" i="1"/>
  <c r="CI218" i="1"/>
  <c r="CI219" i="1"/>
  <c r="CI220" i="1"/>
  <c r="CI221" i="1"/>
  <c r="CI222" i="1"/>
  <c r="CI223" i="1"/>
  <c r="CI224" i="1"/>
  <c r="CI225" i="1"/>
  <c r="CI226" i="1"/>
  <c r="CI227" i="1"/>
  <c r="CI228" i="1"/>
  <c r="CI229" i="1"/>
  <c r="CI230" i="1"/>
  <c r="CI231" i="1"/>
  <c r="CI232" i="1"/>
  <c r="CI233" i="1"/>
  <c r="CI234" i="1"/>
  <c r="CI235" i="1"/>
  <c r="CI236" i="1"/>
  <c r="CI237" i="1"/>
  <c r="CI238" i="1"/>
  <c r="CI239" i="1"/>
  <c r="CI240" i="1"/>
  <c r="CI241" i="1"/>
  <c r="CI242" i="1"/>
  <c r="CI243" i="1"/>
  <c r="CI244" i="1"/>
  <c r="CI245" i="1"/>
  <c r="CI246" i="1"/>
  <c r="CI247" i="1"/>
  <c r="CI248" i="1"/>
  <c r="CI249" i="1"/>
  <c r="CI250" i="1"/>
  <c r="CI251" i="1"/>
  <c r="CI252" i="1"/>
  <c r="CI253" i="1"/>
  <c r="CI254" i="1"/>
  <c r="CI255" i="1"/>
  <c r="CI256" i="1"/>
  <c r="CI257" i="1"/>
  <c r="CI258" i="1"/>
  <c r="CI259" i="1"/>
  <c r="CI260" i="1"/>
  <c r="CI261" i="1"/>
  <c r="CI262" i="1"/>
  <c r="CI263" i="1"/>
  <c r="CI264" i="1"/>
  <c r="CI265" i="1"/>
  <c r="CI266" i="1"/>
  <c r="CI267" i="1"/>
  <c r="CI268" i="1"/>
  <c r="CI269" i="1"/>
  <c r="CI270" i="1"/>
  <c r="CI271" i="1"/>
  <c r="CI272" i="1"/>
  <c r="CI273" i="1"/>
  <c r="CI274" i="1"/>
  <c r="CI275" i="1"/>
  <c r="CI276" i="1"/>
  <c r="CI277" i="1"/>
  <c r="CI278" i="1"/>
  <c r="CI279" i="1"/>
  <c r="CI280" i="1"/>
  <c r="CI281" i="1"/>
  <c r="CI282" i="1"/>
  <c r="CI283" i="1"/>
  <c r="CI284" i="1"/>
  <c r="CI285" i="1"/>
  <c r="CI286" i="1"/>
  <c r="CI287" i="1"/>
  <c r="CI288" i="1"/>
  <c r="CI289" i="1"/>
  <c r="CI290" i="1"/>
  <c r="CI291" i="1"/>
  <c r="CI292" i="1"/>
  <c r="CI293" i="1"/>
  <c r="CI294" i="1"/>
  <c r="CI295" i="1"/>
  <c r="CI296" i="1"/>
  <c r="CI297" i="1"/>
  <c r="CI298" i="1"/>
  <c r="CI299" i="1"/>
  <c r="CI300" i="1"/>
  <c r="CI301" i="1"/>
  <c r="CI302"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63" i="1"/>
  <c r="CH64" i="1"/>
  <c r="CH65" i="1"/>
  <c r="CH66" i="1"/>
  <c r="CH67" i="1"/>
  <c r="CH68" i="1"/>
  <c r="CH69" i="1"/>
  <c r="CH70" i="1"/>
  <c r="CH71" i="1"/>
  <c r="CH72" i="1"/>
  <c r="CH73" i="1"/>
  <c r="CH74" i="1"/>
  <c r="CH75" i="1"/>
  <c r="CH76" i="1"/>
  <c r="CH77" i="1"/>
  <c r="CH78" i="1"/>
  <c r="CH79" i="1"/>
  <c r="CH80" i="1"/>
  <c r="CH81" i="1"/>
  <c r="CH82" i="1"/>
  <c r="CH83" i="1"/>
  <c r="CH84" i="1"/>
  <c r="CH85" i="1"/>
  <c r="CH86" i="1"/>
  <c r="CH87" i="1"/>
  <c r="CH88" i="1"/>
  <c r="CH89" i="1"/>
  <c r="CH90" i="1"/>
  <c r="CH91" i="1"/>
  <c r="CH92" i="1"/>
  <c r="CH93" i="1"/>
  <c r="CH94" i="1"/>
  <c r="CH95" i="1"/>
  <c r="CH96" i="1"/>
  <c r="CH97" i="1"/>
  <c r="CH98" i="1"/>
  <c r="CH99" i="1"/>
  <c r="CH100" i="1"/>
  <c r="CH101" i="1"/>
  <c r="CH102" i="1"/>
  <c r="CH103" i="1"/>
  <c r="CH104" i="1"/>
  <c r="CH105" i="1"/>
  <c r="CH106" i="1"/>
  <c r="CH107" i="1"/>
  <c r="CH108" i="1"/>
  <c r="CH109" i="1"/>
  <c r="CH110" i="1"/>
  <c r="CH111" i="1"/>
  <c r="CH112" i="1"/>
  <c r="CH113" i="1"/>
  <c r="CH114" i="1"/>
  <c r="CH115" i="1"/>
  <c r="CH116" i="1"/>
  <c r="CH117" i="1"/>
  <c r="CH118" i="1"/>
  <c r="CH119" i="1"/>
  <c r="CH120" i="1"/>
  <c r="CH121" i="1"/>
  <c r="CH122" i="1"/>
  <c r="CH123" i="1"/>
  <c r="CH124" i="1"/>
  <c r="CH125" i="1"/>
  <c r="CH126" i="1"/>
  <c r="CH127" i="1"/>
  <c r="CH128" i="1"/>
  <c r="CH129" i="1"/>
  <c r="CH130" i="1"/>
  <c r="CH131" i="1"/>
  <c r="CH132" i="1"/>
  <c r="CH133" i="1"/>
  <c r="CH134" i="1"/>
  <c r="CH135" i="1"/>
  <c r="CH136" i="1"/>
  <c r="CH137" i="1"/>
  <c r="CH138" i="1"/>
  <c r="CH139" i="1"/>
  <c r="CH140" i="1"/>
  <c r="CH141" i="1"/>
  <c r="CH142" i="1"/>
  <c r="CH143" i="1"/>
  <c r="CH144" i="1"/>
  <c r="CH145" i="1"/>
  <c r="CH146" i="1"/>
  <c r="CH147" i="1"/>
  <c r="CH148" i="1"/>
  <c r="CH149" i="1"/>
  <c r="CH150" i="1"/>
  <c r="CH151" i="1"/>
  <c r="CH152" i="1"/>
  <c r="CH153" i="1"/>
  <c r="CH154" i="1"/>
  <c r="CH155" i="1"/>
  <c r="CH156" i="1"/>
  <c r="CH157" i="1"/>
  <c r="CH158" i="1"/>
  <c r="CH159" i="1"/>
  <c r="CH160" i="1"/>
  <c r="CH161" i="1"/>
  <c r="CH162" i="1"/>
  <c r="CH163" i="1"/>
  <c r="CH164" i="1"/>
  <c r="CH165" i="1"/>
  <c r="CH166" i="1"/>
  <c r="CH167" i="1"/>
  <c r="CH168" i="1"/>
  <c r="CH169" i="1"/>
  <c r="CH170" i="1"/>
  <c r="CH171" i="1"/>
  <c r="CH172" i="1"/>
  <c r="CH173" i="1"/>
  <c r="CH174" i="1"/>
  <c r="CH175" i="1"/>
  <c r="CH176" i="1"/>
  <c r="CH177" i="1"/>
  <c r="CH178" i="1"/>
  <c r="CH179" i="1"/>
  <c r="CH180" i="1"/>
  <c r="CH181" i="1"/>
  <c r="CH182" i="1"/>
  <c r="CH183"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CH211" i="1"/>
  <c r="CH212" i="1"/>
  <c r="CH213" i="1"/>
  <c r="CH214" i="1"/>
  <c r="CH215" i="1"/>
  <c r="CH216" i="1"/>
  <c r="CH217" i="1"/>
  <c r="CH218" i="1"/>
  <c r="CH219" i="1"/>
  <c r="CH220" i="1"/>
  <c r="CH221" i="1"/>
  <c r="CH222" i="1"/>
  <c r="CH223" i="1"/>
  <c r="CH224" i="1"/>
  <c r="CH225" i="1"/>
  <c r="CH226" i="1"/>
  <c r="CH227" i="1"/>
  <c r="CH228" i="1"/>
  <c r="CH229" i="1"/>
  <c r="CH230" i="1"/>
  <c r="CH231" i="1"/>
  <c r="CH232" i="1"/>
  <c r="CH233" i="1"/>
  <c r="CH234" i="1"/>
  <c r="CH235" i="1"/>
  <c r="CH236" i="1"/>
  <c r="CH237" i="1"/>
  <c r="CH238" i="1"/>
  <c r="CH239" i="1"/>
  <c r="CH240" i="1"/>
  <c r="CH241" i="1"/>
  <c r="CH242" i="1"/>
  <c r="CH243" i="1"/>
  <c r="CH244" i="1"/>
  <c r="CH245" i="1"/>
  <c r="CH246" i="1"/>
  <c r="CH247" i="1"/>
  <c r="CH248" i="1"/>
  <c r="CH249" i="1"/>
  <c r="CH250" i="1"/>
  <c r="CH251" i="1"/>
  <c r="CH252" i="1"/>
  <c r="CH253" i="1"/>
  <c r="CH254" i="1"/>
  <c r="CH255" i="1"/>
  <c r="CH256" i="1"/>
  <c r="CH257" i="1"/>
  <c r="CH258" i="1"/>
  <c r="CH259" i="1"/>
  <c r="CH260" i="1"/>
  <c r="CH261" i="1"/>
  <c r="CH262" i="1"/>
  <c r="CH263" i="1"/>
  <c r="CH264" i="1"/>
  <c r="CH265" i="1"/>
  <c r="CH266" i="1"/>
  <c r="CH267" i="1"/>
  <c r="CH268" i="1"/>
  <c r="CH269" i="1"/>
  <c r="CH270" i="1"/>
  <c r="CH271" i="1"/>
  <c r="CH272" i="1"/>
  <c r="CH273" i="1"/>
  <c r="CH274" i="1"/>
  <c r="CH275" i="1"/>
  <c r="CH276" i="1"/>
  <c r="CH277" i="1"/>
  <c r="CH278" i="1"/>
  <c r="CH279" i="1"/>
  <c r="CH280" i="1"/>
  <c r="CH281" i="1"/>
  <c r="CH282" i="1"/>
  <c r="CH283" i="1"/>
  <c r="CH284" i="1"/>
  <c r="CH285" i="1"/>
  <c r="CH286" i="1"/>
  <c r="CH287" i="1"/>
  <c r="CH288" i="1"/>
  <c r="CH289" i="1"/>
  <c r="CH290" i="1"/>
  <c r="CH291" i="1"/>
  <c r="CH292" i="1"/>
  <c r="CH293" i="1"/>
  <c r="CH294" i="1"/>
  <c r="CH295" i="1"/>
  <c r="CH296" i="1"/>
  <c r="CH297" i="1"/>
  <c r="CH298" i="1"/>
  <c r="CH299" i="1"/>
  <c r="CH300" i="1"/>
  <c r="CH301" i="1"/>
  <c r="CH302"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75" i="1"/>
  <c r="CG76" i="1"/>
  <c r="CG77" i="1"/>
  <c r="CG78" i="1"/>
  <c r="CG79" i="1"/>
  <c r="CG80" i="1"/>
  <c r="CG81" i="1"/>
  <c r="CG82" i="1"/>
  <c r="CG83" i="1"/>
  <c r="CG84" i="1"/>
  <c r="CG85" i="1"/>
  <c r="CG86" i="1"/>
  <c r="CG87" i="1"/>
  <c r="CG88" i="1"/>
  <c r="CG89" i="1"/>
  <c r="CG90" i="1"/>
  <c r="CG91" i="1"/>
  <c r="CG92" i="1"/>
  <c r="CG93" i="1"/>
  <c r="CG94" i="1"/>
  <c r="CG95" i="1"/>
  <c r="CG96" i="1"/>
  <c r="CG97" i="1"/>
  <c r="CG98" i="1"/>
  <c r="CG99" i="1"/>
  <c r="CG100" i="1"/>
  <c r="CG101" i="1"/>
  <c r="CG102" i="1"/>
  <c r="CG103" i="1"/>
  <c r="CG104" i="1"/>
  <c r="CG105" i="1"/>
  <c r="CG106" i="1"/>
  <c r="CG107" i="1"/>
  <c r="CG108" i="1"/>
  <c r="CG109" i="1"/>
  <c r="CG110" i="1"/>
  <c r="CG111" i="1"/>
  <c r="CG112" i="1"/>
  <c r="CG113" i="1"/>
  <c r="CG114" i="1"/>
  <c r="CG115" i="1"/>
  <c r="CG116" i="1"/>
  <c r="CG117" i="1"/>
  <c r="CG118" i="1"/>
  <c r="CG119" i="1"/>
  <c r="CG120" i="1"/>
  <c r="CG121" i="1"/>
  <c r="CG122" i="1"/>
  <c r="CG123" i="1"/>
  <c r="CG124" i="1"/>
  <c r="CG125" i="1"/>
  <c r="CG126" i="1"/>
  <c r="CG127" i="1"/>
  <c r="CG128" i="1"/>
  <c r="CG129" i="1"/>
  <c r="CG130" i="1"/>
  <c r="CG131" i="1"/>
  <c r="CG132" i="1"/>
  <c r="CG133" i="1"/>
  <c r="CG134" i="1"/>
  <c r="CG135" i="1"/>
  <c r="CG136" i="1"/>
  <c r="CG137" i="1"/>
  <c r="CG138" i="1"/>
  <c r="CG139" i="1"/>
  <c r="CG140" i="1"/>
  <c r="CG141" i="1"/>
  <c r="CG142" i="1"/>
  <c r="CG143" i="1"/>
  <c r="CG144" i="1"/>
  <c r="CG145" i="1"/>
  <c r="CG146" i="1"/>
  <c r="CG147" i="1"/>
  <c r="CG148" i="1"/>
  <c r="CG149" i="1"/>
  <c r="CG150" i="1"/>
  <c r="CG151" i="1"/>
  <c r="CG152" i="1"/>
  <c r="CG153" i="1"/>
  <c r="CG154" i="1"/>
  <c r="CG155" i="1"/>
  <c r="CG156" i="1"/>
  <c r="CG157" i="1"/>
  <c r="CG158" i="1"/>
  <c r="CG159" i="1"/>
  <c r="CG160" i="1"/>
  <c r="CG161" i="1"/>
  <c r="CG162" i="1"/>
  <c r="CG163" i="1"/>
  <c r="CG164" i="1"/>
  <c r="CG165" i="1"/>
  <c r="CG166" i="1"/>
  <c r="CG167" i="1"/>
  <c r="CG168" i="1"/>
  <c r="CG169" i="1"/>
  <c r="CG170" i="1"/>
  <c r="CG171" i="1"/>
  <c r="CG172" i="1"/>
  <c r="CG173" i="1"/>
  <c r="CG174" i="1"/>
  <c r="CG175" i="1"/>
  <c r="CG176" i="1"/>
  <c r="CG177" i="1"/>
  <c r="CG178" i="1"/>
  <c r="CG179" i="1"/>
  <c r="CG180" i="1"/>
  <c r="CG181" i="1"/>
  <c r="CG182"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CG210" i="1"/>
  <c r="CG211" i="1"/>
  <c r="CG212" i="1"/>
  <c r="CG213" i="1"/>
  <c r="CG214" i="1"/>
  <c r="CG215" i="1"/>
  <c r="CG216" i="1"/>
  <c r="CG217" i="1"/>
  <c r="CG218" i="1"/>
  <c r="CG219" i="1"/>
  <c r="CG220" i="1"/>
  <c r="CG221" i="1"/>
  <c r="CG222" i="1"/>
  <c r="CG223" i="1"/>
  <c r="CG224" i="1"/>
  <c r="CG225" i="1"/>
  <c r="CG226" i="1"/>
  <c r="CG227" i="1"/>
  <c r="CG228" i="1"/>
  <c r="CG229" i="1"/>
  <c r="CG230" i="1"/>
  <c r="CG231" i="1"/>
  <c r="CG232" i="1"/>
  <c r="CG233" i="1"/>
  <c r="CG234" i="1"/>
  <c r="CG235" i="1"/>
  <c r="CG236" i="1"/>
  <c r="CG237" i="1"/>
  <c r="CG238" i="1"/>
  <c r="CG239" i="1"/>
  <c r="CG240" i="1"/>
  <c r="CG241" i="1"/>
  <c r="CG242" i="1"/>
  <c r="CG243" i="1"/>
  <c r="CG244" i="1"/>
  <c r="CG245" i="1"/>
  <c r="CG246" i="1"/>
  <c r="CG247" i="1"/>
  <c r="CG248" i="1"/>
  <c r="CG249" i="1"/>
  <c r="CG250" i="1"/>
  <c r="CG251" i="1"/>
  <c r="CG252" i="1"/>
  <c r="CG253" i="1"/>
  <c r="CG254" i="1"/>
  <c r="CG255" i="1"/>
  <c r="CG256" i="1"/>
  <c r="CG257" i="1"/>
  <c r="CG258" i="1"/>
  <c r="CG259" i="1"/>
  <c r="CG260" i="1"/>
  <c r="CG261" i="1"/>
  <c r="CG262" i="1"/>
  <c r="CG263" i="1"/>
  <c r="CG264" i="1"/>
  <c r="CG265" i="1"/>
  <c r="CG266" i="1"/>
  <c r="CG267" i="1"/>
  <c r="CG268" i="1"/>
  <c r="CG269" i="1"/>
  <c r="CG270" i="1"/>
  <c r="CG271" i="1"/>
  <c r="CG272" i="1"/>
  <c r="CG273" i="1"/>
  <c r="CG274" i="1"/>
  <c r="CG275" i="1"/>
  <c r="CG276" i="1"/>
  <c r="CG277" i="1"/>
  <c r="CG278" i="1"/>
  <c r="CG279" i="1"/>
  <c r="CG280" i="1"/>
  <c r="CG281" i="1"/>
  <c r="CG282" i="1"/>
  <c r="CG283" i="1"/>
  <c r="CG284" i="1"/>
  <c r="CG285" i="1"/>
  <c r="CG286" i="1"/>
  <c r="CG287" i="1"/>
  <c r="CG288" i="1"/>
  <c r="CG289" i="1"/>
  <c r="CG290" i="1"/>
  <c r="CG291" i="1"/>
  <c r="CG292" i="1"/>
  <c r="CG293" i="1"/>
  <c r="CG294" i="1"/>
  <c r="CG295" i="1"/>
  <c r="CG296" i="1"/>
  <c r="CG297" i="1"/>
  <c r="CG298" i="1"/>
  <c r="CG299" i="1"/>
  <c r="CG300" i="1"/>
  <c r="CG301" i="1"/>
  <c r="CG302"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E21" i="1"/>
  <c r="CE22" i="1"/>
  <c r="CE23" i="1"/>
  <c r="CE24" i="1"/>
  <c r="CE25" i="1"/>
  <c r="CE26" i="1"/>
  <c r="CE27" i="1"/>
  <c r="CE28" i="1"/>
  <c r="CE29" i="1"/>
  <c r="CE30" i="1"/>
  <c r="CE31" i="1"/>
  <c r="CE32" i="1"/>
  <c r="CE33" i="1"/>
  <c r="CE34" i="1"/>
  <c r="CE35" i="1"/>
  <c r="CE36" i="1"/>
  <c r="CE37" i="1"/>
  <c r="CE38" i="1"/>
  <c r="CE39" i="1"/>
  <c r="CE40" i="1"/>
  <c r="CE41" i="1"/>
  <c r="CE42" i="1"/>
  <c r="CE43" i="1"/>
  <c r="CE44" i="1"/>
  <c r="CE45" i="1"/>
  <c r="CE46" i="1"/>
  <c r="CE47" i="1"/>
  <c r="CE48" i="1"/>
  <c r="CE49" i="1"/>
  <c r="CE50" i="1"/>
  <c r="CE51" i="1"/>
  <c r="CE52" i="1"/>
  <c r="CE53" i="1"/>
  <c r="CE54" i="1"/>
  <c r="CE55" i="1"/>
  <c r="CE56" i="1"/>
  <c r="CE57" i="1"/>
  <c r="CE58" i="1"/>
  <c r="CE59" i="1"/>
  <c r="CE60" i="1"/>
  <c r="CE61" i="1"/>
  <c r="CE62" i="1"/>
  <c r="CE63" i="1"/>
  <c r="CE64" i="1"/>
  <c r="CE65" i="1"/>
  <c r="CE66" i="1"/>
  <c r="CE67" i="1"/>
  <c r="CE68" i="1"/>
  <c r="CE69" i="1"/>
  <c r="CE70" i="1"/>
  <c r="CE71" i="1"/>
  <c r="CE72" i="1"/>
  <c r="CE73" i="1"/>
  <c r="CE74" i="1"/>
  <c r="CE75" i="1"/>
  <c r="CE76" i="1"/>
  <c r="CE77" i="1"/>
  <c r="CE78" i="1"/>
  <c r="CE79" i="1"/>
  <c r="CE80" i="1"/>
  <c r="CE81" i="1"/>
  <c r="CE82" i="1"/>
  <c r="CE83" i="1"/>
  <c r="CE84" i="1"/>
  <c r="CE85" i="1"/>
  <c r="CE86" i="1"/>
  <c r="CE87" i="1"/>
  <c r="CE88" i="1"/>
  <c r="CE89" i="1"/>
  <c r="CE90" i="1"/>
  <c r="CE91" i="1"/>
  <c r="CE92" i="1"/>
  <c r="CE93" i="1"/>
  <c r="CE94" i="1"/>
  <c r="CE95" i="1"/>
  <c r="CE96" i="1"/>
  <c r="CE97" i="1"/>
  <c r="CE98" i="1"/>
  <c r="CE99" i="1"/>
  <c r="CE100" i="1"/>
  <c r="CE101" i="1"/>
  <c r="CE102" i="1"/>
  <c r="CE103" i="1"/>
  <c r="CE104" i="1"/>
  <c r="CE105" i="1"/>
  <c r="CE106" i="1"/>
  <c r="CE107" i="1"/>
  <c r="CE108" i="1"/>
  <c r="CE109" i="1"/>
  <c r="CE110" i="1"/>
  <c r="CE111" i="1"/>
  <c r="CE112" i="1"/>
  <c r="CE113" i="1"/>
  <c r="CE114" i="1"/>
  <c r="CE115" i="1"/>
  <c r="CE116" i="1"/>
  <c r="CE117" i="1"/>
  <c r="CE118" i="1"/>
  <c r="CE119" i="1"/>
  <c r="CE120" i="1"/>
  <c r="CE121" i="1"/>
  <c r="CE122" i="1"/>
  <c r="CE123" i="1"/>
  <c r="CE124" i="1"/>
  <c r="CE125" i="1"/>
  <c r="CE126" i="1"/>
  <c r="CE127" i="1"/>
  <c r="CE128" i="1"/>
  <c r="CE129" i="1"/>
  <c r="CE130" i="1"/>
  <c r="CE131" i="1"/>
  <c r="CE132" i="1"/>
  <c r="CE133" i="1"/>
  <c r="CE134" i="1"/>
  <c r="CE135" i="1"/>
  <c r="CE136" i="1"/>
  <c r="CE137" i="1"/>
  <c r="CE138" i="1"/>
  <c r="CE139" i="1"/>
  <c r="CE140" i="1"/>
  <c r="CE141" i="1"/>
  <c r="CE142" i="1"/>
  <c r="CE143" i="1"/>
  <c r="CE144" i="1"/>
  <c r="CE145" i="1"/>
  <c r="CE146" i="1"/>
  <c r="CE147" i="1"/>
  <c r="CE148" i="1"/>
  <c r="CE149" i="1"/>
  <c r="CE150" i="1"/>
  <c r="CE151" i="1"/>
  <c r="CE152" i="1"/>
  <c r="CE153" i="1"/>
  <c r="CE154" i="1"/>
  <c r="CE155" i="1"/>
  <c r="CE156" i="1"/>
  <c r="CE157" i="1"/>
  <c r="CE158" i="1"/>
  <c r="CE159" i="1"/>
  <c r="CE160" i="1"/>
  <c r="CE161" i="1"/>
  <c r="CE162" i="1"/>
  <c r="CE163" i="1"/>
  <c r="CE164" i="1"/>
  <c r="CE165" i="1"/>
  <c r="CE166" i="1"/>
  <c r="CE167" i="1"/>
  <c r="CE168" i="1"/>
  <c r="CE169" i="1"/>
  <c r="CE170" i="1"/>
  <c r="CE171" i="1"/>
  <c r="CE172" i="1"/>
  <c r="CE173" i="1"/>
  <c r="CE174" i="1"/>
  <c r="CE175" i="1"/>
  <c r="CE176" i="1"/>
  <c r="CE177" i="1"/>
  <c r="CE178" i="1"/>
  <c r="CE179" i="1"/>
  <c r="CE180" i="1"/>
  <c r="CE181" i="1"/>
  <c r="CE182" i="1"/>
  <c r="CE183" i="1"/>
  <c r="CE184" i="1"/>
  <c r="CE185" i="1"/>
  <c r="CE186" i="1"/>
  <c r="CE187" i="1"/>
  <c r="CE188" i="1"/>
  <c r="CE189" i="1"/>
  <c r="CE190" i="1"/>
  <c r="CE191" i="1"/>
  <c r="CE192" i="1"/>
  <c r="CE193" i="1"/>
  <c r="CE194" i="1"/>
  <c r="CE195" i="1"/>
  <c r="CE196" i="1"/>
  <c r="CE197" i="1"/>
  <c r="CE198" i="1"/>
  <c r="CE199" i="1"/>
  <c r="CE200" i="1"/>
  <c r="CE201" i="1"/>
  <c r="CE202" i="1"/>
  <c r="CE203" i="1"/>
  <c r="CE204" i="1"/>
  <c r="CE205" i="1"/>
  <c r="CE206" i="1"/>
  <c r="CE207" i="1"/>
  <c r="CE208" i="1"/>
  <c r="CE209" i="1"/>
  <c r="CE210" i="1"/>
  <c r="CE211" i="1"/>
  <c r="CE212" i="1"/>
  <c r="CE213" i="1"/>
  <c r="CE214" i="1"/>
  <c r="CE215" i="1"/>
  <c r="CE216" i="1"/>
  <c r="CE217" i="1"/>
  <c r="CE218" i="1"/>
  <c r="CE219" i="1"/>
  <c r="CE220" i="1"/>
  <c r="CE221" i="1"/>
  <c r="CE222" i="1"/>
  <c r="CE223" i="1"/>
  <c r="CE224" i="1"/>
  <c r="CE225" i="1"/>
  <c r="CE226" i="1"/>
  <c r="CE227" i="1"/>
  <c r="CE228" i="1"/>
  <c r="CE229" i="1"/>
  <c r="CE230" i="1"/>
  <c r="CE231" i="1"/>
  <c r="CE232" i="1"/>
  <c r="CE233" i="1"/>
  <c r="CE234" i="1"/>
  <c r="CE235" i="1"/>
  <c r="CE236" i="1"/>
  <c r="CE237" i="1"/>
  <c r="CE238" i="1"/>
  <c r="CE239" i="1"/>
  <c r="CE240" i="1"/>
  <c r="CE241" i="1"/>
  <c r="CE242" i="1"/>
  <c r="CE243" i="1"/>
  <c r="CE244" i="1"/>
  <c r="CE245" i="1"/>
  <c r="CE246" i="1"/>
  <c r="CE247" i="1"/>
  <c r="CE248" i="1"/>
  <c r="CE249" i="1"/>
  <c r="CE250" i="1"/>
  <c r="CE251" i="1"/>
  <c r="CE252" i="1"/>
  <c r="CE253" i="1"/>
  <c r="CE254" i="1"/>
  <c r="CE255" i="1"/>
  <c r="CE256" i="1"/>
  <c r="CE257" i="1"/>
  <c r="CE258" i="1"/>
  <c r="CE259" i="1"/>
  <c r="CE260" i="1"/>
  <c r="CE261" i="1"/>
  <c r="CE262" i="1"/>
  <c r="CE263" i="1"/>
  <c r="CE264" i="1"/>
  <c r="CE265" i="1"/>
  <c r="CE266" i="1"/>
  <c r="CE267" i="1"/>
  <c r="CE268" i="1"/>
  <c r="CE269" i="1"/>
  <c r="CE270" i="1"/>
  <c r="CE271" i="1"/>
  <c r="CE272" i="1"/>
  <c r="CE273" i="1"/>
  <c r="CE274" i="1"/>
  <c r="CE275" i="1"/>
  <c r="CE276" i="1"/>
  <c r="CE277" i="1"/>
  <c r="CE278" i="1"/>
  <c r="CE279" i="1"/>
  <c r="CE280" i="1"/>
  <c r="CE281" i="1"/>
  <c r="CE282" i="1"/>
  <c r="CE283" i="1"/>
  <c r="CE284" i="1"/>
  <c r="CE285" i="1"/>
  <c r="CE286" i="1"/>
  <c r="CE287" i="1"/>
  <c r="CE288" i="1"/>
  <c r="CE289" i="1"/>
  <c r="CE290" i="1"/>
  <c r="CE291" i="1"/>
  <c r="CE292" i="1"/>
  <c r="CE293" i="1"/>
  <c r="CE294" i="1"/>
  <c r="CE295" i="1"/>
  <c r="CE296" i="1"/>
  <c r="CE297" i="1"/>
  <c r="CE298" i="1"/>
  <c r="CE299" i="1"/>
  <c r="CE300" i="1"/>
  <c r="CE301" i="1"/>
  <c r="CE302"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22" i="1"/>
  <c r="CD223" i="1"/>
  <c r="CD224" i="1"/>
  <c r="CD225" i="1"/>
  <c r="CD226" i="1"/>
  <c r="CD227" i="1"/>
  <c r="CD228" i="1"/>
  <c r="CD229" i="1"/>
  <c r="CD230" i="1"/>
  <c r="CD231" i="1"/>
  <c r="CD232" i="1"/>
  <c r="CD233" i="1"/>
  <c r="CD234" i="1"/>
  <c r="CD235" i="1"/>
  <c r="CD236" i="1"/>
  <c r="CD237" i="1"/>
  <c r="CD238" i="1"/>
  <c r="CD239" i="1"/>
  <c r="CD240" i="1"/>
  <c r="CD241" i="1"/>
  <c r="CD242" i="1"/>
  <c r="CD243" i="1"/>
  <c r="CD244" i="1"/>
  <c r="CD245" i="1"/>
  <c r="CD246" i="1"/>
  <c r="CD247" i="1"/>
  <c r="CD248" i="1"/>
  <c r="CD249" i="1"/>
  <c r="CD250" i="1"/>
  <c r="CD251" i="1"/>
  <c r="CD252" i="1"/>
  <c r="CD253" i="1"/>
  <c r="CD254" i="1"/>
  <c r="CD255" i="1"/>
  <c r="CD256" i="1"/>
  <c r="CD257" i="1"/>
  <c r="CD258" i="1"/>
  <c r="CD259" i="1"/>
  <c r="CD260" i="1"/>
  <c r="CD261" i="1"/>
  <c r="CD262" i="1"/>
  <c r="CD263" i="1"/>
  <c r="CD264" i="1"/>
  <c r="CD265" i="1"/>
  <c r="CD266" i="1"/>
  <c r="CD267" i="1"/>
  <c r="CD268" i="1"/>
  <c r="CD269" i="1"/>
  <c r="CD270" i="1"/>
  <c r="CD271" i="1"/>
  <c r="CD272" i="1"/>
  <c r="CD273" i="1"/>
  <c r="CD274" i="1"/>
  <c r="CD275" i="1"/>
  <c r="CD276" i="1"/>
  <c r="CD277" i="1"/>
  <c r="CD278" i="1"/>
  <c r="CD279" i="1"/>
  <c r="CD280" i="1"/>
  <c r="CD281" i="1"/>
  <c r="CD282" i="1"/>
  <c r="CD283" i="1"/>
  <c r="CD284" i="1"/>
  <c r="CD285" i="1"/>
  <c r="CD286" i="1"/>
  <c r="CD287" i="1"/>
  <c r="CD288" i="1"/>
  <c r="CD289" i="1"/>
  <c r="CD290" i="1"/>
  <c r="CD291" i="1"/>
  <c r="CD292" i="1"/>
  <c r="CD293" i="1"/>
  <c r="CD294" i="1"/>
  <c r="CD295" i="1"/>
  <c r="CD296" i="1"/>
  <c r="CD297" i="1"/>
  <c r="CD298" i="1"/>
  <c r="CD299" i="1"/>
  <c r="CD300" i="1"/>
  <c r="CD301" i="1"/>
  <c r="CD302"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68" i="1"/>
  <c r="CC269" i="1"/>
  <c r="CC270" i="1"/>
  <c r="CC271" i="1"/>
  <c r="CC272"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C302"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8"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2" i="1"/>
  <c r="BZ233" i="1"/>
  <c r="BZ234" i="1"/>
  <c r="BZ235" i="1"/>
  <c r="BZ236" i="1"/>
  <c r="BZ237" i="1"/>
  <c r="BZ238"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2" i="1"/>
  <c r="BY233" i="1"/>
  <c r="BY234" i="1"/>
  <c r="BY235" i="1"/>
  <c r="BY236" i="1"/>
  <c r="BY237" i="1"/>
  <c r="BY238" i="1"/>
  <c r="BY239" i="1"/>
  <c r="BY240" i="1"/>
  <c r="BY241" i="1"/>
  <c r="BY242" i="1"/>
  <c r="BY243" i="1"/>
  <c r="BY244" i="1"/>
  <c r="BY245" i="1"/>
  <c r="BY246" i="1"/>
  <c r="BY247" i="1"/>
  <c r="BY248" i="1"/>
  <c r="BY249" i="1"/>
  <c r="BY250" i="1"/>
  <c r="BY251" i="1"/>
  <c r="BY252" i="1"/>
  <c r="BY253" i="1"/>
  <c r="BY254" i="1"/>
  <c r="BY255" i="1"/>
  <c r="BY256" i="1"/>
  <c r="BY257" i="1"/>
  <c r="BY258" i="1"/>
  <c r="BY259"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7" i="1"/>
  <c r="BY288" i="1"/>
  <c r="BY289" i="1"/>
  <c r="BY290" i="1"/>
  <c r="BY291" i="1"/>
  <c r="BY292" i="1"/>
  <c r="BY293" i="1"/>
  <c r="BY294" i="1"/>
  <c r="BY295" i="1"/>
  <c r="BY296" i="1"/>
  <c r="BY297" i="1"/>
  <c r="BY298" i="1"/>
  <c r="BY299" i="1"/>
  <c r="BY300" i="1"/>
  <c r="BY301" i="1"/>
  <c r="BY302"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2"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BW204" i="1"/>
  <c r="BW205" i="1"/>
  <c r="BW206" i="1"/>
  <c r="BW207" i="1"/>
  <c r="BW208" i="1"/>
  <c r="BW209" i="1"/>
  <c r="BW210" i="1"/>
  <c r="BW211" i="1"/>
  <c r="BW212" i="1"/>
  <c r="BW213" i="1"/>
  <c r="BW214" i="1"/>
  <c r="BW215" i="1"/>
  <c r="BW216" i="1"/>
  <c r="BW217" i="1"/>
  <c r="BW218" i="1"/>
  <c r="BW219" i="1"/>
  <c r="BW220" i="1"/>
  <c r="BW221" i="1"/>
  <c r="BW222" i="1"/>
  <c r="BW223" i="1"/>
  <c r="BW224" i="1"/>
  <c r="BW225" i="1"/>
  <c r="BW226" i="1"/>
  <c r="BW227" i="1"/>
  <c r="BW228" i="1"/>
  <c r="BW229" i="1"/>
  <c r="BW230" i="1"/>
  <c r="BW231" i="1"/>
  <c r="BW232" i="1"/>
  <c r="BW233" i="1"/>
  <c r="BW234" i="1"/>
  <c r="BW235" i="1"/>
  <c r="BW236" i="1"/>
  <c r="BW237" i="1"/>
  <c r="BW238" i="1"/>
  <c r="BW239" i="1"/>
  <c r="BW240" i="1"/>
  <c r="BW241" i="1"/>
  <c r="BW242" i="1"/>
  <c r="BW243" i="1"/>
  <c r="BW244" i="1"/>
  <c r="BW245" i="1"/>
  <c r="BW246" i="1"/>
  <c r="BW247" i="1"/>
  <c r="BW248" i="1"/>
  <c r="BW249" i="1"/>
  <c r="BW250" i="1"/>
  <c r="BW251" i="1"/>
  <c r="BW252" i="1"/>
  <c r="BW253" i="1"/>
  <c r="BW254" i="1"/>
  <c r="BW255" i="1"/>
  <c r="BW256" i="1"/>
  <c r="BW257" i="1"/>
  <c r="BW258" i="1"/>
  <c r="BW259" i="1"/>
  <c r="BW260" i="1"/>
  <c r="BW261" i="1"/>
  <c r="BW262" i="1"/>
  <c r="BW263" i="1"/>
  <c r="BW264" i="1"/>
  <c r="BW265" i="1"/>
  <c r="BW266" i="1"/>
  <c r="BW267" i="1"/>
  <c r="BW268" i="1"/>
  <c r="BW269" i="1"/>
  <c r="BW270" i="1"/>
  <c r="BW271" i="1"/>
  <c r="BW272" i="1"/>
  <c r="BW273" i="1"/>
  <c r="BW274" i="1"/>
  <c r="BW275" i="1"/>
  <c r="BW276" i="1"/>
  <c r="BW277" i="1"/>
  <c r="BW278" i="1"/>
  <c r="BW279" i="1"/>
  <c r="BW280" i="1"/>
  <c r="BW281" i="1"/>
  <c r="BW282" i="1"/>
  <c r="BW283" i="1"/>
  <c r="BW284" i="1"/>
  <c r="BW285" i="1"/>
  <c r="BW286" i="1"/>
  <c r="BW287" i="1"/>
  <c r="BW288" i="1"/>
  <c r="BW289" i="1"/>
  <c r="BW290" i="1"/>
  <c r="BW291" i="1"/>
  <c r="BW292" i="1"/>
  <c r="BW293" i="1"/>
  <c r="BW294" i="1"/>
  <c r="BW295" i="1"/>
  <c r="BW296" i="1"/>
  <c r="BW297" i="1"/>
  <c r="BW298" i="1"/>
  <c r="BW299" i="1"/>
  <c r="BW300" i="1"/>
  <c r="BW301" i="1"/>
  <c r="BW302"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BU204" i="1"/>
  <c r="BU205" i="1"/>
  <c r="BU206" i="1"/>
  <c r="BU207" i="1"/>
  <c r="BU208" i="1"/>
  <c r="BU209" i="1"/>
  <c r="BU210" i="1"/>
  <c r="BU211" i="1"/>
  <c r="BU212" i="1"/>
  <c r="BU213" i="1"/>
  <c r="BU214" i="1"/>
  <c r="BU215" i="1"/>
  <c r="BU216" i="1"/>
  <c r="BU217" i="1"/>
  <c r="BU218" i="1"/>
  <c r="BU219" i="1"/>
  <c r="BU220" i="1"/>
  <c r="BU221" i="1"/>
  <c r="BU222" i="1"/>
  <c r="BU223" i="1"/>
  <c r="BU224" i="1"/>
  <c r="BU225" i="1"/>
  <c r="BU226" i="1"/>
  <c r="BU227" i="1"/>
  <c r="BU228" i="1"/>
  <c r="BU229" i="1"/>
  <c r="BU230" i="1"/>
  <c r="BU231" i="1"/>
  <c r="BU232" i="1"/>
  <c r="BU233" i="1"/>
  <c r="BU234" i="1"/>
  <c r="BU235" i="1"/>
  <c r="BU236" i="1"/>
  <c r="BU237" i="1"/>
  <c r="BU238" i="1"/>
  <c r="BU239" i="1"/>
  <c r="BU240" i="1"/>
  <c r="BU241" i="1"/>
  <c r="BU242" i="1"/>
  <c r="BU243" i="1"/>
  <c r="BU244" i="1"/>
  <c r="BU245" i="1"/>
  <c r="BU246" i="1"/>
  <c r="BU247" i="1"/>
  <c r="BU248" i="1"/>
  <c r="BU249" i="1"/>
  <c r="BU250" i="1"/>
  <c r="BU251" i="1"/>
  <c r="BU252" i="1"/>
  <c r="BU253" i="1"/>
  <c r="BU254" i="1"/>
  <c r="BU255" i="1"/>
  <c r="BU256" i="1"/>
  <c r="BU257" i="1"/>
  <c r="BU258" i="1"/>
  <c r="BU259" i="1"/>
  <c r="BU260" i="1"/>
  <c r="BU261" i="1"/>
  <c r="BU262" i="1"/>
  <c r="BU263" i="1"/>
  <c r="BU264" i="1"/>
  <c r="BU265" i="1"/>
  <c r="BU266" i="1"/>
  <c r="BU267" i="1"/>
  <c r="BU268" i="1"/>
  <c r="BU269" i="1"/>
  <c r="BU270" i="1"/>
  <c r="BU271" i="1"/>
  <c r="BU272" i="1"/>
  <c r="BU273" i="1"/>
  <c r="BU274" i="1"/>
  <c r="BU275" i="1"/>
  <c r="BU276" i="1"/>
  <c r="BU277" i="1"/>
  <c r="BU278" i="1"/>
  <c r="BU279" i="1"/>
  <c r="BU280" i="1"/>
  <c r="BU281" i="1"/>
  <c r="BU282" i="1"/>
  <c r="BU283" i="1"/>
  <c r="BU284" i="1"/>
  <c r="BU285" i="1"/>
  <c r="BU286" i="1"/>
  <c r="BU287" i="1"/>
  <c r="BU288" i="1"/>
  <c r="BU289" i="1"/>
  <c r="BU290" i="1"/>
  <c r="BU291" i="1"/>
  <c r="BU292" i="1"/>
  <c r="BU293" i="1"/>
  <c r="BU294" i="1"/>
  <c r="BU295" i="1"/>
  <c r="BU296" i="1"/>
  <c r="BU297" i="1"/>
  <c r="BU298" i="1"/>
  <c r="BU299" i="1"/>
  <c r="BU300" i="1"/>
  <c r="BU301" i="1"/>
  <c r="BU302"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8" i="1"/>
  <c r="BS289" i="1"/>
  <c r="BS290" i="1"/>
  <c r="BS291" i="1"/>
  <c r="BS292" i="1"/>
  <c r="BS293" i="1"/>
  <c r="BS294" i="1"/>
  <c r="BS295" i="1"/>
  <c r="BS296" i="1"/>
  <c r="BS297" i="1"/>
  <c r="BS298" i="1"/>
  <c r="BS299" i="1"/>
  <c r="BS300" i="1"/>
  <c r="BS301" i="1"/>
  <c r="BS302"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R302"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BQ204" i="1"/>
  <c r="BQ205" i="1"/>
  <c r="BQ206" i="1"/>
  <c r="BQ207" i="1"/>
  <c r="BQ208" i="1"/>
  <c r="BQ209" i="1"/>
  <c r="BQ210" i="1"/>
  <c r="BQ211" i="1"/>
  <c r="BQ212" i="1"/>
  <c r="BQ213" i="1"/>
  <c r="BQ214" i="1"/>
  <c r="BQ215" i="1"/>
  <c r="BQ216" i="1"/>
  <c r="BQ217" i="1"/>
  <c r="BQ218" i="1"/>
  <c r="BQ219" i="1"/>
  <c r="BQ220" i="1"/>
  <c r="BQ221" i="1"/>
  <c r="BQ222" i="1"/>
  <c r="BQ223" i="1"/>
  <c r="BQ224" i="1"/>
  <c r="BQ225" i="1"/>
  <c r="BQ226" i="1"/>
  <c r="BQ227" i="1"/>
  <c r="BQ228" i="1"/>
  <c r="BQ229" i="1"/>
  <c r="BQ230" i="1"/>
  <c r="BQ231" i="1"/>
  <c r="BQ232" i="1"/>
  <c r="BQ233" i="1"/>
  <c r="BQ234" i="1"/>
  <c r="BQ235" i="1"/>
  <c r="BQ236" i="1"/>
  <c r="BQ237" i="1"/>
  <c r="BQ238" i="1"/>
  <c r="BQ239" i="1"/>
  <c r="BQ240" i="1"/>
  <c r="BQ241" i="1"/>
  <c r="BQ242" i="1"/>
  <c r="BQ243" i="1"/>
  <c r="BQ244" i="1"/>
  <c r="BQ245" i="1"/>
  <c r="BQ246" i="1"/>
  <c r="BQ247" i="1"/>
  <c r="BQ248" i="1"/>
  <c r="BQ249" i="1"/>
  <c r="BQ250" i="1"/>
  <c r="BQ251" i="1"/>
  <c r="BQ252" i="1"/>
  <c r="BQ253" i="1"/>
  <c r="BQ254" i="1"/>
  <c r="BQ255" i="1"/>
  <c r="BQ256" i="1"/>
  <c r="BQ257" i="1"/>
  <c r="BQ258" i="1"/>
  <c r="BQ259" i="1"/>
  <c r="BQ260" i="1"/>
  <c r="BQ261" i="1"/>
  <c r="BQ262" i="1"/>
  <c r="BQ263" i="1"/>
  <c r="BQ264" i="1"/>
  <c r="BQ265" i="1"/>
  <c r="BQ266" i="1"/>
  <c r="BQ267" i="1"/>
  <c r="BQ268" i="1"/>
  <c r="BQ269" i="1"/>
  <c r="BQ270" i="1"/>
  <c r="BQ271" i="1"/>
  <c r="BQ272" i="1"/>
  <c r="BQ273" i="1"/>
  <c r="BQ274" i="1"/>
  <c r="BQ275" i="1"/>
  <c r="BQ276" i="1"/>
  <c r="BQ277" i="1"/>
  <c r="BQ278" i="1"/>
  <c r="BQ279" i="1"/>
  <c r="BQ280" i="1"/>
  <c r="BQ281" i="1"/>
  <c r="BQ282" i="1"/>
  <c r="BQ283" i="1"/>
  <c r="BQ284" i="1"/>
  <c r="BQ285" i="1"/>
  <c r="BQ286" i="1"/>
  <c r="BQ287" i="1"/>
  <c r="BQ288" i="1"/>
  <c r="BQ289" i="1"/>
  <c r="BQ290" i="1"/>
  <c r="BQ291" i="1"/>
  <c r="BQ292" i="1"/>
  <c r="BQ293" i="1"/>
  <c r="BQ294" i="1"/>
  <c r="BQ295" i="1"/>
  <c r="BQ296" i="1"/>
  <c r="BQ297" i="1"/>
  <c r="BQ298" i="1"/>
  <c r="BQ299" i="1"/>
  <c r="BQ300" i="1"/>
  <c r="BQ301" i="1"/>
  <c r="BQ302"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273" i="1"/>
  <c r="BK274" i="1"/>
  <c r="BK275" i="1"/>
  <c r="BK276" i="1"/>
  <c r="BK277" i="1"/>
  <c r="BK278" i="1"/>
  <c r="BK279" i="1"/>
  <c r="BK280" i="1"/>
  <c r="BK281" i="1"/>
  <c r="BK282" i="1"/>
  <c r="BK283" i="1"/>
  <c r="BK284" i="1"/>
  <c r="BK285" i="1"/>
  <c r="BK286" i="1"/>
  <c r="BK287" i="1"/>
  <c r="BK288" i="1"/>
  <c r="BK289" i="1"/>
  <c r="BK290" i="1"/>
  <c r="BK291" i="1"/>
  <c r="BK292" i="1"/>
  <c r="BK293" i="1"/>
  <c r="BK294" i="1"/>
  <c r="BK295" i="1"/>
  <c r="BK296" i="1"/>
  <c r="BK297" i="1"/>
  <c r="BK298" i="1"/>
  <c r="BK299" i="1"/>
  <c r="BK300" i="1"/>
  <c r="BK301" i="1"/>
  <c r="BK302"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N21" i="1"/>
  <c r="N22" i="1"/>
  <c r="N23" i="1"/>
  <c r="N24" i="1"/>
  <c r="N25" i="1"/>
  <c r="N26" i="1"/>
  <c r="N27" i="1"/>
  <c r="N28" i="1"/>
  <c r="N29" i="1"/>
  <c r="N30" i="1"/>
  <c r="N31" i="1"/>
  <c r="N32" i="1"/>
  <c r="N33" i="1"/>
  <c r="N34"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N20" i="1"/>
  <c r="M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C21" i="1"/>
  <c r="C22" i="1"/>
  <c r="C23" i="1"/>
  <c r="C24" i="1"/>
  <c r="C25" i="1"/>
  <c r="C26" i="1"/>
  <c r="C27" i="1"/>
  <c r="C28" i="1"/>
  <c r="C29" i="1"/>
  <c r="F20" i="1" l="1"/>
  <c r="E20" i="1"/>
  <c r="C20" i="1"/>
  <c r="CM20" i="1"/>
  <c r="BF20" i="1"/>
  <c r="AC20" i="1"/>
  <c r="DD20" i="1"/>
  <c r="EJ20" i="1"/>
  <c r="EK20" i="1"/>
  <c r="EL20" i="1"/>
  <c r="EM20" i="1"/>
  <c r="EI20" i="1"/>
  <c r="EH20" i="1"/>
  <c r="EG20" i="1"/>
  <c r="ED20" i="1"/>
  <c r="EC20" i="1"/>
  <c r="EB20" i="1"/>
  <c r="EA20" i="1"/>
  <c r="DZ20" i="1"/>
  <c r="DY20" i="1"/>
  <c r="DX20" i="1"/>
  <c r="DW20" i="1"/>
  <c r="DV20" i="1"/>
  <c r="DU20" i="1"/>
  <c r="DT20" i="1"/>
  <c r="DS20" i="1"/>
  <c r="DR20" i="1"/>
  <c r="DQ20" i="1"/>
  <c r="DP20" i="1"/>
  <c r="DO20" i="1"/>
  <c r="DN20" i="1"/>
  <c r="DM20" i="1"/>
  <c r="DL20" i="1"/>
  <c r="DK20" i="1"/>
  <c r="DJ20" i="1"/>
  <c r="DI20" i="1"/>
  <c r="DG20" i="1"/>
  <c r="DF20" i="1"/>
  <c r="DE20" i="1"/>
  <c r="DC20" i="1"/>
  <c r="DB20" i="1"/>
  <c r="CZ20" i="1"/>
  <c r="CY20" i="1"/>
  <c r="CX20" i="1"/>
  <c r="CW20" i="1"/>
  <c r="CV20" i="1"/>
  <c r="CU20" i="1"/>
  <c r="CT20" i="1"/>
  <c r="CS20" i="1"/>
  <c r="CR20" i="1"/>
  <c r="CQ20" i="1"/>
  <c r="CP20" i="1"/>
  <c r="CO20" i="1"/>
  <c r="CN20" i="1"/>
  <c r="CL20" i="1"/>
  <c r="CK20" i="1"/>
  <c r="CJ20" i="1"/>
  <c r="CI20" i="1"/>
  <c r="CH20" i="1"/>
  <c r="CG20" i="1"/>
  <c r="CF20" i="1"/>
  <c r="CD20" i="1"/>
  <c r="CE20" i="1"/>
  <c r="CC20" i="1"/>
  <c r="CB20" i="1"/>
  <c r="CA20" i="1"/>
  <c r="BZ20" i="1"/>
  <c r="BY20" i="1"/>
  <c r="BW20" i="1"/>
  <c r="BV20" i="1"/>
  <c r="BU20" i="1"/>
  <c r="BT20" i="1"/>
  <c r="BS20" i="1"/>
  <c r="BR20" i="1"/>
  <c r="BQ20" i="1"/>
  <c r="BP20" i="1"/>
  <c r="BO20" i="1"/>
  <c r="BN20" i="1"/>
  <c r="BM20" i="1"/>
  <c r="BK20" i="1"/>
  <c r="BL20" i="1"/>
  <c r="BJ20" i="1"/>
  <c r="BI20" i="1"/>
  <c r="BH20" i="1"/>
  <c r="BG20" i="1"/>
  <c r="BE20" i="1"/>
  <c r="BD20" i="1"/>
  <c r="BC20" i="1"/>
  <c r="BB20" i="1"/>
  <c r="BA20" i="1"/>
  <c r="AZ20" i="1"/>
  <c r="AY20" i="1"/>
  <c r="AX20" i="1"/>
  <c r="AW20" i="1"/>
  <c r="AV20" i="1"/>
  <c r="AU20" i="1"/>
  <c r="AT20" i="1"/>
  <c r="AS20" i="1"/>
  <c r="AQ20" i="1"/>
  <c r="AP20" i="1"/>
  <c r="AO20" i="1"/>
  <c r="AN20" i="1"/>
  <c r="AM20" i="1"/>
  <c r="AL20" i="1"/>
  <c r="AK20" i="1"/>
  <c r="AJ20" i="1"/>
  <c r="AI20" i="1"/>
  <c r="AH20" i="1"/>
  <c r="AG20" i="1"/>
  <c r="AF20" i="1"/>
  <c r="AE20" i="1"/>
  <c r="AD20" i="1"/>
  <c r="AB20" i="1"/>
  <c r="AA20" i="1"/>
  <c r="Z20" i="1"/>
  <c r="Y20" i="1"/>
  <c r="X20" i="1"/>
  <c r="W20" i="1" l="1"/>
  <c r="V20" i="1"/>
  <c r="U20" i="1"/>
  <c r="R20" i="1"/>
  <c r="Q20" i="1"/>
  <c r="P20" i="1"/>
  <c r="O20" i="1"/>
  <c r="L20" i="1"/>
  <c r="K20" i="1"/>
  <c r="J20" i="1"/>
  <c r="I20" i="1"/>
  <c r="H20" i="1"/>
  <c r="G20" i="1"/>
</calcChain>
</file>

<file path=xl/sharedStrings.xml><?xml version="1.0" encoding="utf-8"?>
<sst xmlns="http://schemas.openxmlformats.org/spreadsheetml/2006/main" count="521" uniqueCount="519">
  <si>
    <t>Id</t>
  </si>
  <si>
    <t>Indikator</t>
  </si>
  <si>
    <t>Kecenderungan ekshibisionis, merasa mampu diterima secara sosial, ketergantungan sosial</t>
  </si>
  <si>
    <t>Depresif, tidak mengakui kenyataan, tertekan secraa neurotis, kurang dorongan berprestasi</t>
  </si>
  <si>
    <t>Perasaan sedih /tertekan</t>
  </si>
  <si>
    <t>Bersemangat dan motivasi berprestasi</t>
  </si>
  <si>
    <t>Kurang kuat pegangan, kurang mantap, berfantasi untuk nampak kuat. Mungkin takabur atau tak mau tahu, mungkin optimis terhadap kerjanya, memandang rendah terhadap orang lain, tendensi kurang yakin akan dirinya</t>
  </si>
  <si>
    <t>Kemauan cukup tinggi, potensi anak cukup besar, antusias sekali, rasio baik (kadang-kadang sampai kelewat batas)</t>
  </si>
  <si>
    <t>Memiliki adaptasi yang cukup baik, bersifat egosentris, insecure dan rigid, berusaha kontrol secara cermat</t>
  </si>
  <si>
    <t>Perasaan insecure dan tak pasti, berpikir pada hal-hal konkrit/ berpijak pada realita. Kebutuhan akan kepastian/depresif, kurang usaha, mudah menyerah, di dominasi oleh asadar, kebutuhan keseimbangan, kontrol, menunjukkan keseimbangan, ketenangan kestabilan (secara demonstratif)</t>
  </si>
  <si>
    <t>Kontrol emosionil, berusaha keras untuk sukses, orientasi lingkungan/dunia luar, ekstrofert, orientasi masa yang akan datang</t>
  </si>
  <si>
    <t>Negativisme pada diri sendiri, agresif, memberontak</t>
  </si>
  <si>
    <t>Dikuasai emosi, menekankan masa yang lalu, tendensi impulsif, self oriented, depresif tapi banyak frustasi, introfert, bayak dikendalikan ketaksadaran</t>
  </si>
  <si>
    <t>Penyesuaian diri baik</t>
  </si>
  <si>
    <t>Kurang berani tampil dan menyatakan diri, cemas, insecure, ragu, takut, tidak pasti, kontrol yang rigid yang didasari oleh rasa tertekan dan kurang mampu berkarya, depresif, kurang mampu dan kurang gairah, intelektual dan introversive, spiritual</t>
  </si>
  <si>
    <t>Ada hambatan berhubungan dengan lingkungan, biasa nampak pada tendensi skizoid</t>
  </si>
  <si>
    <t>Tendensi hambatan dalam hubungan sosial, neourotis</t>
  </si>
  <si>
    <t>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t>
  </si>
  <si>
    <t>Tendensi aspirasi lebih besar dari pada kemampuan</t>
  </si>
  <si>
    <t>Merasa kurang jantan</t>
  </si>
  <si>
    <t>infantil dan kemunduran dorongan seks, sensuaitas kebutuhan seksualitas</t>
  </si>
  <si>
    <t>Lambang kejantanan,  mungkin anxiety akan kebutuhan sensual</t>
  </si>
  <si>
    <t>Nascistis, mungkin tendensi homoseks</t>
  </si>
  <si>
    <t>Immorality sexuil</t>
  </si>
  <si>
    <t>Suka menyerang</t>
  </si>
  <si>
    <t>Regresi</t>
  </si>
  <si>
    <t>Tekanan/ tuntutan kejantanan</t>
  </si>
  <si>
    <t>Kurang jantan / tidak pasti</t>
  </si>
  <si>
    <t>Sifat kekacauan pada individu</t>
  </si>
  <si>
    <t>Tendensi castrasi kompleks</t>
  </si>
  <si>
    <t>Erotis protes/ kemungkinan ada konflik</t>
  </si>
  <si>
    <t>Keraguan pada kejantanan sehingga kompensasinya jadi sok jantan , ketidak pastian seksuil</t>
  </si>
  <si>
    <t>Skizoid</t>
  </si>
  <si>
    <t>Ingin menunjukkan kejantanan dengan cara tak wajar/ kurang wajar, indikasi artistik, anti sosial, atau ada unsur-unsur skizoid</t>
  </si>
  <si>
    <t>Perhatian berlebihan pada kejantanan</t>
  </si>
  <si>
    <t>Mengingkari atau sangsi pada kejantanan</t>
  </si>
  <si>
    <t>Wajar, normal</t>
  </si>
  <si>
    <t>Sebagai hiasan, refleksi sikap kritis namun tidak menentang, kecenderungan kehalusan budi pekerti, kesopanan, cenderung menjaga, memelihara</t>
  </si>
  <si>
    <t>Paranoia dan menampakkan fantasi, angan-angan</t>
  </si>
  <si>
    <t>Egosentris histeris, tidak masak, egosentris, regresi</t>
  </si>
  <si>
    <t>Pertautan ide-ide, paranoid</t>
  </si>
  <si>
    <t>Ingin mencampakkan dunia luar (tak acuh), self absorption</t>
  </si>
  <si>
    <t>Emotional immaturity dan egosentris, kekanak-kanakan, cacat mental tingkat ringan, biasa unutk anak-naak yang masih muda, tergantung, emosi datar, hambatan dalam membedakan sesuatu</t>
  </si>
  <si>
    <t>Tanda keengganann memperhatikan sekitar, mungkin suka bertengakar. Tendensi menolak keadaan yang tidak menyenangkan , tendensi menyatakan ketidaksenangan</t>
  </si>
  <si>
    <t>Bermusuhan dan mengancam, bersemangatt, indikasi pamer terutama pada gadis, hoimoseksual. Histeris egoistik</t>
  </si>
  <si>
    <t>Paranoid, unsur agresif, sadisme, ingin berkuasa besar sekali</t>
  </si>
  <si>
    <t>Introfert, kurang kontak dengan dunia luar, kontak sosila sangat kurang, terlebih bila tidak digambar</t>
  </si>
  <si>
    <t>Kekanak-kanakan dalam perasaan Kurang masak (mis:egosentris)</t>
  </si>
  <si>
    <t>Kompensasi dalam pergaulan karena merasa mau terhadap konflik yang dialami</t>
  </si>
  <si>
    <t>Kepicikan pandangan</t>
  </si>
  <si>
    <t>Rangsangan /gairah seksuil</t>
  </si>
  <si>
    <t>Pikiran kacau</t>
  </si>
  <si>
    <t>Rasa ingin tau hal dosa, konflik voyourism</t>
  </si>
  <si>
    <t>Menerima dan membutuhkan ketergantungan, pasif</t>
  </si>
  <si>
    <t>Psikosomatik pada pernafasan, memak-sakan diri, berpura-pura sebagai kompensasi perasan tidak menerima, tendensi menunjukkan senyum</t>
  </si>
  <si>
    <t>Biasa pada anak kecil, regresi, infantilisme (pada dewasa)</t>
  </si>
  <si>
    <t>oral agresif, mengkritik terus dapat dikatakan sadisme</t>
  </si>
  <si>
    <t>Oral agresif (suka mengkritik) tendensi menyerang secara oral, sinisme</t>
  </si>
  <si>
    <t>Tendensi orang depresif dengan kompensasi tertawa lebar</t>
  </si>
  <si>
    <t>Menentang oral dependency, independent</t>
  </si>
  <si>
    <t>Penolakan terhadap kebutuhan afektif, guilty feeling, depresi, kontak verbal yang terganggu(dengan lingkungan)</t>
  </si>
  <si>
    <t>Jika berlebihan mungkin halusinasi pendengaran, tendensi gangguan pengakit telinga, paranoid, skizoid, tuna rungu, ketidaks tabilan rungu, ideas of reference/keingintahuan yang besar, daya kritik kurang, peka terhadap kritik/sikap orang lan kerena neurotik ekstrim, paranoid, tendensi konfik homoseksual pasif</t>
  </si>
  <si>
    <t>Tendensi oposisi terhadap otoritas/atasannya</t>
  </si>
  <si>
    <t>Peka terhadap kritik</t>
  </si>
  <si>
    <t>Kesadaran pribadi goncang, keraguan</t>
  </si>
  <si>
    <t>Konflik dengan hubungan manusiawi, mungkin ada kesulitan bicara. Penolakan terhadap kritik</t>
  </si>
  <si>
    <t>Penolakan terhadap kritik, menolak pendapat orang lain, menghindari halusianasi pendengaran, lebih umum pada orang lanjut usia dari pada orang muda</t>
  </si>
  <si>
    <t>Kompensasi ketidak pastian , tak bisa mengambil keputusan takut bertanggung jawab, fantasi</t>
  </si>
  <si>
    <t>Adanya dorongan agresif</t>
  </si>
  <si>
    <t>Ketergantungan pada jenis lain</t>
  </si>
  <si>
    <t>Menunjukkan sifat kejantanan (tak disadari), wajar pada remaja</t>
  </si>
  <si>
    <t>mungkin rigid, penggabungan impils yang baik</t>
  </si>
  <si>
    <t>Sering membiarkan dorongan-dorongan dengan kobtrol yang tidak cermat</t>
  </si>
  <si>
    <t>Melakukan Kontrol intelektual terhadap impuls-impuls atau dorongannya, Melakukan Kontrol intelektual terhadap impuls-impuls atau dorongannya</t>
  </si>
  <si>
    <t>Dorongan kekuatan fisik, merasa mampu</t>
  </si>
  <si>
    <t>Perasaan inferior, kurang mampu mencoba mencari kompensasi</t>
  </si>
  <si>
    <t>Kaku dan bermusuhan, defensif terhadap permusuhan</t>
  </si>
  <si>
    <t>Ketidakseimbangan emosi, konflik peran seksualnya</t>
  </si>
  <si>
    <t>Kurang yakin pada kemampuan dan perkembanga dirinya</t>
  </si>
  <si>
    <t>Lancar , felksibel, seimbang dan merasa mampu</t>
  </si>
  <si>
    <t>Pandangan tidak pasti, scizoprenic depressi, aktiviyas, produktif, guilty feelings berhubungan dengan permusuhan seksuil</t>
  </si>
  <si>
    <t>Gangguan otak yang berhubungan dengan motorik</t>
  </si>
  <si>
    <t>Konflik dalam kontak dengan orang lain, sifat agresi, terlebih bila hal ini terdapat pada anak umur belasan tahun, tendensi psikopat (pada orang dewasa)</t>
  </si>
  <si>
    <t>Ambivalensi, usaha nampak kuat, bermusuhan dan seksualitas</t>
  </si>
  <si>
    <t>Menolak dunia luar karena rasa curiga dan bermusuhan</t>
  </si>
  <si>
    <t>Ambisi, kemauan lemah, merasa lemah, loyo</t>
  </si>
  <si>
    <t>Merasa lemah dan sia-sia /tidak berguna</t>
  </si>
  <si>
    <t>Lemah, ada hambatan kontak sosial</t>
  </si>
  <si>
    <t>Guilty feeling, ingin menghukum tangan, kebutuhan mengontrol agresi</t>
  </si>
  <si>
    <t>Perasaan menghukum</t>
  </si>
  <si>
    <t>Mengutamakan kekautan , mementingkan otot daripada otak</t>
  </si>
  <si>
    <t>Ambisius, usaha untuk sukses, mengharapkan perhatian dan kasih sayang</t>
  </si>
  <si>
    <t>Ambisi dan mencari kompensasi dari perasaan tidak pasti</t>
  </si>
  <si>
    <t>Melaksanakan interaksi sosial</t>
  </si>
  <si>
    <t>Siap berhubungan dengan lingkungan</t>
  </si>
  <si>
    <t>Butuh dorongan emosionil</t>
  </si>
  <si>
    <t>Usaha untuk kuat, ingin memperbaiki hubungan sosial karena merasa tak pasti dan mantap, biasa(nornal)unutk remaja dan orang muda</t>
  </si>
  <si>
    <t>Perasaan tidak pasti dalam kontak sosial, perasaan tidak mampu, permusuhan dan seksuil, guilty feeling dari sikap agresif</t>
  </si>
  <si>
    <t>Kesulitan dan ketidak sediaan dalam kontak sosial</t>
  </si>
  <si>
    <t>Rasa bersalah, masturbasi, curang, merampas</t>
  </si>
  <si>
    <t>Perhatian pada seksual, guilty feeling seksuil, menolak terhadap rangsangan seksual</t>
  </si>
  <si>
    <t>Cenderung ke arah paranoid</t>
  </si>
  <si>
    <t>Agresi terhadap/ sebagai penutupan terhadap kelemahan atau kekuarangan terhadap dirinya (biasanya disertai dengan gambar kancing baju yang jelas)</t>
  </si>
  <si>
    <t>Agresif dalam bentuk motorik, seperti robot, keahlian pekerjaan dengan lemah, pada anak wajar, pada dewasa , kekanak-kanakan</t>
  </si>
  <si>
    <t>Penolakan terhadap impuls  fisik, kehilangan kebanggaan fisik,  biasa digambar oleh anak-anak</t>
  </si>
  <si>
    <t>Kurang merasakan kepauasan fisik, mencoba menunjukkan kekuatan fisik</t>
  </si>
  <si>
    <t>Menentang/bermusuhan dengan jenis kelamin lain</t>
  </si>
  <si>
    <t>Perasaan tertekan dan tergantung yang bersifat patologis, tidak mampu, perasaan kastrasi, kesulitan dalam menanggapi adanya dorongan seksuil</t>
  </si>
  <si>
    <t>Berusaha mencapai otoritas, ambivalensi</t>
  </si>
  <si>
    <t>Merasa kurang lincah, kurang mampu</t>
  </si>
  <si>
    <t>Menentang kekuasaan, bersiap sedia.kewaspadaan perasaan tidak aman yang terpendam, kebutuhan untuk mendapatkan keseimbangan</t>
  </si>
  <si>
    <t>Traumatis, kontrol diri secara impulsif</t>
  </si>
  <si>
    <t>Tertekan, kontrol kaku terhadap seksualitas, ketergantungan pada orang lain</t>
  </si>
  <si>
    <t>Kebutuhan yang besar akan rasa aman, butuh banyak dorongan</t>
  </si>
  <si>
    <t>Berhubungan dengan seksualitas pria, mengaharapkan kebebasan, depresif</t>
  </si>
  <si>
    <t>Permusuhan yang ditekan,atau di kontrol munculnya</t>
  </si>
  <si>
    <t>Sifat kepala batu</t>
  </si>
  <si>
    <t>Wajar bagi anak kecil, Tendesi infantil (bagi orang dewasa)</t>
  </si>
  <si>
    <t>Vitalitas lemah</t>
  </si>
  <si>
    <t>normal</t>
  </si>
  <si>
    <t>Narsistis (pemujaan terhadap pakaian)</t>
  </si>
  <si>
    <t>Pemujaan terhadap fisik, introfert, self absorbed, pemujaan terhadap perkembangan fisik, tendensi suka berfantasi di dalam pergaulan sosial, kurang berpastisipasi sosilal</t>
  </si>
  <si>
    <t>Kurang mantap pada kekuatan fisiknya</t>
  </si>
  <si>
    <t>Kompulsif</t>
  </si>
  <si>
    <t>Mencari perhatian, menunjukkan penyesuaian yang bersifat psikopatik (kurang wajar) (bila digambar wanita muda, lebih –lebih bila ditekankan bagian seksuilnya)</t>
  </si>
  <si>
    <t>Sering dihubungkan dengan agresi seksuil yang dimunculkan, kurang masak seksuil</t>
  </si>
  <si>
    <t>Deprifasi afeksi, ketergantungan pada ibu</t>
  </si>
  <si>
    <t>Ketergantungan</t>
  </si>
  <si>
    <t>Infantil, etrgantung dependent, kikir, suka minta, kehausan kasih sayang dan perlindungan, usaha mengatasi ketergantungan secara jantan, ketergantungan oral, menekan kebebasan sendiri (terutama pada wanita</t>
  </si>
  <si>
    <t>Ketergantungan pada ibu (egosentris)</t>
  </si>
  <si>
    <t>Ketergantungan, tidak masak , tidak pasti</t>
  </si>
  <si>
    <t>Sangat  teliti, formil</t>
  </si>
  <si>
    <t>Kontrol kuat terhadap nafsu</t>
  </si>
  <si>
    <t>Biasa, mudah menyatakan dorongan, tanpa hambatan, sebaliknya mungkin menyatakan kefleksbelan terhadap kontrolm seksuil</t>
  </si>
  <si>
    <t>Obsesif kompulsif</t>
  </si>
  <si>
    <t>1_3</t>
  </si>
  <si>
    <t>2_3</t>
  </si>
  <si>
    <t>3_3</t>
  </si>
  <si>
    <t>4_3</t>
  </si>
  <si>
    <t>5_3</t>
  </si>
  <si>
    <t>6_3</t>
  </si>
  <si>
    <t>7_3</t>
  </si>
  <si>
    <t>8_3</t>
  </si>
  <si>
    <t>9_3</t>
  </si>
  <si>
    <t>10_3</t>
  </si>
  <si>
    <t>11_3</t>
  </si>
  <si>
    <t>12_3</t>
  </si>
  <si>
    <t>13_3</t>
  </si>
  <si>
    <t>14_3</t>
  </si>
  <si>
    <t>15_3</t>
  </si>
  <si>
    <t>16_3</t>
  </si>
  <si>
    <t>17_3</t>
  </si>
  <si>
    <t>18_3</t>
  </si>
  <si>
    <t>19_3</t>
  </si>
  <si>
    <t>20_3</t>
  </si>
  <si>
    <t>21_3</t>
  </si>
  <si>
    <t>22_3</t>
  </si>
  <si>
    <t>23_3</t>
  </si>
  <si>
    <t>24_3</t>
  </si>
  <si>
    <t>25_3</t>
  </si>
  <si>
    <t>26_3</t>
  </si>
  <si>
    <t>27_3</t>
  </si>
  <si>
    <t>28_3</t>
  </si>
  <si>
    <t>29_3</t>
  </si>
  <si>
    <t>30_3</t>
  </si>
  <si>
    <t>31_3</t>
  </si>
  <si>
    <t>32_3</t>
  </si>
  <si>
    <t>33_3</t>
  </si>
  <si>
    <t>34_3</t>
  </si>
  <si>
    <t>35_3</t>
  </si>
  <si>
    <t>36_3</t>
  </si>
  <si>
    <t>37_3</t>
  </si>
  <si>
    <t>38_3</t>
  </si>
  <si>
    <t>39_3</t>
  </si>
  <si>
    <t>40_3</t>
  </si>
  <si>
    <t>41_3</t>
  </si>
  <si>
    <t>42_3</t>
  </si>
  <si>
    <t>43_3</t>
  </si>
  <si>
    <t>44_3</t>
  </si>
  <si>
    <t>45_3</t>
  </si>
  <si>
    <t>46_3</t>
  </si>
  <si>
    <t>47_3</t>
  </si>
  <si>
    <t>48_3</t>
  </si>
  <si>
    <t>49_3</t>
  </si>
  <si>
    <t>50_3</t>
  </si>
  <si>
    <t>51_3</t>
  </si>
  <si>
    <t>52_3</t>
  </si>
  <si>
    <t>53_3</t>
  </si>
  <si>
    <t>54_3</t>
  </si>
  <si>
    <t>55_3</t>
  </si>
  <si>
    <t>56_3</t>
  </si>
  <si>
    <t>57_3</t>
  </si>
  <si>
    <t>58_3</t>
  </si>
  <si>
    <t>59_3</t>
  </si>
  <si>
    <t>60_3</t>
  </si>
  <si>
    <t>61_3</t>
  </si>
  <si>
    <t>62_3</t>
  </si>
  <si>
    <t>63_3</t>
  </si>
  <si>
    <t>64_3</t>
  </si>
  <si>
    <t>65_3</t>
  </si>
  <si>
    <t>66_3</t>
  </si>
  <si>
    <t>67_3</t>
  </si>
  <si>
    <t>68_3</t>
  </si>
  <si>
    <t>69_3</t>
  </si>
  <si>
    <t>70_3</t>
  </si>
  <si>
    <t>71_3</t>
  </si>
  <si>
    <t>72_3</t>
  </si>
  <si>
    <t>73_3</t>
  </si>
  <si>
    <t>74_3</t>
  </si>
  <si>
    <t>75_3</t>
  </si>
  <si>
    <t>76_3</t>
  </si>
  <si>
    <t>77_3</t>
  </si>
  <si>
    <t>78_3</t>
  </si>
  <si>
    <t>79_3</t>
  </si>
  <si>
    <t>80_3</t>
  </si>
  <si>
    <t>81_3</t>
  </si>
  <si>
    <t>82_3</t>
  </si>
  <si>
    <t>83_3</t>
  </si>
  <si>
    <t>84_3</t>
  </si>
  <si>
    <t>85_3</t>
  </si>
  <si>
    <t>86_3</t>
  </si>
  <si>
    <t>87_3</t>
  </si>
  <si>
    <t>88_3</t>
  </si>
  <si>
    <t>89_3</t>
  </si>
  <si>
    <t>90_3</t>
  </si>
  <si>
    <t>91_3</t>
  </si>
  <si>
    <t>92_3</t>
  </si>
  <si>
    <t>93_3</t>
  </si>
  <si>
    <t>94_3</t>
  </si>
  <si>
    <t>95_3</t>
  </si>
  <si>
    <t>96_3</t>
  </si>
  <si>
    <t>97_3</t>
  </si>
  <si>
    <t>98_3</t>
  </si>
  <si>
    <t>99_3</t>
  </si>
  <si>
    <t>100_3</t>
  </si>
  <si>
    <t>101_3</t>
  </si>
  <si>
    <t>102_3</t>
  </si>
  <si>
    <t>103_3</t>
  </si>
  <si>
    <t>104_3</t>
  </si>
  <si>
    <t>105_3</t>
  </si>
  <si>
    <t>106_3</t>
  </si>
  <si>
    <t>107_3</t>
  </si>
  <si>
    <t>108_3</t>
  </si>
  <si>
    <t>109_3</t>
  </si>
  <si>
    <t>110_3</t>
  </si>
  <si>
    <t>111_3</t>
  </si>
  <si>
    <t>112_3</t>
  </si>
  <si>
    <t>113_3</t>
  </si>
  <si>
    <t>114_3</t>
  </si>
  <si>
    <t>115_3</t>
  </si>
  <si>
    <t>116_3</t>
  </si>
  <si>
    <t>117_3</t>
  </si>
  <si>
    <t>118_3</t>
  </si>
  <si>
    <t>119_3</t>
  </si>
  <si>
    <t>120_3</t>
  </si>
  <si>
    <t>121_3</t>
  </si>
  <si>
    <t>122_3</t>
  </si>
  <si>
    <t>123_3</t>
  </si>
  <si>
    <t>124_3</t>
  </si>
  <si>
    <t>125_3</t>
  </si>
  <si>
    <t>126_3</t>
  </si>
  <si>
    <t>127_3</t>
  </si>
  <si>
    <t>128_3</t>
  </si>
  <si>
    <t>129_3</t>
  </si>
  <si>
    <t>130_3</t>
  </si>
  <si>
    <t>131_3</t>
  </si>
  <si>
    <t>132_3</t>
  </si>
  <si>
    <t>133_3</t>
  </si>
  <si>
    <t>134_3</t>
  </si>
  <si>
    <t>135_3</t>
  </si>
  <si>
    <t>136_3</t>
  </si>
  <si>
    <t>137_3</t>
  </si>
  <si>
    <t>138_3</t>
  </si>
  <si>
    <t>139_3</t>
  </si>
  <si>
    <t>140_3</t>
  </si>
  <si>
    <t>141_3</t>
  </si>
  <si>
    <t>142_3</t>
  </si>
  <si>
    <t>143_3</t>
  </si>
  <si>
    <t>144_3</t>
  </si>
  <si>
    <t>145_3</t>
  </si>
  <si>
    <t>146_3</t>
  </si>
  <si>
    <t>147_3</t>
  </si>
  <si>
    <t>148_3</t>
  </si>
  <si>
    <t>149_3</t>
  </si>
  <si>
    <t>150_3</t>
  </si>
  <si>
    <t>151_3</t>
  </si>
  <si>
    <t>152_3</t>
  </si>
  <si>
    <t>153_3</t>
  </si>
  <si>
    <t>154_3</t>
  </si>
  <si>
    <t>155_3</t>
  </si>
  <si>
    <t>156_3</t>
  </si>
  <si>
    <t>157_3</t>
  </si>
  <si>
    <t>158_3</t>
  </si>
  <si>
    <t>159_3</t>
  </si>
  <si>
    <t>160_3</t>
  </si>
  <si>
    <t>161_3</t>
  </si>
  <si>
    <t>162_3</t>
  </si>
  <si>
    <t>163_3</t>
  </si>
  <si>
    <t>164_3</t>
  </si>
  <si>
    <t>165_3</t>
  </si>
  <si>
    <t>166_3</t>
  </si>
  <si>
    <t>167_3</t>
  </si>
  <si>
    <t>168_3</t>
  </si>
  <si>
    <t>169_3</t>
  </si>
  <si>
    <t>170_3</t>
  </si>
  <si>
    <t>171_3</t>
  </si>
  <si>
    <t>172_3</t>
  </si>
  <si>
    <t>173_3</t>
  </si>
  <si>
    <t>174_3</t>
  </si>
  <si>
    <t>175_3</t>
  </si>
  <si>
    <t>176_3</t>
  </si>
  <si>
    <t>177_3</t>
  </si>
  <si>
    <t>178_3</t>
  </si>
  <si>
    <t>179_3</t>
  </si>
  <si>
    <t>180_3</t>
  </si>
  <si>
    <t>181_3</t>
  </si>
  <si>
    <t>182_3</t>
  </si>
  <si>
    <t>183_3</t>
  </si>
  <si>
    <t>184_3</t>
  </si>
  <si>
    <t>185_3</t>
  </si>
  <si>
    <t>186_3</t>
  </si>
  <si>
    <t>187_3</t>
  </si>
  <si>
    <t>188_3</t>
  </si>
  <si>
    <t>189_3</t>
  </si>
  <si>
    <t>190_3</t>
  </si>
  <si>
    <t>191_3</t>
  </si>
  <si>
    <t>192_3</t>
  </si>
  <si>
    <t>193_3</t>
  </si>
  <si>
    <t>194_3</t>
  </si>
  <si>
    <t>195_3</t>
  </si>
  <si>
    <t>196_3</t>
  </si>
  <si>
    <t>197_3</t>
  </si>
  <si>
    <t>198_3</t>
  </si>
  <si>
    <t>199_3</t>
  </si>
  <si>
    <t>200_3</t>
  </si>
  <si>
    <t>201_3</t>
  </si>
  <si>
    <t>202_3</t>
  </si>
  <si>
    <t>203_3</t>
  </si>
  <si>
    <t>204_3</t>
  </si>
  <si>
    <t>205_3</t>
  </si>
  <si>
    <t>206_3</t>
  </si>
  <si>
    <t>207_3</t>
  </si>
  <si>
    <t>208_3</t>
  </si>
  <si>
    <t>209_3</t>
  </si>
  <si>
    <t>210_3</t>
  </si>
  <si>
    <t>211_3</t>
  </si>
  <si>
    <t>212_3</t>
  </si>
  <si>
    <t>213_3</t>
  </si>
  <si>
    <t>214_3</t>
  </si>
  <si>
    <t>215_3</t>
  </si>
  <si>
    <t>216_3</t>
  </si>
  <si>
    <t>217_3</t>
  </si>
  <si>
    <t>218_3</t>
  </si>
  <si>
    <t>219_3</t>
  </si>
  <si>
    <t>220_3</t>
  </si>
  <si>
    <t>221_3</t>
  </si>
  <si>
    <t>222_3</t>
  </si>
  <si>
    <t>223_3</t>
  </si>
  <si>
    <t>224_3</t>
  </si>
  <si>
    <t>225_3</t>
  </si>
  <si>
    <t>226_3</t>
  </si>
  <si>
    <t>227_3</t>
  </si>
  <si>
    <t>228_3</t>
  </si>
  <si>
    <t>229_3</t>
  </si>
  <si>
    <t>230_3</t>
  </si>
  <si>
    <t>231_3</t>
  </si>
  <si>
    <t>232_3</t>
  </si>
  <si>
    <t>233_3</t>
  </si>
  <si>
    <t>234_3</t>
  </si>
  <si>
    <t>235_3</t>
  </si>
  <si>
    <t>236_3</t>
  </si>
  <si>
    <t>237_3</t>
  </si>
  <si>
    <t>238_3</t>
  </si>
  <si>
    <t>239_3</t>
  </si>
  <si>
    <t>240_3</t>
  </si>
  <si>
    <t>241_3</t>
  </si>
  <si>
    <t>242_3</t>
  </si>
  <si>
    <t>243_3</t>
  </si>
  <si>
    <t>244_3</t>
  </si>
  <si>
    <t>245_3</t>
  </si>
  <si>
    <t>246_3</t>
  </si>
  <si>
    <t>247_3</t>
  </si>
  <si>
    <t>248_3</t>
  </si>
  <si>
    <t>249_3</t>
  </si>
  <si>
    <t>250_3</t>
  </si>
  <si>
    <t>251_3</t>
  </si>
  <si>
    <t>252_3</t>
  </si>
  <si>
    <t>253_3</t>
  </si>
  <si>
    <t>254_3</t>
  </si>
  <si>
    <t>255_3</t>
  </si>
  <si>
    <t>256_3</t>
  </si>
  <si>
    <t>257_3</t>
  </si>
  <si>
    <t>258_3</t>
  </si>
  <si>
    <t>259_3</t>
  </si>
  <si>
    <t>260_3</t>
  </si>
  <si>
    <t>261_3</t>
  </si>
  <si>
    <t>262_3</t>
  </si>
  <si>
    <t>263_3</t>
  </si>
  <si>
    <t>264_3</t>
  </si>
  <si>
    <t>265_3</t>
  </si>
  <si>
    <t>266_3</t>
  </si>
  <si>
    <t>267_3</t>
  </si>
  <si>
    <t>268_3</t>
  </si>
  <si>
    <t>269_3</t>
  </si>
  <si>
    <t>270_3</t>
  </si>
  <si>
    <t>271_3</t>
  </si>
  <si>
    <t>272_3</t>
  </si>
  <si>
    <t>273_3</t>
  </si>
  <si>
    <t>274_3</t>
  </si>
  <si>
    <t>275_3</t>
  </si>
  <si>
    <t>276_3</t>
  </si>
  <si>
    <t>277_3</t>
  </si>
  <si>
    <t>278_3</t>
  </si>
  <si>
    <t>279_3</t>
  </si>
  <si>
    <t>280_3</t>
  </si>
  <si>
    <t>281_3</t>
  </si>
  <si>
    <t>282_3</t>
  </si>
  <si>
    <t>283_3</t>
  </si>
  <si>
    <t>284_3</t>
  </si>
  <si>
    <t>285_3</t>
  </si>
  <si>
    <t>286_3</t>
  </si>
  <si>
    <t>287_3</t>
  </si>
  <si>
    <t>288_3</t>
  </si>
  <si>
    <t>289_3</t>
  </si>
  <si>
    <t>290_3</t>
  </si>
  <si>
    <t>291_3</t>
  </si>
  <si>
    <t>292_3</t>
  </si>
  <si>
    <t>293_3</t>
  </si>
  <si>
    <t>294_3</t>
  </si>
  <si>
    <t>295_3</t>
  </si>
  <si>
    <t>296_3</t>
  </si>
  <si>
    <t>297_3</t>
  </si>
  <si>
    <t>298_3</t>
  </si>
  <si>
    <t>299_3</t>
  </si>
  <si>
    <t>300_3</t>
  </si>
  <si>
    <t>301_3</t>
  </si>
  <si>
    <t>Kompensasi dari perasaan tak mampu, tak dapat mengambil keputusan</t>
  </si>
  <si>
    <t>Perasaan tidak mampu, kurang efektif, sakit-sakitan, tertekan</t>
  </si>
  <si>
    <t>[‘Depresif, tidak mengakui kenyataan, tertekan secraa neurotis, kurang dorongan berprestasi ‘ ,’ Bersemangat dan motivasi berprestasi ‘, ‘Dikuasai emosi, menekankan masa yang lalu, tendensi impulsif, self oriented, depresif tapi banyak frustasi, introfert, bayak dikendalikan ketaksadaran ‘, ‘Ada hambatan berhubungan dengan lingkungan, biasa nampak pada tendensi skizoid ‘, ‘Tendensi hambatan dalam hubungan sosial, neourotis ‘, ‘Paranoia dan menampakkan fantasi, angan-angan , ‘Tendensi orang depresif dengan kompensasi tertawa lebar ‘, ‘Kesadaran pribadi goncang, keraguan ‘, ‘Lancar , felksibel, seimbang dan merasa mampu ‘ , ‘Ambisi, kemauan lemah, merasa lemah, loyo ‘ , ‘Cenderung ke arah paranoid ‘, ‘Perasaan tertekan dan tergantung yang bersifat patologis, tidak mampu, perasaan kastrasi, kesulitan dalam menanggapi adanya dorongan seksuil ‘, ‘Perasaan tidak mampu, kurang efektif, sakit-sakitan, tertekan ‘, ‘Kurang mantap pada kekuatan fisiknya ‘, ‘Biasa, mudah menyatakan dorongan, tanpa hambatan, sebaliknya mungkin menyatakan kefleksbelan terhadap kontrolm seksuil ‘]</t>
  </si>
  <si>
    <t>Dikuasai emosi, menekankan masa lalu, tendensi impulsif, selforiented, introvert, banyak dikendalikan ketidaksa-daran, depresif</t>
  </si>
  <si>
    <t>Penuntut, menguasai, menentang kekuasaan, dorongan bermusuhan, yakin diri, anxiety, tegang, kerusakan otak organis, manic</t>
  </si>
  <si>
    <t xml:space="preserve">[‘Kecenderungan ekshibisionis, merasa mampu diterima secara sosial, ketergantungan sosial ‘ , ‘Bersemangat dan motivasi berprestasi ‘, ‘Dikuasai emosi, menekankan masa lalu, tendensi impulsif, selforiented, introvert, banyak dikendalikan ketidaksa-daran, depresif ‘, ‘Penuntut, menguasai, menentang kekuasaan, dorongan bermusuhan, yakin diri, anxiety, tegang, kerusakan otak organis, manic ‘, ‘Tendensi hambatan dalam hubungan sosial, neourotis ‘, ‘Erotis protes/ kemungkinan ada konflik ‘, ‘Rangsangan /gairah seksuil ‘, ‘Oral agresif (suka mengkritik) tendensi menyerang secara oral, sinisme ‘, ‘Kesadaran pribadi goncang, keraguan ‘, ‘Adanya dorongan agresif ‘, ‘Ketidakseimbangan emosi, konflik peran seksualnya ‘, ‘Ambisi, kemauan lemah, merasa lemah, loyo ‘, ‘Agresi terhadap/ sebagai penutupan terhadap kelemahan atau kekuarangan terhadap dirinya (biasanya disertai dengan gambar kancing baju yang jelas) ‘, ‘Narsistis (pemujaan terhadap pakaian) ‘, ‘Ketergantungan ‘] </t>
  </si>
  <si>
    <t>[‘Depresif, tidak mengakui kenyataan, tertekan secraa neurotis, kurang dorongan berprestasi ‘ , ‘Bersemangat dan motivasi berprestasi ‘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‘Bermusuhan dan mengancam, bersemangatt, indikasi pamer terutama pada gadis, hoimoseksual. Histeris egoistik ‘, ‘Oral agresif (suka mengkritik) tendensi menyerang secara oral, sinisme ‘, ‘Kesadaran pribadi goncang, keraguan ‘ , ‘Adanya dorongan agresif ‘, ‘Ketidakseimbangan emosi, konflik peran seksualnya ‘, ‘Pandangan tidak pasti, scizoprenic depressi, aktiviyas, produktif, guilty feelings berhubungan dengan permusuhan seksuil ‘ , ‘Perasaan tidak pasti dalam kontak sosial, perasaan tidak mampu, permusuhan dan seksuil, guilty feeling dari sikap agresif ‘, ‘Sifat kepala batu ‘, ‘Narsistis (pemujaan terhadap pakaian) ‘, ‘Ketergantungan ‘]</t>
  </si>
  <si>
    <t>[‘Depresif, tidak mengakui kenyataan, tertekan secraa neurotis, kurang dorongan berprestasi’,’ Bersemangat dan motivasi berprestasi ‘ , ‘Dikuasai emosi, menekankan masa yang lalu, tendensi impulsif, self oriented, depresif tapi banyak frustasi, introfert, bayak dikendalikan ketaksadaran ‘, ‘Ada hambatan berhubungan dengan lingkungan, biasa nampak pada tendensi skizoid ‘, ‘Tendensi hambatan dalam hubungan sosial, neourotis ‘, ‘Egosentris histeris, tidak masak, egosentris, regresi ‘, ‘Tendensi orang depresif dengan kompensasi tertawa lebar ‘, ‘Kompensasi ketidak pastian , tak bisa mengambil keputusan takut bertanggung jawab, fantasi ‘, ‘Dorongan kekuatan fisik, merasa mampu ‘, ‘Konflik dalam kontak dengan orang lain, sifat agresi, terlebih bila hal ini terdapat pada anak umur belasan tahun, tendensi psikopat (pada orang dewasa) ‘, ‘Usaha untuk kuat, ingin memperbaiki hubungan sosial karena merasa tak pasti dan mantap, biasa(nornal)unutk remaja dan orang muda ‘, ‘Penolakan terhadap impuls  fisik, kehilangan kebanggaan fisik,  biasa digambar oleh anak-anak ‘, ‘Wajar bagi anak kecil, Tendesi infantil (bagi orang dewasa) ‘, ‘Wajar bagi anak kecil, Tendesi infantil (bagi orang dewasa) ‘]</t>
  </si>
  <si>
    <t>[‘Depresif, tidak mengakui kenyataan, tertekan secraa neurotis, kurang dorongan berprestasi ‘, ‘Negativisme pada diri sendiri, agresif, memberontak ‘, ‘Penuntut, menguasai, menentang kekuasaan, dorongan bermusuhan, yakin diri, anxiety, tegang, kerusakan otak organis, manic ‘, ‘Tendensi hambatan dalam hubungan sosial, neourotis ‘, ‘Merasa kurang jantan ‘, ‘Egosentris histeris, tidak masak, egosentris, regresi ‘, ‘Psikosomatik pada pernafasan, memak-sakan diri, berpura-pura sebagai kompensasi perasan tidak menerima, tendensi menunjukkan senyum ‘, ‘Melakukan Kontrol intelektual terhadap impuls-impuls atau dorongannya, Melakukan Kontrol intelektual terhadap impuls-impuls atau dorongannya ‘, ‘Lancar , felksibel, seimbang dan merasa mampu ‘, ‘Gangguan otak yang berhubungan dengan motorik ‘, ‘Rasa bersalah, masturbasi, curang, merampas ‘, ‘Merasa kurang lincah, kurang mampu ‘, ‘Vitalitas lemah ‘, ‘Kurang mantap pada kekuatan fisiknya ‘]</t>
  </si>
  <si>
    <t>Kurang mampu mengontrol dorongan , mungkin permusuhan</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</si>
  <si>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‘Tendensi castrasi kompleks ‘, ‘Egosentris histeris, tidak masak, egosentris, regresi ‘, ‘Psikosomatik pada pernafasan, memak-sakan diri, berpura-pura sebagai kompensasi perasan tidak menerima, tendensi menunjukkan senyum ‘, ‘Tendensi oposisi terhadap otoritas/atasannya ‘,‘Adanya dorongan agresif ‘, ‘Kurang mampu mengontrol dorongan , mungkin permusuhan ‘, ‘Lancar , felksibel, seimbang dan merasa mampu ‘, ‘Cenderung ke arah paranoid ‘, ‘Wajar bagi anak kecil, Tendesi infantil (bagi orang dewasa) ‘, ‘normal ‘, ‘Obsesif kompulsif ‘]</t>
  </si>
  <si>
    <t>[‘Kecenderungan ekshibisionis, merasa mampu diterima secara sosial, ketergantungan sosial’, ‘Bersemangat dan motivasi berprestasi’, ‘Memiliki adaptasi yang cukup baik, bersifat egosentris, insecure dan rigid, berusaha kontrol secara cermat ‘, ‘Penyesuaian diri baik ‘, ‘Tendensi aspirasi lebih besar dari pada kemampuan ‘, ‘Tekanan/ tuntutan kejantanan ‘, ‘Wajar, normal ‘, ‘Rasa ingin tau hal dosa, konflik voyourism ‘, ‘Psikosomatik pada pernafasan, memak-sakan diri, berpura-pura sebagai kompensasi perasan tidak menerima, tendensi menunjukkan senyum ‘, ‘Adanya dorongan agresif ‘, ‘mungkin rigid, penggabungan impils yang baik ‘, ‘Dorongan kekuatan fisik, merasa mampu ‘, ‘Ambisi, kemauan lemah, merasa lemah, loyo ‘, ‘Cenderung ke arah paranoid ‘, ‘Kurang merasakan kepauasan fisik, mencoba menunjukkan kekuatan fisik ‘, ‘Merasa kurang lincah, kurang mampu ‘, ‘Kebutuhan yang besar akan rasa aman, butuh banyak dorongan ‘, ‘Pemujaan terhadap fisik, introfert, self absorbed, pemujaan terhadap perkembangan fisik, tendensi suka berfantasi di dalam pergaulan sosial, kurang berpastisipasi sosilal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</si>
  <si>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‘Pikiran kacau ‘, ‘Oral agresif (suka mengkritik) tendensi menyerang secara oral, sinisme ‘, ‘Peka terhadap kritik ‘, ‘mungkin rigid, penggabungan impils yang baik ‘, ‘Lancar , felksibel, seimbang dan merasa mampu ‘, ‘Cenderung ke arah paranoid ‘, ‘normal ‘,  ‘Ketergantungan pada ibu (egosentris) ‘]</t>
  </si>
  <si>
    <t>[‘Kecenderungan ekshibisionis, merasa mampu diterima secara sosial, ketergantungan sosial ‘,’ Bersemangat dan motivasi berprestasi ‘ , ‘Dikuasai emosi, menekankan masa lalu, tendensi impulsif, selforiented, introvert, banyak dikendalikan ketidaksa-daran, depresif ‘, ‘Penyesuaian diri baik ‘, ‘Kurang jantan / tidak pasti ‘, ‘Paranoia dan menampakkan fantasi, angan-angan ‘, ‘Psikosomatik pada pernafasan, memak-sakan diri, berpura-pura sebagai kompensasi perasan tidak menerima, tendensi menunjukkan senyum ‘, ‘Lancar , felksibel, seimbang dan merasa mampu ‘, ‘normal ‘, ‘Biasa, mudah menyatakan dorongan, tanpa hambatan, sebaliknya mungkin menyatakan kefleksbelan terhadap kontrolm seksuil ‘]</t>
  </si>
  <si>
    <t>[‘Depresif, tidak mengakui kenyataan, tertekan secraa neurotis, kurang dorongan berprestasi ‘, ‘Perasaan sedih /tertekan ‘, ‘Memiliki adaptasi yang cukup baik, bersifat egosentris, insecure dan rigid, berusaha kontrol secara cermat ‘, ‘Penyesuaian diri baik ‘, ‘Tendensi hambatan dalam hubungan sosial, neourotis ‘, ‘Erotis protes/ kemungkinan ada konflik ‘, ‘Paranoia dan menampakkan fantasi, angan-angan ‘, ‘Melakukan Kontrol intelektual terhadap impuls-impuls atau dorongannya, Melakukan Kontrol intelektual terhadap impuls-impuls atau dorongannya ‘, ‘Kurang yakin pada kemampuan dan perkembanga dirinya ‘, ‘Pandangan tidak pasti, scizoprenic depressi, aktiviyas, produktif, guilty feelings berhubungan dengan permusuhan seksuil ‘, ‘Perasaan tidak pasti dalam kontak sosial, perasaan tidak mampu, permusuhan dan seksuil, guilty feeling dari sikap agresif ‘, ‘Wajar bagi anak kecil, Tendesi infantil (bagi orang dewasa) ‘, ‘ normal‘]</t>
  </si>
  <si>
    <t>[‘Depresif, tidak mengakui kenyataan, tertekan secraa neurotis, kurang dorongan berprestasi ‘ , ‘Perasaan sedih /tertekan ‘, ‘Kurang kuat pegangan, kurang mantap, berfantasi untuk nampak kuat. Mungkin takabur atau tak mau tahu, mungkin optimis terhadap kerjanya, memandang rendah terhadap orang lain, tendensi kurang yakin akan dirinya ‘, ‘Kurang berani tampil dan menyatakan diri, cemas, insecure, ragu, takut, tidak pasti, kontrol yang rigid yang didasari oleh rasa tertekan dan kurang mampu berkarya, depresif, kurang mampu dan kurang gairah, intelektual dan introversive, spiritual ‘, ‘Tendensi hambatan dalam hubungan sosial, neourotis ‘, ‘Merasa kurang jantan ‘, ‘Rasa ingin tau hal dosa, konflik voyourism ‘, ‘Tendensi orang depresif dengan kompensasi tertawa lebar ‘, ‘Kompensasi ketidak pastian , tak bisa mengambil keputusan takut bertanggung jawab, fantasi ‘, ‘mungkin rigid, penggabungan impils yang baik ‘, ‘Lancar , felksibel, seimbang dan merasa mampu ‘, ‘Cenderung ke arah paranoid ‘, ‘Tertekan, kontrol kaku terhadap seksualitas, ketergantungan pada orang lain ‘, ‘Kurang mantap pada kekuatan fisiknya ‘]</t>
  </si>
  <si>
    <t>[‘Kecenderungan ekshibisionis, merasa mampu diterima secara sosial, ketergantungan sosial ‘ , ‘Bersemangat dan motivasi berprestasi ‘, ‘Kurang kuat pegangan, kurang mantap, berfantasi untuk nampak kuat. Mungkin takabur atau tak mau tahu, mungkin optimis terhadap kerjanya, memandang rendah terhadap orang lain, tendensi kurang yakin akan dirinya ‘ , ‘Penuntut, menguasai, menentang kekuasaan, dorongan bermusuhan, yakin diri, anxiety, tegang, kerusakan otak organis, manic ‘, ‘Tendensi hambatan dalam hubungan sosial, neourotis ‘, ‘Erotis protes/ kemungkinan ada konflik ‘, ‘Egosentris histeris, tidak masak, egosentris, regresi ‘, ‘Menerima dan membutuhkan ketergantungan, pasif ‘, ‘Kompensasi ketidak pastian , tak bisa mengambil keputusan takut bertanggung jawab, fantasi ‘, ‘Ketidakseimbangan emosi, konflik peran seksualnya ‘, ‘Cenderung ke arah paranoid’,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</si>
  <si>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 ‘Ada hambatan berhubungan dengan lingkungan, biasa nampak pada tendensi skizoid ‘, ‘Sifat kekacauan pada individu ‘, ‘Bermusuhan dan mengancam, bersemangatt, indikasi pamer terutama pada gadis, hoimoseksual. Histeris egoistik ‘, ‘Tendensi orang depresif dengan kompensasi tertawa lebar ‘, ‘Kesadaran pribadi goncang, keraguan ‘, ‘Adanya dorongan agresif ‘, ‘Kurang mampu mengontrol dorongan , mungkin permusuhan ‘, ‘Ambisi, kemauan lemah, merasa lemah, loyo ‘, ‘Cenderung ke arah paranoid ‘, ‘ normal‘]</t>
  </si>
  <si>
    <t>Menolak atau ketidaksediaan berhubungan dengan sosial. Psikopat, ingin berhubungan sosail tapi merasa kurang mampu, inferior, takut, dll. (pasif). (biasanya ada kombinasi dengan yang ada kancinya)</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</si>
  <si>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‘Erotis protes/ kemungkinan ada konflik ‘, ‘Wajar, normal ‘, ‘oral agresif, mengkritik terus dapat dikatakan sadisme ‘, ‘Adanya dorongan agresif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‘normal ‘, ‘Biasa, mudah menyatakan dorongan, tanpa hambatan, sebaliknya mungkin menyatakan kefleksbelan terhadap kontrolm seksuil ‘]</t>
  </si>
  <si>
    <t>[‘Kecenderungan ekshibisionis, merasa mampu diterima secara sosial, ketergantungan sosial ‘, ‘Perasaan sedih /tertekan ‘, ‘Memiliki adaptasi yang cukup baik, bersifat egosentris, insecure dan rigid, berusaha kontrol secara cermat ‘, ‘Penuntut, menguasai, menentang kekuasaan, dorongan bermusuhan, yakin diri, anxiety, tegang, kerusakan otak organis, manic ‘, ‘Tekanan/ tuntutan kejantanan ‘, ‘Bermusuhan dan mengancam, bersemangatt, indikasi pamer terutama pada gadis, hoimoseksual. Histeris egoistik ‘, ‘Menentang oral dependency, independent ‘, ‘Kompensasi ketidak pastian , tak bisa mengambil keputusan takut bertanggung jawab, fantasi ‘, ‘Lancar , felksibel, seimbang dan merasa mampu ‘, ‘Menolak atau ketidaksediaan berhubungan dengan sosial. Psikopat, ingin berhubungan sosail tapi merasa kurang mampu, inferior, takut, dll. (pasif). (biasanya ada kombinasi dengan yang ada kancinya) ‘, ‘normal ‘, ‘Ketergantungan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</si>
  <si>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‘Penuntut, menguasai, menentang kekuasaan, dorongan bermusuhan, yakin diri, anxiety, tegang, kerusakan otak organis, manic ‘, ‘Tendensi hambatan dalam hubungan sosial, neourotis ‘, ‘Sifat kekacauan pada individu ‘, ‘Bermusuhan dan mengancam, bersemangatt, indikasi pamer terutama pada gadis, hoimoseksual. Histeris egoistik ‘, ‘Tendensi orang depresif dengan kompensasi tertawa lebar ‘, ‘Melakukan Kontrol intelektual terhadap impuls-impuls atau dorongannya, Melakukan Kontrol intelektual terhadap impuls-impuls atau dorongannya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‘Narsistis (pemujaan terhadap pakaian) ‘ , ‘Sering dihubungkan dengan agresi seksuil yang dimunculkan, kurang masak seksuil ‘]</t>
  </si>
  <si>
    <t>[‘Kecenderungan ekshibisionis, merasa mampu diterima secara sosial, ketergantungan sosial ‘, ‘Bersemangat dan motivasi berprestasi ‘, ‘Perasaan insecure dan tak pasti, berpikir pada hal-hal konkrit/ berpijak pada realita. Kebutuhan akan kepastian/depresif, kurang usaha, mudah menyerah, di dominasi oleh asadar, kebutuhan keseimbangan, kontrol, menunjukkan keseimbangan, ketenangan kestabilan (secara demonstratif) ‘, ‘Penyesuaian diri baik ‘, ‘Menentang oral dependency, independent ‘, ‘Kompensasi ketidak pastian , tak bisa mengambil keputusan takut bertanggung jawab, fantasi ‘ , ‘Lancar , felksibel, seimbang dan merasa mampu ‘, ‘Menolak atau ketidaksediaan berhubungan dengan sosial. Psikopat, ingin berhubungan sosail tapi merasa kurang mampu, inferior, takut, dll. (pasif). (biasanya ada kombinasi dengan yang ada kancinya) ‘, ‘Perasaan tertekan dan tergantung yang bersifat patologis, tidak mampu, perasaan kastrasi, kesulitan dalam menanggapi adanya dorongan seksuil ‘, ‘Perasaan tidak mampu, kurang efektif, sakit-sakitan, tertekan ‘, ‘Narsistis (pemujaan terhadap pakaian) ‘, ‘Ketergantungan pada ibu (egosentris) ‘]</t>
  </si>
  <si>
    <t>[‘Lancar , felksibel, seimbang dan merasa mampu’,’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Merasa lemah dan sia-sia /tidak berguna’,’ Narsistis (pemujaan terhadap pakaian)’,’ Tekanan/ tuntutan kejantanan’,’Kesadaran pribadi goncang, keraguan’,’ Ada hambatan berhubungan dengan lingkungan, biasa nampak pada tendebsi skizoid’,’ Depresif, tidak mengakui kenyataan, tertekan secraa neurotis, kurang dorongan berprestasi’,’ Memiliki adaptasi yang cukup baik, bersifat egosentris, insecure dan rigid, berusaha kontrol secara cermat’,’ 'Perasaan sedih /tertekan’]</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</si>
  <si>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‘Tekanan/ tuntutan kejantanan ‘ , ‘Paranoia dan menampakkan fantasi, angan-angan ‘, ‘Kemungkinan ada konflik seksual, takut pada kastrasi ‘, ‘Tendensi orang depresif dengan kompensasi tertawa lebar ‘, ‘Kesadaran pribadi goncang, keraguan ‘, ‘Kompensasi ketidak pastian , tak bisa mengambil keputusan takut bertanggung jawab, fantasi ‘, ‘Ketidakseimbangan emosi, konflik peran seksualnya ‘, ‘Menolak atau ketidaksediaan berhubungan dengan sosial. Psikopat, ingin berhubungan sosail tapi merasa kurang mampu, inferior, takut, dll. (pasif). (biasanya ada kombinasi dengan yang ada kancinya) ‘ , ‘normal ‘, ‘Deprifasi afeksi, ketergantungan pada ibu ‘]</t>
  </si>
  <si>
    <t>[‘Wajar, normal’,’ Lancar , felksibel, seimbang dan merasa mampu’,’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Rangsangan /gairah seksuil’,’ Oral agresif (suka mengkritik) tendensi menyerang secara oral, sinisme’,’ normal’,’ Erotis protes/ kemungkinan ada konflik’,’ Agresi terhadap/ sebagai penutupan terhadap kelemahan atau kekuarangan terhadap dirinya (biasanya disertai dengan gambar kancing baju yang jelas)’,’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</si>
  <si>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memelihara’,’Kaku dan bermusuhan, defensif terhadap permusuhan’,’ Sifat kepala batu’, ‘Tendensi aspirasi lebih besar dari pada kemampuan’, ‘Ambisi, kemauan lemah, merasa lemah, loyo’,’ Rasa ingin tau hal dosa, konflik voyourism’,’ oral agresif,mengkritik terus dapat dikatakan sadisme’,’oral agresif,mengkritik terus dapat dikatakan sadisme’,’normal’,’ Biasa, mudah menyatakan dorongan, tanpa hambatan, sebaliknya mungkin menyatakan kefleksbelan terhadap kontrolm seksuil’,’ Suka menyerang’,’ Kesadaran pribadi goncang, keraguan’,’ Penyesuaian diri baik’,’ Kecenderungan ekshibisionis, merasa mampu diterima secara sosial, ketergantungan sosial’,’ Memiliki adaptasi yang cukup baik, bersifat egosentris, insecure dan rigid, berusaha kontrol secara cermat’,’Perasaan sedih /tertekan’]</t>
  </si>
  <si>
    <t>[‘Wajar, normal’,’ Lancar , felksibel, seimbang dan merasa mampu’,’ Perasan tidak mampu, kurang efektif, sakit-sakitan, tertekan’,’ Melakukan Kontrol intelektual terhadap impuls-impuls atau dorongannya’,’ Gangguan otak yang berhubungan dengan motorik’,’ Kekanak-kanakan dalam perasaan Kurang masak (mis:egosentris)  ’,’ oral agresif,mengkritik terus dapat dikatakan sadisme’,’ Perasaan tertekan dan tergantung yang bersifat patologis, tidak mampu, perasaan kastrasi, kesulitan dalam menanggapi adanya dorongan seksuil’,’ normal’,’ Suka menyerang’,’ Perasaan tidak pasti dalam kontak sosial, perasaan tidak mampu, permusuhan dan seksuil, guilty feeling dari sikap agresif’,’ Tendensi oposisi terhadap otoritas/atasannya’,’ Penolakan terhadap impuls fisik, kehilangan kebanggaan fisik, biasa digambar oleh anak-anak’,’ Penyesuaian diri baik’,’ Depresif, tidak mengakui kenyataan, tertekan secraa neurotis, kurang dorongan berprestasi’,’ Dikuasai emosi, menekankan masa yang lalu, tendensi impulsif, self oriented, depresif tapi banyak frustasi, introfert, bayak dikendalikan ketaksadaran’,’ Perasaan sedih /tertekan’]</t>
  </si>
  <si>
    <t>[‘Wajar, normal’,’ Lancar , felksibel, seimbang dan merasa mampu’,’ Perasan tidak mampu, kurang efektif, sakit-sakitan, tertekan’,’ Perasan tidak mampu, kurang efektif, sakit-sakitan, tertekan’,’ Gangguan otak yang berhubungan dengan motorik’,’ Paranoia dan menampakkan fantasi, angan-angan’,’ oral agresif,mengkritik terus dapat dikatakan sadisme’,’ Kompulsif’,’ Sering dihubungkan dengan agresi seksuil yang dimunculkan, kurang masak seksuil’,’ Sering dihubungkan dengan agresi seksuil yang dimunculkan, kurang masak seksuil’,’ Perasaan tidak pasti dalam kontak sosial, perasaan tidak mampu, permusuhan dan seksuil, guilty feeling dari sikap agresif’,’ Peka terhadap kritik’,’ Penolakan terhadap impuls fisik, kehilangan kebanggaan fisik, biasa digambar oleh anak-anak’,’ Penyesuaian diri baik’,’ Depresif, tidak mengakui kenyataan, tertekan secraa neurotis, kurang dorongan berprestasi’,’ Depresif, tidak mengakui kenyataan, tertekan secraa neurotis, kurang dorongan berprestasi’,’Perasaan sedih /tertekan’]</t>
  </si>
  <si>
    <t>[‘Tertekan, kontrol kaku terhadap seksualitas, ketergantungan pada orang lain’, ‘Tendensi hambatan dalam hubungan sosial, neourotis’, ‘Egosentris histeris, tidak masak, egosentris, regresi’, ‘oral agresif,mengkritik terus dapat dikatakan sadisme’, ‘merasa kurang lincah,kurang mampu’, ‘Kurang mantap pada kekautan fisiknya’, ‘Merasa kurang jantan’, ‘Penyesuaian diri baik’, ‘Depresif, tidak mengakui kenyataan, tertekan secraa neurotis, kurang dorongan berprestasi’, ‘Memiliki adaptasi yang cukup baik, bersifat egosentris, insecure dan rigid, berusaha kontrol secara cermat’, ‘Perasaan sedih /tertekan’]</t>
  </si>
  <si>
    <t>[‘Wajar, normal’, ‘Ketidakseimbangan emosi, konflik peran seksualnya’, ‘Adanya dorongan agresif’, ‘Tertekan, kontrol kaku terhadap seksualitas, ketergantungan pada orang lain’, ‘Tendensi aspirasi lebih besar dari pada kemampuan’, ‘mungkin rigid, penggabungan impils yang baik’, ‘Ambisi, kemauan lemah, merasa lemah, loyo’, ‘Pikiran kacau’, ‘oral agresif,mengkritik terus dapat dikatakan sadisme’, ‘merasa kurang lincah,kurang mampu’, ‘normal’, ‘Biasa, mudah menyatakan dorongan, tanpa hambatan, sebaliknya mungkin menyatakan kefleksbelan terhadap kontrolm seksuil’, ‘Suka menyerang’, ‘Cenderung ke arah paranoid’, ‘Peka terhadap kritik’,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</si>
  <si>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'Ketidakseimbangan emosi, konflik peran seksualnya’,’ Kebutuhan yang besar akan rasa aman, butuh banyak dorongan’,’ Egosentris histeris, tidak masak, egosentris, regresi’,’ Melengkung ke atas Psikosomatik pada pernafasan, memak-sakan diri, berpura-pura sebagai kom-pensasi perasan tidak menerima, tendensi menunjukkan senyum’,’ merasa kurang lincah,kurang mampu’,’ Kurang mantap pada kekautan fisiknya’,’ Suka menyerang’,’ Tendensi oposisi terhadap otoritas/atasannya’,’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sedih/gembira': ('Perasaan sedih /tertekan’]</t>
  </si>
  <si>
    <t>[‘Kaku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Pikiran kacau’,’Psikosomatik pada pernafasan, memak-sakan diri, berpura-pura sebagai kom-pensasi perasan tidak menerima, tendensi menunjukkan senyum’,’ Melengkung ke atas Psikosomatik pada pernafasan, memak-sakan diri, berpura-pura sebagai kom-pensasi perasan tidak menerima, tendensi menunjukkan senyum’,’Ketergantungan, tidak masak , tidak pasti’,’ Suka menyerang'’,’ Suka menyerang’,’ Kesadaran pribadi goncang, keraguan’,’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</si>
  <si>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[‘Wajar, normal’,’ Lancar , felksibel, seimbang dan merasa mampu’,’ Kompensasi ketidak pastian , tak bisa mengambil keputusan takut bertanggung jawab, fantasi’,’ Perasan tidak mampu, kurang efektif, sakit-sakitan, tertekan’,’ Ambisius, usaha untuk sukses, mengharapkan perhatian dan kasih sayang’,’Perasaan tertekan dan tergantung yang bersifat patologis, tidak mampu, perasaan kastrasi, kesulitan dalam menanggapi adanya dorongan seksuil’, ‘normal’,’ Mencari perhatian, menunjukkan penyesuaian yang bersifat psikopatik (kurang wajar) (bila digambar wanita muda, lebih –lebih bila ditekankan bagian seksuilnya)’,’ Mencari perhatian, menunjukkan penyesuaian yang bersifat psikopatik (kurang wajar) (bila digambar wanita muda, lebih –lebih bila ditekankan bagian seksuilnya)’,’Sifat kekacauan pada individu’, ‘Perasaan tidak pasti dalam kontak sosial, perasaan tidak mampu, permusuhan dan seksuil, guilty feeling dari sikap agresif’, ‘Penyesuaian diri baik’,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demonstratif)’,’Perasaan sedih /tertekan’]</t>
  </si>
  <si>
    <t>[‘Wajar, normal‘, ‘Kaku dan bermusuhan, defensif terhadap permusuhan‘, ‘ Adanya dorongan agresif ‘, ‘Wajar bagi anak kecil, Tendesi infantil (bagi orang dewasa)‘, ‘Ambisi, kemauan lemah, merasa lemah, loyo‘, ‘Melengkung ke atas Psikosomatik pada pernafasan, memak-sakan diri, berpura-pura sebagai kom-pensasi perasan tidak menerima, tendensi menunjukkan senyum‘, ‘ Berusaha mencapai otoritas, ambivalensi ‘, ‘ normal‘, ‘Mencari perhatian, menunjukkan penyesuaian yang bersifat psikopatik (kurang wajar) (bila digambar wanita muda, lebih –lebih bila ditekankan bagian seksuilnya)‘, ‘ Tekanan/ tuntutan kejantanan‘, ‘ Cenderung ke arah paranoid‘, ‘Penyesuaian diri baik‘, ‘ Kecenderungan ekshibisionis, merasa mampu diterima secara sosial, ketergantungan sosial ‘, ‘Memiliki adaptasi yang cukup baik, bersifat egosentris, insecure dan rigid, berusaha kontrol secara cermat‘, ‘Bersemangat dan motivasi berprestasi‘]</t>
  </si>
  <si>
    <t>[‘Kaku dan bermusuhan, defensif terhadap permusuhan’,’Sifat kepala batu’,’ Tendensi hambatan dalam hubungan sosial, neourotis’,’ Ambisi, kemauan lemah, merasa lemah, loyo’,’ Egosentris histeris, tidak masak, egosentris, regresi’,’ Mulut tidak digambar/dihilangkan =  Penolakan terhadap kebutuhan afektif, guilty feeling, depresi, kontak verbal yang terganggu(dengan lingkungan)’,’merasa kurang lincah,kurang mampu’,’Narsistis (pemujaan terhadap pakaian)’,’ Mencari perhatian, menunjukkan penyesuaian yang bersifat psikopatik (kurang wajar) (bila digambar wanita muda, lebih –lebih bila ditekankan bagian seksuilnya)’,’Merasa kurang jantan’, ‘Perasaan tidak pasti dalam kontak sosial, perasaan tidak mampu, permusuhan dan seksuil, guilty feeling dari sikap agresif’, ‘Penyesuaian diri baik’,’Depresif, tidak mengakui kenyataan, tertekan secraa neurotis, kurang dorongan berprestasi’,’Memiliki adaptasi yang cukup baik, bersifat egosentris, insecure dan rigid, berusaha kontrol secara cermat’,’Perasaan sedih /tertekan’]</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</si>
  <si>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‘Paranoia dan menampakkan fantasi, angan-angan’,’ Psikosomatik pada pernafasan, memak-sakan diri, berpura-pura sebagai kom-pensasi perasan tidak menerima, tendensi menunjukkan senyum’, ‘normal’,’Kancing  di bawah garis tengah Ketergantungan pada ibu (egosentris)’, ‘Tekanan/ tuntutan kejantanan’,’ Menolak atau ketidaksediaan berhubungan dengan sosial. Psikopat, ingion berhubungan sosail tapi merasa kurang mampu, inferior, takut, dll. (pasif). (biasanya ada kombinasi dengan yang ada kancinya)’,’ Penyesuaian diri baik’,’ Kecenderungan ekshibisionis, merasa mampu diterima secara sosial, ketergantungan sosial’,’ Dikuasai emosi, menekankan masa yang lalu, tendensi impulsif, self oriented, depresif tapi banyak frustasi, introfert, bayak dikendalikan ketaksadaran’,’Bersemangat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</si>
  <si>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Paranoia dan menampakkan fantasi, angan-angan’,’ Psikosomatik pada pernafasan, memak-sakan diri, berpura-pura sebagai kom-pensasi perasan tidak menerima, tendensi menunjukkan senyum’,’ merasa kurang lincah,kurang mampu’,’normal’,’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Tendensi oposisi terhadap otoritas/atasannya’,’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ketaksadaran’,’Bersemangat dan motivasi berprestasi’]</t>
  </si>
  <si>
    <t>[‘Sebagai hiasan, refleksi sikap kritis namun tidak menentang,kecenderungan kehalusan budi pekerti, kesopanan, cenderung menjaga, memelihara’,’ Ketidakseimbangan emosi, konflik peran seksualnya’,’ Tertekan, kontrol kaku terhadap seksualitas, ketergantungan pada orang lain’,’ Tendensi aspirasi lebih besar dari pada kemampuan’,’ Tendensi aspirasi lebih besar dari pada kemampuan’,’ Kurang mampu mengontrol dorongan , mungkin permusuhan’,’ Siap berhubungan dengan lingkungan’,’ Rangsangan /gairah seksuil’,’ Oral agresif (suka mengkritik) tendensi menyerang secara oral, sinisme’,’ Berusaha mencapai otoritas, ambivalensi’,’ Kurang mantap pada kekautan fisiknya’,’ Sifat kekacauan pada individu’,’ Menolak atau ketidaksediaan berhubungan dengan sosial. Psikopat, ingin berhubungan sosail tapi merasa kurang mampu, inferior, takut, dll. (pasif). (biasanya ada kombinasi dengan yang ada kancinya’,’ Kesadaran pribadi goncang, keraguan’,’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Kontrol emosionil, berusaha keras untuk sukses, orientasi lingkungan/dunia luar, ekstrofert, orientasi masa yang akan datang’,’Bersemangat dan motivasi berprestasi’]</t>
  </si>
  <si>
    <t>[‘Sebagai hiasan, refleksi sikap kritis namun tidak menentang,kecenderungan kehalusan budi pekerti, kesopanan, cenderung menjaga, memelihara’, ‘Pundak satu sisi tal seimbang = dengan bagian lain Ketidakseimbangan emosi, konflik peran seksualnya’, ‘Kompensasi ketidak pastian , tak bisa mengambil keputusan takut bertanggung jawab, fantasi’, ‘Tertekan, kontrol kaku terhadap seksualitas, ketergantungan pada orang lain’, ‘Tendensi aspirasi lebih besar dari pada kemampuan’, ‘Kurang mampu mengontrol dorongan , mungkin permusuhan’, ‘Ambisi, kemauan lemah, merasa lemah, loyo’, ‘Rasa ingin tau hal dosa, konflik voyourism’, ‘Psikosomatik pada pernafasan, memak-sakan diri, berpura-pura sebagai kom-pensasi perasan tidak menerima, ten-densi menunjukkan senyum’, ‘Merasa kurang lincah, kurang mampu’, ‘normal’,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‘Menentang /nermusuhan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</si>
  <si>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[‘Wajar, normal’, ‘Lancar , felksibel, seimbang dan merasa mampu’,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‘Rasa ingin tau hal dosa, konflik voyourism’, ‘Tendensi orang depresif dengan kompensasi tertawa lebar’, ‘Narsistis (pemujaan terhadap pakaian’, ‘Mencari perhatian, menunjukkan penyesuaian yang bersifat psikopatik (kurang wajar) (bila digambar wanita muda, lebih –lebih bila ditekankan bagian seksuilnya’, ‘Sifat kekacauan pada individu’, ‘Menolak atau ketidaksediaan berhubungna dengan sosial. Psikopat, ingin berhubungan sosail tapi merasa kurang mampu, inferior, takut, dll. (pasif). (biasanya ada kombinasi dengan yang ada kancinya)’, ‘Kesadaran pribadi goncang, keraguan’, ‘Menentang/bermusuhan dengan jenis kelamin lain’,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</si>
  <si>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‘Lancar , felksibel, seimbang dan merasa mampu’, ‘Kompensasi ketidak pastian , tak bisa mengambil keputusan takut bertanggung jawab, fantasi’, ‘Berhubungan dengan seksualitas pria, mengaharapkan kebebasan, depresif’, ‘Kurang mampu mengontrol dorongan , mungkin permusuhan’, ‘Ambisi dan mencari kompensasi dari perasaan tidak pasti’, ‘Paranoia dan menampakkan fantasi, angan-angan’, ‘oral agresif, mengkritik terus dapat dikatakan sadisme’, ‘Menentang kekuasaan, bersiap sedia.kewaspadaan perasaan tidak aman yang terpendam, kebutuhan untuk mendapatkan keseimbangan’, ‘normal’, ‘Suka menyerang’, ‘Menolak atau ketidaksediaan berhubungna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</si>
  <si>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[‘refleksi sikap kritis namun tidak menentang,kecenderungan kehalusan budi pekerti, kesopanan, cenderung menjaga, memelihara‘, ‘Ketidakseimbangan emosi, konflik peran seksualnya‘, ‘Kompensasi ketidak pastian , tak bisa mengambil keputusan takut bertanggung jawab, fantasi‘, ‘ Perasan tidak mampu, kurang efektif, sakit-sakitan, tertekan ‘,’Paranoia dan menampakkan fantasi, angan-angan‘, ‘Menentang oral dependency, independent‘,’Perasaan tertekan dan tergantung yang bersifat patologis, tidak mampu, perasaan kastrasi, kesulitan dalam menanggapi adanya dorongan seksuil’, ‘normal’,’ Biasa, mudah menyatakan dorongan, tanpa hambatan, sebaliknya mungkin menyatakan kefleksbelan terhadap kontrolm seksuil’,’ Erotis protes/ kemungkinan ada konflik’,’ Menolak atau ketidaksediaan berhubungan dengan sosial. Psikopat, ingion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</si>
  <si>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[‘Wajar, normal’,’ Kompensasi ketidak pastian , tak bisa mengambil keputusan takut bertanggung jawab, fantasi’,’Perasan tidak mampu, kurang efektif, sakit-sakitan, tertekan’,’ Melakukan Kontrol intelektual terhadap impuls-impuls atau dorongannya’,’ Gangguan otak yang berhubungan dengan motorik’,’ Pikiran kacau’,’ oral agresif, .mengkritik terus dapat dikatakan sadisme’,’Perasaan tertekan dan tergantung yang bersifat patologis, tidak mampu, perasaan kastrasi, kesulitan dalam menanggapi adanya dorongan seksuil’,’normal’,’Sering dihubungkan dengan agresi seksuil yang dimunculkan, kurang masak seksuil’,’Suka menyerang'’,’Perasaan tidak pasti dalam kontak sosial, perasaan tidak mampu, permusuhan dan seksuil, guilty feeling dari sikap agresif’,’ Peka terhadap kritik’,’ Penolakan terhadap impuls fisik, kehilangan kebanggaan fisik, biasa digambar oleh anak-anak’,’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</si>
  <si>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[‘Lancar , felksibel, seimbang dan merasa mampu’, ‘Kompensasi ketidak pastian , tak bisa mengambil keputusan takut bertanggung jawab, fantas’, ‘Berhubungan dengan seksualitas pria, mengaharapkan kebebasan, depresif’, ‘Kurang mampun mengontrol dorongan , mungkin permusuhan’, ‘Ambisius, usaha untuk sukses, mengharapkan perhatian dan kasih sayang’, ‘Paranoia dan menampakkan fantasi, angan-angan’, ‘Menentang oral dependency, independent’,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</si>
  <si>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[‘Proporsi dan bentuk pundak yang bagus = Lancar , felksibel, seimbang dan merasa mampu’, ‘Kompensasi ketidak pastian , tak bisa mengambil keputusan takut bertanggung jawab, fantasi’, ‘Kebutuhan yang besar akan rasa aman, butuh banyak dorongan’, ‘Ambisius, usaha untuk sukses, mengharapkan perhatian dan kasih sayang’, ‘Lingkaran bola mata besar,tetapi mata kecil = Rasa ingin tau hal dosa, konflik voyourism’, ‘Psikosomatik pada pernafasan, memak-sakan diri, berpura-pura sebagai kom-pensasi perasan tidak menerima, tendensi menunjukkan senyum’, ‘Berusaha mencapai otoritas, ambivalensi’, ‘normal’,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‘Kesadaran pribadi goncang, keraguan’, ‘Penyesuaian diri baik’, ‘Kecenderungan ekshibisionis, merasa mampu diterima secara sosial, ketergantungan sosial’, ‘Memiliki adaptasi yang cukup baik, bersifat egosentris, insecure dan rigid, berusaha kontrol secara cermat’, ‘Bersemangat dan motivasi berprestasi’]</t>
  </si>
  <si>
    <t>Menghindari dorongan fisik, perasaan inferior, merasa kurang sehat/kuat</t>
  </si>
  <si>
    <t>[‘Sebagai hiasan, refleksi sikap kritis namun tidak menentang,kecenderungan kehalusan budi pekerti, kesopanan, cenderung menjaga, memelihara’,’Kurang yakin pada kemampuan dan perkembanga dirinya’,’Tertekan,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permusuhan’,’Merasa lemah dan sia-sia /tidak berguna’,’ Egosentris histeris, tidak masak, egosentris, regresi’,’Psikosomatik pada pernafasan, memak-sakan diri, berpura-pura sebagai kom-pensasi perasan tidak menerima, tendensi menunjukkan senyum’,’normal’,’ Mencari perhatian, menunjukkan penyesuaian yang bersifat psikopatik (kurang wajar) (bila digambar wanita muda, lebih –lebih bila ditekankan bagian seksuilnya)’,’Kesadaran pribadi goncang, keraguan’,’ Menghindari dorongan fisik, perasaan inferior, merasa kurang sehat/kuat’,’ Penuntut, menguasai, menentang kekuasaan, dorongan bermusuhan, yakin diri, anxiety, tegang, kerusakan otak organis, manic’,’Kecenderungan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</si>
  <si>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‘Kekanak-kanakan dalam perasaan Kurang masak (mis:egosentris)’, ‘Tendensi orang depresif dengan kompensasi tertawa’, ‘normal’, ‘Mencari perhatian, menunjukkan penyesuaian yang bersifat psikopatik (kurang wajar) (bila digambar wanita muda, lebih –lebih bila ditekankan bagian seksuilnya’, ‘Tekanan/ tuntutan kejantanan’,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</si>
  <si>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‘Tertekan, kontrol kaku terhadap seksualitas, ketergantungan pada orang lain’, ‘Tertekan, kontrol kaku terhadap seksualitas, ketergantungan pada orang lain’, ‘Tendensi aspirasi lebih besar dari pada kemampuan’, ‘Kurang mampu mengontrol dorongan , mungkin permusuhan’, ‘Ambisi, kemauan lemah, merasa lemah, loyo’, ‘Rangsangan /gairah seksuil’, ‘oral agresif, .mengkritik terus dapat dikatakan sadisme’, ‘Merasa kurang lincah, kurang mampu’, ‘Narsistis (pemujaan terhadap pakaian)’, ‘Deprifasi afeksi, ketergantungan pada ibu’, ‘Sifat kekacauan pada individu’, ‘Menolak atau ketidaksediaan berhubungan dengan sosial. Psikopat, ingin berhubungan sosail tapi merasa kurang mampu, inferior, takut, dll. (pasif). (biasanya ada kombinasi dengan yang ada kancinya)’, ‘Tendensi oposisi terhadap otoritas/atasannya’, ‘menghindari dorongan fisik, perasaan inferior, merasa kurang sehat/kuat’, ‘Ada hambatan berhubungan dengan lingkungan, biasa nampak pada tendebsi skizoid’, ‘Depresif, tidak mengakui kenyataan, tertekan secraa neurotis, kurang dorongan berprestasi’, ‘Kurang kuat pegangan, kurang mantap, berfantasi untuk nampak kuat. Mungkin takabur atau tak mau tahu, mungkin optimis terhadap kerjanya, memandang rendah terhadap orang lain, tendensi kurang yakin akan dirinya’, ‘Perasaan sedih /tertekan’]</t>
  </si>
  <si>
    <t>[‘Perasaan inferior, kurang mampu mencoba mencari kompensasi’, ‘Kompensasi ketidak pastian , tak bisa mengambil keputusan takut bertanggung jawab, fantasi’, ‘Sifat kepala batu’, ‘Tendensi hambatan dalam hubungan sosial, neourotis’, ‘Ambisi, kemauan lemah, merasa lemah, loyo’, ‘Emotional immaturity dan egosentris, kekanak-kanakan, cacat mental tingkat ringan, biasa unutk anak-naak yang masih muda, tergantung,emosi datar, hambatan dalam membedakan sesuatu’, ‘Merasa kurang lincah, kurang mampu’, ‘Kurang mantap pada kekautan fisiknya’, ‘Kurang jantan / tidak pasti’, ‘Cenderung ke arah paranoid’, ‘Menhindari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</si>
  <si>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‘Rangsangan /gairah seksuil’, ‘Tendensi orang depresif dengan kompensasi tertawa lebar’, ‘Merasa kurang lincah, kurang mampu’, ‘Merasa kurang lincah, kurang mampu’, ‘Suka menyerang’, ‘Usaha untuk kuat, ingin memperbaiki hubungan sosial karena merasa tak pasti dan mantap, biasa(nornal)unutk remaja dan orang muda’, ‘Tendensi oposisi terhadap otoritas/atasannya’, ‘Menhindari dorongan fisik, perasaan inferior, merasa kurangs 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</si>
  <si>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‘Egosentris histeris, tidak masak, egosentris, regresi’, ‘Egosentris histeris, tidak masak, egosentris, regresi’, ‘Psikosomatik pada pernafasan, memak-sakan diri, berpura-pura sebagai kom-pensasi perasan tidak menerima, tendensi menunjukkan senyum’, ‘Merasa kurang lincah, kurang mampu’, ‘Kurang mantap pada kekautan fisiknya’, ‘Tendensi castrasi kompleks’, ‘Cenderung ke arah paranoid’,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</si>
  <si>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‘Tendensi hambatan dalam hubungan sosial, neourotis’, ‘Pikiran kacau’, ‘Penolakan terhadap kebutuhan afektif, guilty feeling, depresi, kontak verbal yang terganggu(dengan lingkungan)’, ‘normal’, ‘Ikat pinggang Ada Ketergantungan ’,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</si>
  <si>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[‘Pundak satu sisi tal seimbang = dengan bagian lain Ketidakseimbangan emosi, konflik peran seksualnya’, ‘Kompensasi ketidak pastian , tak bisa mengambil keputusan takut bertanggung jawab, fantasi’, ‘Kebutuhan yang besar akan rasa aman, butuh banyak dorongan’, ‘Tendensi hambatan dalam hubungan sosial, neourotis’, ‘mungkin rigid, penggabungan impils yang baik’, ‘Ambisius, usaha untuk sukses, mengharapkan perhatian dan kasih sayang’, ‘Penolakan terhadap kebutuhan afektif, guilty feeling, depresi, kontak verbal yang terganggu(dengan lingkungan)’, ‘Berusaha mencapai otoritas, ambivalensi’, ‘normal’, ‘Tekanan/ tuntutan kejantanan’, ‘Kesadaran pribadi goncang, keraguan’, ‘Menhindari dorongan fisik, perasaan inferior, merasa kurangs 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</si>
  <si>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‘Kaku dan bermusuhan, defensif terhadap permusuhan'’,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‘Rasa ingin tau hal dosa, konflik voyourism’, ‘Oral agresif (suka mengkritik) tendensi menyerang secara oral, sinisme’, ‘Merasa kurang lincah, kurang mampu’, ‘normal’, ‘Sifat kekacauan pada individu’, ‘Agresi terhadap/ sebagai penutupan terhadap kelemahan atau kekuarangan terhadap dirinya (biasanya disertai dengan gambar kancing baju yang jelas)’, ‘Menhindari dorongan fisik, perasaan inferior, merasa kurangs 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</si>
  <si>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‘Lancar , felksibel, seimbang dan merasa mampu’, ‘Kompensasi ketidak pastian , tak bisa mengambil keputusan takut bertanggung jawab, fantasi’, ‘Wajar bagi anak kecil, Tendesi infantil (bagi orang dewasa)’, ‘mungkin rigid, penggabungan impils yang baik’, ‘Tendensi orang depresif dengan kompensasi tertawa lebar’, ‘normal’, ‘Ketergantungan, tidak masak , tidak pasti’, ‘Tekanan/ tuntutan kejantanan’, ‘Cenderung ke arah paranoid’, ‘Kesadaran pribadi goncang, keraguan’, ‘Penyesuaian diri baik’, ‘Kecenderungan ekshibisionis, merasa mampu diterima secara sosial, ketergantungan sosial’, ‘Kecenderungan ekshibisionis, merasa mampu diterima secara sosial, ketergantungan sosial’, ‘Bersemangat dan motivasi berprestasi’]</t>
  </si>
  <si>
    <t>[‘Ketidakseimbangan emosi, konflik peran seksualnya’, ‘Tertekan, kontrol kaku terhadap seksualitas, ketergantungan pada orang lain’, ‘mungkin rigid, penggabungan impils yang baik’, ‘Merasa lemah dan sia-sia /tidak berguna’, ‘Rasa ingin tau hal dosa, konflik voyourism’, ‘Tendensi orang depresif dengan kompensasi tertawa lebar’, ‘Merasa kurang lincah, kurang mampu’, ‘Kurang mantap pada kekautan fisiknya’, ‘Suka menyerang’, ‘Cenderung ke arah paranoid’, ‘Cenderung ke arah paranoid’, ‘Kesadaran pribadi goncang, keraguan’, ‘Kurang merasakan kepauasan fisik, mencoba menunjukkan kekuatan fisik’, ‘Ada hambatan berhubungan dengan lingkungan, biasa nampak pada tendebsi skizoid’,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</si>
  <si>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‘Tertekan, kontrol kaku terhadap seksualitas, ketergantungan pada orang lain’, ‘Kurang mampu mengontrol dorongan , mungkin permusuhan’, ‘Ambisi, kemauan lemah, merasa lemah, loyo’, ‘Rasa ingin tau hal dosa, konflik voyourism’, ‘Psikosomatik pada pernafasan, memak-sakan diri, berpura-pura sebagai kom-pensasi perasan tidak menerima, tendensi menunjukkan senyum’, ‘normal’, ‘Kontrol kuat terhadap nafsu’,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</si>
  <si>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‘Kompensasi ketidak pastian , tak bisa mengambil keputusan takut bertanggung jawab, fantasi’, ‘Tertekan, kontrol kaku terhadap seksualitas, ketergantungan pada orang lain’, ‘Ambisi, kemauan lemah, merasa lemah, loyo’, ‘Pikiran kacau’, ‘Penolakan terhadap kebutuhan afektif, guilty feeling, depresi, kontak verbal yang terganggu(dengan lingkungan)’, ‘Berusaha mencapai otoritas, ambivalensi’, ‘normal’, ‘Ikat pinggang Ada Ketergantungan’,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</si>
  <si>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‘Ketidakseimbangan emosi, konflik peran seksualnya’, ‘Adanya dorongan agresif’,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‘Paranoia dan menampakkan fantasi, angan-angan’, ‘Paranoia dan menampakkan fantasi, angan-angan’, ‘Tendensi orang depresif dengan kompensasi tertawa lebar’, ‘normal’, ‘Deprifasi afeksi, ketergantungan pada ibu’, ‘Suka menyerang’,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‘Dikuasai emosi, menekankan masa yang lalu, tendensi impulsif, self oriented, depresif tapi banyak frustasi, introfert, bayak dikendalikan ketaksadaran’, ‘Bersemangat dan motivasi berprestasi’]</t>
  </si>
  <si>
    <t>[‘Lancar , felksibel, seimbang dan merasa mampu’, ‘Kompensasi ketidak pastian , tak bisa mengambil keputusan takut bertanggung jawab, fantasi’,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‘Paranoia dan menampakkan fantasi, angan-angan’, ‘Menentang oral dependency, independent’, ‘normal’, ‘Biasa, mudah menyatakan dorongan, tanpa hambatan, sebaliknya mungkin menyatakan kefleksbelan terhadap kontrolm seksuil’, ‘Erotis protes/ kemungkinan ada konflik’, ‘Menolak atau ketidaksediaan berhubungan dengan sosial. Psikopat, ingin berhubungan sosail tapi merasa kurang mampu, inferior, takut, dll. (pasif). (biasanya ada kombinasi dengan yang ada kancinya)’, ‘Peka terhadap kritik’, ‘Menhindari dorongan fisik, perasaan inferior, merasa kurangs ehat/kuat’,‘Penyesuaian diri baik’, ‘Kecenderungan ekshibisionis, merasa mampu diterima secara sosial, ketergantungan sosial’, ‘Kecenderungan ekshibisionis, merasa mampu diterima secara sosial, ketergantungan sosial’, ‘Perasaan sedih /tertekan’]</t>
  </si>
  <si>
    <t>[‘Ketidakseimbangan emosi, konflik peran seksualnya’, ‘Tendensi hambatan dalam hubungan sosial, neourotis’, ‘Ambisi, kemauan lemah, merasa lemah, loyo’, ‘Kompensasi dalam pergaulan karena merasa mau terhadap konflik yang dialami’, ‘oral agresif, mengkritik terus dapat dikatakan sadisme’, ‘Kurang mantap pada kekautan fisiknya’, ‘Sifat kekacauan pada individu’, ‘Agresi terhadap/ sebagai penutupan terhadap kelemahan atau kekuarangan terhadap dirinya (biasanya disertai dengan gambar kancing baju yang jelas)’,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</si>
  <si>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‘Tertekan, kontrol kaku terhadap seksualitas, ketergantungan pada orang lain’, ‘Ambisi, kemauan lemah, merasa lemah, loyo’, ‘Kompensasi dalam pergaulan karena merasa mau terhadap konflik yang dialami’, ‘Melengkung ke atas Psikosomatik pada pernafasan, memak-sakan diri, berpura-pura sebagai kom-pensasi perasan tidak menerima, tendensi menunjukkan senyum’, ‘Biasa, mudah menyatakan dorongan, tanpa hambatan, sebaliknya mungkin menyatakan kefleksbelan terhadap kontrolm seksuil’, ‘Tekanan/ tuntutan kejantanan’, ‘Menolak atau ketidaksediaan berhubungan dengan sosial. Psikopat, ingin berhubungan sosail tapi merasa kurang mampu, inferior, takut, dll. (pasif). (biasanya ada kombinasi dengan yang ada kancinya)’, ‘Menhindari dorongan fisik, perasaan inferior, merasa kurangs 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</si>
  <si>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‘Sifat kepala batu’, ‘Ambisius, usaha untuk sukses, mengharapkan perhatian dan kasih sayang’, ‘Rasa ingin tau hal dosa, konflik voyourism’, ‘Oral agresif (suka mengkritik) tendensi menyerang secara oral, sinisme’, ‘normal’, ‘ormal’,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</si>
  <si>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[‘Lancar , felksibel, seimbang dan merasa mampu’, ‘Kompensasi ketidak pastian , tak bisa mengambil keputusan takut bertanggung jawab, fantasi’, ‘Kompensasi ketidak pastian , tak bisa mengambil keputusan takut bertanggung jawab, fantasi’, ‘Sifat kepala batu’, ‘Tendensi hambatan dalam hubungan sosial, neourotis’, ‘Ambisi, kemauan lemah, merasa lemah, loyo’, ‘Pikiran kacau’, ‘oral agresif, mengkritik terus dapat dikatakan sadisme’, ‘Berusaha mencapai otoritas, ambivalensi’, ‘normal’, ‘Biasa, mudah menyatakan dorongan, tanpa hambatan, sebaliknya mungkin menyatakan kefleksbelan terhadap kontrolm seksuil’, ‘Tendensi castrasi kompleks’, ‘Cenderung ke arah paranoid’,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</si>
  <si>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[‘Lancar , felksibel, seimbang dan merasa mampu’, ‘Kompensasi ketidak pastian , tak bisa mengambil keputusan takut bertanggung jawab, fantasi’,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‘Paranoia dan menampakkan fantasi, angan-angan’, ‘Psikosomatik pada pernafasan, memak-sakan diri, berpura-pura sebagai kom-pensasi perasan tidak menerima, tendensi menunjukkan senyum’, ‘Merasa kurang lincah, kurang mampu’, ‘normal’, ‘Kontrol kuat terhadap nafsu’, ‘Tekanan/ tuntutan kejantanan’, ‘Menolak atau ketidaksediaan berhubungan dengan sosial. Psikopat, ingin berhubungan sosail tapi merasa kurang mampu, inferior, takut, dll. (pasif). (biasanya ada kombinasi dengan yang ada kancinya)’, ‘Menhindari dorongan fisik, perasaan inferior, merasa kurangs 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</si>
  <si>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 xml:space="preserve"> [‘Sebagai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‘Ambisi, kemauan lemah, merasa lemah, loyo’, ‘Pikiran kacau’, ‘Oral agresif (suka mengkritik) tendensi menyerang secara oral, sinisme’, ‘Merasa kurang lincah, kurang mampu’, ‘Kurang mantap pada kekautan fisiknya’, ‘Sifat kekacauan pada individu’,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</si>
  <si>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‘Ambisius, usaha untuk sukses, mengharapkan perhatian dan kasih sayang’, ‘Paranoia dan menampakkan fantasi, angan-angan’, ‘Psikosomatik pada pernafasan, memak-sakan diri, berpura-pura sebagai kom-pensasi perasan tidak menerima, tendensi menunjukkan senyum’, ‘normal’, ‘Sering dihubungkan dengan agresi seksuil yang dimunculkan, kurang masak seksuil’, ‘Suka menyerang’,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</si>
  <si>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‘Sifat kepala batu’, ‘Tendensi hambatan dalam hubungan sosial, neourotis’, ‘Merasa lemah dan sia-sia /tidak berguna’, ‘Paranoia dan menampakkan fantasi, angan-angan’, ‘Psikosomatik pada pernafasan, memak-sakan diri, berpura-pura sebagai kom-pensasi perasan tidak menerima, tendensi menunjukkan senyum, ‘Merasa kurang lincah, kurang mampu’, ‘Narsistis (pemujaan terhadap pakaian)’, ‘Narsistis (pemujaan terhadap pakaian)’,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</si>
  <si>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‘Lancar , felksibel, seimbang dan merasa mampu’, ‘Adanya dorongan agresif’, ‘Skizoid’, ‘Paranoia dan menampakkan fantasi, angan-angan’, ‘oral agresif, mengkritik terus dapat dikatakan sadisme’, ‘Narsistis (pemujaan terhadap pakaian)’, ‘Kontrol kuat terhadap nafsu’, ‘Tendensi castrasi kompleks’, ‘Menolak atau ketidaksediaan berhubungan dengan sosial. Psikopat, ingin berhubungan sosail tapi merasa kurang mampu, inferior, takut, dll. (pasif). (biasanya ada kombinasi dengan yang ada kancinya)’,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</si>
  <si>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[‘Ketidakseimbangan emosi, konflik peran seksualnya’, ‘Perasan tidak mampu, kurang efektif, sakit-sakitan, tertekan’, ‘Tendensi hambatan dalam hubungan sosial, neourotis’, ‘Melakukan Kontrol intelektual terhadap impuls-impuls atau dorongannya’, ‘Pandangan tidak pasti, scizoprenic depressi, aktiviyas, rpoduktif, guilty feelings berhubungan dengan permusuhan seksuil’, ‘Kompensasi dalam pergaulan karena merasa mau terhadap konflik yang dialami’, ‘Penolakan terhadap kebutuhan afektif, guilty feeling, depresi, kontak verbal yang terganggu(dengan lingkungan)’, ‘normal’, ‘Sering dihubungkan dengan agresi seksuil yang dimunculkan, kurang masak seksuil’, ‘Sering dihubungkan dengan agresi seksuil yang dimunculkan, kurang masak seksuil’, ‘Perasaan tidak pasti dalam kontak sosial, perasaan tidak mampu, permusuhan dan seksuil, guilty feeling dari sikap agresif  ’, ‘Kesadaran pribadi goncang, keraguan’, ‘Kurang merasakan kepauasan fisik, mencoba menunjukkan kekuatan fisik’, ‘Ada hambatan berhubungan dengan lingkungan, biasa nampak pada tendebsi skizoid’,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</si>
  <si>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[‘Ketidakseimbangan emosi, konflik peran seksualnya’, ‘Ketidakseimbangan emosi, konflik peran seksualnya’, ‘Adanya dorongan agresif’, ‘Sifat kepala batu’, ‘Tendensi hambatan dalam hubungan sosial, neourotis’, ‘Melakukan Kontrol intelektual terhadap impuls-impuls atau dorongannya’, ‘Ambisius, usaha untuk sukses, mengharapkan perhatian dan kasih sayang’, ‘Tanda keengganann memperhatikan sekitar, mungkin suka bertengakar. Tendensi menolak keadaan yang tidak menyenangkan ,tendensi menyatakan ketidaksenangan’, ‘Psikosomatik pada pernafasan, memak-sakan diri, berpura-pura sebagai kom-pensasi perasan tidak menerima, tendensi menunjukkan senyum’, ‘Merasa kurang lincah, kurang mampu’, ‘normal’, ‘Merasa kurang jantan’, ‘Tekanan/ tuntutan kejantanan’, ‘Menolak atau ketidaksediaan berhubungan dengan sosial. Psikopat, ingin berhubungan sosail tapi merasa kurang mampu, inferior, takut, dll. (pasif). (biasanya ada kombinasi dengan yang ada kancinya)’, ‘Menhindari dorongan fisik, perasaan inferior, merasa kurangs 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</si>
  <si>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‘Kompensasi ketidak pastian , tak bisa mengambil keputusan takut bertanggung jawab, fantasi’, ‘Wajar bagi anak kecil, Tendesi infantil (bagi orang dewasa)’, ‘Tendensi hambatan dalam hubungan sosial, neourotis’, ‘Melakukan Kontrol intelektual terhadap impuls-impuls atau dorongannya’, ‘Tanda keengganann memperhatikan sekitar, mungkin suka bertengakar. Tendensi menolak keadaan yang tidak menyenangkan ,tendensi menyatakan ketidaksenangan’, ‘oral agresif, mengkritik terus dapat dikatakan sadisme’, ‘Berusaha mencapai otoritas, ambivalensi’, ‘Narsistis (pemujaan terhadap pakaian)’, ‘Ikat pinggang Ada Ketergantungan’, ‘Merasa kurang jantan’,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‘Depresif, tidak mengakui kenyataan, tertekan secraa neurotis, kurang dorongan berprestasi’, ‘Memiliki adaptasi yang cukup baik, bersifat egosentris, insecure dan rigid, berusaha kontrol secara cermat’, ‘Bersemangat dan motivasi berprestasi’]</t>
  </si>
  <si>
    <t xml:space="preserve">[‘Ketidakseimbangan emosi, konflik peran seksualnya’, ‘Kompensasi ketidak pastian , tak bisa mengambil </t>
  </si>
  <si>
    <t>BELUM ADA</t>
  </si>
  <si>
    <t>[‘Ketidakseimbangan emosi, konflik peran seksualnya’, ‘Sifat kepala batu’, ‘Tendensi hambatan dalam hubungan sosial, neourotis’, ‘Ambisius, usaha untuk sukses, mengharapkan perhatian dan kasih sayang’, ‘Paranoia dan menampakkan fantasi, angan-angan’, ‘Psikosomatik pada pernafasan, memak-sakan diri, berpura-pura sebagai kom-pensasi perasan tidak menerima, tendensi menunjukkan senyum’, ‘Merasa kurang lincah, kurang mampu’, ‘normal’, ‘Sifat kekacauan pada individu’, ‘Cenderung ke arah paranoid’, ‘Menhindari dorongan fisik, perasaan inferior, merasa kurangs ehat/kuat’,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</si>
  <si>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‘Kaku dan bermusuhan, defensif terhadap permusuhan’, ‘Adanya dorongan agresif’, ‘Tertekan, kontrol kaku terhadap seksualitas, ketergantungan pada orang lain’, ‘Tendensi aspirasi lebih besar dari pada kemampuan’, ‘Ambisi, kemauan lemah, merasa lemah, loyo’, ‘Paranoia dan menampakkan fantasi, angan-angan’, ‘Tendensi orang depresif dengan kompensasi tertawa lebar’, ‘Merasa kurang lincah, kurang mampu’, ‘normal’, ‘Kontrol kuat terhadap nafsu’, ‘Merasa kurang jantan'’, ‘Menhindari dorongan fisik, perasaan inferior, merasa kurangs 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</si>
  <si>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Paranoidd</t>
  </si>
  <si>
    <t>[‘Perasaan inferior, kurang mampu mencoba mencari kompensasi’, ‘Perasaan inferior, kurang mampu mencoba mencari kompensasi’, ‘Wajar bagi anak kecil, Tendesi infantil (bagi orang dewasa)’, ‘Tendensi hambatan dalam hubungan sosial, neourotis’, ‘Melakukan Kontrol intelektual terhadap impuls-impuls atau dorongannya’, ‘Ambisi, kemauan lemah, merasa lemah, loyo’, ‘Paranoidd’, ‘oral agresif, mengkritik terus dapat dikatakan sadisme’, ‘Kurang mantap pada kekautan fisiknya’, ‘Kurang jantan / tidak pasti’, ‘Cenderung ke arah paranoid’, ‘Menhindari dorongan fisik, perasaan inferior, merasa kurangs ehat/kuat’,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</si>
  <si>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[‘Wajar, normal’, ‘Ketidakseimbangan emosi, konflik peran seksualnya’,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‘Pikiran kacau’, ‘oral agresif, mengkritik terus dapat dikatakan sadisme’, ‘Merasa kurang lincah, kurang mampu’, ‘Narsistis (pemujaan terhadap pakaian)’, ‘Ketergantungan, tidak masak , tidak pasti’, ‘Merasa kurang jantan’, ‘Agresi terhadap/ sebagai penutupan terhadap kelemahan atau kekuarangan terhadap dirinya (biasanya disertai dengan gambar kancing baju yang jelas)’, ‘Menhindari dorongan fisik, perasaan inferior, merasa kurangs 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</si>
  <si>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 xml:space="preserve">[‘Perasaan inferior, kurang mampu mencoba mencari kompensasi’, ‘Berhubungan dengan seksualitas pria, mengaharapkan kebebasan, depresif’, ‘Tendensi hambatan dalam hubungan sosial, neourotis’, ‘Ambisius, usaha untuk sukses, mengharapkan perhatian dan kasih sayang’, ‘Paranoia dan menampakkan fantasi, angan-angan’, ‘Tendensi orang depresif dengan kompensasi tertawa lebar’, ‘Berusaha mencapai otoritas, ambivalensi’, ‘Kurang jantan / tidak pasti’, ‘Kurang jantan / tidak pasti’, ‘Menolak atau ketidaksediaan berhubungan dengan sosial. Psikopat, ingin berhubungan sosail tapi merasa kurang mampu, inferior, takut, dll. (pasif). (biasanya ada kombinasi dengan yang ada kancinya)’, ‘Menhindari dorongan fisik, perasaan inferior, merasa kurangs ehat/kuat’, ‘Penyesuaian diri baik’, ‘Kecenderungan ekshibisionis, merasa mampu diterima secara sosial, ketergantungan sosial’, ‘Negativisme pada diri sendiri, agresif, memberontak’, ‘Perasaan sedih /tertekan’] </t>
  </si>
  <si>
    <t>[‘Lancar , felksibel, seimbang dan merasa mampu’, ‘Sifat kepala batu’, ‘Tendensi hambatan dalam hubungan sosial, neourotis’, ‘Kurang mampu mengontrol dorongan , mungkin permusuhan’, ‘Ambisius, usaha untuk sukses, mengharapkan perhatian dan kasih sayang’, ‘Introfert, kurang kontak dengan dunia luar, kontak sosila sangat kurang, terlebih bila tidak digambar’, ‘Tendensi orang depresif dengan kompensasi tertawa lebar’, ‘Merasa kurang lincah, kurang mampu’, ‘Narsistis (pemujaan terhadap pakaian), ‘Tekanan/ tuntutan kejantanan’, ‘Cenderung ke arah paranoid’, ‘Menhindari dorongan fisik, perasaan inferior, merasa kurangs ehat/kuat’, ‘Penyesuaian diri baik’, ‘Kecenderungan ekshibisionis, merasa mampu diterima secara sosial, ketergantungan sosial’, ‘Kecenderungan ekshibisionis, merasa mampu diterima secara sosial, ketergantungan sosial’, ‘Dikuasai emosi, menekankan masa yang lalu, tendensi impulsif, self oriented, depresif tapi banyak frustasi, introfert, bayak dikendalikan ketaksadaran’, ‘Bersemangat dan motivasi berprestasi’]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</si>
</sst>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343434"/>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indent="5"/>
    </xf>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wrapText="1"/>
    </xf>
    <xf numFmtId="0" fontId="1" fillId="2" borderId="0" xfId="0" applyFont="1" applyFill="1" applyAlignment="1">
      <alignment wrapText="1"/>
    </xf>
    <xf numFmtId="0" fontId="0" fillId="0" borderId="0" xfId="0"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302"/>
  <sheetViews>
    <sheetView tabSelected="1" zoomScale="87" zoomScaleNormal="87" workbookViewId="0">
      <pane ySplit="1" topLeftCell="A68" activePane="bottomLeft" state="frozen"/>
      <selection pane="bottomLeft" activeCell="B78" sqref="B78"/>
    </sheetView>
  </sheetViews>
  <sheetFormatPr defaultRowHeight="39.950000000000003" customHeight="1" x14ac:dyDescent="0.25"/>
  <cols>
    <col min="2" max="2" width="22.140625" customWidth="1"/>
  </cols>
  <sheetData>
    <row r="1" spans="1:144" ht="74.25" customHeight="1" x14ac:dyDescent="0.25">
      <c r="A1" s="1" t="s">
        <v>0</v>
      </c>
      <c r="B1" s="1" t="s">
        <v>1</v>
      </c>
      <c r="C1" s="4" t="s">
        <v>2</v>
      </c>
      <c r="D1" s="4" t="s">
        <v>3</v>
      </c>
      <c r="E1" s="5" t="s">
        <v>4</v>
      </c>
      <c r="F1" s="5" t="s">
        <v>5</v>
      </c>
      <c r="G1" s="4" t="s">
        <v>6</v>
      </c>
      <c r="H1" s="4" t="s">
        <v>7</v>
      </c>
      <c r="I1" s="4" t="s">
        <v>8</v>
      </c>
      <c r="J1" s="4" t="s">
        <v>9</v>
      </c>
      <c r="K1" s="4" t="s">
        <v>10</v>
      </c>
      <c r="L1" s="4" t="s">
        <v>11</v>
      </c>
      <c r="M1" s="4" t="s">
        <v>12</v>
      </c>
      <c r="N1" s="4" t="s">
        <v>439</v>
      </c>
      <c r="O1" s="5" t="s">
        <v>13</v>
      </c>
      <c r="P1" s="5" t="s">
        <v>14</v>
      </c>
      <c r="Q1" s="5" t="s">
        <v>440</v>
      </c>
      <c r="R1" s="5" t="s">
        <v>15</v>
      </c>
      <c r="S1" s="4" t="s">
        <v>16</v>
      </c>
      <c r="T1" s="4" t="s">
        <v>17</v>
      </c>
      <c r="U1" s="4" t="s">
        <v>18</v>
      </c>
      <c r="V1" s="5" t="s">
        <v>19</v>
      </c>
      <c r="W1" s="5" t="s">
        <v>20</v>
      </c>
      <c r="X1" s="5" t="s">
        <v>21</v>
      </c>
      <c r="Y1" s="6" t="s">
        <v>22</v>
      </c>
      <c r="Z1" s="6" t="s">
        <v>23</v>
      </c>
      <c r="AA1" s="6" t="s">
        <v>24</v>
      </c>
      <c r="AB1" s="6" t="s">
        <v>25</v>
      </c>
      <c r="AC1" s="6" t="s">
        <v>26</v>
      </c>
      <c r="AD1" s="6" t="s">
        <v>27</v>
      </c>
      <c r="AE1" s="6" t="s">
        <v>28</v>
      </c>
      <c r="AF1" s="6" t="s">
        <v>29</v>
      </c>
      <c r="AG1" s="6" t="s">
        <v>30</v>
      </c>
      <c r="AH1" s="6" t="s">
        <v>31</v>
      </c>
      <c r="AI1" s="6" t="s">
        <v>32</v>
      </c>
      <c r="AJ1" s="6" t="s">
        <v>33</v>
      </c>
      <c r="AK1" s="6" t="s">
        <v>34</v>
      </c>
      <c r="AL1" s="6" t="s">
        <v>35</v>
      </c>
      <c r="AM1" s="7" t="s">
        <v>36</v>
      </c>
      <c r="AN1" s="7" t="s">
        <v>37</v>
      </c>
      <c r="AO1" s="6" t="s">
        <v>38</v>
      </c>
      <c r="AP1" s="6" t="s">
        <v>39</v>
      </c>
      <c r="AQ1" s="6" t="s">
        <v>40</v>
      </c>
      <c r="AR1" s="6" t="s">
        <v>514</v>
      </c>
      <c r="AS1" s="6" t="s">
        <v>41</v>
      </c>
      <c r="AT1" s="6" t="s">
        <v>42</v>
      </c>
      <c r="AU1" s="6" t="s">
        <v>43</v>
      </c>
      <c r="AV1" s="6" t="s">
        <v>44</v>
      </c>
      <c r="AW1" s="6" t="s">
        <v>45</v>
      </c>
      <c r="AX1" s="6" t="s">
        <v>46</v>
      </c>
      <c r="AY1" s="6" t="s">
        <v>47</v>
      </c>
      <c r="AZ1" s="6" t="s">
        <v>48</v>
      </c>
      <c r="BA1" s="6" t="s">
        <v>49</v>
      </c>
      <c r="BB1" s="6" t="s">
        <v>50</v>
      </c>
      <c r="BC1" s="6" t="s">
        <v>51</v>
      </c>
      <c r="BD1" s="6" t="s">
        <v>52</v>
      </c>
      <c r="BE1" s="7" t="s">
        <v>53</v>
      </c>
      <c r="BF1" s="7" t="s">
        <v>54</v>
      </c>
      <c r="BG1" s="7" t="s">
        <v>55</v>
      </c>
      <c r="BH1" s="7" t="s">
        <v>56</v>
      </c>
      <c r="BI1" s="7" t="s">
        <v>57</v>
      </c>
      <c r="BJ1" s="7" t="s">
        <v>58</v>
      </c>
      <c r="BK1" s="7" t="s">
        <v>59</v>
      </c>
      <c r="BL1" s="7" t="s">
        <v>60</v>
      </c>
      <c r="BM1" s="6" t="s">
        <v>61</v>
      </c>
      <c r="BN1" s="6" t="s">
        <v>62</v>
      </c>
      <c r="BO1" s="6" t="s">
        <v>63</v>
      </c>
      <c r="BP1" s="6" t="s">
        <v>64</v>
      </c>
      <c r="BQ1" s="6" t="s">
        <v>65</v>
      </c>
      <c r="BR1" s="6" t="s">
        <v>66</v>
      </c>
      <c r="BS1" s="7" t="s">
        <v>67</v>
      </c>
      <c r="BT1" s="7" t="s">
        <v>436</v>
      </c>
      <c r="BU1" s="7" t="s">
        <v>68</v>
      </c>
      <c r="BV1" s="7" t="s">
        <v>69</v>
      </c>
      <c r="BW1" s="7" t="s">
        <v>70</v>
      </c>
      <c r="BX1" s="6" t="s">
        <v>445</v>
      </c>
      <c r="BY1" s="6" t="s">
        <v>71</v>
      </c>
      <c r="BZ1" s="6" t="s">
        <v>72</v>
      </c>
      <c r="CA1" s="5" t="s">
        <v>73</v>
      </c>
      <c r="CB1" s="7" t="s">
        <v>74</v>
      </c>
      <c r="CC1" s="7" t="s">
        <v>75</v>
      </c>
      <c r="CD1" s="7" t="s">
        <v>76</v>
      </c>
      <c r="CE1" s="7" t="s">
        <v>77</v>
      </c>
      <c r="CF1" s="7" t="s">
        <v>78</v>
      </c>
      <c r="CG1" s="7" t="s">
        <v>79</v>
      </c>
      <c r="CH1" s="6" t="s">
        <v>80</v>
      </c>
      <c r="CI1" s="6" t="s">
        <v>81</v>
      </c>
      <c r="CJ1" s="6" t="s">
        <v>82</v>
      </c>
      <c r="CK1" s="6" t="s">
        <v>83</v>
      </c>
      <c r="CL1" s="6" t="s">
        <v>84</v>
      </c>
      <c r="CM1" s="6" t="s">
        <v>85</v>
      </c>
      <c r="CN1" s="6" t="s">
        <v>86</v>
      </c>
      <c r="CO1" s="6" t="s">
        <v>87</v>
      </c>
      <c r="CP1" s="6" t="s">
        <v>88</v>
      </c>
      <c r="CQ1" s="6" t="s">
        <v>89</v>
      </c>
      <c r="CR1" s="6" t="s">
        <v>90</v>
      </c>
      <c r="CS1" s="6" t="s">
        <v>91</v>
      </c>
      <c r="CT1" s="6" t="s">
        <v>92</v>
      </c>
      <c r="CU1" s="6" t="s">
        <v>93</v>
      </c>
      <c r="CV1" s="6" t="s">
        <v>94</v>
      </c>
      <c r="CW1" s="6" t="s">
        <v>95</v>
      </c>
      <c r="CX1" s="7" t="s">
        <v>96</v>
      </c>
      <c r="CY1" s="7" t="s">
        <v>97</v>
      </c>
      <c r="CZ1" s="7" t="s">
        <v>98</v>
      </c>
      <c r="DA1" s="7" t="s">
        <v>454</v>
      </c>
      <c r="DB1" s="7" t="s">
        <v>99</v>
      </c>
      <c r="DC1" s="7" t="s">
        <v>100</v>
      </c>
      <c r="DD1" s="7" t="s">
        <v>101</v>
      </c>
      <c r="DE1" s="7" t="s">
        <v>102</v>
      </c>
      <c r="DF1" s="7" t="s">
        <v>103</v>
      </c>
      <c r="DG1" s="6" t="s">
        <v>104</v>
      </c>
      <c r="DH1" s="6" t="s">
        <v>482</v>
      </c>
      <c r="DI1" s="6" t="s">
        <v>105</v>
      </c>
      <c r="DJ1" s="6" t="s">
        <v>106</v>
      </c>
      <c r="DK1" s="7" t="s">
        <v>107</v>
      </c>
      <c r="DL1" s="7" t="s">
        <v>108</v>
      </c>
      <c r="DM1" s="7" t="s">
        <v>109</v>
      </c>
      <c r="DN1" s="7" t="s">
        <v>110</v>
      </c>
      <c r="DO1" s="6" t="s">
        <v>111</v>
      </c>
      <c r="DP1" s="6" t="s">
        <v>437</v>
      </c>
      <c r="DQ1" s="6" t="s">
        <v>112</v>
      </c>
      <c r="DR1" s="6" t="s">
        <v>113</v>
      </c>
      <c r="DS1" s="6" t="s">
        <v>114</v>
      </c>
      <c r="DT1" s="6" t="s">
        <v>115</v>
      </c>
      <c r="DU1" s="6" t="s">
        <v>116</v>
      </c>
      <c r="DV1" s="6" t="s">
        <v>117</v>
      </c>
      <c r="DW1" s="6" t="s">
        <v>118</v>
      </c>
      <c r="DX1" s="6" t="s">
        <v>32</v>
      </c>
      <c r="DY1" s="7" t="s">
        <v>119</v>
      </c>
      <c r="DZ1" s="7" t="s">
        <v>120</v>
      </c>
      <c r="EA1" s="7" t="s">
        <v>121</v>
      </c>
      <c r="EB1" s="7" t="s">
        <v>122</v>
      </c>
      <c r="EC1" s="7" t="s">
        <v>123</v>
      </c>
      <c r="ED1" s="6" t="s">
        <v>124</v>
      </c>
      <c r="EE1" s="6" t="s">
        <v>125</v>
      </c>
      <c r="EF1" s="6" t="s">
        <v>126</v>
      </c>
      <c r="EG1" s="6" t="s">
        <v>127</v>
      </c>
      <c r="EH1" s="6" t="s">
        <v>128</v>
      </c>
      <c r="EI1" s="6" t="s">
        <v>129</v>
      </c>
      <c r="EJ1" s="6" t="s">
        <v>130</v>
      </c>
      <c r="EK1" s="6" t="s">
        <v>131</v>
      </c>
      <c r="EL1" s="6" t="s">
        <v>132</v>
      </c>
      <c r="EM1" s="6" t="s">
        <v>133</v>
      </c>
      <c r="EN1" s="6" t="s">
        <v>134</v>
      </c>
    </row>
    <row r="2" spans="1:144" ht="39.950000000000003" customHeight="1" x14ac:dyDescent="0.25">
      <c r="A2" t="s">
        <v>135</v>
      </c>
      <c r="B2" s="2" t="s">
        <v>460</v>
      </c>
      <c r="C2">
        <v>1</v>
      </c>
      <c r="D2">
        <v>0</v>
      </c>
      <c r="E2">
        <v>0</v>
      </c>
      <c r="F2">
        <v>1</v>
      </c>
      <c r="G2">
        <v>0</v>
      </c>
      <c r="H2">
        <v>0</v>
      </c>
      <c r="I2">
        <v>1</v>
      </c>
      <c r="J2">
        <v>0</v>
      </c>
      <c r="K2">
        <v>0</v>
      </c>
      <c r="L2">
        <v>0</v>
      </c>
      <c r="M2">
        <v>0</v>
      </c>
      <c r="N2">
        <v>0</v>
      </c>
      <c r="O2">
        <v>0</v>
      </c>
      <c r="P2">
        <v>0</v>
      </c>
      <c r="Q2">
        <v>1</v>
      </c>
      <c r="R2">
        <v>0</v>
      </c>
      <c r="S2">
        <v>0</v>
      </c>
      <c r="T2">
        <v>1</v>
      </c>
      <c r="U2">
        <v>0</v>
      </c>
      <c r="V2">
        <v>0</v>
      </c>
      <c r="W2">
        <v>0</v>
      </c>
      <c r="X2">
        <v>0</v>
      </c>
      <c r="Y2">
        <v>0</v>
      </c>
      <c r="Z2">
        <v>0</v>
      </c>
      <c r="AA2">
        <v>0</v>
      </c>
      <c r="AB2">
        <v>0</v>
      </c>
      <c r="AC2">
        <v>1</v>
      </c>
      <c r="AD2">
        <v>0</v>
      </c>
      <c r="AE2">
        <v>0</v>
      </c>
      <c r="AF2">
        <v>0</v>
      </c>
      <c r="AG2">
        <v>0</v>
      </c>
      <c r="AH2">
        <v>0</v>
      </c>
      <c r="AI2">
        <v>0</v>
      </c>
      <c r="AJ2">
        <v>0</v>
      </c>
      <c r="AK2">
        <v>0</v>
      </c>
      <c r="AL2">
        <v>0</v>
      </c>
      <c r="AM2">
        <v>0</v>
      </c>
      <c r="AN2">
        <v>0</v>
      </c>
      <c r="AO2">
        <v>1</v>
      </c>
      <c r="AP2">
        <v>0</v>
      </c>
      <c r="AQ2">
        <v>0</v>
      </c>
      <c r="AR2">
        <v>0</v>
      </c>
      <c r="AS2">
        <v>0</v>
      </c>
      <c r="AT2">
        <v>0</v>
      </c>
      <c r="AU2">
        <v>0</v>
      </c>
      <c r="AV2">
        <v>0</v>
      </c>
      <c r="AW2">
        <v>0</v>
      </c>
      <c r="AX2">
        <v>0</v>
      </c>
      <c r="AY2">
        <v>0</v>
      </c>
      <c r="AZ2">
        <v>0</v>
      </c>
      <c r="BA2">
        <v>0</v>
      </c>
      <c r="BB2">
        <v>0</v>
      </c>
      <c r="BC2">
        <v>0</v>
      </c>
      <c r="BD2">
        <v>0</v>
      </c>
      <c r="BE2">
        <v>0</v>
      </c>
      <c r="BF2">
        <v>0</v>
      </c>
      <c r="BG2">
        <v>0</v>
      </c>
      <c r="BH2">
        <v>0</v>
      </c>
      <c r="BI2">
        <v>0</v>
      </c>
      <c r="BJ2">
        <v>1</v>
      </c>
      <c r="BK2">
        <v>0</v>
      </c>
      <c r="BL2">
        <v>0</v>
      </c>
      <c r="BM2">
        <v>0</v>
      </c>
      <c r="BN2">
        <v>0</v>
      </c>
      <c r="BO2">
        <v>0</v>
      </c>
      <c r="BP2">
        <v>1</v>
      </c>
      <c r="BQ2">
        <v>0</v>
      </c>
      <c r="BR2">
        <v>0</v>
      </c>
      <c r="BS2">
        <v>1</v>
      </c>
      <c r="BT2">
        <v>0</v>
      </c>
      <c r="BU2">
        <v>0</v>
      </c>
      <c r="BV2">
        <v>0</v>
      </c>
      <c r="BW2">
        <v>0</v>
      </c>
      <c r="BX2">
        <v>0</v>
      </c>
      <c r="BY2">
        <v>0</v>
      </c>
      <c r="BZ2">
        <v>0</v>
      </c>
      <c r="CA2">
        <v>0</v>
      </c>
      <c r="CB2">
        <v>0</v>
      </c>
      <c r="CC2">
        <v>0</v>
      </c>
      <c r="CD2">
        <v>0</v>
      </c>
      <c r="CE2">
        <v>1</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1</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1</v>
      </c>
      <c r="DZ2">
        <v>0</v>
      </c>
      <c r="EA2">
        <v>0</v>
      </c>
      <c r="EB2">
        <v>0</v>
      </c>
      <c r="EC2">
        <v>0</v>
      </c>
      <c r="ED2">
        <v>0</v>
      </c>
      <c r="EE2">
        <v>0</v>
      </c>
      <c r="EF2">
        <v>1</v>
      </c>
      <c r="EG2">
        <v>0</v>
      </c>
      <c r="EH2">
        <v>0</v>
      </c>
      <c r="EI2">
        <v>0</v>
      </c>
      <c r="EJ2">
        <v>0</v>
      </c>
      <c r="EK2">
        <v>0</v>
      </c>
      <c r="EL2">
        <v>0</v>
      </c>
      <c r="EM2">
        <v>0</v>
      </c>
      <c r="EN2">
        <v>0</v>
      </c>
    </row>
    <row r="3" spans="1:144" ht="39.950000000000003" customHeight="1" x14ac:dyDescent="0.25">
      <c r="A3" t="s">
        <v>136</v>
      </c>
      <c r="B3" s="3" t="s">
        <v>438</v>
      </c>
      <c r="C3">
        <v>0</v>
      </c>
      <c r="D3">
        <v>1</v>
      </c>
      <c r="E3">
        <v>0</v>
      </c>
      <c r="F3">
        <v>1</v>
      </c>
      <c r="G3">
        <v>0</v>
      </c>
      <c r="H3">
        <v>0</v>
      </c>
      <c r="I3">
        <v>0</v>
      </c>
      <c r="J3">
        <v>0</v>
      </c>
      <c r="K3">
        <v>0</v>
      </c>
      <c r="L3">
        <v>0</v>
      </c>
      <c r="M3">
        <v>1</v>
      </c>
      <c r="N3">
        <v>0</v>
      </c>
      <c r="O3">
        <v>0</v>
      </c>
      <c r="P3">
        <v>0</v>
      </c>
      <c r="Q3">
        <v>0</v>
      </c>
      <c r="R3">
        <v>1</v>
      </c>
      <c r="S3">
        <v>0</v>
      </c>
      <c r="T3">
        <v>0</v>
      </c>
      <c r="U3">
        <v>0</v>
      </c>
      <c r="V3">
        <v>0</v>
      </c>
      <c r="W3">
        <v>0</v>
      </c>
      <c r="X3">
        <v>0</v>
      </c>
      <c r="Y3">
        <v>0</v>
      </c>
      <c r="Z3">
        <v>0</v>
      </c>
      <c r="AA3">
        <v>1</v>
      </c>
      <c r="AB3">
        <v>0</v>
      </c>
      <c r="AC3">
        <v>0</v>
      </c>
      <c r="AD3">
        <v>0</v>
      </c>
      <c r="AE3">
        <v>0</v>
      </c>
      <c r="AF3">
        <v>0</v>
      </c>
      <c r="AG3">
        <v>0</v>
      </c>
      <c r="AH3">
        <v>0</v>
      </c>
      <c r="AI3">
        <v>0</v>
      </c>
      <c r="AJ3">
        <v>0</v>
      </c>
      <c r="AK3">
        <v>0</v>
      </c>
      <c r="AL3">
        <v>0</v>
      </c>
      <c r="AM3">
        <v>0</v>
      </c>
      <c r="AN3">
        <v>0</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1</v>
      </c>
      <c r="BK3">
        <v>0</v>
      </c>
      <c r="BL3">
        <v>0</v>
      </c>
      <c r="BM3">
        <v>0</v>
      </c>
      <c r="BN3">
        <v>0</v>
      </c>
      <c r="BO3">
        <v>0</v>
      </c>
      <c r="BP3">
        <v>1</v>
      </c>
      <c r="BQ3">
        <v>0</v>
      </c>
      <c r="BR3">
        <v>0</v>
      </c>
      <c r="BS3">
        <v>0</v>
      </c>
      <c r="BT3">
        <v>0</v>
      </c>
      <c r="BU3">
        <v>0</v>
      </c>
      <c r="BV3">
        <v>0</v>
      </c>
      <c r="BW3">
        <v>0</v>
      </c>
      <c r="BX3">
        <v>0</v>
      </c>
      <c r="BY3">
        <v>0</v>
      </c>
      <c r="BZ3">
        <v>0</v>
      </c>
      <c r="CA3">
        <v>0</v>
      </c>
      <c r="CB3">
        <v>0</v>
      </c>
      <c r="CC3">
        <v>0</v>
      </c>
      <c r="CD3">
        <v>0</v>
      </c>
      <c r="CE3">
        <v>0</v>
      </c>
      <c r="CF3">
        <v>0</v>
      </c>
      <c r="CG3">
        <v>1</v>
      </c>
      <c r="CH3">
        <v>0</v>
      </c>
      <c r="CI3">
        <v>0</v>
      </c>
      <c r="CJ3">
        <v>0</v>
      </c>
      <c r="CK3">
        <v>0</v>
      </c>
      <c r="CL3">
        <v>0</v>
      </c>
      <c r="CM3">
        <v>1</v>
      </c>
      <c r="CN3">
        <v>0</v>
      </c>
      <c r="CO3">
        <v>0</v>
      </c>
      <c r="CP3">
        <v>0</v>
      </c>
      <c r="CQ3">
        <v>0</v>
      </c>
      <c r="CR3">
        <v>0</v>
      </c>
      <c r="CS3">
        <v>0</v>
      </c>
      <c r="CT3">
        <v>0</v>
      </c>
      <c r="CU3">
        <v>0</v>
      </c>
      <c r="CV3">
        <v>0</v>
      </c>
      <c r="CW3">
        <v>0</v>
      </c>
      <c r="CX3">
        <v>0</v>
      </c>
      <c r="CY3">
        <v>0</v>
      </c>
      <c r="CZ3">
        <v>0</v>
      </c>
      <c r="DA3">
        <v>0</v>
      </c>
      <c r="DB3">
        <v>0</v>
      </c>
      <c r="DC3">
        <v>0</v>
      </c>
      <c r="DD3">
        <v>1</v>
      </c>
      <c r="DE3">
        <v>0</v>
      </c>
      <c r="DF3">
        <v>0</v>
      </c>
      <c r="DG3">
        <v>0</v>
      </c>
      <c r="DH3">
        <v>0</v>
      </c>
      <c r="DI3">
        <v>0</v>
      </c>
      <c r="DJ3">
        <v>0</v>
      </c>
      <c r="DK3">
        <v>1</v>
      </c>
      <c r="DL3">
        <v>0</v>
      </c>
      <c r="DM3">
        <v>0</v>
      </c>
      <c r="DN3">
        <v>0</v>
      </c>
      <c r="DO3">
        <v>0</v>
      </c>
      <c r="DP3">
        <v>1</v>
      </c>
      <c r="DQ3">
        <v>0</v>
      </c>
      <c r="DR3">
        <v>0</v>
      </c>
      <c r="DS3">
        <v>0</v>
      </c>
      <c r="DT3">
        <v>0</v>
      </c>
      <c r="DU3">
        <v>0</v>
      </c>
      <c r="DV3">
        <v>0</v>
      </c>
      <c r="DW3">
        <v>0</v>
      </c>
      <c r="DX3">
        <v>0</v>
      </c>
      <c r="DY3">
        <v>0</v>
      </c>
      <c r="DZ3">
        <v>0</v>
      </c>
      <c r="EA3">
        <v>0</v>
      </c>
      <c r="EB3">
        <v>1</v>
      </c>
      <c r="EC3">
        <v>0</v>
      </c>
      <c r="ED3">
        <v>0</v>
      </c>
      <c r="EE3">
        <v>0</v>
      </c>
      <c r="EF3">
        <v>0</v>
      </c>
      <c r="EG3">
        <v>0</v>
      </c>
      <c r="EH3">
        <v>0</v>
      </c>
      <c r="EI3">
        <v>0</v>
      </c>
      <c r="EJ3">
        <v>0</v>
      </c>
      <c r="EK3">
        <v>0</v>
      </c>
      <c r="EL3">
        <v>0</v>
      </c>
      <c r="EM3">
        <v>1</v>
      </c>
      <c r="EN3">
        <v>0</v>
      </c>
    </row>
    <row r="4" spans="1:144" ht="39.950000000000003" customHeight="1" x14ac:dyDescent="0.25">
      <c r="A4" t="s">
        <v>137</v>
      </c>
      <c r="B4" t="s">
        <v>441</v>
      </c>
      <c r="C4">
        <v>1</v>
      </c>
      <c r="D4">
        <v>0</v>
      </c>
      <c r="E4">
        <v>0</v>
      </c>
      <c r="F4">
        <v>1</v>
      </c>
      <c r="G4">
        <v>0</v>
      </c>
      <c r="H4">
        <v>0</v>
      </c>
      <c r="I4">
        <v>0</v>
      </c>
      <c r="J4">
        <v>0</v>
      </c>
      <c r="K4">
        <v>0</v>
      </c>
      <c r="L4">
        <v>0</v>
      </c>
      <c r="M4">
        <v>0</v>
      </c>
      <c r="N4">
        <v>1</v>
      </c>
      <c r="O4">
        <v>0</v>
      </c>
      <c r="P4">
        <v>0</v>
      </c>
      <c r="Q4">
        <v>1</v>
      </c>
      <c r="R4">
        <v>0</v>
      </c>
      <c r="S4">
        <v>1</v>
      </c>
      <c r="T4">
        <v>0</v>
      </c>
      <c r="U4">
        <v>0</v>
      </c>
      <c r="V4">
        <v>0</v>
      </c>
      <c r="W4">
        <v>0</v>
      </c>
      <c r="X4">
        <v>0</v>
      </c>
      <c r="Y4">
        <v>0</v>
      </c>
      <c r="Z4">
        <v>0</v>
      </c>
      <c r="AA4">
        <v>0</v>
      </c>
      <c r="AB4">
        <v>0</v>
      </c>
      <c r="AC4">
        <v>0</v>
      </c>
      <c r="AD4">
        <v>0</v>
      </c>
      <c r="AE4">
        <v>0</v>
      </c>
      <c r="AF4">
        <v>0</v>
      </c>
      <c r="AG4">
        <v>1</v>
      </c>
      <c r="AH4">
        <v>0</v>
      </c>
      <c r="AI4">
        <v>0</v>
      </c>
      <c r="AJ4">
        <v>0</v>
      </c>
      <c r="AK4">
        <v>0</v>
      </c>
      <c r="AL4">
        <v>0</v>
      </c>
      <c r="AM4">
        <v>0</v>
      </c>
      <c r="AN4">
        <v>0</v>
      </c>
      <c r="AO4">
        <v>0</v>
      </c>
      <c r="AP4">
        <v>0</v>
      </c>
      <c r="AQ4">
        <v>0</v>
      </c>
      <c r="AR4">
        <v>0</v>
      </c>
      <c r="AS4">
        <v>0</v>
      </c>
      <c r="AT4">
        <v>0</v>
      </c>
      <c r="AU4">
        <v>0</v>
      </c>
      <c r="AV4">
        <v>0</v>
      </c>
      <c r="AW4">
        <v>0</v>
      </c>
      <c r="AX4">
        <v>0</v>
      </c>
      <c r="AY4">
        <v>0</v>
      </c>
      <c r="AZ4">
        <v>0</v>
      </c>
      <c r="BA4">
        <v>0</v>
      </c>
      <c r="BB4">
        <v>1</v>
      </c>
      <c r="BC4">
        <v>0</v>
      </c>
      <c r="BD4">
        <v>0</v>
      </c>
      <c r="BE4">
        <v>0</v>
      </c>
      <c r="BF4">
        <v>0</v>
      </c>
      <c r="BG4">
        <v>0</v>
      </c>
      <c r="BH4">
        <v>0</v>
      </c>
      <c r="BI4">
        <v>1</v>
      </c>
      <c r="BJ4">
        <v>0</v>
      </c>
      <c r="BK4">
        <v>0</v>
      </c>
      <c r="BL4">
        <v>0</v>
      </c>
      <c r="BM4">
        <v>0</v>
      </c>
      <c r="BN4">
        <v>0</v>
      </c>
      <c r="BO4">
        <v>0</v>
      </c>
      <c r="BP4">
        <v>1</v>
      </c>
      <c r="BQ4">
        <v>0</v>
      </c>
      <c r="BR4">
        <v>0</v>
      </c>
      <c r="BS4">
        <v>0</v>
      </c>
      <c r="BT4">
        <v>0</v>
      </c>
      <c r="BU4">
        <v>1</v>
      </c>
      <c r="BV4">
        <v>0</v>
      </c>
      <c r="BW4">
        <v>0</v>
      </c>
      <c r="BX4">
        <v>0</v>
      </c>
      <c r="BY4">
        <v>0</v>
      </c>
      <c r="BZ4">
        <v>0</v>
      </c>
      <c r="CA4">
        <v>0</v>
      </c>
      <c r="CB4">
        <v>0</v>
      </c>
      <c r="CC4">
        <v>0</v>
      </c>
      <c r="CD4">
        <v>0</v>
      </c>
      <c r="CE4">
        <v>1</v>
      </c>
      <c r="CF4">
        <v>0</v>
      </c>
      <c r="CG4">
        <v>0</v>
      </c>
      <c r="CH4">
        <v>0</v>
      </c>
      <c r="CI4">
        <v>0</v>
      </c>
      <c r="CJ4">
        <v>0</v>
      </c>
      <c r="CK4">
        <v>0</v>
      </c>
      <c r="CL4">
        <v>0</v>
      </c>
      <c r="CM4">
        <v>1</v>
      </c>
      <c r="CN4">
        <v>0</v>
      </c>
      <c r="CO4">
        <v>0</v>
      </c>
      <c r="CP4">
        <v>0</v>
      </c>
      <c r="CQ4">
        <v>0</v>
      </c>
      <c r="CR4">
        <v>0</v>
      </c>
      <c r="CS4">
        <v>0</v>
      </c>
      <c r="CT4">
        <v>0</v>
      </c>
      <c r="CU4">
        <v>0</v>
      </c>
      <c r="CV4">
        <v>0</v>
      </c>
      <c r="CW4">
        <v>0</v>
      </c>
      <c r="CX4">
        <v>0</v>
      </c>
      <c r="CY4">
        <v>0</v>
      </c>
      <c r="CZ4">
        <v>0</v>
      </c>
      <c r="DA4">
        <v>0</v>
      </c>
      <c r="DB4">
        <v>0</v>
      </c>
      <c r="DC4">
        <v>0</v>
      </c>
      <c r="DD4">
        <v>0</v>
      </c>
      <c r="DE4">
        <v>1</v>
      </c>
      <c r="DF4">
        <v>0</v>
      </c>
      <c r="DG4">
        <v>0</v>
      </c>
      <c r="DH4">
        <v>0</v>
      </c>
      <c r="DI4">
        <v>0</v>
      </c>
      <c r="DJ4">
        <v>0</v>
      </c>
      <c r="DK4">
        <v>0</v>
      </c>
      <c r="DL4">
        <v>0</v>
      </c>
      <c r="DM4">
        <v>0</v>
      </c>
      <c r="DN4">
        <v>0</v>
      </c>
      <c r="DO4">
        <v>0</v>
      </c>
      <c r="DP4">
        <v>0</v>
      </c>
      <c r="DQ4">
        <v>0</v>
      </c>
      <c r="DR4">
        <v>0</v>
      </c>
      <c r="DS4">
        <v>0</v>
      </c>
      <c r="DT4">
        <v>0</v>
      </c>
      <c r="DU4">
        <v>0</v>
      </c>
      <c r="DV4">
        <v>0</v>
      </c>
      <c r="DW4">
        <v>0</v>
      </c>
      <c r="DX4">
        <v>0</v>
      </c>
      <c r="DY4">
        <v>0</v>
      </c>
      <c r="DZ4">
        <v>1</v>
      </c>
      <c r="EA4">
        <v>0</v>
      </c>
      <c r="EB4">
        <v>0</v>
      </c>
      <c r="EC4">
        <v>0</v>
      </c>
      <c r="ED4">
        <v>0</v>
      </c>
      <c r="EE4">
        <v>0</v>
      </c>
      <c r="EF4">
        <v>0</v>
      </c>
      <c r="EG4">
        <v>1</v>
      </c>
      <c r="EH4">
        <v>0</v>
      </c>
      <c r="EI4">
        <v>0</v>
      </c>
      <c r="EJ4">
        <v>0</v>
      </c>
      <c r="EK4">
        <v>0</v>
      </c>
      <c r="EL4">
        <v>0</v>
      </c>
      <c r="EM4">
        <v>0</v>
      </c>
      <c r="EN4">
        <v>0</v>
      </c>
    </row>
    <row r="5" spans="1:144" ht="39.950000000000003" customHeight="1" x14ac:dyDescent="0.25">
      <c r="A5" t="s">
        <v>138</v>
      </c>
      <c r="B5" t="s">
        <v>442</v>
      </c>
      <c r="C5">
        <v>0</v>
      </c>
      <c r="D5">
        <v>1</v>
      </c>
      <c r="E5">
        <v>0</v>
      </c>
      <c r="F5">
        <v>1</v>
      </c>
      <c r="G5">
        <v>0</v>
      </c>
      <c r="H5">
        <v>0</v>
      </c>
      <c r="I5">
        <v>1</v>
      </c>
      <c r="J5">
        <v>0</v>
      </c>
      <c r="K5">
        <v>0</v>
      </c>
      <c r="L5">
        <v>0</v>
      </c>
      <c r="M5">
        <v>0</v>
      </c>
      <c r="N5">
        <v>0</v>
      </c>
      <c r="O5">
        <v>0</v>
      </c>
      <c r="P5">
        <v>0</v>
      </c>
      <c r="Q5">
        <v>1</v>
      </c>
      <c r="R5">
        <v>0</v>
      </c>
      <c r="S5">
        <v>0</v>
      </c>
      <c r="T5">
        <v>1</v>
      </c>
      <c r="U5">
        <v>0</v>
      </c>
      <c r="V5">
        <v>0</v>
      </c>
      <c r="W5">
        <v>0</v>
      </c>
      <c r="X5">
        <v>0</v>
      </c>
      <c r="Y5">
        <v>0</v>
      </c>
      <c r="Z5">
        <v>0</v>
      </c>
      <c r="AA5">
        <v>0</v>
      </c>
      <c r="AB5">
        <v>0</v>
      </c>
      <c r="AC5">
        <v>0</v>
      </c>
      <c r="AD5">
        <v>0</v>
      </c>
      <c r="AE5">
        <v>1</v>
      </c>
      <c r="AF5">
        <v>0</v>
      </c>
      <c r="AG5">
        <v>0</v>
      </c>
      <c r="AH5">
        <v>0</v>
      </c>
      <c r="AI5">
        <v>0</v>
      </c>
      <c r="AJ5">
        <v>0</v>
      </c>
      <c r="AK5">
        <v>0</v>
      </c>
      <c r="AL5">
        <v>0</v>
      </c>
      <c r="AM5">
        <v>0</v>
      </c>
      <c r="AN5">
        <v>0</v>
      </c>
      <c r="AO5">
        <v>0</v>
      </c>
      <c r="AP5">
        <v>0</v>
      </c>
      <c r="AQ5">
        <v>0</v>
      </c>
      <c r="AR5">
        <v>0</v>
      </c>
      <c r="AS5">
        <v>0</v>
      </c>
      <c r="AT5">
        <v>0</v>
      </c>
      <c r="AU5">
        <v>0</v>
      </c>
      <c r="AV5">
        <v>1</v>
      </c>
      <c r="AW5">
        <v>0</v>
      </c>
      <c r="AX5">
        <v>0</v>
      </c>
      <c r="AY5">
        <v>0</v>
      </c>
      <c r="AZ5">
        <v>0</v>
      </c>
      <c r="BA5">
        <v>0</v>
      </c>
      <c r="BB5">
        <v>0</v>
      </c>
      <c r="BC5">
        <v>0</v>
      </c>
      <c r="BD5">
        <v>0</v>
      </c>
      <c r="BE5">
        <v>0</v>
      </c>
      <c r="BF5">
        <v>0</v>
      </c>
      <c r="BG5">
        <v>0</v>
      </c>
      <c r="BH5">
        <v>0</v>
      </c>
      <c r="BI5">
        <v>1</v>
      </c>
      <c r="BJ5">
        <v>0</v>
      </c>
      <c r="BK5">
        <v>0</v>
      </c>
      <c r="BL5">
        <v>0</v>
      </c>
      <c r="BM5">
        <v>0</v>
      </c>
      <c r="BN5">
        <v>0</v>
      </c>
      <c r="BO5">
        <v>0</v>
      </c>
      <c r="BP5">
        <v>1</v>
      </c>
      <c r="BQ5">
        <v>0</v>
      </c>
      <c r="BR5">
        <v>0</v>
      </c>
      <c r="BS5">
        <v>0</v>
      </c>
      <c r="BT5">
        <v>0</v>
      </c>
      <c r="BU5">
        <v>1</v>
      </c>
      <c r="BV5">
        <v>0</v>
      </c>
      <c r="BW5">
        <v>0</v>
      </c>
      <c r="BX5">
        <v>0</v>
      </c>
      <c r="BY5">
        <v>0</v>
      </c>
      <c r="BZ5">
        <v>0</v>
      </c>
      <c r="CA5">
        <v>0</v>
      </c>
      <c r="CB5">
        <v>0</v>
      </c>
      <c r="CC5">
        <v>0</v>
      </c>
      <c r="CD5">
        <v>0</v>
      </c>
      <c r="CE5">
        <v>1</v>
      </c>
      <c r="CF5">
        <v>0</v>
      </c>
      <c r="CG5">
        <v>0</v>
      </c>
      <c r="CH5">
        <v>1</v>
      </c>
      <c r="CI5">
        <v>0</v>
      </c>
      <c r="CJ5">
        <v>0</v>
      </c>
      <c r="CK5">
        <v>0</v>
      </c>
      <c r="CL5">
        <v>0</v>
      </c>
      <c r="CM5">
        <v>0</v>
      </c>
      <c r="CN5">
        <v>0</v>
      </c>
      <c r="CO5">
        <v>0</v>
      </c>
      <c r="CP5">
        <v>0</v>
      </c>
      <c r="CQ5">
        <v>0</v>
      </c>
      <c r="CR5">
        <v>0</v>
      </c>
      <c r="CS5">
        <v>0</v>
      </c>
      <c r="CT5">
        <v>0</v>
      </c>
      <c r="CU5">
        <v>0</v>
      </c>
      <c r="CV5">
        <v>0</v>
      </c>
      <c r="CW5">
        <v>0</v>
      </c>
      <c r="CX5">
        <v>0</v>
      </c>
      <c r="CY5">
        <v>1</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1</v>
      </c>
      <c r="DV5">
        <v>0</v>
      </c>
      <c r="DW5">
        <v>0</v>
      </c>
      <c r="DX5">
        <v>0</v>
      </c>
      <c r="DY5">
        <v>0</v>
      </c>
      <c r="DZ5">
        <v>1</v>
      </c>
      <c r="EA5">
        <v>0</v>
      </c>
      <c r="EB5">
        <v>0</v>
      </c>
      <c r="EC5">
        <v>0</v>
      </c>
      <c r="ED5">
        <v>0</v>
      </c>
      <c r="EE5">
        <v>0</v>
      </c>
      <c r="EF5">
        <v>0</v>
      </c>
      <c r="EG5">
        <v>1</v>
      </c>
      <c r="EH5">
        <v>0</v>
      </c>
      <c r="EI5">
        <v>0</v>
      </c>
      <c r="EJ5">
        <v>0</v>
      </c>
      <c r="EK5">
        <v>0</v>
      </c>
      <c r="EL5">
        <v>0</v>
      </c>
      <c r="EM5">
        <v>0</v>
      </c>
      <c r="EN5">
        <v>0</v>
      </c>
    </row>
    <row r="6" spans="1:144" ht="39.950000000000003" customHeight="1" x14ac:dyDescent="0.25">
      <c r="A6" t="s">
        <v>139</v>
      </c>
      <c r="B6" t="s">
        <v>443</v>
      </c>
      <c r="C6">
        <v>0</v>
      </c>
      <c r="D6">
        <v>1</v>
      </c>
      <c r="E6">
        <v>0</v>
      </c>
      <c r="F6">
        <v>1</v>
      </c>
      <c r="G6">
        <v>0</v>
      </c>
      <c r="H6">
        <v>0</v>
      </c>
      <c r="I6">
        <v>0</v>
      </c>
      <c r="J6">
        <v>0</v>
      </c>
      <c r="K6">
        <v>0</v>
      </c>
      <c r="L6">
        <v>0</v>
      </c>
      <c r="M6">
        <v>1</v>
      </c>
      <c r="N6">
        <v>0</v>
      </c>
      <c r="O6">
        <v>0</v>
      </c>
      <c r="P6">
        <v>0</v>
      </c>
      <c r="Q6">
        <v>0</v>
      </c>
      <c r="R6">
        <v>1</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1</v>
      </c>
      <c r="AQ6">
        <v>0</v>
      </c>
      <c r="AR6">
        <v>0</v>
      </c>
      <c r="AS6">
        <v>0</v>
      </c>
      <c r="AT6">
        <v>0</v>
      </c>
      <c r="AU6">
        <v>0</v>
      </c>
      <c r="AV6">
        <v>0</v>
      </c>
      <c r="AW6">
        <v>0</v>
      </c>
      <c r="AX6">
        <v>0</v>
      </c>
      <c r="AY6">
        <v>0</v>
      </c>
      <c r="AZ6">
        <v>0</v>
      </c>
      <c r="BA6">
        <v>0</v>
      </c>
      <c r="BB6">
        <v>0</v>
      </c>
      <c r="BC6">
        <v>0</v>
      </c>
      <c r="BD6">
        <v>0</v>
      </c>
      <c r="BE6">
        <v>0</v>
      </c>
      <c r="BF6">
        <v>0</v>
      </c>
      <c r="BG6">
        <v>0</v>
      </c>
      <c r="BH6">
        <v>0</v>
      </c>
      <c r="BI6">
        <v>0</v>
      </c>
      <c r="BJ6">
        <v>1</v>
      </c>
      <c r="BK6">
        <v>0</v>
      </c>
      <c r="BL6">
        <v>0</v>
      </c>
      <c r="BM6">
        <v>0</v>
      </c>
      <c r="BN6">
        <v>0</v>
      </c>
      <c r="BO6">
        <v>0</v>
      </c>
      <c r="BP6">
        <v>0</v>
      </c>
      <c r="BQ6">
        <v>0</v>
      </c>
      <c r="BR6">
        <v>0</v>
      </c>
      <c r="BS6">
        <v>1</v>
      </c>
      <c r="BT6">
        <v>0</v>
      </c>
      <c r="BU6">
        <v>0</v>
      </c>
      <c r="BV6">
        <v>0</v>
      </c>
      <c r="BW6">
        <v>0</v>
      </c>
      <c r="BX6">
        <v>0</v>
      </c>
      <c r="BY6">
        <v>0</v>
      </c>
      <c r="BZ6">
        <v>0</v>
      </c>
      <c r="CA6">
        <v>0</v>
      </c>
      <c r="CB6">
        <v>1</v>
      </c>
      <c r="CC6">
        <v>0</v>
      </c>
      <c r="CD6">
        <v>0</v>
      </c>
      <c r="CE6">
        <v>0</v>
      </c>
      <c r="CF6">
        <v>0</v>
      </c>
      <c r="CG6">
        <v>0</v>
      </c>
      <c r="CH6">
        <v>0</v>
      </c>
      <c r="CI6">
        <v>0</v>
      </c>
      <c r="CJ6">
        <v>1</v>
      </c>
      <c r="CK6">
        <v>0</v>
      </c>
      <c r="CL6">
        <v>0</v>
      </c>
      <c r="CM6">
        <v>0</v>
      </c>
      <c r="CN6">
        <v>0</v>
      </c>
      <c r="CO6">
        <v>0</v>
      </c>
      <c r="CP6">
        <v>0</v>
      </c>
      <c r="CQ6">
        <v>0</v>
      </c>
      <c r="CR6">
        <v>0</v>
      </c>
      <c r="CS6">
        <v>0</v>
      </c>
      <c r="CT6">
        <v>0</v>
      </c>
      <c r="CU6">
        <v>0</v>
      </c>
      <c r="CV6">
        <v>0</v>
      </c>
      <c r="CW6">
        <v>0</v>
      </c>
      <c r="CX6">
        <v>1</v>
      </c>
      <c r="CY6">
        <v>0</v>
      </c>
      <c r="CZ6">
        <v>0</v>
      </c>
      <c r="DA6">
        <v>0</v>
      </c>
      <c r="DB6">
        <v>0</v>
      </c>
      <c r="DC6">
        <v>0</v>
      </c>
      <c r="DD6">
        <v>0</v>
      </c>
      <c r="DE6">
        <v>0</v>
      </c>
      <c r="DF6">
        <v>0</v>
      </c>
      <c r="DG6">
        <v>1</v>
      </c>
      <c r="DH6">
        <v>0</v>
      </c>
      <c r="DI6">
        <v>0</v>
      </c>
      <c r="DJ6">
        <v>0</v>
      </c>
      <c r="DK6">
        <v>0</v>
      </c>
      <c r="DL6">
        <v>0</v>
      </c>
      <c r="DM6">
        <v>0</v>
      </c>
      <c r="DN6">
        <v>0</v>
      </c>
      <c r="DO6">
        <v>0</v>
      </c>
      <c r="DP6">
        <v>0</v>
      </c>
      <c r="DQ6">
        <v>0</v>
      </c>
      <c r="DR6">
        <v>0</v>
      </c>
      <c r="DS6">
        <v>0</v>
      </c>
      <c r="DT6">
        <v>0</v>
      </c>
      <c r="DU6">
        <v>0</v>
      </c>
      <c r="DV6">
        <v>1</v>
      </c>
      <c r="DW6">
        <v>0</v>
      </c>
      <c r="DX6">
        <v>0</v>
      </c>
      <c r="DY6">
        <v>0</v>
      </c>
      <c r="DZ6">
        <v>0</v>
      </c>
      <c r="EA6">
        <v>0</v>
      </c>
      <c r="EB6">
        <v>1</v>
      </c>
      <c r="EC6">
        <v>0</v>
      </c>
      <c r="ED6">
        <v>0</v>
      </c>
      <c r="EE6">
        <v>0</v>
      </c>
      <c r="EF6">
        <v>0</v>
      </c>
      <c r="EG6">
        <v>0</v>
      </c>
      <c r="EH6">
        <v>0</v>
      </c>
      <c r="EI6">
        <v>0</v>
      </c>
      <c r="EJ6">
        <v>0</v>
      </c>
      <c r="EK6">
        <v>0</v>
      </c>
      <c r="EL6">
        <v>0</v>
      </c>
      <c r="EM6">
        <v>0</v>
      </c>
      <c r="EN6">
        <v>0</v>
      </c>
    </row>
    <row r="7" spans="1:144" ht="39.950000000000003" customHeight="1" x14ac:dyDescent="0.25">
      <c r="A7" t="s">
        <v>140</v>
      </c>
      <c r="B7" t="s">
        <v>444</v>
      </c>
      <c r="C7">
        <v>0</v>
      </c>
      <c r="D7">
        <v>1</v>
      </c>
      <c r="E7">
        <v>0</v>
      </c>
      <c r="F7">
        <v>0</v>
      </c>
      <c r="G7">
        <v>0</v>
      </c>
      <c r="H7">
        <v>0</v>
      </c>
      <c r="I7">
        <v>0</v>
      </c>
      <c r="J7">
        <v>0</v>
      </c>
      <c r="K7">
        <v>0</v>
      </c>
      <c r="L7">
        <v>1</v>
      </c>
      <c r="M7">
        <v>0</v>
      </c>
      <c r="N7">
        <v>0</v>
      </c>
      <c r="O7">
        <v>0</v>
      </c>
      <c r="P7">
        <v>0</v>
      </c>
      <c r="Q7">
        <v>1</v>
      </c>
      <c r="R7">
        <v>0</v>
      </c>
      <c r="S7">
        <v>1</v>
      </c>
      <c r="T7">
        <v>0</v>
      </c>
      <c r="U7">
        <v>0</v>
      </c>
      <c r="V7">
        <v>1</v>
      </c>
      <c r="W7">
        <v>0</v>
      </c>
      <c r="X7">
        <v>0</v>
      </c>
      <c r="Y7">
        <v>0</v>
      </c>
      <c r="Z7">
        <v>0</v>
      </c>
      <c r="AA7">
        <v>0</v>
      </c>
      <c r="AB7">
        <v>0</v>
      </c>
      <c r="AC7">
        <v>0</v>
      </c>
      <c r="AD7">
        <v>0</v>
      </c>
      <c r="AE7">
        <v>0</v>
      </c>
      <c r="AF7">
        <v>0</v>
      </c>
      <c r="AG7">
        <v>0</v>
      </c>
      <c r="AH7">
        <v>0</v>
      </c>
      <c r="AI7">
        <v>0</v>
      </c>
      <c r="AJ7">
        <v>0</v>
      </c>
      <c r="AK7">
        <v>0</v>
      </c>
      <c r="AL7">
        <v>0</v>
      </c>
      <c r="AM7">
        <v>0</v>
      </c>
      <c r="AN7">
        <v>0</v>
      </c>
      <c r="AO7">
        <v>0</v>
      </c>
      <c r="AP7">
        <v>1</v>
      </c>
      <c r="AQ7">
        <v>0</v>
      </c>
      <c r="AR7">
        <v>0</v>
      </c>
      <c r="AS7">
        <v>0</v>
      </c>
      <c r="AT7">
        <v>0</v>
      </c>
      <c r="AU7">
        <v>0</v>
      </c>
      <c r="AV7">
        <v>0</v>
      </c>
      <c r="AW7">
        <v>0</v>
      </c>
      <c r="AX7">
        <v>0</v>
      </c>
      <c r="AY7">
        <v>0</v>
      </c>
      <c r="AZ7">
        <v>0</v>
      </c>
      <c r="BA7">
        <v>0</v>
      </c>
      <c r="BB7">
        <v>0</v>
      </c>
      <c r="BC7">
        <v>0</v>
      </c>
      <c r="BD7">
        <v>0</v>
      </c>
      <c r="BE7">
        <v>0</v>
      </c>
      <c r="BF7">
        <v>1</v>
      </c>
      <c r="BG7">
        <v>0</v>
      </c>
      <c r="BH7">
        <v>0</v>
      </c>
      <c r="BI7">
        <v>0</v>
      </c>
      <c r="BJ7">
        <v>0</v>
      </c>
      <c r="BK7">
        <v>0</v>
      </c>
      <c r="BL7">
        <v>0</v>
      </c>
      <c r="BM7">
        <v>0</v>
      </c>
      <c r="BN7">
        <v>0</v>
      </c>
      <c r="BO7">
        <v>0</v>
      </c>
      <c r="BP7">
        <v>0</v>
      </c>
      <c r="BQ7">
        <v>0</v>
      </c>
      <c r="BR7">
        <v>0</v>
      </c>
      <c r="BS7">
        <v>0</v>
      </c>
      <c r="BT7">
        <v>0</v>
      </c>
      <c r="BU7">
        <v>0</v>
      </c>
      <c r="BV7">
        <v>0</v>
      </c>
      <c r="BW7">
        <v>0</v>
      </c>
      <c r="BX7">
        <v>0</v>
      </c>
      <c r="BY7">
        <v>0</v>
      </c>
      <c r="BZ7">
        <v>0</v>
      </c>
      <c r="CA7">
        <v>1</v>
      </c>
      <c r="CB7">
        <v>0</v>
      </c>
      <c r="CC7">
        <v>0</v>
      </c>
      <c r="CD7">
        <v>0</v>
      </c>
      <c r="CE7">
        <v>0</v>
      </c>
      <c r="CF7">
        <v>0</v>
      </c>
      <c r="CG7">
        <v>1</v>
      </c>
      <c r="CH7">
        <v>0</v>
      </c>
      <c r="CI7">
        <v>1</v>
      </c>
      <c r="CJ7">
        <v>0</v>
      </c>
      <c r="CK7">
        <v>0</v>
      </c>
      <c r="CL7">
        <v>0</v>
      </c>
      <c r="CM7">
        <v>0</v>
      </c>
      <c r="CN7">
        <v>0</v>
      </c>
      <c r="CO7">
        <v>0</v>
      </c>
      <c r="CP7">
        <v>0</v>
      </c>
      <c r="CQ7">
        <v>0</v>
      </c>
      <c r="CR7">
        <v>0</v>
      </c>
      <c r="CS7">
        <v>0</v>
      </c>
      <c r="CT7">
        <v>0</v>
      </c>
      <c r="CU7">
        <v>0</v>
      </c>
      <c r="CV7">
        <v>0</v>
      </c>
      <c r="CW7">
        <v>0</v>
      </c>
      <c r="CX7">
        <v>0</v>
      </c>
      <c r="CY7">
        <v>0</v>
      </c>
      <c r="CZ7">
        <v>0</v>
      </c>
      <c r="DA7">
        <v>0</v>
      </c>
      <c r="DB7">
        <v>1</v>
      </c>
      <c r="DC7">
        <v>0</v>
      </c>
      <c r="DD7">
        <v>0</v>
      </c>
      <c r="DE7">
        <v>0</v>
      </c>
      <c r="DF7">
        <v>0</v>
      </c>
      <c r="DG7">
        <v>0</v>
      </c>
      <c r="DH7">
        <v>0</v>
      </c>
      <c r="DI7">
        <v>0</v>
      </c>
      <c r="DJ7">
        <v>0</v>
      </c>
      <c r="DK7">
        <v>0</v>
      </c>
      <c r="DL7">
        <v>0</v>
      </c>
      <c r="DM7">
        <v>1</v>
      </c>
      <c r="DN7">
        <v>0</v>
      </c>
      <c r="DO7">
        <v>0</v>
      </c>
      <c r="DP7">
        <v>0</v>
      </c>
      <c r="DQ7">
        <v>0</v>
      </c>
      <c r="DR7">
        <v>0</v>
      </c>
      <c r="DS7">
        <v>0</v>
      </c>
      <c r="DT7">
        <v>0</v>
      </c>
      <c r="DU7">
        <v>0</v>
      </c>
      <c r="DV7">
        <v>0</v>
      </c>
      <c r="DW7">
        <v>1</v>
      </c>
      <c r="DX7">
        <v>0</v>
      </c>
      <c r="DY7">
        <v>0</v>
      </c>
      <c r="DZ7">
        <v>0</v>
      </c>
      <c r="EA7">
        <v>0</v>
      </c>
      <c r="EB7">
        <v>1</v>
      </c>
      <c r="EC7">
        <v>0</v>
      </c>
      <c r="ED7">
        <v>0</v>
      </c>
      <c r="EE7">
        <v>0</v>
      </c>
      <c r="EF7">
        <v>0</v>
      </c>
      <c r="EG7">
        <v>0</v>
      </c>
      <c r="EH7">
        <v>0</v>
      </c>
      <c r="EI7">
        <v>0</v>
      </c>
      <c r="EJ7">
        <v>0</v>
      </c>
      <c r="EK7">
        <v>0</v>
      </c>
      <c r="EL7">
        <v>0</v>
      </c>
      <c r="EM7">
        <v>0</v>
      </c>
      <c r="EN7">
        <v>0</v>
      </c>
    </row>
    <row r="8" spans="1:144" ht="39.950000000000003" customHeight="1" x14ac:dyDescent="0.25">
      <c r="A8" t="s">
        <v>141</v>
      </c>
      <c r="B8" t="s">
        <v>446</v>
      </c>
      <c r="C8">
        <v>1</v>
      </c>
      <c r="D8">
        <v>0</v>
      </c>
      <c r="E8">
        <v>0</v>
      </c>
      <c r="F8">
        <v>1</v>
      </c>
      <c r="G8">
        <v>0</v>
      </c>
      <c r="H8">
        <v>0</v>
      </c>
      <c r="I8">
        <v>0</v>
      </c>
      <c r="J8">
        <v>0</v>
      </c>
      <c r="K8">
        <v>0</v>
      </c>
      <c r="L8">
        <v>0</v>
      </c>
      <c r="M8">
        <v>1</v>
      </c>
      <c r="N8">
        <v>0</v>
      </c>
      <c r="O8">
        <v>0</v>
      </c>
      <c r="P8">
        <v>0</v>
      </c>
      <c r="Q8">
        <v>0</v>
      </c>
      <c r="R8">
        <v>1</v>
      </c>
      <c r="S8">
        <v>0</v>
      </c>
      <c r="T8">
        <v>0</v>
      </c>
      <c r="U8">
        <v>0</v>
      </c>
      <c r="V8">
        <v>0</v>
      </c>
      <c r="W8">
        <v>0</v>
      </c>
      <c r="X8">
        <v>0</v>
      </c>
      <c r="Y8">
        <v>0</v>
      </c>
      <c r="Z8">
        <v>0</v>
      </c>
      <c r="AA8">
        <v>0</v>
      </c>
      <c r="AB8">
        <v>0</v>
      </c>
      <c r="AC8">
        <v>0</v>
      </c>
      <c r="AD8">
        <v>0</v>
      </c>
      <c r="AE8">
        <v>0</v>
      </c>
      <c r="AF8">
        <v>1</v>
      </c>
      <c r="AG8">
        <v>0</v>
      </c>
      <c r="AH8">
        <v>0</v>
      </c>
      <c r="AI8">
        <v>0</v>
      </c>
      <c r="AJ8">
        <v>0</v>
      </c>
      <c r="AK8">
        <v>0</v>
      </c>
      <c r="AL8">
        <v>0</v>
      </c>
      <c r="AM8">
        <v>0</v>
      </c>
      <c r="AN8">
        <v>0</v>
      </c>
      <c r="AO8">
        <v>0</v>
      </c>
      <c r="AP8">
        <v>1</v>
      </c>
      <c r="AQ8">
        <v>0</v>
      </c>
      <c r="AR8">
        <v>0</v>
      </c>
      <c r="AS8">
        <v>0</v>
      </c>
      <c r="AT8">
        <v>0</v>
      </c>
      <c r="AU8">
        <v>0</v>
      </c>
      <c r="AV8">
        <v>0</v>
      </c>
      <c r="AW8">
        <v>0</v>
      </c>
      <c r="AX8">
        <v>0</v>
      </c>
      <c r="AY8">
        <v>0</v>
      </c>
      <c r="AZ8">
        <v>0</v>
      </c>
      <c r="BA8">
        <v>0</v>
      </c>
      <c r="BB8">
        <v>0</v>
      </c>
      <c r="BC8">
        <v>0</v>
      </c>
      <c r="BD8">
        <v>0</v>
      </c>
      <c r="BE8">
        <v>0</v>
      </c>
      <c r="BF8">
        <v>1</v>
      </c>
      <c r="BG8">
        <v>0</v>
      </c>
      <c r="BH8">
        <v>0</v>
      </c>
      <c r="BI8">
        <v>0</v>
      </c>
      <c r="BJ8">
        <v>0</v>
      </c>
      <c r="BK8">
        <v>0</v>
      </c>
      <c r="BL8">
        <v>0</v>
      </c>
      <c r="BM8">
        <v>0</v>
      </c>
      <c r="BN8">
        <v>1</v>
      </c>
      <c r="BO8">
        <v>0</v>
      </c>
      <c r="BP8">
        <v>0</v>
      </c>
      <c r="BQ8">
        <v>0</v>
      </c>
      <c r="BR8">
        <v>0</v>
      </c>
      <c r="BS8">
        <v>0</v>
      </c>
      <c r="BT8">
        <v>0</v>
      </c>
      <c r="BU8">
        <v>1</v>
      </c>
      <c r="BV8">
        <v>0</v>
      </c>
      <c r="BW8">
        <v>0</v>
      </c>
      <c r="BX8">
        <v>1</v>
      </c>
      <c r="BY8">
        <v>0</v>
      </c>
      <c r="BZ8">
        <v>0</v>
      </c>
      <c r="CA8">
        <v>0</v>
      </c>
      <c r="CB8">
        <v>0</v>
      </c>
      <c r="CC8">
        <v>0</v>
      </c>
      <c r="CD8">
        <v>0</v>
      </c>
      <c r="CE8">
        <v>0</v>
      </c>
      <c r="CF8">
        <v>0</v>
      </c>
      <c r="CG8">
        <v>1</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1</v>
      </c>
      <c r="DE8">
        <v>0</v>
      </c>
      <c r="DF8">
        <v>0</v>
      </c>
      <c r="DG8">
        <v>0</v>
      </c>
      <c r="DH8">
        <v>0</v>
      </c>
      <c r="DI8">
        <v>0</v>
      </c>
      <c r="DJ8">
        <v>0</v>
      </c>
      <c r="DK8">
        <v>0</v>
      </c>
      <c r="DL8">
        <v>0</v>
      </c>
      <c r="DM8">
        <v>0</v>
      </c>
      <c r="DN8">
        <v>0</v>
      </c>
      <c r="DO8">
        <v>0</v>
      </c>
      <c r="DP8">
        <v>0</v>
      </c>
      <c r="DQ8">
        <v>0</v>
      </c>
      <c r="DR8">
        <v>0</v>
      </c>
      <c r="DS8">
        <v>0</v>
      </c>
      <c r="DT8">
        <v>0</v>
      </c>
      <c r="DU8">
        <v>0</v>
      </c>
      <c r="DV8">
        <v>1</v>
      </c>
      <c r="DW8">
        <v>0</v>
      </c>
      <c r="DX8">
        <v>0</v>
      </c>
      <c r="DY8">
        <v>1</v>
      </c>
      <c r="DZ8">
        <v>0</v>
      </c>
      <c r="EA8">
        <v>0</v>
      </c>
      <c r="EB8">
        <v>0</v>
      </c>
      <c r="EC8">
        <v>0</v>
      </c>
      <c r="ED8">
        <v>0</v>
      </c>
      <c r="EE8">
        <v>0</v>
      </c>
      <c r="EF8">
        <v>0</v>
      </c>
      <c r="EG8">
        <v>0</v>
      </c>
      <c r="EH8">
        <v>0</v>
      </c>
      <c r="EI8">
        <v>0</v>
      </c>
      <c r="EJ8">
        <v>0</v>
      </c>
      <c r="EK8">
        <v>0</v>
      </c>
      <c r="EL8">
        <v>0</v>
      </c>
      <c r="EM8">
        <v>0</v>
      </c>
      <c r="EN8">
        <v>1</v>
      </c>
    </row>
    <row r="9" spans="1:144" ht="39.950000000000003" customHeight="1" x14ac:dyDescent="0.25">
      <c r="A9" t="s">
        <v>142</v>
      </c>
      <c r="B9" t="s">
        <v>447</v>
      </c>
      <c r="C9">
        <v>1</v>
      </c>
      <c r="D9">
        <v>0</v>
      </c>
      <c r="E9">
        <v>0</v>
      </c>
      <c r="F9">
        <v>1</v>
      </c>
      <c r="G9">
        <v>0</v>
      </c>
      <c r="H9">
        <v>0</v>
      </c>
      <c r="I9">
        <v>1</v>
      </c>
      <c r="J9">
        <v>0</v>
      </c>
      <c r="K9">
        <v>0</v>
      </c>
      <c r="L9">
        <v>0</v>
      </c>
      <c r="M9">
        <v>0</v>
      </c>
      <c r="N9">
        <v>0</v>
      </c>
      <c r="O9">
        <v>1</v>
      </c>
      <c r="P9">
        <v>0</v>
      </c>
      <c r="Q9">
        <v>0</v>
      </c>
      <c r="R9">
        <v>0</v>
      </c>
      <c r="S9">
        <v>0</v>
      </c>
      <c r="T9">
        <v>0</v>
      </c>
      <c r="U9">
        <v>1</v>
      </c>
      <c r="V9">
        <v>0</v>
      </c>
      <c r="W9">
        <v>0</v>
      </c>
      <c r="X9">
        <v>0</v>
      </c>
      <c r="Y9">
        <v>0</v>
      </c>
      <c r="Z9">
        <v>0</v>
      </c>
      <c r="AA9">
        <v>0</v>
      </c>
      <c r="AB9">
        <v>0</v>
      </c>
      <c r="AC9">
        <v>1</v>
      </c>
      <c r="AD9">
        <v>0</v>
      </c>
      <c r="AE9">
        <v>0</v>
      </c>
      <c r="AF9">
        <v>0</v>
      </c>
      <c r="AG9">
        <v>0</v>
      </c>
      <c r="AH9">
        <v>0</v>
      </c>
      <c r="AI9">
        <v>0</v>
      </c>
      <c r="AJ9">
        <v>0</v>
      </c>
      <c r="AK9">
        <v>0</v>
      </c>
      <c r="AL9">
        <v>0</v>
      </c>
      <c r="AM9">
        <v>1</v>
      </c>
      <c r="AN9">
        <v>0</v>
      </c>
      <c r="AO9">
        <v>0</v>
      </c>
      <c r="AP9">
        <v>0</v>
      </c>
      <c r="AQ9">
        <v>0</v>
      </c>
      <c r="AR9">
        <v>0</v>
      </c>
      <c r="AS9">
        <v>0</v>
      </c>
      <c r="AT9">
        <v>0</v>
      </c>
      <c r="AU9">
        <v>0</v>
      </c>
      <c r="AV9">
        <v>0</v>
      </c>
      <c r="AW9">
        <v>0</v>
      </c>
      <c r="AX9">
        <v>0</v>
      </c>
      <c r="AY9">
        <v>0</v>
      </c>
      <c r="AZ9">
        <v>0</v>
      </c>
      <c r="BA9">
        <v>0</v>
      </c>
      <c r="BB9">
        <v>0</v>
      </c>
      <c r="BC9">
        <v>0</v>
      </c>
      <c r="BD9">
        <v>1</v>
      </c>
      <c r="BE9">
        <v>0</v>
      </c>
      <c r="BF9">
        <v>1</v>
      </c>
      <c r="BG9">
        <v>0</v>
      </c>
      <c r="BH9">
        <v>0</v>
      </c>
      <c r="BI9">
        <v>0</v>
      </c>
      <c r="BJ9">
        <v>0</v>
      </c>
      <c r="BK9">
        <v>0</v>
      </c>
      <c r="BL9">
        <v>0</v>
      </c>
      <c r="BM9">
        <v>0</v>
      </c>
      <c r="BN9">
        <v>0</v>
      </c>
      <c r="BO9">
        <v>0</v>
      </c>
      <c r="BP9">
        <v>0</v>
      </c>
      <c r="BQ9">
        <v>0</v>
      </c>
      <c r="BR9">
        <v>0</v>
      </c>
      <c r="BS9">
        <v>0</v>
      </c>
      <c r="BT9">
        <v>0</v>
      </c>
      <c r="BU9">
        <v>1</v>
      </c>
      <c r="BV9">
        <v>0</v>
      </c>
      <c r="BW9">
        <v>0</v>
      </c>
      <c r="BX9">
        <v>0</v>
      </c>
      <c r="BY9">
        <v>1</v>
      </c>
      <c r="BZ9">
        <v>0</v>
      </c>
      <c r="CA9">
        <v>0</v>
      </c>
      <c r="CB9">
        <v>1</v>
      </c>
      <c r="CC9">
        <v>0</v>
      </c>
      <c r="CD9">
        <v>0</v>
      </c>
      <c r="CE9">
        <v>0</v>
      </c>
      <c r="CF9">
        <v>0</v>
      </c>
      <c r="CG9">
        <v>0</v>
      </c>
      <c r="CH9">
        <v>0</v>
      </c>
      <c r="CI9">
        <v>0</v>
      </c>
      <c r="CJ9">
        <v>0</v>
      </c>
      <c r="CK9">
        <v>0</v>
      </c>
      <c r="CL9">
        <v>0</v>
      </c>
      <c r="CM9">
        <v>1</v>
      </c>
      <c r="CN9">
        <v>0</v>
      </c>
      <c r="CO9">
        <v>0</v>
      </c>
      <c r="CP9">
        <v>0</v>
      </c>
      <c r="CQ9">
        <v>0</v>
      </c>
      <c r="CR9">
        <v>0</v>
      </c>
      <c r="CS9">
        <v>0</v>
      </c>
      <c r="CT9">
        <v>0</v>
      </c>
      <c r="CU9">
        <v>0</v>
      </c>
      <c r="CV9">
        <v>0</v>
      </c>
      <c r="CW9">
        <v>0</v>
      </c>
      <c r="CX9">
        <v>0</v>
      </c>
      <c r="CY9">
        <v>0</v>
      </c>
      <c r="CZ9">
        <v>0</v>
      </c>
      <c r="DA9">
        <v>0</v>
      </c>
      <c r="DB9">
        <v>0</v>
      </c>
      <c r="DC9">
        <v>0</v>
      </c>
      <c r="DD9">
        <v>1</v>
      </c>
      <c r="DE9">
        <v>0</v>
      </c>
      <c r="DF9">
        <v>0</v>
      </c>
      <c r="DG9">
        <v>0</v>
      </c>
      <c r="DH9">
        <v>0</v>
      </c>
      <c r="DI9">
        <v>1</v>
      </c>
      <c r="DJ9">
        <v>0</v>
      </c>
      <c r="DK9">
        <v>0</v>
      </c>
      <c r="DL9">
        <v>0</v>
      </c>
      <c r="DM9">
        <v>1</v>
      </c>
      <c r="DN9">
        <v>0</v>
      </c>
      <c r="DO9">
        <v>0</v>
      </c>
      <c r="DP9">
        <v>0</v>
      </c>
      <c r="DQ9">
        <v>0</v>
      </c>
      <c r="DR9">
        <v>1</v>
      </c>
      <c r="DS9">
        <v>0</v>
      </c>
      <c r="DT9">
        <v>0</v>
      </c>
      <c r="DU9">
        <v>0</v>
      </c>
      <c r="DV9">
        <v>0</v>
      </c>
      <c r="DW9">
        <v>0</v>
      </c>
      <c r="DX9">
        <v>0</v>
      </c>
      <c r="DY9">
        <v>0</v>
      </c>
      <c r="DZ9">
        <v>0</v>
      </c>
      <c r="EA9">
        <v>1</v>
      </c>
      <c r="EB9">
        <v>0</v>
      </c>
      <c r="EC9">
        <v>0</v>
      </c>
      <c r="ED9">
        <v>0</v>
      </c>
      <c r="EE9">
        <v>0</v>
      </c>
      <c r="EF9">
        <v>0</v>
      </c>
      <c r="EG9">
        <v>0</v>
      </c>
      <c r="EH9">
        <v>0</v>
      </c>
      <c r="EI9">
        <v>0</v>
      </c>
      <c r="EJ9">
        <v>0</v>
      </c>
      <c r="EK9">
        <v>0</v>
      </c>
      <c r="EL9">
        <v>0</v>
      </c>
      <c r="EM9">
        <v>1</v>
      </c>
      <c r="EN9">
        <v>0</v>
      </c>
    </row>
    <row r="10" spans="1:144" ht="39.950000000000003" customHeight="1" x14ac:dyDescent="0.25">
      <c r="A10" t="s">
        <v>143</v>
      </c>
      <c r="B10" t="s">
        <v>455</v>
      </c>
      <c r="C10">
        <v>1</v>
      </c>
      <c r="D10">
        <v>0</v>
      </c>
      <c r="E10">
        <v>0</v>
      </c>
      <c r="F10">
        <v>1</v>
      </c>
      <c r="G10">
        <v>0</v>
      </c>
      <c r="H10">
        <v>0</v>
      </c>
      <c r="I10">
        <v>1</v>
      </c>
      <c r="J10">
        <v>0</v>
      </c>
      <c r="K10">
        <v>0</v>
      </c>
      <c r="L10">
        <v>0</v>
      </c>
      <c r="M10">
        <v>0</v>
      </c>
      <c r="N10">
        <v>0</v>
      </c>
      <c r="O10">
        <v>0</v>
      </c>
      <c r="P10">
        <v>0</v>
      </c>
      <c r="Q10">
        <v>1</v>
      </c>
      <c r="R10">
        <v>0</v>
      </c>
      <c r="S10">
        <v>0</v>
      </c>
      <c r="T10">
        <v>0</v>
      </c>
      <c r="U10">
        <v>0</v>
      </c>
      <c r="V10">
        <v>0</v>
      </c>
      <c r="W10">
        <v>0</v>
      </c>
      <c r="X10">
        <v>0</v>
      </c>
      <c r="Y10">
        <v>0</v>
      </c>
      <c r="Z10">
        <v>0</v>
      </c>
      <c r="AA10">
        <v>0</v>
      </c>
      <c r="AB10">
        <v>0</v>
      </c>
      <c r="AC10">
        <v>0</v>
      </c>
      <c r="AD10">
        <v>0</v>
      </c>
      <c r="AE10">
        <v>0</v>
      </c>
      <c r="AF10">
        <v>0</v>
      </c>
      <c r="AG10">
        <v>1</v>
      </c>
      <c r="AH10">
        <v>0</v>
      </c>
      <c r="AI10">
        <v>0</v>
      </c>
      <c r="AJ10">
        <v>0</v>
      </c>
      <c r="AK10">
        <v>0</v>
      </c>
      <c r="AL10">
        <v>0</v>
      </c>
      <c r="AM10">
        <v>1</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1</v>
      </c>
      <c r="BI10">
        <v>0</v>
      </c>
      <c r="BJ10">
        <v>0</v>
      </c>
      <c r="BK10">
        <v>0</v>
      </c>
      <c r="BL10">
        <v>0</v>
      </c>
      <c r="BM10">
        <v>0</v>
      </c>
      <c r="BN10">
        <v>0</v>
      </c>
      <c r="BO10">
        <v>0</v>
      </c>
      <c r="BP10">
        <v>0</v>
      </c>
      <c r="BQ10">
        <v>0</v>
      </c>
      <c r="BR10">
        <v>0</v>
      </c>
      <c r="BS10">
        <v>0</v>
      </c>
      <c r="BT10">
        <v>0</v>
      </c>
      <c r="BU10">
        <v>1</v>
      </c>
      <c r="BV10">
        <v>0</v>
      </c>
      <c r="BW10">
        <v>0</v>
      </c>
      <c r="BX10">
        <v>0</v>
      </c>
      <c r="BY10">
        <v>0</v>
      </c>
      <c r="BZ10">
        <v>0</v>
      </c>
      <c r="CA10">
        <v>0</v>
      </c>
      <c r="CB10">
        <v>0</v>
      </c>
      <c r="CC10">
        <v>0</v>
      </c>
      <c r="CD10">
        <v>0</v>
      </c>
      <c r="CE10">
        <v>0</v>
      </c>
      <c r="CF10">
        <v>0</v>
      </c>
      <c r="CG10">
        <v>1</v>
      </c>
      <c r="CH10">
        <v>0</v>
      </c>
      <c r="CI10">
        <v>0</v>
      </c>
      <c r="CJ10">
        <v>0</v>
      </c>
      <c r="CK10">
        <v>0</v>
      </c>
      <c r="CL10">
        <v>0</v>
      </c>
      <c r="CM10">
        <v>0</v>
      </c>
      <c r="CN10">
        <v>0</v>
      </c>
      <c r="CO10">
        <v>0</v>
      </c>
      <c r="CP10">
        <v>0</v>
      </c>
      <c r="CQ10">
        <v>0</v>
      </c>
      <c r="CR10">
        <v>0</v>
      </c>
      <c r="CS10">
        <v>0</v>
      </c>
      <c r="CT10">
        <v>0</v>
      </c>
      <c r="CU10">
        <v>0</v>
      </c>
      <c r="CV10">
        <v>0</v>
      </c>
      <c r="CW10">
        <v>0</v>
      </c>
      <c r="CX10">
        <v>0</v>
      </c>
      <c r="CY10">
        <v>0</v>
      </c>
      <c r="CZ10">
        <v>0</v>
      </c>
      <c r="DA10">
        <v>1</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1</v>
      </c>
      <c r="DZ10">
        <v>0</v>
      </c>
      <c r="EA10">
        <v>0</v>
      </c>
      <c r="EB10">
        <v>0</v>
      </c>
      <c r="EC10">
        <v>0</v>
      </c>
      <c r="ED10">
        <v>0</v>
      </c>
      <c r="EE10">
        <v>0</v>
      </c>
      <c r="EF10">
        <v>0</v>
      </c>
      <c r="EG10">
        <v>0</v>
      </c>
      <c r="EH10">
        <v>0</v>
      </c>
      <c r="EI10">
        <v>0</v>
      </c>
      <c r="EJ10">
        <v>0</v>
      </c>
      <c r="EK10">
        <v>0</v>
      </c>
      <c r="EL10">
        <v>0</v>
      </c>
      <c r="EM10">
        <v>1</v>
      </c>
      <c r="EN10">
        <v>0</v>
      </c>
    </row>
    <row r="11" spans="1:144" ht="39.950000000000003" customHeight="1" x14ac:dyDescent="0.25">
      <c r="A11" t="s">
        <v>144</v>
      </c>
      <c r="B11" t="s">
        <v>448</v>
      </c>
      <c r="C11">
        <v>1</v>
      </c>
      <c r="D11">
        <v>0</v>
      </c>
      <c r="E11">
        <v>0</v>
      </c>
      <c r="F11">
        <v>1</v>
      </c>
      <c r="G11">
        <v>0</v>
      </c>
      <c r="H11">
        <v>0</v>
      </c>
      <c r="I11">
        <v>0</v>
      </c>
      <c r="J11">
        <v>0</v>
      </c>
      <c r="K11">
        <v>0</v>
      </c>
      <c r="L11">
        <v>0</v>
      </c>
      <c r="M11">
        <v>1</v>
      </c>
      <c r="N11">
        <v>0</v>
      </c>
      <c r="O11">
        <v>0</v>
      </c>
      <c r="P11">
        <v>0</v>
      </c>
      <c r="Q11">
        <v>0</v>
      </c>
      <c r="R11">
        <v>1</v>
      </c>
      <c r="S11">
        <v>0</v>
      </c>
      <c r="T11">
        <v>1</v>
      </c>
      <c r="U11">
        <v>0</v>
      </c>
      <c r="V11">
        <v>0</v>
      </c>
      <c r="W11">
        <v>0</v>
      </c>
      <c r="X11">
        <v>0</v>
      </c>
      <c r="Y11">
        <v>0</v>
      </c>
      <c r="Z11">
        <v>0</v>
      </c>
      <c r="AA11">
        <v>0</v>
      </c>
      <c r="AB11">
        <v>0</v>
      </c>
      <c r="AC11">
        <v>0</v>
      </c>
      <c r="AD11">
        <v>0</v>
      </c>
      <c r="AE11">
        <v>1</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1</v>
      </c>
      <c r="BD11">
        <v>0</v>
      </c>
      <c r="BE11">
        <v>0</v>
      </c>
      <c r="BF11">
        <v>0</v>
      </c>
      <c r="BG11">
        <v>0</v>
      </c>
      <c r="BH11">
        <v>0</v>
      </c>
      <c r="BI11">
        <v>1</v>
      </c>
      <c r="BJ11">
        <v>0</v>
      </c>
      <c r="BK11">
        <v>0</v>
      </c>
      <c r="BL11">
        <v>0</v>
      </c>
      <c r="BM11">
        <v>0</v>
      </c>
      <c r="BN11">
        <v>0</v>
      </c>
      <c r="BO11">
        <v>1</v>
      </c>
      <c r="BP11">
        <v>0</v>
      </c>
      <c r="BQ11">
        <v>0</v>
      </c>
      <c r="BR11">
        <v>0</v>
      </c>
      <c r="BS11">
        <v>0</v>
      </c>
      <c r="BT11">
        <v>0</v>
      </c>
      <c r="BU11">
        <v>0</v>
      </c>
      <c r="BV11">
        <v>0</v>
      </c>
      <c r="BW11">
        <v>0</v>
      </c>
      <c r="BX11">
        <v>0</v>
      </c>
      <c r="BY11">
        <v>1</v>
      </c>
      <c r="BZ11">
        <v>0</v>
      </c>
      <c r="CA11">
        <v>0</v>
      </c>
      <c r="CB11">
        <v>0</v>
      </c>
      <c r="CC11">
        <v>0</v>
      </c>
      <c r="CD11">
        <v>0</v>
      </c>
      <c r="CE11">
        <v>0</v>
      </c>
      <c r="CF11">
        <v>0</v>
      </c>
      <c r="CG11">
        <v>1</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1</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1</v>
      </c>
      <c r="DZ11">
        <v>0</v>
      </c>
      <c r="EA11">
        <v>0</v>
      </c>
      <c r="EB11">
        <v>0</v>
      </c>
      <c r="EC11">
        <v>0</v>
      </c>
      <c r="ED11">
        <v>0</v>
      </c>
      <c r="EE11">
        <v>0</v>
      </c>
      <c r="EF11">
        <v>0</v>
      </c>
      <c r="EG11">
        <v>0</v>
      </c>
      <c r="EH11">
        <v>0</v>
      </c>
      <c r="EI11">
        <v>1</v>
      </c>
      <c r="EJ11">
        <v>0</v>
      </c>
      <c r="EK11">
        <v>0</v>
      </c>
      <c r="EL11">
        <v>0</v>
      </c>
      <c r="EM11">
        <v>0</v>
      </c>
      <c r="EN11">
        <v>0</v>
      </c>
    </row>
    <row r="12" spans="1:144" ht="39.950000000000003" customHeight="1" x14ac:dyDescent="0.25">
      <c r="A12" t="s">
        <v>145</v>
      </c>
      <c r="B12" t="s">
        <v>449</v>
      </c>
      <c r="C12">
        <v>1</v>
      </c>
      <c r="D12">
        <v>0</v>
      </c>
      <c r="E12">
        <v>0</v>
      </c>
      <c r="F12">
        <v>1</v>
      </c>
      <c r="G12">
        <v>0</v>
      </c>
      <c r="H12">
        <v>0</v>
      </c>
      <c r="I12">
        <v>0</v>
      </c>
      <c r="J12">
        <v>0</v>
      </c>
      <c r="K12">
        <v>0</v>
      </c>
      <c r="L12">
        <v>0</v>
      </c>
      <c r="M12">
        <v>0</v>
      </c>
      <c r="N12">
        <v>1</v>
      </c>
      <c r="O12">
        <v>1</v>
      </c>
      <c r="P12">
        <v>0</v>
      </c>
      <c r="Q12">
        <v>0</v>
      </c>
      <c r="R12">
        <v>0</v>
      </c>
      <c r="S12">
        <v>0</v>
      </c>
      <c r="T12">
        <v>0</v>
      </c>
      <c r="U12">
        <v>0</v>
      </c>
      <c r="V12">
        <v>0</v>
      </c>
      <c r="W12">
        <v>0</v>
      </c>
      <c r="X12">
        <v>0</v>
      </c>
      <c r="Y12">
        <v>0</v>
      </c>
      <c r="Z12">
        <v>0</v>
      </c>
      <c r="AA12">
        <v>0</v>
      </c>
      <c r="AB12">
        <v>0</v>
      </c>
      <c r="AC12">
        <v>0</v>
      </c>
      <c r="AD12">
        <v>1</v>
      </c>
      <c r="AE12">
        <v>0</v>
      </c>
      <c r="AF12">
        <v>0</v>
      </c>
      <c r="AG12">
        <v>0</v>
      </c>
      <c r="AH12">
        <v>0</v>
      </c>
      <c r="AI12">
        <v>0</v>
      </c>
      <c r="AJ12">
        <v>0</v>
      </c>
      <c r="AK12">
        <v>0</v>
      </c>
      <c r="AL12">
        <v>0</v>
      </c>
      <c r="AM12">
        <v>0</v>
      </c>
      <c r="AN12">
        <v>0</v>
      </c>
      <c r="AO12">
        <v>1</v>
      </c>
      <c r="AP12">
        <v>0</v>
      </c>
      <c r="AQ12">
        <v>0</v>
      </c>
      <c r="AR12">
        <v>0</v>
      </c>
      <c r="AS12">
        <v>0</v>
      </c>
      <c r="AT12">
        <v>0</v>
      </c>
      <c r="AU12">
        <v>0</v>
      </c>
      <c r="AV12">
        <v>0</v>
      </c>
      <c r="AW12">
        <v>0</v>
      </c>
      <c r="AX12">
        <v>0</v>
      </c>
      <c r="AY12">
        <v>0</v>
      </c>
      <c r="AZ12">
        <v>0</v>
      </c>
      <c r="BA12">
        <v>0</v>
      </c>
      <c r="BB12">
        <v>0</v>
      </c>
      <c r="BC12">
        <v>0</v>
      </c>
      <c r="BD12">
        <v>0</v>
      </c>
      <c r="BE12">
        <v>0</v>
      </c>
      <c r="BF12">
        <v>1</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1</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1</v>
      </c>
      <c r="DZ12">
        <v>0</v>
      </c>
      <c r="EA12">
        <v>0</v>
      </c>
      <c r="EB12">
        <v>0</v>
      </c>
      <c r="EC12">
        <v>0</v>
      </c>
      <c r="ED12">
        <v>0</v>
      </c>
      <c r="EE12">
        <v>0</v>
      </c>
      <c r="EF12">
        <v>0</v>
      </c>
      <c r="EG12">
        <v>0</v>
      </c>
      <c r="EH12">
        <v>0</v>
      </c>
      <c r="EI12">
        <v>0</v>
      </c>
      <c r="EJ12">
        <v>0</v>
      </c>
      <c r="EK12">
        <v>0</v>
      </c>
      <c r="EL12">
        <v>0</v>
      </c>
      <c r="EM12">
        <v>1</v>
      </c>
      <c r="EN12">
        <v>0</v>
      </c>
    </row>
    <row r="13" spans="1:144" ht="39.950000000000003" customHeight="1" x14ac:dyDescent="0.25">
      <c r="A13" t="s">
        <v>146</v>
      </c>
      <c r="B13" t="s">
        <v>450</v>
      </c>
      <c r="C13">
        <v>0</v>
      </c>
      <c r="D13">
        <v>1</v>
      </c>
      <c r="E13">
        <v>1</v>
      </c>
      <c r="F13">
        <v>0</v>
      </c>
      <c r="G13">
        <v>0</v>
      </c>
      <c r="H13">
        <v>0</v>
      </c>
      <c r="I13">
        <v>1</v>
      </c>
      <c r="J13">
        <v>0</v>
      </c>
      <c r="K13">
        <v>0</v>
      </c>
      <c r="L13">
        <v>0</v>
      </c>
      <c r="M13">
        <v>0</v>
      </c>
      <c r="N13">
        <v>0</v>
      </c>
      <c r="O13">
        <v>1</v>
      </c>
      <c r="P13">
        <v>0</v>
      </c>
      <c r="Q13">
        <v>0</v>
      </c>
      <c r="R13">
        <v>0</v>
      </c>
      <c r="S13">
        <v>1</v>
      </c>
      <c r="T13">
        <v>0</v>
      </c>
      <c r="U13">
        <v>0</v>
      </c>
      <c r="V13">
        <v>0</v>
      </c>
      <c r="W13">
        <v>0</v>
      </c>
      <c r="X13">
        <v>0</v>
      </c>
      <c r="Y13">
        <v>0</v>
      </c>
      <c r="Z13">
        <v>0</v>
      </c>
      <c r="AA13">
        <v>0</v>
      </c>
      <c r="AB13">
        <v>0</v>
      </c>
      <c r="AC13">
        <v>0</v>
      </c>
      <c r="AD13">
        <v>0</v>
      </c>
      <c r="AE13">
        <v>0</v>
      </c>
      <c r="AF13">
        <v>0</v>
      </c>
      <c r="AG13">
        <v>1</v>
      </c>
      <c r="AH13">
        <v>0</v>
      </c>
      <c r="AI13">
        <v>0</v>
      </c>
      <c r="AJ13">
        <v>0</v>
      </c>
      <c r="AK13">
        <v>0</v>
      </c>
      <c r="AL13">
        <v>0</v>
      </c>
      <c r="AM13">
        <v>0</v>
      </c>
      <c r="AN13">
        <v>0</v>
      </c>
      <c r="AO13">
        <v>1</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1</v>
      </c>
      <c r="CB13">
        <v>0</v>
      </c>
      <c r="CC13">
        <v>0</v>
      </c>
      <c r="CD13">
        <v>0</v>
      </c>
      <c r="CE13">
        <v>0</v>
      </c>
      <c r="CF13">
        <v>0</v>
      </c>
      <c r="CG13">
        <v>0</v>
      </c>
      <c r="CH13">
        <v>1</v>
      </c>
      <c r="CI13">
        <v>0</v>
      </c>
      <c r="CJ13">
        <v>0</v>
      </c>
      <c r="CK13">
        <v>0</v>
      </c>
      <c r="CL13">
        <v>0</v>
      </c>
      <c r="CM13">
        <v>0</v>
      </c>
      <c r="CN13">
        <v>0</v>
      </c>
      <c r="CO13">
        <v>0</v>
      </c>
      <c r="CP13">
        <v>0</v>
      </c>
      <c r="CQ13">
        <v>0</v>
      </c>
      <c r="CR13">
        <v>0</v>
      </c>
      <c r="CS13">
        <v>0</v>
      </c>
      <c r="CT13">
        <v>0</v>
      </c>
      <c r="CU13">
        <v>0</v>
      </c>
      <c r="CV13">
        <v>0</v>
      </c>
      <c r="CW13">
        <v>0</v>
      </c>
      <c r="CX13">
        <v>0</v>
      </c>
      <c r="CY13">
        <v>1</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1</v>
      </c>
      <c r="DZ13">
        <v>0</v>
      </c>
      <c r="EA13">
        <v>0</v>
      </c>
      <c r="EB13">
        <v>0</v>
      </c>
      <c r="EC13">
        <v>0</v>
      </c>
      <c r="ED13">
        <v>0</v>
      </c>
      <c r="EE13">
        <v>0</v>
      </c>
      <c r="EF13">
        <v>0</v>
      </c>
      <c r="EG13">
        <v>0</v>
      </c>
      <c r="EH13">
        <v>0</v>
      </c>
      <c r="EI13">
        <v>0</v>
      </c>
      <c r="EJ13">
        <v>0</v>
      </c>
      <c r="EK13">
        <v>0</v>
      </c>
      <c r="EL13">
        <v>0</v>
      </c>
      <c r="EM13">
        <v>0</v>
      </c>
      <c r="EN13">
        <v>0</v>
      </c>
    </row>
    <row r="14" spans="1:144" ht="39.950000000000003" customHeight="1" x14ac:dyDescent="0.25">
      <c r="A14" t="s">
        <v>147</v>
      </c>
      <c r="B14" t="s">
        <v>456</v>
      </c>
      <c r="C14">
        <v>1</v>
      </c>
      <c r="D14">
        <v>0</v>
      </c>
      <c r="E14">
        <v>1</v>
      </c>
      <c r="F14">
        <v>0</v>
      </c>
      <c r="G14">
        <v>0</v>
      </c>
      <c r="H14">
        <v>0</v>
      </c>
      <c r="I14">
        <v>1</v>
      </c>
      <c r="J14">
        <v>0</v>
      </c>
      <c r="K14">
        <v>0</v>
      </c>
      <c r="L14">
        <v>0</v>
      </c>
      <c r="M14">
        <v>0</v>
      </c>
      <c r="N14">
        <v>0</v>
      </c>
      <c r="O14">
        <v>0</v>
      </c>
      <c r="P14">
        <v>0</v>
      </c>
      <c r="Q14">
        <v>1</v>
      </c>
      <c r="R14">
        <v>0</v>
      </c>
      <c r="S14">
        <v>0</v>
      </c>
      <c r="T14">
        <v>0</v>
      </c>
      <c r="U14">
        <v>0</v>
      </c>
      <c r="V14">
        <v>0</v>
      </c>
      <c r="W14">
        <v>0</v>
      </c>
      <c r="X14">
        <v>0</v>
      </c>
      <c r="Y14">
        <v>0</v>
      </c>
      <c r="Z14">
        <v>0</v>
      </c>
      <c r="AA14">
        <v>0</v>
      </c>
      <c r="AB14">
        <v>0</v>
      </c>
      <c r="AC14">
        <v>1</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D14">
        <v>0</v>
      </c>
      <c r="BE14">
        <v>0</v>
      </c>
      <c r="BF14">
        <v>0</v>
      </c>
      <c r="BG14">
        <v>0</v>
      </c>
      <c r="BH14">
        <v>0</v>
      </c>
      <c r="BI14">
        <v>0</v>
      </c>
      <c r="BJ14">
        <v>0</v>
      </c>
      <c r="BK14">
        <v>1</v>
      </c>
      <c r="BL14">
        <v>0</v>
      </c>
      <c r="BM14">
        <v>0</v>
      </c>
      <c r="BN14">
        <v>0</v>
      </c>
      <c r="BO14">
        <v>0</v>
      </c>
      <c r="BP14">
        <v>0</v>
      </c>
      <c r="BQ14">
        <v>0</v>
      </c>
      <c r="BR14">
        <v>0</v>
      </c>
      <c r="BS14">
        <v>1</v>
      </c>
      <c r="BT14">
        <v>0</v>
      </c>
      <c r="BU14">
        <v>0</v>
      </c>
      <c r="BV14">
        <v>0</v>
      </c>
      <c r="BW14">
        <v>0</v>
      </c>
      <c r="BX14">
        <v>0</v>
      </c>
      <c r="BY14">
        <v>0</v>
      </c>
      <c r="BZ14">
        <v>0</v>
      </c>
      <c r="CA14">
        <v>0</v>
      </c>
      <c r="CB14">
        <v>0</v>
      </c>
      <c r="CC14">
        <v>0</v>
      </c>
      <c r="CD14">
        <v>0</v>
      </c>
      <c r="CE14">
        <v>0</v>
      </c>
      <c r="CF14">
        <v>0</v>
      </c>
      <c r="CG14">
        <v>1</v>
      </c>
      <c r="CH14">
        <v>0</v>
      </c>
      <c r="CI14">
        <v>0</v>
      </c>
      <c r="CJ14">
        <v>0</v>
      </c>
      <c r="CK14">
        <v>0</v>
      </c>
      <c r="CL14">
        <v>0</v>
      </c>
      <c r="CM14">
        <v>0</v>
      </c>
      <c r="CN14">
        <v>0</v>
      </c>
      <c r="CO14">
        <v>0</v>
      </c>
      <c r="CP14">
        <v>0</v>
      </c>
      <c r="CQ14">
        <v>0</v>
      </c>
      <c r="CR14">
        <v>0</v>
      </c>
      <c r="CS14">
        <v>0</v>
      </c>
      <c r="CT14">
        <v>0</v>
      </c>
      <c r="CU14">
        <v>0</v>
      </c>
      <c r="CV14">
        <v>0</v>
      </c>
      <c r="CW14">
        <v>0</v>
      </c>
      <c r="CX14">
        <v>0</v>
      </c>
      <c r="CY14">
        <v>0</v>
      </c>
      <c r="CZ14">
        <v>0</v>
      </c>
      <c r="DA14">
        <v>1</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1</v>
      </c>
      <c r="DZ14">
        <v>0</v>
      </c>
      <c r="EA14">
        <v>0</v>
      </c>
      <c r="EB14">
        <v>0</v>
      </c>
      <c r="EC14">
        <v>0</v>
      </c>
      <c r="ED14">
        <v>0</v>
      </c>
      <c r="EE14">
        <v>0</v>
      </c>
      <c r="EF14">
        <v>0</v>
      </c>
      <c r="EG14">
        <v>1</v>
      </c>
      <c r="EH14">
        <v>0</v>
      </c>
      <c r="EI14">
        <v>0</v>
      </c>
      <c r="EJ14">
        <v>0</v>
      </c>
      <c r="EK14">
        <v>0</v>
      </c>
      <c r="EL14">
        <v>0</v>
      </c>
      <c r="EM14">
        <v>0</v>
      </c>
      <c r="EN14">
        <v>0</v>
      </c>
    </row>
    <row r="15" spans="1:144" ht="39.950000000000003" customHeight="1" x14ac:dyDescent="0.25">
      <c r="A15" t="s">
        <v>148</v>
      </c>
      <c r="B15" t="s">
        <v>457</v>
      </c>
      <c r="C15">
        <v>1</v>
      </c>
      <c r="D15">
        <v>0</v>
      </c>
      <c r="E15">
        <v>0</v>
      </c>
      <c r="F15">
        <v>1</v>
      </c>
      <c r="G15">
        <v>0</v>
      </c>
      <c r="H15">
        <v>0</v>
      </c>
      <c r="I15">
        <v>0</v>
      </c>
      <c r="J15">
        <v>0</v>
      </c>
      <c r="K15">
        <v>0</v>
      </c>
      <c r="L15">
        <v>0</v>
      </c>
      <c r="M15">
        <v>1</v>
      </c>
      <c r="N15">
        <v>0</v>
      </c>
      <c r="O15">
        <v>0</v>
      </c>
      <c r="P15">
        <v>0</v>
      </c>
      <c r="Q15">
        <v>1</v>
      </c>
      <c r="R15">
        <v>0</v>
      </c>
      <c r="S15">
        <v>1</v>
      </c>
      <c r="T15">
        <v>0</v>
      </c>
      <c r="U15">
        <v>0</v>
      </c>
      <c r="V15">
        <v>0</v>
      </c>
      <c r="W15">
        <v>0</v>
      </c>
      <c r="X15">
        <v>0</v>
      </c>
      <c r="Y15">
        <v>0</v>
      </c>
      <c r="Z15">
        <v>0</v>
      </c>
      <c r="AA15">
        <v>0</v>
      </c>
      <c r="AB15">
        <v>0</v>
      </c>
      <c r="AC15">
        <v>0</v>
      </c>
      <c r="AD15">
        <v>0</v>
      </c>
      <c r="AE15">
        <v>1</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D15">
        <v>0</v>
      </c>
      <c r="BE15">
        <v>0</v>
      </c>
      <c r="BF15">
        <v>0</v>
      </c>
      <c r="BG15">
        <v>0</v>
      </c>
      <c r="BH15">
        <v>0</v>
      </c>
      <c r="BI15">
        <v>0</v>
      </c>
      <c r="BJ15">
        <v>1</v>
      </c>
      <c r="BK15">
        <v>0</v>
      </c>
      <c r="BL15">
        <v>0</v>
      </c>
      <c r="BM15">
        <v>0</v>
      </c>
      <c r="BN15">
        <v>0</v>
      </c>
      <c r="BO15">
        <v>0</v>
      </c>
      <c r="BP15">
        <v>0</v>
      </c>
      <c r="BQ15">
        <v>0</v>
      </c>
      <c r="BR15">
        <v>0</v>
      </c>
      <c r="BS15">
        <v>0</v>
      </c>
      <c r="BT15">
        <v>0</v>
      </c>
      <c r="BU15">
        <v>0</v>
      </c>
      <c r="BV15">
        <v>0</v>
      </c>
      <c r="BW15">
        <v>0</v>
      </c>
      <c r="BX15">
        <v>0</v>
      </c>
      <c r="BY15">
        <v>0</v>
      </c>
      <c r="BZ15">
        <v>0</v>
      </c>
      <c r="CA15">
        <v>1</v>
      </c>
      <c r="CB15">
        <v>0</v>
      </c>
      <c r="CC15">
        <v>0</v>
      </c>
      <c r="CD15">
        <v>0</v>
      </c>
      <c r="CE15">
        <v>0</v>
      </c>
      <c r="CF15">
        <v>0</v>
      </c>
      <c r="CG15">
        <v>1</v>
      </c>
      <c r="CH15">
        <v>0</v>
      </c>
      <c r="CI15">
        <v>0</v>
      </c>
      <c r="CJ15">
        <v>0</v>
      </c>
      <c r="CK15">
        <v>0</v>
      </c>
      <c r="CL15">
        <v>0</v>
      </c>
      <c r="CM15">
        <v>0</v>
      </c>
      <c r="CN15">
        <v>0</v>
      </c>
      <c r="CO15">
        <v>0</v>
      </c>
      <c r="CP15">
        <v>0</v>
      </c>
      <c r="CQ15">
        <v>0</v>
      </c>
      <c r="CR15">
        <v>0</v>
      </c>
      <c r="CS15">
        <v>0</v>
      </c>
      <c r="CT15">
        <v>0</v>
      </c>
      <c r="CU15">
        <v>0</v>
      </c>
      <c r="CV15">
        <v>0</v>
      </c>
      <c r="CW15">
        <v>0</v>
      </c>
      <c r="CX15">
        <v>0</v>
      </c>
      <c r="CY15">
        <v>0</v>
      </c>
      <c r="CZ15">
        <v>0</v>
      </c>
      <c r="DA15">
        <v>1</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1</v>
      </c>
      <c r="EA15">
        <v>0</v>
      </c>
      <c r="EB15">
        <v>0</v>
      </c>
      <c r="EC15">
        <v>0</v>
      </c>
      <c r="ED15">
        <v>0</v>
      </c>
      <c r="EE15">
        <v>1</v>
      </c>
      <c r="EF15">
        <v>0</v>
      </c>
      <c r="EG15">
        <v>0</v>
      </c>
      <c r="EH15">
        <v>0</v>
      </c>
      <c r="EI15">
        <v>0</v>
      </c>
      <c r="EJ15">
        <v>0</v>
      </c>
      <c r="EK15">
        <v>0</v>
      </c>
      <c r="EL15">
        <v>0</v>
      </c>
      <c r="EM15">
        <v>0</v>
      </c>
      <c r="EN15">
        <v>0</v>
      </c>
    </row>
    <row r="16" spans="1:144" ht="39.950000000000003" customHeight="1" x14ac:dyDescent="0.25">
      <c r="A16" t="s">
        <v>149</v>
      </c>
      <c r="B16" t="s">
        <v>458</v>
      </c>
      <c r="C16">
        <v>1</v>
      </c>
      <c r="D16">
        <v>0</v>
      </c>
      <c r="E16">
        <v>0</v>
      </c>
      <c r="F16">
        <v>1</v>
      </c>
      <c r="G16">
        <v>0</v>
      </c>
      <c r="H16">
        <v>0</v>
      </c>
      <c r="I16">
        <v>0</v>
      </c>
      <c r="J16">
        <v>1</v>
      </c>
      <c r="K16">
        <v>0</v>
      </c>
      <c r="L16">
        <v>0</v>
      </c>
      <c r="M16">
        <v>0</v>
      </c>
      <c r="N16">
        <v>0</v>
      </c>
      <c r="O16">
        <v>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1</v>
      </c>
      <c r="BE16">
        <v>0</v>
      </c>
      <c r="BF16">
        <v>0</v>
      </c>
      <c r="BG16">
        <v>0</v>
      </c>
      <c r="BH16">
        <v>0</v>
      </c>
      <c r="BI16">
        <v>0</v>
      </c>
      <c r="BJ16">
        <v>0</v>
      </c>
      <c r="BK16">
        <v>1</v>
      </c>
      <c r="BL16">
        <v>0</v>
      </c>
      <c r="BM16">
        <v>0</v>
      </c>
      <c r="BN16">
        <v>0</v>
      </c>
      <c r="BO16">
        <v>0</v>
      </c>
      <c r="BP16">
        <v>0</v>
      </c>
      <c r="BQ16">
        <v>0</v>
      </c>
      <c r="BR16">
        <v>0</v>
      </c>
      <c r="BS16">
        <v>1</v>
      </c>
      <c r="BT16">
        <v>0</v>
      </c>
      <c r="BU16">
        <v>0</v>
      </c>
      <c r="BV16">
        <v>0</v>
      </c>
      <c r="BW16">
        <v>0</v>
      </c>
      <c r="BX16">
        <v>0</v>
      </c>
      <c r="BY16">
        <v>0</v>
      </c>
      <c r="BZ16">
        <v>0</v>
      </c>
      <c r="CA16">
        <v>0</v>
      </c>
      <c r="CB16">
        <v>0</v>
      </c>
      <c r="CC16">
        <v>0</v>
      </c>
      <c r="CD16">
        <v>0</v>
      </c>
      <c r="CE16">
        <v>0</v>
      </c>
      <c r="CF16">
        <v>0</v>
      </c>
      <c r="CG16">
        <v>1</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1</v>
      </c>
      <c r="DL16">
        <v>0</v>
      </c>
      <c r="DM16">
        <v>0</v>
      </c>
      <c r="DN16">
        <v>0</v>
      </c>
      <c r="DO16">
        <v>0</v>
      </c>
      <c r="DP16">
        <v>1</v>
      </c>
      <c r="DQ16">
        <v>0</v>
      </c>
      <c r="DR16">
        <v>0</v>
      </c>
      <c r="DS16">
        <v>0</v>
      </c>
      <c r="DT16">
        <v>0</v>
      </c>
      <c r="DU16">
        <v>0</v>
      </c>
      <c r="DV16">
        <v>0</v>
      </c>
      <c r="DW16">
        <v>0</v>
      </c>
      <c r="DX16">
        <v>0</v>
      </c>
      <c r="DY16">
        <v>0</v>
      </c>
      <c r="DZ16">
        <v>1</v>
      </c>
      <c r="EA16">
        <v>0</v>
      </c>
      <c r="EB16">
        <v>0</v>
      </c>
      <c r="EC16">
        <v>0</v>
      </c>
      <c r="ED16">
        <v>0</v>
      </c>
      <c r="EE16">
        <v>0</v>
      </c>
      <c r="EF16">
        <v>0</v>
      </c>
      <c r="EG16">
        <v>0</v>
      </c>
      <c r="EH16">
        <v>0</v>
      </c>
      <c r="EI16">
        <v>1</v>
      </c>
      <c r="EJ16">
        <v>0</v>
      </c>
      <c r="EK16">
        <v>0</v>
      </c>
      <c r="EL16">
        <v>0</v>
      </c>
      <c r="EM16">
        <v>0</v>
      </c>
      <c r="EN16">
        <v>0</v>
      </c>
    </row>
    <row r="17" spans="1:144" ht="39.950000000000003" customHeight="1" x14ac:dyDescent="0.25">
      <c r="A17" t="s">
        <v>150</v>
      </c>
      <c r="B17" t="s">
        <v>451</v>
      </c>
      <c r="C17">
        <v>0</v>
      </c>
      <c r="D17">
        <v>1</v>
      </c>
      <c r="E17">
        <v>1</v>
      </c>
      <c r="F17">
        <v>0</v>
      </c>
      <c r="G17">
        <v>1</v>
      </c>
      <c r="H17">
        <v>0</v>
      </c>
      <c r="I17">
        <v>0</v>
      </c>
      <c r="J17">
        <v>0</v>
      </c>
      <c r="K17">
        <v>0</v>
      </c>
      <c r="L17">
        <v>0</v>
      </c>
      <c r="M17">
        <v>0</v>
      </c>
      <c r="N17">
        <v>0</v>
      </c>
      <c r="O17">
        <v>0</v>
      </c>
      <c r="P17">
        <v>1</v>
      </c>
      <c r="Q17">
        <v>0</v>
      </c>
      <c r="R17">
        <v>0</v>
      </c>
      <c r="S17">
        <v>1</v>
      </c>
      <c r="T17">
        <v>0</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1</v>
      </c>
      <c r="BE17">
        <v>0</v>
      </c>
      <c r="BF17">
        <v>0</v>
      </c>
      <c r="BG17">
        <v>0</v>
      </c>
      <c r="BH17">
        <v>0</v>
      </c>
      <c r="BI17">
        <v>0</v>
      </c>
      <c r="BJ17">
        <v>1</v>
      </c>
      <c r="BK17">
        <v>0</v>
      </c>
      <c r="BL17">
        <v>0</v>
      </c>
      <c r="BM17">
        <v>0</v>
      </c>
      <c r="BN17">
        <v>0</v>
      </c>
      <c r="BO17">
        <v>0</v>
      </c>
      <c r="BP17">
        <v>0</v>
      </c>
      <c r="BQ17">
        <v>0</v>
      </c>
      <c r="BR17">
        <v>0</v>
      </c>
      <c r="BS17">
        <v>1</v>
      </c>
      <c r="BT17">
        <v>0</v>
      </c>
      <c r="BU17">
        <v>0</v>
      </c>
      <c r="BV17">
        <v>0</v>
      </c>
      <c r="BW17">
        <v>0</v>
      </c>
      <c r="BX17">
        <v>0</v>
      </c>
      <c r="BY17">
        <v>1</v>
      </c>
      <c r="BZ17">
        <v>0</v>
      </c>
      <c r="CA17">
        <v>0</v>
      </c>
      <c r="CB17">
        <v>0</v>
      </c>
      <c r="CC17">
        <v>0</v>
      </c>
      <c r="CD17">
        <v>0</v>
      </c>
      <c r="CE17">
        <v>0</v>
      </c>
      <c r="CF17">
        <v>0</v>
      </c>
      <c r="CG17">
        <v>1</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1</v>
      </c>
      <c r="DE17">
        <v>0</v>
      </c>
      <c r="DF17">
        <v>0</v>
      </c>
      <c r="DG17">
        <v>0</v>
      </c>
      <c r="DH17">
        <v>0</v>
      </c>
      <c r="DI17">
        <v>0</v>
      </c>
      <c r="DJ17">
        <v>0</v>
      </c>
      <c r="DK17">
        <v>0</v>
      </c>
      <c r="DL17">
        <v>0</v>
      </c>
      <c r="DM17">
        <v>0</v>
      </c>
      <c r="DN17">
        <v>0</v>
      </c>
      <c r="DO17">
        <v>0</v>
      </c>
      <c r="DP17">
        <v>0</v>
      </c>
      <c r="DQ17">
        <v>1</v>
      </c>
      <c r="DR17">
        <v>0</v>
      </c>
      <c r="DS17">
        <v>0</v>
      </c>
      <c r="DT17">
        <v>0</v>
      </c>
      <c r="DU17">
        <v>0</v>
      </c>
      <c r="DV17">
        <v>0</v>
      </c>
      <c r="DW17">
        <v>0</v>
      </c>
      <c r="DX17">
        <v>0</v>
      </c>
      <c r="DY17">
        <v>0</v>
      </c>
      <c r="DZ17">
        <v>0</v>
      </c>
      <c r="EA17">
        <v>0</v>
      </c>
      <c r="EB17">
        <v>1</v>
      </c>
      <c r="EC17">
        <v>0</v>
      </c>
      <c r="ED17">
        <v>0</v>
      </c>
      <c r="EE17">
        <v>0</v>
      </c>
      <c r="EF17">
        <v>0</v>
      </c>
      <c r="EG17">
        <v>0</v>
      </c>
      <c r="EH17">
        <v>0</v>
      </c>
      <c r="EI17">
        <v>0</v>
      </c>
      <c r="EJ17">
        <v>0</v>
      </c>
      <c r="EK17">
        <v>0</v>
      </c>
      <c r="EL17">
        <v>0</v>
      </c>
      <c r="EM17">
        <v>0</v>
      </c>
      <c r="EN17">
        <v>0</v>
      </c>
    </row>
    <row r="18" spans="1:144" ht="39.950000000000003" customHeight="1" x14ac:dyDescent="0.25">
      <c r="A18" t="s">
        <v>151</v>
      </c>
      <c r="B18" t="s">
        <v>452</v>
      </c>
      <c r="C18">
        <v>1</v>
      </c>
      <c r="D18">
        <v>0</v>
      </c>
      <c r="E18">
        <v>0</v>
      </c>
      <c r="F18">
        <v>1</v>
      </c>
      <c r="G18">
        <v>1</v>
      </c>
      <c r="H18">
        <v>0</v>
      </c>
      <c r="I18">
        <v>0</v>
      </c>
      <c r="J18">
        <v>0</v>
      </c>
      <c r="K18">
        <v>0</v>
      </c>
      <c r="L18">
        <v>0</v>
      </c>
      <c r="M18">
        <v>0</v>
      </c>
      <c r="N18">
        <v>0</v>
      </c>
      <c r="O18">
        <v>0</v>
      </c>
      <c r="P18">
        <v>0</v>
      </c>
      <c r="Q18">
        <v>1</v>
      </c>
      <c r="R18">
        <v>0</v>
      </c>
      <c r="S18">
        <v>1</v>
      </c>
      <c r="T18">
        <v>0</v>
      </c>
      <c r="U18">
        <v>0</v>
      </c>
      <c r="V18">
        <v>0</v>
      </c>
      <c r="W18">
        <v>0</v>
      </c>
      <c r="X18">
        <v>0</v>
      </c>
      <c r="Y18">
        <v>0</v>
      </c>
      <c r="Z18">
        <v>0</v>
      </c>
      <c r="AA18">
        <v>0</v>
      </c>
      <c r="AB18">
        <v>0</v>
      </c>
      <c r="AC18">
        <v>0</v>
      </c>
      <c r="AD18">
        <v>0</v>
      </c>
      <c r="AE18">
        <v>0</v>
      </c>
      <c r="AF18">
        <v>0</v>
      </c>
      <c r="AG18">
        <v>1</v>
      </c>
      <c r="AH18">
        <v>0</v>
      </c>
      <c r="AI18">
        <v>0</v>
      </c>
      <c r="AJ18">
        <v>0</v>
      </c>
      <c r="AK18">
        <v>0</v>
      </c>
      <c r="AL18">
        <v>0</v>
      </c>
      <c r="AM18">
        <v>0</v>
      </c>
      <c r="AN18">
        <v>0</v>
      </c>
      <c r="AO18">
        <v>0</v>
      </c>
      <c r="AP18">
        <v>1</v>
      </c>
      <c r="AQ18">
        <v>0</v>
      </c>
      <c r="AR18">
        <v>0</v>
      </c>
      <c r="AS18">
        <v>0</v>
      </c>
      <c r="AT18">
        <v>0</v>
      </c>
      <c r="AU18">
        <v>0</v>
      </c>
      <c r="AV18">
        <v>0</v>
      </c>
      <c r="AW18">
        <v>0</v>
      </c>
      <c r="AX18">
        <v>0</v>
      </c>
      <c r="AY18">
        <v>0</v>
      </c>
      <c r="AZ18">
        <v>0</v>
      </c>
      <c r="BA18">
        <v>0</v>
      </c>
      <c r="BB18">
        <v>0</v>
      </c>
      <c r="BC18">
        <v>0</v>
      </c>
      <c r="BD18">
        <v>0</v>
      </c>
      <c r="BE18">
        <v>1</v>
      </c>
      <c r="BF18">
        <v>0</v>
      </c>
      <c r="BG18">
        <v>0</v>
      </c>
      <c r="BH18">
        <v>0</v>
      </c>
      <c r="BI18">
        <v>0</v>
      </c>
      <c r="BJ18">
        <v>0</v>
      </c>
      <c r="BK18">
        <v>0</v>
      </c>
      <c r="BL18">
        <v>0</v>
      </c>
      <c r="BM18">
        <v>0</v>
      </c>
      <c r="BN18">
        <v>0</v>
      </c>
      <c r="BO18">
        <v>0</v>
      </c>
      <c r="BP18">
        <v>0</v>
      </c>
      <c r="BQ18">
        <v>0</v>
      </c>
      <c r="BR18">
        <v>0</v>
      </c>
      <c r="BS18">
        <v>1</v>
      </c>
      <c r="BT18">
        <v>0</v>
      </c>
      <c r="BU18">
        <v>0</v>
      </c>
      <c r="BV18">
        <v>0</v>
      </c>
      <c r="BW18">
        <v>0</v>
      </c>
      <c r="BX18">
        <v>0</v>
      </c>
      <c r="BY18">
        <v>0</v>
      </c>
      <c r="BZ18">
        <v>0</v>
      </c>
      <c r="CA18">
        <v>0</v>
      </c>
      <c r="CB18">
        <v>0</v>
      </c>
      <c r="CC18">
        <v>0</v>
      </c>
      <c r="CD18">
        <v>0</v>
      </c>
      <c r="CE18">
        <v>1</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1</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1</v>
      </c>
      <c r="DZ18">
        <v>0</v>
      </c>
      <c r="EA18">
        <v>0</v>
      </c>
      <c r="EB18">
        <v>0</v>
      </c>
      <c r="EC18">
        <v>0</v>
      </c>
      <c r="ED18">
        <v>0</v>
      </c>
      <c r="EE18">
        <v>0</v>
      </c>
      <c r="EF18">
        <v>0</v>
      </c>
      <c r="EG18">
        <v>0</v>
      </c>
      <c r="EH18">
        <v>0</v>
      </c>
      <c r="EI18">
        <v>0</v>
      </c>
      <c r="EJ18">
        <v>0</v>
      </c>
      <c r="EK18">
        <v>0</v>
      </c>
      <c r="EL18">
        <v>0</v>
      </c>
      <c r="EM18">
        <v>1</v>
      </c>
      <c r="EN18">
        <v>0</v>
      </c>
    </row>
    <row r="19" spans="1:144" ht="39.950000000000003" customHeight="1" x14ac:dyDescent="0.25">
      <c r="A19" t="s">
        <v>152</v>
      </c>
      <c r="B19" t="s">
        <v>453</v>
      </c>
      <c r="C19">
        <v>1</v>
      </c>
      <c r="D19">
        <v>0</v>
      </c>
      <c r="E19">
        <v>0</v>
      </c>
      <c r="F19">
        <v>1</v>
      </c>
      <c r="G19">
        <v>0</v>
      </c>
      <c r="H19">
        <v>0</v>
      </c>
      <c r="I19">
        <v>0</v>
      </c>
      <c r="J19">
        <v>0</v>
      </c>
      <c r="K19">
        <v>0</v>
      </c>
      <c r="L19">
        <v>0</v>
      </c>
      <c r="M19">
        <v>1</v>
      </c>
      <c r="N19">
        <v>0</v>
      </c>
      <c r="O19">
        <v>0</v>
      </c>
      <c r="P19">
        <v>0</v>
      </c>
      <c r="Q19">
        <v>0</v>
      </c>
      <c r="R19">
        <v>1</v>
      </c>
      <c r="S19">
        <v>0</v>
      </c>
      <c r="T19">
        <v>0</v>
      </c>
      <c r="U19">
        <v>0</v>
      </c>
      <c r="V19">
        <v>0</v>
      </c>
      <c r="W19">
        <v>0</v>
      </c>
      <c r="X19">
        <v>0</v>
      </c>
      <c r="Y19">
        <v>0</v>
      </c>
      <c r="Z19">
        <v>0</v>
      </c>
      <c r="AA19">
        <v>0</v>
      </c>
      <c r="AB19">
        <v>0</v>
      </c>
      <c r="AC19">
        <v>0</v>
      </c>
      <c r="AD19">
        <v>0</v>
      </c>
      <c r="AE19">
        <v>1</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D19">
        <v>0</v>
      </c>
      <c r="BE19">
        <v>0</v>
      </c>
      <c r="BF19">
        <v>0</v>
      </c>
      <c r="BG19">
        <v>0</v>
      </c>
      <c r="BH19">
        <v>0</v>
      </c>
      <c r="BI19">
        <v>0</v>
      </c>
      <c r="BJ19">
        <v>1</v>
      </c>
      <c r="BK19">
        <v>0</v>
      </c>
      <c r="BL19">
        <v>0</v>
      </c>
      <c r="BM19">
        <v>0</v>
      </c>
      <c r="BN19">
        <v>0</v>
      </c>
      <c r="BO19">
        <v>0</v>
      </c>
      <c r="BP19">
        <v>1</v>
      </c>
      <c r="BQ19">
        <v>0</v>
      </c>
      <c r="BR19">
        <v>0</v>
      </c>
      <c r="BS19">
        <v>0</v>
      </c>
      <c r="BT19">
        <v>0</v>
      </c>
      <c r="BU19">
        <v>1</v>
      </c>
      <c r="BV19">
        <v>0</v>
      </c>
      <c r="BW19">
        <v>0</v>
      </c>
      <c r="BX19">
        <v>1</v>
      </c>
      <c r="BY19">
        <v>0</v>
      </c>
      <c r="BZ19">
        <v>0</v>
      </c>
      <c r="CA19">
        <v>0</v>
      </c>
      <c r="CB19">
        <v>0</v>
      </c>
      <c r="CC19">
        <v>0</v>
      </c>
      <c r="CD19">
        <v>0</v>
      </c>
      <c r="CE19">
        <v>0</v>
      </c>
      <c r="CF19">
        <v>0</v>
      </c>
      <c r="CG19">
        <v>1</v>
      </c>
      <c r="CH19">
        <v>0</v>
      </c>
      <c r="CI19">
        <v>0</v>
      </c>
      <c r="CJ19">
        <v>0</v>
      </c>
      <c r="CK19">
        <v>0</v>
      </c>
      <c r="CL19">
        <v>0</v>
      </c>
      <c r="CM19">
        <v>1</v>
      </c>
      <c r="CN19">
        <v>0</v>
      </c>
      <c r="CO19">
        <v>0</v>
      </c>
      <c r="CP19">
        <v>0</v>
      </c>
      <c r="CQ19">
        <v>0</v>
      </c>
      <c r="CR19">
        <v>0</v>
      </c>
      <c r="CS19">
        <v>0</v>
      </c>
      <c r="CT19">
        <v>0</v>
      </c>
      <c r="CU19">
        <v>0</v>
      </c>
      <c r="CV19">
        <v>0</v>
      </c>
      <c r="CW19">
        <v>0</v>
      </c>
      <c r="CX19">
        <v>0</v>
      </c>
      <c r="CY19">
        <v>0</v>
      </c>
      <c r="CZ19">
        <v>0</v>
      </c>
      <c r="DA19">
        <v>0</v>
      </c>
      <c r="DB19">
        <v>0</v>
      </c>
      <c r="DC19">
        <v>0</v>
      </c>
      <c r="DD19">
        <v>1</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1</v>
      </c>
      <c r="DZ19">
        <v>0</v>
      </c>
      <c r="EA19">
        <v>0</v>
      </c>
      <c r="EB19">
        <v>0</v>
      </c>
      <c r="EC19">
        <v>0</v>
      </c>
      <c r="ED19">
        <v>0</v>
      </c>
      <c r="EE19">
        <v>0</v>
      </c>
      <c r="EF19">
        <v>0</v>
      </c>
      <c r="EG19">
        <v>0</v>
      </c>
      <c r="EH19">
        <v>0</v>
      </c>
      <c r="EI19">
        <v>0</v>
      </c>
      <c r="EJ19">
        <v>0</v>
      </c>
      <c r="EK19">
        <v>0</v>
      </c>
      <c r="EL19">
        <v>0</v>
      </c>
      <c r="EM19">
        <v>0</v>
      </c>
      <c r="EN19">
        <v>0</v>
      </c>
    </row>
    <row r="20" spans="1:144" ht="39.950000000000003" customHeight="1" x14ac:dyDescent="0.25">
      <c r="A20" t="s">
        <v>153</v>
      </c>
      <c r="B20" t="s">
        <v>470</v>
      </c>
      <c r="C20" t="str">
        <f>IF(ISNUMBER(SEARCH("Kecenderungan ekshibisionis, merasa mampu diterima secara sosial, keter-gantungan sosial",B20)),"1","0")</f>
        <v>0</v>
      </c>
      <c r="D20" t="str">
        <f>IF(ISNUMBER(SEARCH("Depresif, tidak mengakui kenyataan, tertekan secraa neurotis, kurang dorongan berprestasi",B20)),"1","0")</f>
        <v>0</v>
      </c>
      <c r="E20" t="str">
        <f>IF(ISNUMBER(SEARCH("perasaan sedih",B20)),"1","0")</f>
        <v>0</v>
      </c>
      <c r="F20" t="str">
        <f>IF(ISNUMBER(SEARCH("bersemangat dan motivasi",B20)),"1","0")</f>
        <v>1</v>
      </c>
      <c r="G20" t="str">
        <f>IF(ISNUMBER(SEARCH("pegangan",B20)),"1","0")</f>
        <v>0</v>
      </c>
      <c r="H20" t="str">
        <f>IF(ISNUMBER(SEARCH("kemauan cukup tinggi",B20)),"1","0")</f>
        <v>0</v>
      </c>
      <c r="I20" t="str">
        <f>IF(ISNUMBER(SEARCH("memiliki adaptasi yang cukup baik",B20)),"1","0")</f>
        <v>1</v>
      </c>
      <c r="J20" t="str">
        <f>IF(ISNUMBER(SEARCH("perasaan insecure",B20)),"1","0")</f>
        <v>0</v>
      </c>
      <c r="K20" t="str">
        <f>IF(ISNUMBER(SEARCH("kontrol emosionil",B20)),"1","0")</f>
        <v>0</v>
      </c>
      <c r="L20" t="str">
        <f>IF(ISNUMBER(SEARCH("negativisme",B20)),"1","0")</f>
        <v>0</v>
      </c>
      <c r="M20" t="str">
        <f>IF(ISNUMBER(SEARCH("Dikuasai emosi, menekankan masa yang lalu, tendensi impulsif, self oriented, depresif tapi banyak frustasi, introfert, bayak dikendalikan ketaksadaran",B20)),"1","0")</f>
        <v>0</v>
      </c>
      <c r="N20" t="str">
        <f>IF(ISNUMBER(SEARCH("Dikuasai emosi, menekankan masa lalu, tendensi impulsif, self-oriented, intro-vert, banyak dikendalikan ketidaksa-daran, depresif",B20)),"1","0")</f>
        <v>0</v>
      </c>
      <c r="O20" t="str">
        <f>IF(ISNUMBER(SEARCH("penyesuaian diri baik",B20)),"1","0")</f>
        <v>1</v>
      </c>
      <c r="P20" t="str">
        <f>IF(ISNUMBER(SEARCH("menyatakan diri",B20)),"1","0")</f>
        <v>0</v>
      </c>
      <c r="Q20" t="str">
        <f>IF(ISNUMBER(SEARCH("penuntut",B20)),"1","0")</f>
        <v>0</v>
      </c>
      <c r="R20" t="str">
        <f>IF(ISNUMBER(SEARCH("lingkungan",B20)),"1","0")</f>
        <v>0</v>
      </c>
      <c r="S20" t="str">
        <f>IF(ISNUMBER(SEARCH("Tendensi hambatan dalam hubungan sosial, neourotis",B20)),"1","0")</f>
        <v>0</v>
      </c>
      <c r="T20" t="str">
        <f>IF(ISNUMBER(SEARCH("Ada kemungkinan gangguan organis (misalnya, orang sering sakit, kerusakan otak",B20)),"1","0")</f>
        <v>0</v>
      </c>
      <c r="U20" t="str">
        <f>IF(ISNUMBER(SEARCH("aspirasi lebih besar",B20)),"1","0")</f>
        <v>0</v>
      </c>
      <c r="V20" t="str">
        <f>IF(ISNUMBER(SEARCH("Merasa kurang jantan",B20)),"1","0")</f>
        <v>0</v>
      </c>
      <c r="W20" t="str">
        <f>IF(ISNUMBER(SEARCH("infantil dan kemunduran dorongan seks, sensuaitas kebutuhan seksualitas",B20)),"1","0")</f>
        <v>0</v>
      </c>
      <c r="X20" t="str">
        <f>IF(ISNUMBER(SEARCH("Lambang kejantanan,  mungkin anxiety akan kebutuhan sensual",B20)),"1","0")</f>
        <v>0</v>
      </c>
      <c r="Y20" t="str">
        <f>IF(ISNUMBER(SEARCH("Nascistis, mungkin tendensi homoseks",B20)),"1","0")</f>
        <v>0</v>
      </c>
      <c r="Z20" t="str">
        <f>IF(ISNUMBER(SEARCH("Immorality sexuil",B20)),"1","0")</f>
        <v>0</v>
      </c>
      <c r="AA20" t="str">
        <f>IF(ISNUMBER(SEARCH("Suka menyerang",B20)),"1","0")</f>
        <v>0</v>
      </c>
      <c r="AB20" t="str">
        <f>IF(ISNUMBER(SEARCH("Regresi",B20)),"1","0")</f>
        <v>0</v>
      </c>
      <c r="AC20" t="str">
        <f>IF(ISNUMBER(SEARCH("Tekanan/ tuntutan kejantanan",B20)),"1","0")</f>
        <v>1</v>
      </c>
      <c r="AD20" t="str">
        <f>IF(ISNUMBER(SEARCH("Kurang jantan",B20)),"1","0")</f>
        <v>0</v>
      </c>
      <c r="AE20" t="str">
        <f>IF(ISNUMBER(SEARCH("Sifat kekacauan",B20)),"1","0")</f>
        <v>0</v>
      </c>
      <c r="AF20" t="str">
        <f>IF(ISNUMBER(SEARCH("Tendensi castrasi",B20)),"1","0")</f>
        <v>0</v>
      </c>
      <c r="AG20" t="str">
        <f>IF(ISNUMBER(SEARCH("Erotis protes",B20)),"1","0")</f>
        <v>0</v>
      </c>
      <c r="AH20" t="str">
        <f>IF(ISNUMBER(SEARCH("Keraguan pada kejantanan",B20)),"1","0")</f>
        <v>0</v>
      </c>
      <c r="AI20" t="str">
        <f>IF(ISNUMBER(SEARCH("Skizoid",B20)),"1","0")</f>
        <v>0</v>
      </c>
      <c r="AJ20" t="str">
        <f>IF(ISNUMBER(SEARCH("Ingin menunujukkan kejantanan",B20)),"1","0")</f>
        <v>0</v>
      </c>
      <c r="AK20" t="str">
        <f>IF(ISNUMBER(SEARCH("Perhatian berlebihan",B20)),"1","0")</f>
        <v>0</v>
      </c>
      <c r="AL20" t="str">
        <f>IF(ISNUMBER(SEARCH("Mengingkari",B20)),"1","0")</f>
        <v>0</v>
      </c>
      <c r="AM20" t="str">
        <f>IF(ISNUMBER(SEARCH("Wajar",B20)),"1","0")</f>
        <v>1</v>
      </c>
      <c r="AN20" t="str">
        <f>IF(ISNUMBER(SEARCH("Sebagai hiasan",B20)),"1","0")</f>
        <v>0</v>
      </c>
      <c r="AO20" t="str">
        <f>IF(ISNUMBER(SEARCH("Paranoia dan menampakkan",B20)),"1","0")</f>
        <v>0</v>
      </c>
      <c r="AP20" t="str">
        <f>IF(ISNUMBER(SEARCH("Egosentris histeris",B20)),"1","0")</f>
        <v>0</v>
      </c>
      <c r="AQ20" t="str">
        <f>IF(ISNUMBER(SEARCH("Pertautan ide-ide",B20)),"1","0")</f>
        <v>0</v>
      </c>
      <c r="AR20" s="8" t="str">
        <f>IF(ISNUMBER(SEARCH("Paranoidd",B20)),"1","0")</f>
        <v>0</v>
      </c>
      <c r="AS20" t="str">
        <f>IF(ISNUMBER(SEARCH("Ingin mencampakkan dunia luar",B20)),"1","0")</f>
        <v>0</v>
      </c>
      <c r="AT20" t="str">
        <f>IF(ISNUMBER(SEARCH("Emotional immaturity",B20)),"1","0")</f>
        <v>0</v>
      </c>
      <c r="AU20" t="str">
        <f>IF(ISNUMBER(SEARCH("Tanda keengganann",B20)),"1","0")</f>
        <v>0</v>
      </c>
      <c r="AV20" t="str">
        <f>IF(ISNUMBER(SEARCH("Bermusuhan dan mengancam",B20)),"1","0")</f>
        <v>0</v>
      </c>
      <c r="AW20" t="str">
        <f>IF(ISNUMBER(SEARCH("unsur agresif",B20)),"1","0")</f>
        <v>0</v>
      </c>
      <c r="AX20" t="str">
        <f>IF(ISNUMBER(SEARCH("kontak sosila sangat kurang",B20)),"1","0")</f>
        <v>0</v>
      </c>
      <c r="AY20" t="str">
        <f>IF(ISNUMBER(SEARCH("Kekanak-kanakan",B20)),"1","0")</f>
        <v>0</v>
      </c>
      <c r="AZ20" t="str">
        <f>IF(ISNUMBER(SEARCH("terhadap konflik yang dialami",B20)),"1","0")</f>
        <v>0</v>
      </c>
      <c r="BA20" t="str">
        <f>IF(ISNUMBER(SEARCH("Kepicikan pandangan",B20)),"1","0")</f>
        <v>0</v>
      </c>
      <c r="BB20" t="str">
        <f>IF(ISNUMBER(SEARCH("Rangsangan",B20)),"1","0")</f>
        <v>0</v>
      </c>
      <c r="BC20" t="str">
        <f>IF(ISNUMBER(SEARCH("Pikiran kacau",B20)),"1","0")</f>
        <v>0</v>
      </c>
      <c r="BD20" t="str">
        <f>IF(ISNUMBER(SEARCH("Rasa ingin tau hal dosa",B20)),"1","0")</f>
        <v>0</v>
      </c>
      <c r="BE20" t="str">
        <f>IF(ISNUMBER(SEARCH("Menerima dan membutuhkan",B20)),"1","0")</f>
        <v>0</v>
      </c>
      <c r="BF20" t="str">
        <f>IF(ISNUMBER(SEARCH("Psikosomatik",B20)),"1","0")</f>
        <v>1</v>
      </c>
      <c r="BG20" t="str">
        <f>IF(ISNUMBER(SEARCH("Biasa pada anak",B20)),"1","0")</f>
        <v>0</v>
      </c>
      <c r="BH20" t="str">
        <f>IF(ISNUMBER(SEARCH("terus dapat dikatakan sadisme",B20)),"1","0")</f>
        <v>0</v>
      </c>
      <c r="BI20" t="str">
        <f>IF(ISNUMBER(SEARCH("tendensi menyerang secara",B20)),"1","0")</f>
        <v>0</v>
      </c>
      <c r="BJ20" t="str">
        <f>IF(ISNUMBER(SEARCH("Tendensi orang depresif",B20)),"1","0")</f>
        <v>0</v>
      </c>
      <c r="BK20" t="str">
        <f>IF(ISNUMBER(SEARCH("Menentang oral dependency, independent",B20)),"1","0")</f>
        <v>0</v>
      </c>
      <c r="BL20" t="str">
        <f>IF(ISNUMBER(SEARCH("Penolakan terhadap kebutuhan",B20)),"1","0")</f>
        <v>0</v>
      </c>
      <c r="BM20" t="str">
        <f>IF(ISNUMBER(SEARCH("Jika berlebihan mungkin halusinasi",B20)),"1","0")</f>
        <v>0</v>
      </c>
      <c r="BN20" t="str">
        <f>IF(ISNUMBER(SEARCH("Tendensi oposisi",B20)),"1","0")</f>
        <v>0</v>
      </c>
      <c r="BO20" t="str">
        <f>IF(ISNUMBER(SEARCH("Peka terhadap kritik",B20)),"1","0")</f>
        <v>0</v>
      </c>
      <c r="BP20" t="str">
        <f>IF(ISNUMBER(SEARCH("Kesadaran pribadi",B20)),"1","0")</f>
        <v>0</v>
      </c>
      <c r="BQ20" t="str">
        <f>IF(ISNUMBER(SEARCH("Konflik dengan hubungan",B20)),"1","0")</f>
        <v>0</v>
      </c>
      <c r="BR20" t="str">
        <f>IF(ISNUMBER(SEARCH("lebih umum pada orang lanjut usia",B20)),"1","0")</f>
        <v>0</v>
      </c>
      <c r="BS20" t="str">
        <f>IF(ISNUMBER(SEARCH("tak bisa mengambil keputusan",B20)),"1","0")</f>
        <v>0</v>
      </c>
      <c r="BT20" t="str">
        <f>IF(ISNUMBER(SEARCH("dari perasaan tak mampu",B20)),"1","0")</f>
        <v>0</v>
      </c>
      <c r="BU20" t="str">
        <f>IF(ISNUMBER(SEARCH("Adanya dorongan agresif",B20)),"1","0")</f>
        <v>1</v>
      </c>
      <c r="BV20" t="str">
        <f>IF(ISNUMBER(SEARCH("Ketergantungan pada jenis lain",B20)),"1","0")</f>
        <v>0</v>
      </c>
      <c r="BW20" t="str">
        <f>IF(ISNUMBER(SEARCH("Menunjukkan sifat kejantanan",B20)),"1","0")</f>
        <v>0</v>
      </c>
      <c r="BX20" t="str">
        <f t="shared" ref="BX20:BX83" si="0">IF(ISNUMBER(SEARCH("Kurang mampu mengontrol dorongan",B20)),"1","0")</f>
        <v>0</v>
      </c>
      <c r="BY20" t="str">
        <f>IF(ISNUMBER(SEARCH("mungkin rigid",B20)),"1","0")</f>
        <v>0</v>
      </c>
      <c r="BZ20" t="str">
        <f>IF(ISNUMBER(SEARCH("Sering membiarkan dorongan-dorongan",B20)),"1","0")</f>
        <v>0</v>
      </c>
      <c r="CA20" t="str">
        <f>IF(ISNUMBER(SEARCH("Melakukan Kontrol intelektual",B20)),"1","0")</f>
        <v>0</v>
      </c>
      <c r="CB20" t="str">
        <f>IF(ISNUMBER(SEARCH("Dorongan kekuatan fisik, merasa mampu",B20)),"1","0")</f>
        <v>0</v>
      </c>
      <c r="CC20" t="str">
        <f>IF(ISNUMBER(SEARCH("Perasaan inferior, kurang mampu",B20)),"1","0")</f>
        <v>0</v>
      </c>
      <c r="CD20" t="str">
        <f>IF(ISNUMBER(SEARCH("Kaku dan bermusuhan, defensif terhadap permusuhan",B20)),"1","0")</f>
        <v>1</v>
      </c>
      <c r="CE20" t="str">
        <f>IF(ISNUMBER(SEARCH("konflik peran seksualnya",B20)),"1","0")</f>
        <v>0</v>
      </c>
      <c r="CF20" t="str">
        <f>IF(ISNUMBER(SEARCH("Kurang yakin pada kemampuan",B20)),"1","0")</f>
        <v>0</v>
      </c>
      <c r="CG20" t="str">
        <f>IF(ISNUMBER(SEARCH("seimbang dan merasa mampu",B20)),"1","0")</f>
        <v>0</v>
      </c>
      <c r="CH20" t="str">
        <f>IF(ISNUMBER(SEARCH("scizoprenic",B20)),"1","0")</f>
        <v>0</v>
      </c>
      <c r="CI20" t="str">
        <f>IF(ISNUMBER(SEARCH("Gangguan otak yang berhubungan dengan motorik",B20)),"1","0")</f>
        <v>0</v>
      </c>
      <c r="CJ20" t="str">
        <f>IF(ISNUMBER(SEARCH("Konflik dalam kontan dengan",B20)),"1","0")</f>
        <v>0</v>
      </c>
      <c r="CK20" t="str">
        <f>IF(ISNUMBER(SEARCH("bermusuhan dan seksualitas",B20)),"1","0")</f>
        <v>0</v>
      </c>
      <c r="CL20" t="str">
        <f>IF(ISNUMBER(SEARCH("Menolak dunia luar karena rasa curiga",B20)),"1","0")</f>
        <v>0</v>
      </c>
      <c r="CM20" t="str">
        <f>IF(ISNUMBER(SEARCH("Ambisi, kemauan lemah, merasa lemah, loyo",B20)),"1","0")</f>
        <v>1</v>
      </c>
      <c r="CN20" t="str">
        <f>IF(ISNUMBER(SEARCH("Merasa lemah dan sia",B20)),"1","0")</f>
        <v>0</v>
      </c>
      <c r="CO20" t="str">
        <f>IF(ISNUMBER(SEARCH("Lemah, ada hambatan kontak sosial",B20)),"1","0")</f>
        <v>0</v>
      </c>
      <c r="CP20" t="str">
        <f>IF(ISNUMBER(SEARCH("Guilty feeling,",B20)),"1","0")</f>
        <v>0</v>
      </c>
      <c r="CQ20" t="str">
        <f>IF(ISNUMBER(SEARCH("Perasaan menghukum",B20)),"1","0")</f>
        <v>0</v>
      </c>
      <c r="CR20" t="str">
        <f>IF(ISNUMBER(SEARCH("Mengutamakan kekuatan",B20)),"1","0")</f>
        <v>0</v>
      </c>
      <c r="CS20" t="str">
        <f>IF(ISNUMBER(SEARCH("mengharapkan perhatian dan kasih",B20)),"1","0")</f>
        <v>0</v>
      </c>
      <c r="CT20" t="str">
        <f>IF(ISNUMBER(SEARCH("Ambisi dan mencari kompensasi",B20)),"1","0")</f>
        <v>0</v>
      </c>
      <c r="CU20" t="str">
        <f>IF(ISNUMBER(SEARCH("Melaksanakan interaksi sosial",B20)),"1","0")</f>
        <v>0</v>
      </c>
      <c r="CV20" t="str">
        <f>IF(ISNUMBER(SEARCH("Siap berhubungan dengan",B20)),"1","0")</f>
        <v>0</v>
      </c>
      <c r="CW20" t="str">
        <f>IF(ISNUMBER(SEARCH("Butuh dorongan emosionil",B20)),"1","0")</f>
        <v>0</v>
      </c>
      <c r="CX20" t="str">
        <f>IF(ISNUMBER(SEARCH("ingin memperbaiki hubungan sosial karena merasa tak pasti",B20)),"1","0")</f>
        <v>0</v>
      </c>
      <c r="CY20" t="str">
        <f>IF(ISNUMBER(SEARCH("Perasaan tidak pasti dalam kontak",B20)),"1","0")</f>
        <v>0</v>
      </c>
      <c r="CZ20" t="str">
        <f>IF(ISNUMBER(SEARCH("Kesulitan dan",B20)),"1","0")</f>
        <v>0</v>
      </c>
      <c r="DA20" t="str">
        <f t="shared" ref="DA20:DA83" si="1">IF(ISNUMBER(SEARCH("Menolak atau ketidaksediaan berhubungan",B20)),"1","0")</f>
        <v>0</v>
      </c>
      <c r="DB20" t="str">
        <f>IF(ISNUMBER(SEARCH("Rasa bersalah, masturbasi,",B20)),"1","0")</f>
        <v>0</v>
      </c>
      <c r="DC20" t="str">
        <f>IF(ISNUMBER(SEARCH("Perhatian pada seksual,",B20)),"1","0")</f>
        <v>0</v>
      </c>
      <c r="DD20" t="str">
        <f>IF(ISNUMBER(SEARCH("Cenderung ke arah paranoid",B20)),"1","0")</f>
        <v>1</v>
      </c>
      <c r="DE20" t="str">
        <f>IF(ISNUMBER(SEARCH("Agresi terhadap/",B20)),"1","0")</f>
        <v>0</v>
      </c>
      <c r="DF20" t="str">
        <f>IF(ISNUMBER(SEARCH("Agresif dalam bentuk motorik,",B20)),"1","0")</f>
        <v>0</v>
      </c>
      <c r="DG20" t="str">
        <f>IF(ISNUMBER(SEARCH("Penolakan terhadap impuls fisik,",B20)),"1","0")</f>
        <v>0</v>
      </c>
      <c r="DH20" t="str">
        <f>IF(ISNUMBER(SEARCH("menghindari dorongan fisik,",B20)),"1","0")</f>
        <v>0</v>
      </c>
      <c r="DI20" t="str">
        <f>IF(ISNUMBER(SEARCH("Kurang merasakan kepauasan fisik,",B20)),"1","0")</f>
        <v>0</v>
      </c>
      <c r="DJ20" t="str">
        <f>IF(ISNUMBER(SEARCH("Menentang/",B20)),"1","0")</f>
        <v>0</v>
      </c>
      <c r="DK20" t="str">
        <f>IF(ISNUMBER(SEARCH("Perasaan tertekan dan tergantung yang bersifat",B20)),"1","0")</f>
        <v>0</v>
      </c>
      <c r="DL20" t="str">
        <f>IF(ISNUMBER(SEARCH("Berusaha mencapai otoritas,",B20)),"1","0")</f>
        <v>1</v>
      </c>
      <c r="DM20" t="str">
        <f>IF(ISNUMBER(SEARCH("Merasa kurang lincah",B20)),"1","0")</f>
        <v>0</v>
      </c>
      <c r="DN20" t="str">
        <f>IF(ISNUMBER(SEARCH("Menentang kekuasaan,",B20)),"1","0")</f>
        <v>0</v>
      </c>
      <c r="DO20" t="str">
        <f>IF(ISNUMBER(SEARCH("Traumatis, kontrol diri secara impulsif",B20)),"1","0")</f>
        <v>0</v>
      </c>
      <c r="DP20" t="str">
        <f>IF(ISNUMBER(SEARCH("Perasan tidak mampu,",B20)),"1","0")</f>
        <v>0</v>
      </c>
      <c r="DQ20" t="str">
        <f>IF(ISNUMBER(SEARCH("Tertekan, kontrol kaku terhadap",B20)),"1","0")</f>
        <v>0</v>
      </c>
      <c r="DR20" t="str">
        <f>IF(ISNUMBER(SEARCH("Kebutuhan yang besar akan rasa",B20)),"1","0")</f>
        <v>0</v>
      </c>
      <c r="DS20" t="str">
        <f>IF(ISNUMBER(SEARCH("Berhubungan dengan seksualitas pria,",B20)),"1","0")</f>
        <v>0</v>
      </c>
      <c r="DT20" t="str">
        <f>IF(ISNUMBER(SEARCH("Permusuhan yang ditekan,",B20)),"1","0")</f>
        <v>0</v>
      </c>
      <c r="DU20" t="str">
        <f>IF(ISNUMBER(SEARCH("Sifat kepala batu",B20)),"1","0")</f>
        <v>0</v>
      </c>
      <c r="DV20" t="str">
        <f>IF(ISNUMBER(SEARCH("Wajar bagi anak kecil,",B20)),"1","0")</f>
        <v>1</v>
      </c>
      <c r="DW20" t="str">
        <f>IF(ISNUMBER(SEARCH("Vitalitas lemah",B20)),"1","0")</f>
        <v>0</v>
      </c>
      <c r="DX20" t="str">
        <f>IF(ISNUMBER(SEARCH("Skizoid",B20)),"1","0")</f>
        <v>0</v>
      </c>
      <c r="DY20" t="str">
        <f>IF(ISNUMBER(SEARCH("normal",B20)),"1","0")</f>
        <v>1</v>
      </c>
      <c r="DZ20" t="str">
        <f>IF(ISNUMBER(SEARCH("Narsistis",B20)),"1","0")</f>
        <v>0</v>
      </c>
      <c r="EA20" t="str">
        <f>IF(ISNUMBER(SEARCH("Pemujaan terhadap fisik",B20)),"1","0")</f>
        <v>0</v>
      </c>
      <c r="EB20" t="str">
        <f>IF(ISNUMBER(SEARCH("Kurang mantap pada kekautan fisiknya",B20)),"1","0")</f>
        <v>0</v>
      </c>
      <c r="EC20" t="str">
        <f>IF(ISNUMBER(SEARCH("Kompulsif",B20)),"1","0")</f>
        <v>0</v>
      </c>
      <c r="ED20" t="str">
        <f>IF(ISNUMBER(SEARCH("Mencari perhatian, menunjukkan penyesuaian",B20)),"1","0")</f>
        <v>1</v>
      </c>
      <c r="EE20" t="str">
        <f>IF(ISNUMBER(SEARCH("Sering dihubungkan dengan agresi seksuil yang dimunculkan, kurang masak seksuil",B20)),"1","0")</f>
        <v>0</v>
      </c>
      <c r="EF20" t="str">
        <f>IF(ISNUMBER(SEARCH("Deprifasi afeksi, ketergantungan pada ibu",B20)),"1","0")</f>
        <v>0</v>
      </c>
      <c r="EG20" t="str">
        <f>IF(ISNUMBER(SEARCH("Ketergantungan",B20)),"1","0")</f>
        <v>1</v>
      </c>
      <c r="EH20" t="str">
        <f>IF(ISNUMBER(SEARCH("Infantil, etrgantung dependent, kikir, suka minta, kehausan kasih sayang dan perlindungan, usaha mengatasi ketergantungan secara jantan, ketergantungan oral, menekan kebebasan sendiri (terutama pada wanita",B20)),"1","0")</f>
        <v>0</v>
      </c>
      <c r="EI20" t="str">
        <f>IF(ISNUMBER(SEARCH("Ketergantungan pada ibu",B20)),"1","0")</f>
        <v>0</v>
      </c>
      <c r="EJ20" t="str">
        <f>IF(ISNUMBER(SEARCH("Ketergantungan, tidak masak , tidak pasti",B20)),"1","0")</f>
        <v>0</v>
      </c>
      <c r="EK20" t="str">
        <f>IF(ISNUMBER(SEARCH("Santa teliti, formil",B20)),"1","0")</f>
        <v>0</v>
      </c>
      <c r="EL20" t="str">
        <f>IF(ISNUMBER(SEARCH("Kontrol kuat terhadap nafsu",B20)),"1","0")</f>
        <v>0</v>
      </c>
      <c r="EM20" t="str">
        <f>IF(ISNUMBER(SEARCH("Biasa, mudah menyatakan dorongan",B20)),"1","0")</f>
        <v>0</v>
      </c>
      <c r="EN20" t="str">
        <f>IF(ISNUMBER(SEARCH("Obsesif kompulsif",B24)),"1","0")</f>
        <v>0</v>
      </c>
    </row>
    <row r="21" spans="1:144" ht="39.950000000000003" customHeight="1" x14ac:dyDescent="0.25">
      <c r="A21" t="s">
        <v>154</v>
      </c>
      <c r="B21" t="s">
        <v>478</v>
      </c>
      <c r="C21" t="str">
        <f t="shared" ref="C21:C29" si="2">IF(ISNUMBER(SEARCH("Kecenderungan ekshibisionis, merasa mampu diterima secara sosial, keter-gantungan sosial",B21)),"1","0")</f>
        <v>0</v>
      </c>
      <c r="D21" t="str">
        <f t="shared" ref="D21:D84" si="3">IF(ISNUMBER(SEARCH("Depresif, tidak mengakui kenyataan, tertekan secraa neurotis, kurang dorongan berprestasi",B21)),"1","0")</f>
        <v>1</v>
      </c>
      <c r="E21" t="str">
        <f t="shared" ref="E21:E84" si="4">IF(ISNUMBER(SEARCH("perasaan sedih",B21)),"1","0")</f>
        <v>1</v>
      </c>
      <c r="F21" t="str">
        <f t="shared" ref="F21:F84" si="5">IF(ISNUMBER(SEARCH("bersemangat dan motivasi",B21)),"1","0")</f>
        <v>0</v>
      </c>
      <c r="G21" t="str">
        <f t="shared" ref="G21:G84" si="6">IF(ISNUMBER(SEARCH("pegangan",B21)),"1","0")</f>
        <v>0</v>
      </c>
      <c r="H21" t="str">
        <f t="shared" ref="H21:H84" si="7">IF(ISNUMBER(SEARCH("kemauan cukup tinggi",B21)),"1","0")</f>
        <v>0</v>
      </c>
      <c r="I21" t="str">
        <f t="shared" ref="I21:I84" si="8">IF(ISNUMBER(SEARCH("memiliki adaptasi yang cukup baik",B21)),"1","0")</f>
        <v>0</v>
      </c>
      <c r="J21" t="str">
        <f t="shared" ref="J21:J84" si="9">IF(ISNUMBER(SEARCH("perasaan insecure",B21)),"1","0")</f>
        <v>0</v>
      </c>
      <c r="K21" t="str">
        <f t="shared" ref="K21:K84" si="10">IF(ISNUMBER(SEARCH("kontrol emosionil",B21)),"1","0")</f>
        <v>0</v>
      </c>
      <c r="L21" t="str">
        <f t="shared" ref="L21:L84" si="11">IF(ISNUMBER(SEARCH("negativisme",B21)),"1","0")</f>
        <v>0</v>
      </c>
      <c r="M21" t="str">
        <f t="shared" ref="M21:M84" si="12">IF(ISNUMBER(SEARCH("Dikuasai emosi, menekankan masa yang lalu, tendensi impulsif, self oriented, depresif tapi banyak frustasi, introfert, bayak dikendalikan ketaksadaran",B21)),"1","0")</f>
        <v>1</v>
      </c>
      <c r="N21" t="str">
        <f t="shared" ref="N21:N84" si="13">IF(ISNUMBER(SEARCH("Dikuasai emosi, menekankan masa lalu, tendensi impulsif, self-oriented, intro-vert, banyak dikendalikan ketidaksa-daran, depresif",B21)),"1","0")</f>
        <v>0</v>
      </c>
      <c r="O21" t="str">
        <f t="shared" ref="O21:O84" si="14">IF(ISNUMBER(SEARCH("penyesuaian diri baik",B21)),"1","0")</f>
        <v>0</v>
      </c>
      <c r="P21" t="str">
        <f t="shared" ref="P21:P84" si="15">IF(ISNUMBER(SEARCH("menyatakan diri",B21)),"1","0")</f>
        <v>0</v>
      </c>
      <c r="Q21" t="str">
        <f t="shared" ref="Q21:Q84" si="16">IF(ISNUMBER(SEARCH("penuntut",B21)),"1","0")</f>
        <v>1</v>
      </c>
      <c r="R21" t="str">
        <f t="shared" ref="R21:R84" si="17">IF(ISNUMBER(SEARCH("lingkungan",B21)),"1","0")</f>
        <v>0</v>
      </c>
      <c r="S21" t="str">
        <f t="shared" ref="S21:S84" si="18">IF(ISNUMBER(SEARCH("Tendensi hambatan dalam hubungan sosial, neourotis",B21)),"1","0")</f>
        <v>0</v>
      </c>
      <c r="T21" t="str">
        <f t="shared" ref="T21:T84" si="19">IF(ISNUMBER(SEARCH("Ada kemungkinan gangguan organis (misalnya, orang sering sakit, kerusakan otak",B21)),"1","0")</f>
        <v>0</v>
      </c>
      <c r="U21" t="str">
        <f t="shared" ref="U21:U84" si="20">IF(ISNUMBER(SEARCH("aspirasi lebih besar",B21)),"1","0")</f>
        <v>0</v>
      </c>
      <c r="V21" t="str">
        <f t="shared" ref="V21:V84" si="21">IF(ISNUMBER(SEARCH("Merasa kurang jantan",B21)),"1","0")</f>
        <v>0</v>
      </c>
      <c r="W21" t="str">
        <f t="shared" ref="W21:W84" si="22">IF(ISNUMBER(SEARCH("infantil dan kemunduran dorongan seks, sensuaitas kebutuhan seksualitas",B21)),"1","0")</f>
        <v>0</v>
      </c>
      <c r="X21" t="str">
        <f t="shared" ref="X21:X84" si="23">IF(ISNUMBER(SEARCH("Lambang kejantanan,  mungkin anxiety akan kebutuhan sensual",B21)),"1","0")</f>
        <v>0</v>
      </c>
      <c r="Y21" t="str">
        <f t="shared" ref="Y21:Y84" si="24">IF(ISNUMBER(SEARCH("Nascistis, mungkin tendensi homoseks",B21)),"1","0")</f>
        <v>0</v>
      </c>
      <c r="Z21" t="str">
        <f t="shared" ref="Z21:Z84" si="25">IF(ISNUMBER(SEARCH("Immorality sexuil",B21)),"1","0")</f>
        <v>0</v>
      </c>
      <c r="AA21" t="str">
        <f t="shared" ref="AA21:AA84" si="26">IF(ISNUMBER(SEARCH("Suka menyerang",B21)),"1","0")</f>
        <v>0</v>
      </c>
      <c r="AB21" t="str">
        <f t="shared" ref="AB21:AB84" si="27">IF(ISNUMBER(SEARCH("Regresi",B21)),"1","0")</f>
        <v>0</v>
      </c>
      <c r="AC21" t="str">
        <f t="shared" ref="AC21:AC84" si="28">IF(ISNUMBER(SEARCH("Tekanan/ tuntutan kejantanan",B21)),"1","0")</f>
        <v>0</v>
      </c>
      <c r="AD21" t="str">
        <f t="shared" ref="AD21:AD84" si="29">IF(ISNUMBER(SEARCH("Kurang jantan",B21)),"1","0")</f>
        <v>0</v>
      </c>
      <c r="AE21" t="str">
        <f t="shared" ref="AE21:AE84" si="30">IF(ISNUMBER(SEARCH("Sifat kekacauan",B21)),"1","0")</f>
        <v>0</v>
      </c>
      <c r="AF21" t="str">
        <f t="shared" ref="AF21:AF84" si="31">IF(ISNUMBER(SEARCH("Tendensi castrasi",B21)),"1","0")</f>
        <v>0</v>
      </c>
      <c r="AG21" t="str">
        <f t="shared" ref="AG21:AG84" si="32">IF(ISNUMBER(SEARCH("Erotis protes",B21)),"1","0")</f>
        <v>1</v>
      </c>
      <c r="AH21" t="str">
        <f t="shared" ref="AH21:AH84" si="33">IF(ISNUMBER(SEARCH("Keraguan pada kejantanan",B21)),"1","0")</f>
        <v>0</v>
      </c>
      <c r="AI21" t="str">
        <f t="shared" ref="AI21:AI84" si="34">IF(ISNUMBER(SEARCH("Skizoid",B21)),"1","0")</f>
        <v>0</v>
      </c>
      <c r="AJ21" t="str">
        <f t="shared" ref="AJ21:AJ84" si="35">IF(ISNUMBER(SEARCH("Ingin menunujukkan kejantanan",B21)),"1","0")</f>
        <v>0</v>
      </c>
      <c r="AK21" t="str">
        <f t="shared" ref="AK21:AK84" si="36">IF(ISNUMBER(SEARCH("Perhatian berlebihan",B21)),"1","0")</f>
        <v>0</v>
      </c>
      <c r="AL21" t="str">
        <f t="shared" ref="AL21:AL84" si="37">IF(ISNUMBER(SEARCH("Mengingkari",B21)),"1","0")</f>
        <v>0</v>
      </c>
      <c r="AM21" t="str">
        <f t="shared" ref="AM21:AM84" si="38">IF(ISNUMBER(SEARCH("Wajar",B21)),"1","0")</f>
        <v>0</v>
      </c>
      <c r="AN21" t="str">
        <f t="shared" ref="AN21:AN84" si="39">IF(ISNUMBER(SEARCH("Sebagai hiasan",B21)),"1","0")</f>
        <v>0</v>
      </c>
      <c r="AO21" t="str">
        <f t="shared" ref="AO21:AO84" si="40">IF(ISNUMBER(SEARCH("Paranoia dan menampakkan",B21)),"1","0")</f>
        <v>1</v>
      </c>
      <c r="AP21" t="str">
        <f t="shared" ref="AP21:AP84" si="41">IF(ISNUMBER(SEARCH("Egosentris histeris",B21)),"1","0")</f>
        <v>0</v>
      </c>
      <c r="AQ21" t="str">
        <f t="shared" ref="AQ21:AQ84" si="42">IF(ISNUMBER(SEARCH("Pertautan ide-ide",B21)),"1","0")</f>
        <v>0</v>
      </c>
      <c r="AR21" s="8" t="str">
        <f t="shared" ref="AR21:AR84" si="43">IF(ISNUMBER(SEARCH("Paranoid",B21)),"1","0")</f>
        <v>0</v>
      </c>
      <c r="AS21" t="str">
        <f t="shared" ref="AS21:AS84" si="44">IF(ISNUMBER(SEARCH("Ingin mencampakkan dunia luar",B21)),"1","0")</f>
        <v>0</v>
      </c>
      <c r="AT21" t="str">
        <f t="shared" ref="AT21:AT84" si="45">IF(ISNUMBER(SEARCH("Emotional immaturity",B21)),"1","0")</f>
        <v>0</v>
      </c>
      <c r="AU21" t="str">
        <f t="shared" ref="AU21:AU84" si="46">IF(ISNUMBER(SEARCH("Tanda keengganann",B21)),"1","0")</f>
        <v>0</v>
      </c>
      <c r="AV21" t="str">
        <f t="shared" ref="AV21:AV84" si="47">IF(ISNUMBER(SEARCH("Bermusuhan dan mengancam",B21)),"1","0")</f>
        <v>0</v>
      </c>
      <c r="AW21" t="str">
        <f t="shared" ref="AW21:AW84" si="48">IF(ISNUMBER(SEARCH("unsur agresif",B21)),"1","0")</f>
        <v>0</v>
      </c>
      <c r="AX21" t="str">
        <f t="shared" ref="AX21:AX84" si="49">IF(ISNUMBER(SEARCH("kontak sosila sangat kurang",B21)),"1","0")</f>
        <v>0</v>
      </c>
      <c r="AY21" t="str">
        <f t="shared" ref="AY21:AY84" si="50">IF(ISNUMBER(SEARCH("Kekanak-kanakan",B21)),"1","0")</f>
        <v>0</v>
      </c>
      <c r="AZ21" t="str">
        <f t="shared" ref="AZ21:AZ84" si="51">IF(ISNUMBER(SEARCH("terhadap konflik yang dialami",B21)),"1","0")</f>
        <v>0</v>
      </c>
      <c r="BA21" t="str">
        <f t="shared" ref="BA21:BA84" si="52">IF(ISNUMBER(SEARCH("Kepicikan pandangan",B21)),"1","0")</f>
        <v>0</v>
      </c>
      <c r="BB21" t="str">
        <f t="shared" ref="BB21:BB84" si="53">IF(ISNUMBER(SEARCH("Rangsangan",B21)),"1","0")</f>
        <v>0</v>
      </c>
      <c r="BC21" t="str">
        <f t="shared" ref="BC21:BC84" si="54">IF(ISNUMBER(SEARCH("Pikiran kacau",B21)),"1","0")</f>
        <v>0</v>
      </c>
      <c r="BD21" t="str">
        <f t="shared" ref="BD21:BD84" si="55">IF(ISNUMBER(SEARCH("Rasa ingin tau hal dosa",B21)),"1","0")</f>
        <v>0</v>
      </c>
      <c r="BE21" t="str">
        <f t="shared" ref="BE21:BE84" si="56">IF(ISNUMBER(SEARCH("Menerima dan membutuhkan",B21)),"1","0")</f>
        <v>0</v>
      </c>
      <c r="BF21" t="str">
        <f t="shared" ref="BF21:BF84" si="57">IF(ISNUMBER(SEARCH("Psikosomatik",B21)),"1","0")</f>
        <v>0</v>
      </c>
      <c r="BG21" t="str">
        <f t="shared" ref="BG21:BG84" si="58">IF(ISNUMBER(SEARCH("Biasa pada anak",B21)),"1","0")</f>
        <v>0</v>
      </c>
      <c r="BH21" t="str">
        <f t="shared" ref="BH21:BH84" si="59">IF(ISNUMBER(SEARCH("terus dapat dikatakan sadisme",B21)),"1","0")</f>
        <v>0</v>
      </c>
      <c r="BI21" t="str">
        <f t="shared" ref="BI21:BI84" si="60">IF(ISNUMBER(SEARCH("tendensi menyerang secara",B21)),"1","0")</f>
        <v>0</v>
      </c>
      <c r="BJ21" t="str">
        <f t="shared" ref="BJ21:BJ84" si="61">IF(ISNUMBER(SEARCH("Tendensi orang depresif",B21)),"1","0")</f>
        <v>0</v>
      </c>
      <c r="BK21" t="str">
        <f t="shared" ref="BK21:BK84" si="62">IF(ISNUMBER(SEARCH("Menentang oral dependency, independent",B21)),"1","0")</f>
        <v>1</v>
      </c>
      <c r="BL21" t="str">
        <f t="shared" ref="BL21:BL84" si="63">IF(ISNUMBER(SEARCH("Penolakan terhadap kebutuhan",B21)),"1","0")</f>
        <v>0</v>
      </c>
      <c r="BM21" t="str">
        <f t="shared" ref="BM21:BM84" si="64">IF(ISNUMBER(SEARCH("Jika berlebihan mungkin halusinasi",B21)),"1","0")</f>
        <v>0</v>
      </c>
      <c r="BN21" t="str">
        <f t="shared" ref="BN21:BN84" si="65">IF(ISNUMBER(SEARCH("Tendensi oposisi",B21)),"1","0")</f>
        <v>0</v>
      </c>
      <c r="BO21" t="str">
        <f t="shared" ref="BO21:BO84" si="66">IF(ISNUMBER(SEARCH("Peka terhadap kritik",B21)),"1","0")</f>
        <v>0</v>
      </c>
      <c r="BP21" t="str">
        <f t="shared" ref="BP21:BP84" si="67">IF(ISNUMBER(SEARCH("Kesadaran pribadi",B21)),"1","0")</f>
        <v>0</v>
      </c>
      <c r="BQ21" t="str">
        <f t="shared" ref="BQ21:BQ84" si="68">IF(ISNUMBER(SEARCH("Konflik dengan hubungan",B21)),"1","0")</f>
        <v>0</v>
      </c>
      <c r="BR21" t="str">
        <f t="shared" ref="BR21:BR84" si="69">IF(ISNUMBER(SEARCH("lebih umum pada orang lanjut usia",B21)),"1","0")</f>
        <v>0</v>
      </c>
      <c r="BS21" t="str">
        <f t="shared" ref="BS21:BS84" si="70">IF(ISNUMBER(SEARCH("tak bisa mengambil keputusan",B21)),"1","0")</f>
        <v>1</v>
      </c>
      <c r="BT21" t="str">
        <f t="shared" ref="BT21:BT84" si="71">IF(ISNUMBER(SEARCH("dari perasaan tak mampu",B21)),"1","0")</f>
        <v>0</v>
      </c>
      <c r="BU21" t="str">
        <f t="shared" ref="BU21:BU84" si="72">IF(ISNUMBER(SEARCH("Adanya dorongan agresif",B21)),"1","0")</f>
        <v>0</v>
      </c>
      <c r="BV21" t="str">
        <f t="shared" ref="BV21:BV84" si="73">IF(ISNUMBER(SEARCH("Ketergantungan pada jenis lain",B21)),"1","0")</f>
        <v>0</v>
      </c>
      <c r="BW21" t="str">
        <f t="shared" ref="BW21:BW84" si="74">IF(ISNUMBER(SEARCH("Menunjukkan sifat kejantanan",B21)),"1","0")</f>
        <v>0</v>
      </c>
      <c r="BX21" t="str">
        <f t="shared" si="0"/>
        <v>0</v>
      </c>
      <c r="BY21" t="str">
        <f t="shared" ref="BY21:BY84" si="75">IF(ISNUMBER(SEARCH("mungkin rigid",B21)),"1","0")</f>
        <v>0</v>
      </c>
      <c r="BZ21" t="str">
        <f t="shared" ref="BZ21:BZ84" si="76">IF(ISNUMBER(SEARCH("Sering membiarkan dorongan-dorongan",B21)),"1","0")</f>
        <v>0</v>
      </c>
      <c r="CA21" t="str">
        <f t="shared" ref="CA21:CA84" si="77">IF(ISNUMBER(SEARCH("Melakukan Kontrol intelektual",B21)),"1","0")</f>
        <v>0</v>
      </c>
      <c r="CB21" t="str">
        <f t="shared" ref="CB21:CB84" si="78">IF(ISNUMBER(SEARCH("Dorongan kekuatan fisik, merasa mampu",B21)),"1","0")</f>
        <v>0</v>
      </c>
      <c r="CC21" t="str">
        <f t="shared" ref="CC21:CC84" si="79">IF(ISNUMBER(SEARCH("Perasaan inferior, kurang mampu",B21)),"1","0")</f>
        <v>0</v>
      </c>
      <c r="CD21" t="str">
        <f t="shared" ref="CD21:CD84" si="80">IF(ISNUMBER(SEARCH("Kaku dan bermusuhan, defensif terhadap permusuhan",B21)),"1","0")</f>
        <v>0</v>
      </c>
      <c r="CE21" t="str">
        <f t="shared" ref="CE21:CE84" si="81">IF(ISNUMBER(SEARCH("konflik peran seksualnya",B21)),"1","0")</f>
        <v>1</v>
      </c>
      <c r="CF21" t="str">
        <f t="shared" ref="CF21:CF84" si="82">IF(ISNUMBER(SEARCH("Kurang yakin pada kemampuan",B21)),"1","0")</f>
        <v>0</v>
      </c>
      <c r="CG21" t="str">
        <f t="shared" ref="CG21:CG84" si="83">IF(ISNUMBER(SEARCH("seimbang dan merasa mampu",B21)),"1","0")</f>
        <v>0</v>
      </c>
      <c r="CH21" t="str">
        <f t="shared" ref="CH21:CH84" si="84">IF(ISNUMBER(SEARCH("scizoprenic",B21)),"1","0")</f>
        <v>0</v>
      </c>
      <c r="CI21" t="str">
        <f t="shared" ref="CI21:CI84" si="85">IF(ISNUMBER(SEARCH("Gangguan otak yang berhubungan dengan motorik",B21)),"1","0")</f>
        <v>0</v>
      </c>
      <c r="CJ21" t="str">
        <f t="shared" ref="CJ21:CJ84" si="86">IF(ISNUMBER(SEARCH("Konflik dalam kontan dengan",B21)),"1","0")</f>
        <v>0</v>
      </c>
      <c r="CK21" t="str">
        <f t="shared" ref="CK21:CK84" si="87">IF(ISNUMBER(SEARCH("bermusuhan dan seksualitas",B21)),"1","0")</f>
        <v>0</v>
      </c>
      <c r="CL21" t="str">
        <f t="shared" ref="CL21:CL84" si="88">IF(ISNUMBER(SEARCH("Menolak dunia luar karena rasa curiga",B21)),"1","0")</f>
        <v>0</v>
      </c>
      <c r="CM21" t="str">
        <f t="shared" ref="CM21:CM84" si="89">IF(ISNUMBER(SEARCH("Ambisi, kemauan lemah, merasa lemah, loyo",B21)),"1","0")</f>
        <v>0</v>
      </c>
      <c r="CN21" t="str">
        <f t="shared" ref="CN21:CN84" si="90">IF(ISNUMBER(SEARCH("Merasa lemah dan sia",B21)),"1","0")</f>
        <v>0</v>
      </c>
      <c r="CO21" t="str">
        <f t="shared" ref="CO21:CO84" si="91">IF(ISNUMBER(SEARCH("Lemah, ada hambatan kontak sosial",B21)),"1","0")</f>
        <v>0</v>
      </c>
      <c r="CP21" t="str">
        <f t="shared" ref="CP21:CP84" si="92">IF(ISNUMBER(SEARCH("Guilty feeling,",B21)),"1","0")</f>
        <v>0</v>
      </c>
      <c r="CQ21" t="str">
        <f t="shared" ref="CQ21:CQ84" si="93">IF(ISNUMBER(SEARCH("Perasaan menghukum",B21)),"1","0")</f>
        <v>0</v>
      </c>
      <c r="CR21" t="str">
        <f t="shared" ref="CR21:CR84" si="94">IF(ISNUMBER(SEARCH("Mengutamakan kekuatan",B21)),"1","0")</f>
        <v>0</v>
      </c>
      <c r="CS21" t="str">
        <f t="shared" ref="CS21:CS84" si="95">IF(ISNUMBER(SEARCH("mengharapkan perhatian dan kasih",B21)),"1","0")</f>
        <v>0</v>
      </c>
      <c r="CT21" t="str">
        <f t="shared" ref="CT21:CT84" si="96">IF(ISNUMBER(SEARCH("Ambisi dan mencari kompensasi",B21)),"1","0")</f>
        <v>0</v>
      </c>
      <c r="CU21" t="str">
        <f t="shared" ref="CU21:CU84" si="97">IF(ISNUMBER(SEARCH("Melaksanakan interaksi sosial",B21)),"1","0")</f>
        <v>0</v>
      </c>
      <c r="CV21" t="str">
        <f t="shared" ref="CV21:CV84" si="98">IF(ISNUMBER(SEARCH("Siap berhubungan dengan",B21)),"1","0")</f>
        <v>0</v>
      </c>
      <c r="CW21" t="str">
        <f t="shared" ref="CW21:CW84" si="99">IF(ISNUMBER(SEARCH("Butuh dorongan emosionil",B21)),"1","0")</f>
        <v>0</v>
      </c>
      <c r="CX21" t="str">
        <f t="shared" ref="CX21:CX84" si="100">IF(ISNUMBER(SEARCH("ingin memperbaiki hubungan sosial karena merasa tak pasti",B21)),"1","0")</f>
        <v>0</v>
      </c>
      <c r="CY21" t="str">
        <f t="shared" ref="CY21:CY84" si="101">IF(ISNUMBER(SEARCH("Perasaan tidak pasti dalam kontak",B21)),"1","0")</f>
        <v>0</v>
      </c>
      <c r="CZ21" t="str">
        <f t="shared" ref="CZ21:CZ84" si="102">IF(ISNUMBER(SEARCH("Kesulitan dan",B21)),"1","0")</f>
        <v>0</v>
      </c>
      <c r="DA21" t="str">
        <f t="shared" si="1"/>
        <v>1</v>
      </c>
      <c r="DB21" t="str">
        <f t="shared" ref="DB21:DB84" si="103">IF(ISNUMBER(SEARCH("Rasa bersalah, masturbasi,",B21)),"1","0")</f>
        <v>0</v>
      </c>
      <c r="DC21" t="str">
        <f t="shared" ref="DC21:DC84" si="104">IF(ISNUMBER(SEARCH("Perhatian pada seksual,",B21)),"1","0")</f>
        <v>0</v>
      </c>
      <c r="DD21" t="str">
        <f t="shared" ref="DD21:DD84" si="105">IF(ISNUMBER(SEARCH("Cenderung ke arah paranoid",B21)),"1","0")</f>
        <v>0</v>
      </c>
      <c r="DE21" t="str">
        <f t="shared" ref="DE21:DE84" si="106">IF(ISNUMBER(SEARCH("Agresi terhadap/",B21)),"1","0")</f>
        <v>0</v>
      </c>
      <c r="DF21" t="str">
        <f t="shared" ref="DF21:DF84" si="107">IF(ISNUMBER(SEARCH("Agresif dalam bentuk motorik,",B21)),"1","0")</f>
        <v>0</v>
      </c>
      <c r="DG21" t="str">
        <f t="shared" ref="DG21:DG84" si="108">IF(ISNUMBER(SEARCH("Penolakan terhadap impuls fisik,",B21)),"1","0")</f>
        <v>0</v>
      </c>
      <c r="DH21" t="str">
        <f>IF(ISNUMBER(SEARCH("menghindari dorongan fisik,",B21)),"1","0")</f>
        <v>0</v>
      </c>
      <c r="DI21" t="str">
        <f t="shared" ref="DI21:DI84" si="109">IF(ISNUMBER(SEARCH("Kurang merasakan kepauasan fisik,",B21)),"1","0")</f>
        <v>0</v>
      </c>
      <c r="DJ21" t="str">
        <f t="shared" ref="DJ21:DJ84" si="110">IF(ISNUMBER(SEARCH("Menentang/",B21)),"1","0")</f>
        <v>0</v>
      </c>
      <c r="DK21" t="str">
        <f t="shared" ref="DK21:DK84" si="111">IF(ISNUMBER(SEARCH("Perasaan tertekan dan tergantung yang bersifat",B21)),"1","0")</f>
        <v>1</v>
      </c>
      <c r="DL21" t="str">
        <f t="shared" ref="DL21:DL84" si="112">IF(ISNUMBER(SEARCH("Berusaha mencapai otoritas,",B21)),"1","0")</f>
        <v>0</v>
      </c>
      <c r="DM21" t="str">
        <f t="shared" ref="DM21:DM84" si="113">IF(ISNUMBER(SEARCH("Merasa kurang lincah",B21)),"1","0")</f>
        <v>0</v>
      </c>
      <c r="DN21" t="str">
        <f t="shared" ref="DN21:DN84" si="114">IF(ISNUMBER(SEARCH("Menentang kekuasaan,",B21)),"1","0")</f>
        <v>1</v>
      </c>
      <c r="DO21" t="str">
        <f t="shared" ref="DO21:DO84" si="115">IF(ISNUMBER(SEARCH("Traumatis, kontrol diri secara impulsif",B21)),"1","0")</f>
        <v>0</v>
      </c>
      <c r="DP21" t="str">
        <f t="shared" ref="DP21:DP84" si="116">IF(ISNUMBER(SEARCH("Perasan tidak mampu,",B21)),"1","0")</f>
        <v>1</v>
      </c>
      <c r="DQ21" t="str">
        <f t="shared" ref="DQ21:DQ84" si="117">IF(ISNUMBER(SEARCH("Tertekan, kontrol kaku terhadap",B21)),"1","0")</f>
        <v>0</v>
      </c>
      <c r="DR21" t="str">
        <f t="shared" ref="DR21:DR84" si="118">IF(ISNUMBER(SEARCH("Kebutuhan yang besar akan rasa",B21)),"1","0")</f>
        <v>0</v>
      </c>
      <c r="DS21" t="str">
        <f t="shared" ref="DS21:DS84" si="119">IF(ISNUMBER(SEARCH("Berhubungan dengan seksualitas pria,",B21)),"1","0")</f>
        <v>0</v>
      </c>
      <c r="DT21" t="str">
        <f t="shared" ref="DT21:DT84" si="120">IF(ISNUMBER(SEARCH("Permusuhan yang ditekan,",B21)),"1","0")</f>
        <v>0</v>
      </c>
      <c r="DU21" t="str">
        <f t="shared" ref="DU21:DU84" si="121">IF(ISNUMBER(SEARCH("Sifat kepala batu",B21)),"1","0")</f>
        <v>0</v>
      </c>
      <c r="DV21" t="str">
        <f t="shared" ref="DV21:DV84" si="122">IF(ISNUMBER(SEARCH("Wajar bagi anak kecil,",B21)),"1","0")</f>
        <v>0</v>
      </c>
      <c r="DW21" t="str">
        <f t="shared" ref="DW21:DW84" si="123">IF(ISNUMBER(SEARCH("Vitalitas lemah",B21)),"1","0")</f>
        <v>0</v>
      </c>
      <c r="DX21" t="str">
        <f t="shared" ref="DX21:DX84" si="124">IF(ISNUMBER(SEARCH("Skizoid",B21)),"1","0")</f>
        <v>0</v>
      </c>
      <c r="DY21" t="str">
        <f t="shared" ref="DY21:DY84" si="125">IF(ISNUMBER(SEARCH("normal",B21)),"1","0")</f>
        <v>1</v>
      </c>
      <c r="DZ21" t="str">
        <f t="shared" ref="DZ21:DZ84" si="126">IF(ISNUMBER(SEARCH("Narsistis",B21)),"1","0")</f>
        <v>0</v>
      </c>
      <c r="EA21" t="str">
        <f t="shared" ref="EA21:EA84" si="127">IF(ISNUMBER(SEARCH("Pemujaan terhadap fisik",B21)),"1","0")</f>
        <v>0</v>
      </c>
      <c r="EB21" t="str">
        <f t="shared" ref="EB21:EB84" si="128">IF(ISNUMBER(SEARCH("Kurang mantap pada kekautan fisiknya",B21)),"1","0")</f>
        <v>0</v>
      </c>
      <c r="EC21" t="str">
        <f t="shared" ref="EC21:EC84" si="129">IF(ISNUMBER(SEARCH("Kompulsif",B21)),"1","0")</f>
        <v>0</v>
      </c>
      <c r="ED21" t="str">
        <f t="shared" ref="ED21:ED84" si="130">IF(ISNUMBER(SEARCH("Mencari perhatian, menunjukkan penyesuaian",B21)),"1","0")</f>
        <v>0</v>
      </c>
      <c r="EE21" t="str">
        <f t="shared" ref="EE21:EE84" si="131">IF(ISNUMBER(SEARCH("Sering dihubungkan dengan agresi seksuil yang dimunculkan, kurang masak seksuil",B21)),"1","0")</f>
        <v>0</v>
      </c>
      <c r="EF21" t="str">
        <f t="shared" ref="EF21:EF84" si="132">IF(ISNUMBER(SEARCH("Deprifasi afeksi, ketergantungan pada ibu",B21)),"1","0")</f>
        <v>0</v>
      </c>
      <c r="EG21" t="str">
        <f t="shared" ref="EG21:EG84" si="133">IF(ISNUMBER(SEARCH("Ketergantungan",B21)),"1","0")</f>
        <v>0</v>
      </c>
      <c r="EH21" t="str">
        <f t="shared" ref="EH21:EH84" si="134">IF(ISNUMBER(SEARCH("Infantil, etrgantung dependent, kikir, suka minta, kehausan kasih sayang dan perlindungan, usaha mengatasi ketergantungan secara jantan, ketergantungan oral, menekan kebebasan sendiri (terutama pada wanita",B21)),"1","0")</f>
        <v>0</v>
      </c>
      <c r="EI21" t="str">
        <f t="shared" ref="EI21:EI84" si="135">IF(ISNUMBER(SEARCH("Ketergantungan pada ibu",B21)),"1","0")</f>
        <v>0</v>
      </c>
      <c r="EJ21" t="str">
        <f t="shared" ref="EJ21:EJ84" si="136">IF(ISNUMBER(SEARCH("Ketergantungan, tidak masak , tidak pasti",B21)),"1","0")</f>
        <v>0</v>
      </c>
      <c r="EK21" t="str">
        <f t="shared" ref="EK21:EK84" si="137">IF(ISNUMBER(SEARCH("Santa teliti, formil",B21)),"1","0")</f>
        <v>0</v>
      </c>
      <c r="EL21" t="str">
        <f t="shared" ref="EL21:EL84" si="138">IF(ISNUMBER(SEARCH("Kontrol kuat terhadap nafsu",B21)),"1","0")</f>
        <v>0</v>
      </c>
      <c r="EM21" t="str">
        <f t="shared" ref="EM21:EM84" si="139">IF(ISNUMBER(SEARCH("Biasa, mudah menyatakan dorongan",B21)),"1","0")</f>
        <v>1</v>
      </c>
      <c r="EN21" t="str">
        <f t="shared" ref="EN21:EN84" si="140">IF(ISNUMBER(SEARCH("Obsesif kompulsif",B25)),"1","0")</f>
        <v>0</v>
      </c>
    </row>
    <row r="22" spans="1:144" ht="39.950000000000003" customHeight="1" x14ac:dyDescent="0.25">
      <c r="A22" t="s">
        <v>155</v>
      </c>
      <c r="B22" t="s">
        <v>472</v>
      </c>
      <c r="C22" t="str">
        <f t="shared" si="2"/>
        <v>0</v>
      </c>
      <c r="D22" t="str">
        <f t="shared" si="3"/>
        <v>0</v>
      </c>
      <c r="E22" t="str">
        <f t="shared" si="4"/>
        <v>0</v>
      </c>
      <c r="F22" t="str">
        <f t="shared" si="5"/>
        <v>1</v>
      </c>
      <c r="G22" t="str">
        <f t="shared" si="6"/>
        <v>0</v>
      </c>
      <c r="H22" t="str">
        <f t="shared" si="7"/>
        <v>0</v>
      </c>
      <c r="I22" t="str">
        <f t="shared" si="8"/>
        <v>0</v>
      </c>
      <c r="J22" t="str">
        <f t="shared" si="9"/>
        <v>0</v>
      </c>
      <c r="K22" t="str">
        <f t="shared" si="10"/>
        <v>0</v>
      </c>
      <c r="L22" t="str">
        <f t="shared" si="11"/>
        <v>0</v>
      </c>
      <c r="M22" t="str">
        <f t="shared" si="12"/>
        <v>1</v>
      </c>
      <c r="N22" t="str">
        <f t="shared" si="13"/>
        <v>0</v>
      </c>
      <c r="O22" t="str">
        <f t="shared" si="14"/>
        <v>1</v>
      </c>
      <c r="P22" t="str">
        <f t="shared" si="15"/>
        <v>0</v>
      </c>
      <c r="Q22" t="str">
        <f t="shared" si="16"/>
        <v>0</v>
      </c>
      <c r="R22" t="str">
        <f t="shared" si="17"/>
        <v>0</v>
      </c>
      <c r="S22" t="str">
        <f t="shared" si="18"/>
        <v>0</v>
      </c>
      <c r="T22" t="str">
        <f t="shared" si="19"/>
        <v>1</v>
      </c>
      <c r="U22" t="str">
        <f t="shared" si="20"/>
        <v>0</v>
      </c>
      <c r="V22" t="str">
        <f t="shared" si="21"/>
        <v>0</v>
      </c>
      <c r="W22" t="str">
        <f t="shared" si="22"/>
        <v>0</v>
      </c>
      <c r="X22" t="str">
        <f t="shared" si="23"/>
        <v>0</v>
      </c>
      <c r="Y22" t="str">
        <f t="shared" si="24"/>
        <v>0</v>
      </c>
      <c r="Z22" t="str">
        <f t="shared" si="25"/>
        <v>0</v>
      </c>
      <c r="AA22" t="str">
        <f t="shared" si="26"/>
        <v>0</v>
      </c>
      <c r="AB22" t="str">
        <f t="shared" si="27"/>
        <v>0</v>
      </c>
      <c r="AC22" t="str">
        <f t="shared" si="28"/>
        <v>1</v>
      </c>
      <c r="AD22" t="str">
        <f t="shared" si="29"/>
        <v>0</v>
      </c>
      <c r="AE22" t="str">
        <f t="shared" si="30"/>
        <v>0</v>
      </c>
      <c r="AF22" t="str">
        <f t="shared" si="31"/>
        <v>0</v>
      </c>
      <c r="AG22" t="str">
        <f t="shared" si="32"/>
        <v>0</v>
      </c>
      <c r="AH22" t="str">
        <f t="shared" si="33"/>
        <v>0</v>
      </c>
      <c r="AI22" t="str">
        <f t="shared" si="34"/>
        <v>0</v>
      </c>
      <c r="AJ22" t="str">
        <f t="shared" si="35"/>
        <v>0</v>
      </c>
      <c r="AK22" t="str">
        <f t="shared" si="36"/>
        <v>0</v>
      </c>
      <c r="AL22" t="str">
        <f t="shared" si="37"/>
        <v>0</v>
      </c>
      <c r="AM22" t="str">
        <f t="shared" si="38"/>
        <v>1</v>
      </c>
      <c r="AN22" t="str">
        <f t="shared" si="39"/>
        <v>0</v>
      </c>
      <c r="AO22" t="str">
        <f t="shared" si="40"/>
        <v>1</v>
      </c>
      <c r="AP22" t="str">
        <f t="shared" si="41"/>
        <v>0</v>
      </c>
      <c r="AQ22" t="str">
        <f t="shared" si="42"/>
        <v>0</v>
      </c>
      <c r="AR22" s="8" t="str">
        <f t="shared" si="43"/>
        <v>1</v>
      </c>
      <c r="AS22" t="str">
        <f t="shared" si="44"/>
        <v>0</v>
      </c>
      <c r="AT22" t="str">
        <f t="shared" si="45"/>
        <v>0</v>
      </c>
      <c r="AU22" t="str">
        <f t="shared" si="46"/>
        <v>0</v>
      </c>
      <c r="AV22" t="str">
        <f t="shared" si="47"/>
        <v>0</v>
      </c>
      <c r="AW22" t="str">
        <f t="shared" si="48"/>
        <v>0</v>
      </c>
      <c r="AX22" t="str">
        <f t="shared" si="49"/>
        <v>0</v>
      </c>
      <c r="AY22" t="str">
        <f t="shared" si="50"/>
        <v>0</v>
      </c>
      <c r="AZ22" t="str">
        <f t="shared" si="51"/>
        <v>0</v>
      </c>
      <c r="BA22" t="str">
        <f t="shared" si="52"/>
        <v>0</v>
      </c>
      <c r="BB22" t="str">
        <f t="shared" si="53"/>
        <v>0</v>
      </c>
      <c r="BC22" t="str">
        <f t="shared" si="54"/>
        <v>0</v>
      </c>
      <c r="BD22" t="str">
        <f t="shared" si="55"/>
        <v>0</v>
      </c>
      <c r="BE22" t="str">
        <f t="shared" si="56"/>
        <v>0</v>
      </c>
      <c r="BF22" t="str">
        <f t="shared" si="57"/>
        <v>1</v>
      </c>
      <c r="BG22" t="str">
        <f t="shared" si="58"/>
        <v>0</v>
      </c>
      <c r="BH22" t="str">
        <f t="shared" si="59"/>
        <v>0</v>
      </c>
      <c r="BI22" t="str">
        <f t="shared" si="60"/>
        <v>0</v>
      </c>
      <c r="BJ22" t="str">
        <f t="shared" si="61"/>
        <v>0</v>
      </c>
      <c r="BK22" t="str">
        <f t="shared" si="62"/>
        <v>0</v>
      </c>
      <c r="BL22" t="str">
        <f t="shared" si="63"/>
        <v>0</v>
      </c>
      <c r="BM22" t="str">
        <f t="shared" si="64"/>
        <v>0</v>
      </c>
      <c r="BN22" t="str">
        <f t="shared" si="65"/>
        <v>0</v>
      </c>
      <c r="BO22" t="str">
        <f t="shared" si="66"/>
        <v>0</v>
      </c>
      <c r="BP22" t="str">
        <f t="shared" si="67"/>
        <v>0</v>
      </c>
      <c r="BQ22" t="str">
        <f t="shared" si="68"/>
        <v>0</v>
      </c>
      <c r="BR22" t="str">
        <f t="shared" si="69"/>
        <v>0</v>
      </c>
      <c r="BS22" t="str">
        <f t="shared" si="70"/>
        <v>0</v>
      </c>
      <c r="BT22" t="str">
        <f t="shared" si="71"/>
        <v>0</v>
      </c>
      <c r="BU22" t="str">
        <f t="shared" si="72"/>
        <v>0</v>
      </c>
      <c r="BV22" t="str">
        <f t="shared" si="73"/>
        <v>0</v>
      </c>
      <c r="BW22" t="str">
        <f t="shared" si="74"/>
        <v>0</v>
      </c>
      <c r="BX22" t="str">
        <f t="shared" si="0"/>
        <v>0</v>
      </c>
      <c r="BY22" t="str">
        <f t="shared" si="75"/>
        <v>0</v>
      </c>
      <c r="BZ22" t="str">
        <f t="shared" si="76"/>
        <v>0</v>
      </c>
      <c r="CA22" t="str">
        <f t="shared" si="77"/>
        <v>0</v>
      </c>
      <c r="CB22" t="str">
        <f t="shared" si="78"/>
        <v>0</v>
      </c>
      <c r="CC22" t="str">
        <f t="shared" si="79"/>
        <v>0</v>
      </c>
      <c r="CD22" t="str">
        <f t="shared" si="80"/>
        <v>0</v>
      </c>
      <c r="CE22" t="str">
        <f t="shared" si="81"/>
        <v>1</v>
      </c>
      <c r="CF22" t="str">
        <f t="shared" si="82"/>
        <v>0</v>
      </c>
      <c r="CG22" t="str">
        <f t="shared" si="83"/>
        <v>0</v>
      </c>
      <c r="CH22" t="str">
        <f t="shared" si="84"/>
        <v>0</v>
      </c>
      <c r="CI22" t="str">
        <f t="shared" si="85"/>
        <v>0</v>
      </c>
      <c r="CJ22" t="str">
        <f t="shared" si="86"/>
        <v>0</v>
      </c>
      <c r="CK22" t="str">
        <f t="shared" si="87"/>
        <v>0</v>
      </c>
      <c r="CL22" t="str">
        <f t="shared" si="88"/>
        <v>0</v>
      </c>
      <c r="CM22" t="str">
        <f t="shared" si="89"/>
        <v>0</v>
      </c>
      <c r="CN22" t="str">
        <f t="shared" si="90"/>
        <v>0</v>
      </c>
      <c r="CO22" t="str">
        <f t="shared" si="91"/>
        <v>0</v>
      </c>
      <c r="CP22" t="str">
        <f t="shared" si="92"/>
        <v>0</v>
      </c>
      <c r="CQ22" t="str">
        <f t="shared" si="93"/>
        <v>0</v>
      </c>
      <c r="CR22" t="str">
        <f t="shared" si="94"/>
        <v>0</v>
      </c>
      <c r="CS22" t="str">
        <f t="shared" si="95"/>
        <v>0</v>
      </c>
      <c r="CT22" t="str">
        <f t="shared" si="96"/>
        <v>0</v>
      </c>
      <c r="CU22" t="str">
        <f t="shared" si="97"/>
        <v>0</v>
      </c>
      <c r="CV22" t="str">
        <f t="shared" si="98"/>
        <v>0</v>
      </c>
      <c r="CW22" t="str">
        <f t="shared" si="99"/>
        <v>0</v>
      </c>
      <c r="CX22" t="str">
        <f t="shared" si="100"/>
        <v>0</v>
      </c>
      <c r="CY22" t="str">
        <f t="shared" si="101"/>
        <v>0</v>
      </c>
      <c r="CZ22" t="str">
        <f t="shared" si="102"/>
        <v>0</v>
      </c>
      <c r="DA22" t="str">
        <f t="shared" si="1"/>
        <v>1</v>
      </c>
      <c r="DB22" t="str">
        <f t="shared" si="103"/>
        <v>0</v>
      </c>
      <c r="DC22" t="str">
        <f t="shared" si="104"/>
        <v>0</v>
      </c>
      <c r="DD22" t="str">
        <f t="shared" si="105"/>
        <v>0</v>
      </c>
      <c r="DE22" t="str">
        <f t="shared" si="106"/>
        <v>0</v>
      </c>
      <c r="DF22" t="str">
        <f t="shared" si="107"/>
        <v>0</v>
      </c>
      <c r="DG22" t="str">
        <f t="shared" si="108"/>
        <v>0</v>
      </c>
      <c r="DH22" t="str">
        <f>IF(ISNUMBER(SEARCH("menghindari dorongan fisik,",B22)),"1","0")</f>
        <v>0</v>
      </c>
      <c r="DI22" t="str">
        <f t="shared" si="109"/>
        <v>0</v>
      </c>
      <c r="DJ22" t="str">
        <f t="shared" si="110"/>
        <v>0</v>
      </c>
      <c r="DK22" t="str">
        <f t="shared" si="111"/>
        <v>0</v>
      </c>
      <c r="DL22" t="str">
        <f t="shared" si="112"/>
        <v>0</v>
      </c>
      <c r="DM22" t="str">
        <f t="shared" si="113"/>
        <v>0</v>
      </c>
      <c r="DN22" t="str">
        <f t="shared" si="114"/>
        <v>0</v>
      </c>
      <c r="DO22" t="str">
        <f t="shared" si="115"/>
        <v>0</v>
      </c>
      <c r="DP22" t="str">
        <f t="shared" si="116"/>
        <v>0</v>
      </c>
      <c r="DQ22" t="str">
        <f t="shared" si="117"/>
        <v>0</v>
      </c>
      <c r="DR22" t="str">
        <f t="shared" si="118"/>
        <v>0</v>
      </c>
      <c r="DS22" t="str">
        <f t="shared" si="119"/>
        <v>0</v>
      </c>
      <c r="DT22" t="str">
        <f t="shared" si="120"/>
        <v>0</v>
      </c>
      <c r="DU22" t="str">
        <f t="shared" si="121"/>
        <v>0</v>
      </c>
      <c r="DV22" t="str">
        <f t="shared" si="122"/>
        <v>1</v>
      </c>
      <c r="DW22" t="str">
        <f t="shared" si="123"/>
        <v>0</v>
      </c>
      <c r="DX22" t="str">
        <f t="shared" si="124"/>
        <v>0</v>
      </c>
      <c r="DY22" t="str">
        <f t="shared" si="125"/>
        <v>1</v>
      </c>
      <c r="DZ22" t="str">
        <f t="shared" si="126"/>
        <v>0</v>
      </c>
      <c r="EA22" t="str">
        <f t="shared" si="127"/>
        <v>0</v>
      </c>
      <c r="EB22" t="str">
        <f t="shared" si="128"/>
        <v>0</v>
      </c>
      <c r="EC22" t="str">
        <f t="shared" si="129"/>
        <v>0</v>
      </c>
      <c r="ED22" t="str">
        <f t="shared" si="130"/>
        <v>0</v>
      </c>
      <c r="EE22" t="str">
        <f t="shared" si="131"/>
        <v>0</v>
      </c>
      <c r="EF22" t="str">
        <f t="shared" si="132"/>
        <v>0</v>
      </c>
      <c r="EG22" t="str">
        <f t="shared" si="133"/>
        <v>1</v>
      </c>
      <c r="EH22" t="str">
        <f t="shared" si="134"/>
        <v>0</v>
      </c>
      <c r="EI22" t="str">
        <f t="shared" si="135"/>
        <v>1</v>
      </c>
      <c r="EJ22" t="str">
        <f t="shared" si="136"/>
        <v>0</v>
      </c>
      <c r="EK22" t="str">
        <f t="shared" si="137"/>
        <v>0</v>
      </c>
      <c r="EL22" t="str">
        <f t="shared" si="138"/>
        <v>0</v>
      </c>
      <c r="EM22" t="str">
        <f t="shared" si="139"/>
        <v>0</v>
      </c>
      <c r="EN22" t="str">
        <f t="shared" si="140"/>
        <v>0</v>
      </c>
    </row>
    <row r="23" spans="1:144" ht="39.950000000000003" customHeight="1" x14ac:dyDescent="0.25">
      <c r="A23" t="s">
        <v>156</v>
      </c>
      <c r="B23" t="s">
        <v>469</v>
      </c>
      <c r="C23" t="str">
        <f t="shared" si="2"/>
        <v>0</v>
      </c>
      <c r="D23" t="str">
        <f t="shared" si="3"/>
        <v>1</v>
      </c>
      <c r="E23" t="str">
        <f t="shared" si="4"/>
        <v>1</v>
      </c>
      <c r="F23" t="str">
        <f t="shared" si="5"/>
        <v>0</v>
      </c>
      <c r="G23" t="str">
        <f t="shared" si="6"/>
        <v>0</v>
      </c>
      <c r="H23" t="str">
        <f t="shared" si="7"/>
        <v>0</v>
      </c>
      <c r="I23" t="str">
        <f t="shared" si="8"/>
        <v>0</v>
      </c>
      <c r="J23" t="str">
        <f t="shared" si="9"/>
        <v>1</v>
      </c>
      <c r="K23" t="str">
        <f t="shared" si="10"/>
        <v>0</v>
      </c>
      <c r="L23" t="str">
        <f t="shared" si="11"/>
        <v>0</v>
      </c>
      <c r="M23" t="str">
        <f t="shared" si="12"/>
        <v>0</v>
      </c>
      <c r="N23" t="str">
        <f t="shared" si="13"/>
        <v>0</v>
      </c>
      <c r="O23" t="str">
        <f t="shared" si="14"/>
        <v>1</v>
      </c>
      <c r="P23" t="str">
        <f t="shared" si="15"/>
        <v>0</v>
      </c>
      <c r="Q23" t="str">
        <f t="shared" si="16"/>
        <v>0</v>
      </c>
      <c r="R23" t="str">
        <f t="shared" si="17"/>
        <v>0</v>
      </c>
      <c r="S23" t="str">
        <f t="shared" si="18"/>
        <v>0</v>
      </c>
      <c r="T23" t="str">
        <f t="shared" si="19"/>
        <v>0</v>
      </c>
      <c r="U23" t="str">
        <f t="shared" si="20"/>
        <v>0</v>
      </c>
      <c r="V23" t="str">
        <f t="shared" si="21"/>
        <v>0</v>
      </c>
      <c r="W23" t="str">
        <f t="shared" si="22"/>
        <v>0</v>
      </c>
      <c r="X23" t="str">
        <f t="shared" si="23"/>
        <v>0</v>
      </c>
      <c r="Y23" t="str">
        <f t="shared" si="24"/>
        <v>0</v>
      </c>
      <c r="Z23" t="str">
        <f t="shared" si="25"/>
        <v>0</v>
      </c>
      <c r="AA23" t="str">
        <f t="shared" si="26"/>
        <v>0</v>
      </c>
      <c r="AB23" t="str">
        <f t="shared" si="27"/>
        <v>0</v>
      </c>
      <c r="AC23" t="str">
        <f t="shared" si="28"/>
        <v>0</v>
      </c>
      <c r="AD23" t="str">
        <f t="shared" si="29"/>
        <v>0</v>
      </c>
      <c r="AE23" t="str">
        <f t="shared" si="30"/>
        <v>1</v>
      </c>
      <c r="AF23" t="str">
        <f t="shared" si="31"/>
        <v>0</v>
      </c>
      <c r="AG23" t="str">
        <f t="shared" si="32"/>
        <v>0</v>
      </c>
      <c r="AH23" t="str">
        <f t="shared" si="33"/>
        <v>0</v>
      </c>
      <c r="AI23" t="str">
        <f t="shared" si="34"/>
        <v>0</v>
      </c>
      <c r="AJ23" t="str">
        <f t="shared" si="35"/>
        <v>0</v>
      </c>
      <c r="AK23" t="str">
        <f t="shared" si="36"/>
        <v>0</v>
      </c>
      <c r="AL23" t="str">
        <f t="shared" si="37"/>
        <v>0</v>
      </c>
      <c r="AM23" t="str">
        <f t="shared" si="38"/>
        <v>1</v>
      </c>
      <c r="AN23" t="str">
        <f t="shared" si="39"/>
        <v>0</v>
      </c>
      <c r="AO23" t="str">
        <f t="shared" si="40"/>
        <v>0</v>
      </c>
      <c r="AP23" t="str">
        <f t="shared" si="41"/>
        <v>0</v>
      </c>
      <c r="AQ23" t="str">
        <f t="shared" si="42"/>
        <v>0</v>
      </c>
      <c r="AR23" t="str">
        <f t="shared" si="43"/>
        <v>0</v>
      </c>
      <c r="AS23" t="str">
        <f t="shared" si="44"/>
        <v>0</v>
      </c>
      <c r="AT23" t="str">
        <f t="shared" si="45"/>
        <v>0</v>
      </c>
      <c r="AU23" t="str">
        <f t="shared" si="46"/>
        <v>0</v>
      </c>
      <c r="AV23" t="str">
        <f t="shared" si="47"/>
        <v>0</v>
      </c>
      <c r="AW23" t="str">
        <f t="shared" si="48"/>
        <v>0</v>
      </c>
      <c r="AX23" t="str">
        <f t="shared" si="49"/>
        <v>0</v>
      </c>
      <c r="AY23" t="str">
        <f t="shared" si="50"/>
        <v>0</v>
      </c>
      <c r="AZ23" t="str">
        <f t="shared" si="51"/>
        <v>0</v>
      </c>
      <c r="BA23" t="str">
        <f t="shared" si="52"/>
        <v>0</v>
      </c>
      <c r="BB23" t="str">
        <f t="shared" si="53"/>
        <v>0</v>
      </c>
      <c r="BC23" t="str">
        <f t="shared" si="54"/>
        <v>0</v>
      </c>
      <c r="BD23" t="str">
        <f t="shared" si="55"/>
        <v>0</v>
      </c>
      <c r="BE23" t="str">
        <f t="shared" si="56"/>
        <v>0</v>
      </c>
      <c r="BF23" t="str">
        <f t="shared" si="57"/>
        <v>0</v>
      </c>
      <c r="BG23" t="str">
        <f t="shared" si="58"/>
        <v>0</v>
      </c>
      <c r="BH23" t="str">
        <f t="shared" si="59"/>
        <v>0</v>
      </c>
      <c r="BI23" t="str">
        <f t="shared" si="60"/>
        <v>0</v>
      </c>
      <c r="BJ23" t="str">
        <f t="shared" si="61"/>
        <v>0</v>
      </c>
      <c r="BK23" t="str">
        <f t="shared" si="62"/>
        <v>0</v>
      </c>
      <c r="BL23" t="str">
        <f t="shared" si="63"/>
        <v>0</v>
      </c>
      <c r="BM23" t="str">
        <f t="shared" si="64"/>
        <v>0</v>
      </c>
      <c r="BN23" t="str">
        <f t="shared" si="65"/>
        <v>0</v>
      </c>
      <c r="BO23" t="str">
        <f t="shared" si="66"/>
        <v>0</v>
      </c>
      <c r="BP23" t="str">
        <f t="shared" si="67"/>
        <v>0</v>
      </c>
      <c r="BQ23" t="str">
        <f t="shared" si="68"/>
        <v>0</v>
      </c>
      <c r="BR23" t="str">
        <f t="shared" si="69"/>
        <v>0</v>
      </c>
      <c r="BS23" t="str">
        <f t="shared" si="70"/>
        <v>1</v>
      </c>
      <c r="BT23" t="str">
        <f t="shared" si="71"/>
        <v>0</v>
      </c>
      <c r="BU23" t="str">
        <f t="shared" si="72"/>
        <v>0</v>
      </c>
      <c r="BV23" t="str">
        <f t="shared" si="73"/>
        <v>0</v>
      </c>
      <c r="BW23" t="str">
        <f t="shared" si="74"/>
        <v>0</v>
      </c>
      <c r="BX23" t="str">
        <f t="shared" si="0"/>
        <v>0</v>
      </c>
      <c r="BY23" t="str">
        <f t="shared" si="75"/>
        <v>0</v>
      </c>
      <c r="BZ23" t="str">
        <f t="shared" si="76"/>
        <v>0</v>
      </c>
      <c r="CA23" t="str">
        <f t="shared" si="77"/>
        <v>0</v>
      </c>
      <c r="CB23" t="str">
        <f t="shared" si="78"/>
        <v>0</v>
      </c>
      <c r="CC23" t="str">
        <f t="shared" si="79"/>
        <v>0</v>
      </c>
      <c r="CD23" t="str">
        <f t="shared" si="80"/>
        <v>0</v>
      </c>
      <c r="CE23" t="str">
        <f t="shared" si="81"/>
        <v>0</v>
      </c>
      <c r="CF23" t="str">
        <f t="shared" si="82"/>
        <v>0</v>
      </c>
      <c r="CG23" t="str">
        <f t="shared" si="83"/>
        <v>1</v>
      </c>
      <c r="CH23" t="str">
        <f t="shared" si="84"/>
        <v>0</v>
      </c>
      <c r="CI23" t="str">
        <f t="shared" si="85"/>
        <v>0</v>
      </c>
      <c r="CJ23" t="str">
        <f t="shared" si="86"/>
        <v>0</v>
      </c>
      <c r="CK23" t="str">
        <f t="shared" si="87"/>
        <v>0</v>
      </c>
      <c r="CL23" t="str">
        <f t="shared" si="88"/>
        <v>0</v>
      </c>
      <c r="CM23" t="str">
        <f t="shared" si="89"/>
        <v>0</v>
      </c>
      <c r="CN23" t="str">
        <f t="shared" si="90"/>
        <v>0</v>
      </c>
      <c r="CO23" t="str">
        <f t="shared" si="91"/>
        <v>0</v>
      </c>
      <c r="CP23" t="str">
        <f t="shared" si="92"/>
        <v>0</v>
      </c>
      <c r="CQ23" t="str">
        <f t="shared" si="93"/>
        <v>0</v>
      </c>
      <c r="CR23" t="str">
        <f t="shared" si="94"/>
        <v>0</v>
      </c>
      <c r="CS23" t="str">
        <f t="shared" si="95"/>
        <v>1</v>
      </c>
      <c r="CT23" t="str">
        <f t="shared" si="96"/>
        <v>0</v>
      </c>
      <c r="CU23" t="str">
        <f t="shared" si="97"/>
        <v>0</v>
      </c>
      <c r="CV23" t="str">
        <f t="shared" si="98"/>
        <v>0</v>
      </c>
      <c r="CW23" t="str">
        <f t="shared" si="99"/>
        <v>0</v>
      </c>
      <c r="CX23" t="str">
        <f t="shared" si="100"/>
        <v>0</v>
      </c>
      <c r="CY23" t="str">
        <f t="shared" si="101"/>
        <v>1</v>
      </c>
      <c r="CZ23" t="str">
        <f t="shared" si="102"/>
        <v>0</v>
      </c>
      <c r="DA23" t="str">
        <f t="shared" si="1"/>
        <v>0</v>
      </c>
      <c r="DB23" t="str">
        <f t="shared" si="103"/>
        <v>0</v>
      </c>
      <c r="DC23" t="str">
        <f t="shared" si="104"/>
        <v>0</v>
      </c>
      <c r="DD23" t="str">
        <f t="shared" si="105"/>
        <v>0</v>
      </c>
      <c r="DE23" t="str">
        <f t="shared" si="106"/>
        <v>0</v>
      </c>
      <c r="DF23" t="str">
        <f t="shared" si="107"/>
        <v>0</v>
      </c>
      <c r="DG23" t="str">
        <f t="shared" si="108"/>
        <v>0</v>
      </c>
      <c r="DH23" t="str">
        <f>IF(ISNUMBER(SEARCH("menghindari dorongan fisik,",B23)),"1","0")</f>
        <v>0</v>
      </c>
      <c r="DI23" t="str">
        <f t="shared" si="109"/>
        <v>0</v>
      </c>
      <c r="DJ23" t="str">
        <f t="shared" si="110"/>
        <v>0</v>
      </c>
      <c r="DK23" t="str">
        <f t="shared" si="111"/>
        <v>1</v>
      </c>
      <c r="DL23" t="str">
        <f t="shared" si="112"/>
        <v>0</v>
      </c>
      <c r="DM23" t="str">
        <f t="shared" si="113"/>
        <v>0</v>
      </c>
      <c r="DN23" t="str">
        <f t="shared" si="114"/>
        <v>0</v>
      </c>
      <c r="DO23" t="str">
        <f t="shared" si="115"/>
        <v>0</v>
      </c>
      <c r="DP23" t="str">
        <f t="shared" si="116"/>
        <v>1</v>
      </c>
      <c r="DQ23" t="str">
        <f t="shared" si="117"/>
        <v>0</v>
      </c>
      <c r="DR23" t="str">
        <f t="shared" si="118"/>
        <v>0</v>
      </c>
      <c r="DS23" t="str">
        <f t="shared" si="119"/>
        <v>0</v>
      </c>
      <c r="DT23" t="str">
        <f t="shared" si="120"/>
        <v>0</v>
      </c>
      <c r="DU23" t="str">
        <f t="shared" si="121"/>
        <v>0</v>
      </c>
      <c r="DV23" t="str">
        <f t="shared" si="122"/>
        <v>0</v>
      </c>
      <c r="DW23" t="str">
        <f t="shared" si="123"/>
        <v>0</v>
      </c>
      <c r="DX23" t="str">
        <f t="shared" si="124"/>
        <v>0</v>
      </c>
      <c r="DY23" t="str">
        <f t="shared" si="125"/>
        <v>1</v>
      </c>
      <c r="DZ23" t="str">
        <f t="shared" si="126"/>
        <v>0</v>
      </c>
      <c r="EA23" t="str">
        <f t="shared" si="127"/>
        <v>0</v>
      </c>
      <c r="EB23" t="str">
        <f t="shared" si="128"/>
        <v>0</v>
      </c>
      <c r="EC23" t="str">
        <f t="shared" si="129"/>
        <v>0</v>
      </c>
      <c r="ED23" t="str">
        <f t="shared" si="130"/>
        <v>1</v>
      </c>
      <c r="EE23" t="str">
        <f t="shared" si="131"/>
        <v>0</v>
      </c>
      <c r="EF23" t="str">
        <f t="shared" si="132"/>
        <v>0</v>
      </c>
      <c r="EG23" t="str">
        <f t="shared" si="133"/>
        <v>0</v>
      </c>
      <c r="EH23" t="str">
        <f t="shared" si="134"/>
        <v>0</v>
      </c>
      <c r="EI23" t="str">
        <f t="shared" si="135"/>
        <v>0</v>
      </c>
      <c r="EJ23" t="str">
        <f t="shared" si="136"/>
        <v>0</v>
      </c>
      <c r="EK23" t="str">
        <f t="shared" si="137"/>
        <v>0</v>
      </c>
      <c r="EL23" t="str">
        <f t="shared" si="138"/>
        <v>0</v>
      </c>
      <c r="EM23" t="str">
        <f t="shared" si="139"/>
        <v>0</v>
      </c>
      <c r="EN23" t="str">
        <f t="shared" si="140"/>
        <v>0</v>
      </c>
    </row>
    <row r="24" spans="1:144" ht="39.950000000000003" customHeight="1" x14ac:dyDescent="0.25">
      <c r="A24" t="s">
        <v>157</v>
      </c>
      <c r="B24" t="s">
        <v>479</v>
      </c>
      <c r="C24" t="str">
        <f t="shared" si="2"/>
        <v>0</v>
      </c>
      <c r="D24" t="str">
        <f t="shared" si="3"/>
        <v>1</v>
      </c>
      <c r="E24" t="str">
        <f t="shared" si="4"/>
        <v>1</v>
      </c>
      <c r="F24" t="str">
        <f t="shared" si="5"/>
        <v>0</v>
      </c>
      <c r="G24" t="str">
        <f t="shared" si="6"/>
        <v>0</v>
      </c>
      <c r="H24" t="str">
        <f t="shared" si="7"/>
        <v>0</v>
      </c>
      <c r="I24" t="str">
        <f t="shared" si="8"/>
        <v>0</v>
      </c>
      <c r="J24" t="str">
        <f t="shared" si="9"/>
        <v>0</v>
      </c>
      <c r="K24" t="str">
        <f t="shared" si="10"/>
        <v>0</v>
      </c>
      <c r="L24" t="str">
        <f t="shared" si="11"/>
        <v>0</v>
      </c>
      <c r="M24" t="str">
        <f t="shared" si="12"/>
        <v>1</v>
      </c>
      <c r="N24" t="str">
        <f t="shared" si="13"/>
        <v>0</v>
      </c>
      <c r="O24" t="str">
        <f t="shared" si="14"/>
        <v>0</v>
      </c>
      <c r="P24" t="str">
        <f t="shared" si="15"/>
        <v>0</v>
      </c>
      <c r="Q24" t="str">
        <f t="shared" si="16"/>
        <v>1</v>
      </c>
      <c r="R24" t="str">
        <f t="shared" si="17"/>
        <v>0</v>
      </c>
      <c r="S24" t="str">
        <f t="shared" si="18"/>
        <v>0</v>
      </c>
      <c r="T24" t="str">
        <f t="shared" si="19"/>
        <v>0</v>
      </c>
      <c r="U24" t="str">
        <f t="shared" si="20"/>
        <v>0</v>
      </c>
      <c r="V24" t="str">
        <f t="shared" si="21"/>
        <v>0</v>
      </c>
      <c r="W24" t="str">
        <f t="shared" si="22"/>
        <v>0</v>
      </c>
      <c r="X24" t="str">
        <f t="shared" si="23"/>
        <v>0</v>
      </c>
      <c r="Y24" t="str">
        <f t="shared" si="24"/>
        <v>0</v>
      </c>
      <c r="Z24" t="str">
        <f t="shared" si="25"/>
        <v>0</v>
      </c>
      <c r="AA24" t="str">
        <f t="shared" si="26"/>
        <v>1</v>
      </c>
      <c r="AB24" t="str">
        <f t="shared" si="27"/>
        <v>0</v>
      </c>
      <c r="AC24" t="str">
        <f t="shared" si="28"/>
        <v>0</v>
      </c>
      <c r="AD24" t="str">
        <f t="shared" si="29"/>
        <v>0</v>
      </c>
      <c r="AE24" t="str">
        <f t="shared" si="30"/>
        <v>0</v>
      </c>
      <c r="AF24" t="str">
        <f t="shared" si="31"/>
        <v>0</v>
      </c>
      <c r="AG24" t="str">
        <f t="shared" si="32"/>
        <v>0</v>
      </c>
      <c r="AH24" t="str">
        <f t="shared" si="33"/>
        <v>0</v>
      </c>
      <c r="AI24" t="str">
        <f t="shared" si="34"/>
        <v>0</v>
      </c>
      <c r="AJ24" t="str">
        <f t="shared" si="35"/>
        <v>0</v>
      </c>
      <c r="AK24" t="str">
        <f t="shared" si="36"/>
        <v>0</v>
      </c>
      <c r="AL24" t="str">
        <f t="shared" si="37"/>
        <v>0</v>
      </c>
      <c r="AM24" t="str">
        <f t="shared" si="38"/>
        <v>1</v>
      </c>
      <c r="AN24" t="str">
        <f t="shared" si="39"/>
        <v>0</v>
      </c>
      <c r="AO24" t="str">
        <f t="shared" si="40"/>
        <v>0</v>
      </c>
      <c r="AP24" t="str">
        <f t="shared" si="41"/>
        <v>0</v>
      </c>
      <c r="AQ24" t="str">
        <f t="shared" si="42"/>
        <v>0</v>
      </c>
      <c r="AR24" t="str">
        <f t="shared" si="43"/>
        <v>0</v>
      </c>
      <c r="AS24" t="str">
        <f t="shared" si="44"/>
        <v>0</v>
      </c>
      <c r="AT24" t="str">
        <f t="shared" si="45"/>
        <v>0</v>
      </c>
      <c r="AU24" t="str">
        <f t="shared" si="46"/>
        <v>0</v>
      </c>
      <c r="AV24" t="str">
        <f t="shared" si="47"/>
        <v>0</v>
      </c>
      <c r="AW24" t="str">
        <f t="shared" si="48"/>
        <v>0</v>
      </c>
      <c r="AX24" t="str">
        <f t="shared" si="49"/>
        <v>0</v>
      </c>
      <c r="AY24" t="str">
        <f t="shared" si="50"/>
        <v>0</v>
      </c>
      <c r="AZ24" t="str">
        <f t="shared" si="51"/>
        <v>0</v>
      </c>
      <c r="BA24" t="str">
        <f t="shared" si="52"/>
        <v>0</v>
      </c>
      <c r="BB24" t="str">
        <f t="shared" si="53"/>
        <v>0</v>
      </c>
      <c r="BC24" t="str">
        <f t="shared" si="54"/>
        <v>1</v>
      </c>
      <c r="BD24" t="str">
        <f t="shared" si="55"/>
        <v>0</v>
      </c>
      <c r="BE24" t="str">
        <f t="shared" si="56"/>
        <v>0</v>
      </c>
      <c r="BF24" t="str">
        <f t="shared" si="57"/>
        <v>0</v>
      </c>
      <c r="BG24" t="str">
        <f t="shared" si="58"/>
        <v>0</v>
      </c>
      <c r="BH24" t="str">
        <f t="shared" si="59"/>
        <v>1</v>
      </c>
      <c r="BI24" t="str">
        <f t="shared" si="60"/>
        <v>0</v>
      </c>
      <c r="BJ24" t="str">
        <f t="shared" si="61"/>
        <v>0</v>
      </c>
      <c r="BK24" t="str">
        <f t="shared" si="62"/>
        <v>0</v>
      </c>
      <c r="BL24" t="str">
        <f t="shared" si="63"/>
        <v>0</v>
      </c>
      <c r="BM24" t="str">
        <f t="shared" si="64"/>
        <v>0</v>
      </c>
      <c r="BN24" t="str">
        <f t="shared" si="65"/>
        <v>0</v>
      </c>
      <c r="BO24" t="str">
        <f t="shared" si="66"/>
        <v>1</v>
      </c>
      <c r="BP24" t="str">
        <f t="shared" si="67"/>
        <v>0</v>
      </c>
      <c r="BQ24" t="str">
        <f t="shared" si="68"/>
        <v>0</v>
      </c>
      <c r="BR24" t="str">
        <f t="shared" si="69"/>
        <v>0</v>
      </c>
      <c r="BS24" t="str">
        <f t="shared" si="70"/>
        <v>1</v>
      </c>
      <c r="BT24" t="str">
        <f t="shared" si="71"/>
        <v>0</v>
      </c>
      <c r="BU24" t="str">
        <f t="shared" si="72"/>
        <v>0</v>
      </c>
      <c r="BV24" t="str">
        <f t="shared" si="73"/>
        <v>0</v>
      </c>
      <c r="BW24" t="str">
        <f t="shared" si="74"/>
        <v>0</v>
      </c>
      <c r="BX24" t="str">
        <f t="shared" si="0"/>
        <v>0</v>
      </c>
      <c r="BY24" t="str">
        <f t="shared" si="75"/>
        <v>0</v>
      </c>
      <c r="BZ24" t="str">
        <f t="shared" si="76"/>
        <v>0</v>
      </c>
      <c r="CA24" t="str">
        <f t="shared" si="77"/>
        <v>1</v>
      </c>
      <c r="CB24" t="str">
        <f t="shared" si="78"/>
        <v>0</v>
      </c>
      <c r="CC24" t="str">
        <f t="shared" si="79"/>
        <v>0</v>
      </c>
      <c r="CD24" t="str">
        <f t="shared" si="80"/>
        <v>0</v>
      </c>
      <c r="CE24" t="str">
        <f t="shared" si="81"/>
        <v>0</v>
      </c>
      <c r="CF24" t="str">
        <f t="shared" si="82"/>
        <v>0</v>
      </c>
      <c r="CG24" t="str">
        <f t="shared" si="83"/>
        <v>0</v>
      </c>
      <c r="CH24" t="str">
        <f t="shared" si="84"/>
        <v>0</v>
      </c>
      <c r="CI24" t="str">
        <f t="shared" si="85"/>
        <v>1</v>
      </c>
      <c r="CJ24" t="str">
        <f t="shared" si="86"/>
        <v>0</v>
      </c>
      <c r="CK24" t="str">
        <f t="shared" si="87"/>
        <v>0</v>
      </c>
      <c r="CL24" t="str">
        <f t="shared" si="88"/>
        <v>0</v>
      </c>
      <c r="CM24" t="str">
        <f t="shared" si="89"/>
        <v>0</v>
      </c>
      <c r="CN24" t="str">
        <f t="shared" si="90"/>
        <v>0</v>
      </c>
      <c r="CO24" t="str">
        <f t="shared" si="91"/>
        <v>0</v>
      </c>
      <c r="CP24" t="str">
        <f t="shared" si="92"/>
        <v>0</v>
      </c>
      <c r="CQ24" t="str">
        <f t="shared" si="93"/>
        <v>0</v>
      </c>
      <c r="CR24" t="str">
        <f t="shared" si="94"/>
        <v>0</v>
      </c>
      <c r="CS24" t="str">
        <f t="shared" si="95"/>
        <v>0</v>
      </c>
      <c r="CT24" t="str">
        <f t="shared" si="96"/>
        <v>0</v>
      </c>
      <c r="CU24" t="str">
        <f t="shared" si="97"/>
        <v>0</v>
      </c>
      <c r="CV24" t="str">
        <f t="shared" si="98"/>
        <v>0</v>
      </c>
      <c r="CW24" t="str">
        <f t="shared" si="99"/>
        <v>0</v>
      </c>
      <c r="CX24" t="str">
        <f t="shared" si="100"/>
        <v>0</v>
      </c>
      <c r="CY24" t="str">
        <f t="shared" si="101"/>
        <v>1</v>
      </c>
      <c r="CZ24" t="str">
        <f t="shared" si="102"/>
        <v>0</v>
      </c>
      <c r="DA24" t="str">
        <f t="shared" si="1"/>
        <v>0</v>
      </c>
      <c r="DB24" t="str">
        <f t="shared" si="103"/>
        <v>0</v>
      </c>
      <c r="DC24" t="str">
        <f t="shared" si="104"/>
        <v>0</v>
      </c>
      <c r="DD24" t="str">
        <f t="shared" si="105"/>
        <v>0</v>
      </c>
      <c r="DE24" t="str">
        <f t="shared" si="106"/>
        <v>0</v>
      </c>
      <c r="DF24" t="str">
        <f t="shared" si="107"/>
        <v>0</v>
      </c>
      <c r="DG24" t="str">
        <f t="shared" si="108"/>
        <v>1</v>
      </c>
      <c r="DH24" t="str">
        <f>IF(ISNUMBER(SEARCH("menghindari dorongan fisik,",B24)),"1","0")</f>
        <v>0</v>
      </c>
      <c r="DI24" t="str">
        <f t="shared" si="109"/>
        <v>0</v>
      </c>
      <c r="DJ24" t="str">
        <f t="shared" si="110"/>
        <v>0</v>
      </c>
      <c r="DK24" t="str">
        <f t="shared" si="111"/>
        <v>1</v>
      </c>
      <c r="DL24" t="str">
        <f t="shared" si="112"/>
        <v>0</v>
      </c>
      <c r="DM24" t="str">
        <f t="shared" si="113"/>
        <v>0</v>
      </c>
      <c r="DN24" t="str">
        <f t="shared" si="114"/>
        <v>1</v>
      </c>
      <c r="DO24" t="str">
        <f t="shared" si="115"/>
        <v>0</v>
      </c>
      <c r="DP24" t="str">
        <f t="shared" si="116"/>
        <v>1</v>
      </c>
      <c r="DQ24" t="str">
        <f t="shared" si="117"/>
        <v>0</v>
      </c>
      <c r="DR24" t="str">
        <f t="shared" si="118"/>
        <v>0</v>
      </c>
      <c r="DS24" t="str">
        <f t="shared" si="119"/>
        <v>0</v>
      </c>
      <c r="DT24" t="str">
        <f t="shared" si="120"/>
        <v>0</v>
      </c>
      <c r="DU24" t="str">
        <f t="shared" si="121"/>
        <v>0</v>
      </c>
      <c r="DV24" t="str">
        <f t="shared" si="122"/>
        <v>0</v>
      </c>
      <c r="DW24" t="str">
        <f t="shared" si="123"/>
        <v>0</v>
      </c>
      <c r="DX24" t="str">
        <f t="shared" si="124"/>
        <v>0</v>
      </c>
      <c r="DY24" t="str">
        <f t="shared" si="125"/>
        <v>1</v>
      </c>
      <c r="DZ24" t="str">
        <f t="shared" si="126"/>
        <v>0</v>
      </c>
      <c r="EA24" t="str">
        <f t="shared" si="127"/>
        <v>0</v>
      </c>
      <c r="EB24" t="str">
        <f t="shared" si="128"/>
        <v>0</v>
      </c>
      <c r="EC24" t="str">
        <f t="shared" si="129"/>
        <v>0</v>
      </c>
      <c r="ED24" t="str">
        <f t="shared" si="130"/>
        <v>0</v>
      </c>
      <c r="EE24" t="str">
        <f t="shared" si="131"/>
        <v>1</v>
      </c>
      <c r="EF24" t="str">
        <f t="shared" si="132"/>
        <v>0</v>
      </c>
      <c r="EG24" t="str">
        <f t="shared" si="133"/>
        <v>0</v>
      </c>
      <c r="EH24" t="str">
        <f t="shared" si="134"/>
        <v>0</v>
      </c>
      <c r="EI24" t="str">
        <f t="shared" si="135"/>
        <v>0</v>
      </c>
      <c r="EJ24" t="str">
        <f t="shared" si="136"/>
        <v>0</v>
      </c>
      <c r="EK24" t="str">
        <f t="shared" si="137"/>
        <v>0</v>
      </c>
      <c r="EL24" t="str">
        <f t="shared" si="138"/>
        <v>0</v>
      </c>
      <c r="EM24" t="str">
        <f t="shared" si="139"/>
        <v>0</v>
      </c>
      <c r="EN24" t="str">
        <f t="shared" si="140"/>
        <v>0</v>
      </c>
    </row>
    <row r="25" spans="1:144" ht="39.950000000000003" customHeight="1" x14ac:dyDescent="0.25">
      <c r="A25" t="s">
        <v>158</v>
      </c>
      <c r="B25" t="s">
        <v>471</v>
      </c>
      <c r="C25" t="str">
        <f t="shared" si="2"/>
        <v>0</v>
      </c>
      <c r="D25" t="str">
        <f t="shared" si="3"/>
        <v>1</v>
      </c>
      <c r="E25" t="str">
        <f t="shared" si="4"/>
        <v>1</v>
      </c>
      <c r="F25" t="str">
        <f t="shared" si="5"/>
        <v>0</v>
      </c>
      <c r="G25" t="str">
        <f t="shared" si="6"/>
        <v>0</v>
      </c>
      <c r="H25" t="str">
        <f t="shared" si="7"/>
        <v>0</v>
      </c>
      <c r="I25" t="str">
        <f t="shared" si="8"/>
        <v>1</v>
      </c>
      <c r="J25" t="str">
        <f t="shared" si="9"/>
        <v>0</v>
      </c>
      <c r="K25" t="str">
        <f t="shared" si="10"/>
        <v>0</v>
      </c>
      <c r="L25" t="str">
        <f t="shared" si="11"/>
        <v>0</v>
      </c>
      <c r="M25" t="str">
        <f t="shared" si="12"/>
        <v>0</v>
      </c>
      <c r="N25" t="str">
        <f t="shared" si="13"/>
        <v>0</v>
      </c>
      <c r="O25" t="str">
        <f t="shared" si="14"/>
        <v>1</v>
      </c>
      <c r="P25" t="str">
        <f t="shared" si="15"/>
        <v>0</v>
      </c>
      <c r="Q25" t="str">
        <f t="shared" si="16"/>
        <v>0</v>
      </c>
      <c r="R25" t="str">
        <f t="shared" si="17"/>
        <v>1</v>
      </c>
      <c r="S25" t="str">
        <f t="shared" si="18"/>
        <v>1</v>
      </c>
      <c r="T25" t="str">
        <f t="shared" si="19"/>
        <v>0</v>
      </c>
      <c r="U25" t="str">
        <f t="shared" si="20"/>
        <v>0</v>
      </c>
      <c r="V25" t="str">
        <f t="shared" si="21"/>
        <v>1</v>
      </c>
      <c r="W25" t="str">
        <f t="shared" si="22"/>
        <v>0</v>
      </c>
      <c r="X25" t="str">
        <f t="shared" si="23"/>
        <v>0</v>
      </c>
      <c r="Y25" t="str">
        <f t="shared" si="24"/>
        <v>0</v>
      </c>
      <c r="Z25" t="str">
        <f t="shared" si="25"/>
        <v>0</v>
      </c>
      <c r="AA25" t="str">
        <f t="shared" si="26"/>
        <v>0</v>
      </c>
      <c r="AB25" t="str">
        <f t="shared" si="27"/>
        <v>1</v>
      </c>
      <c r="AC25" t="str">
        <f t="shared" si="28"/>
        <v>0</v>
      </c>
      <c r="AD25" t="str">
        <f t="shared" si="29"/>
        <v>1</v>
      </c>
      <c r="AE25" t="str">
        <f t="shared" si="30"/>
        <v>0</v>
      </c>
      <c r="AF25" t="str">
        <f t="shared" si="31"/>
        <v>0</v>
      </c>
      <c r="AG25" t="str">
        <f t="shared" si="32"/>
        <v>0</v>
      </c>
      <c r="AH25" t="str">
        <f t="shared" si="33"/>
        <v>0</v>
      </c>
      <c r="AI25" t="str">
        <f t="shared" si="34"/>
        <v>0</v>
      </c>
      <c r="AJ25" t="str">
        <f t="shared" si="35"/>
        <v>0</v>
      </c>
      <c r="AK25" t="str">
        <f t="shared" si="36"/>
        <v>0</v>
      </c>
      <c r="AL25" t="str">
        <f t="shared" si="37"/>
        <v>0</v>
      </c>
      <c r="AM25" t="str">
        <f t="shared" si="38"/>
        <v>1</v>
      </c>
      <c r="AN25" t="str">
        <f t="shared" si="39"/>
        <v>0</v>
      </c>
      <c r="AO25" t="str">
        <f t="shared" si="40"/>
        <v>0</v>
      </c>
      <c r="AP25" t="str">
        <f t="shared" si="41"/>
        <v>1</v>
      </c>
      <c r="AQ25" t="str">
        <f t="shared" si="42"/>
        <v>0</v>
      </c>
      <c r="AR25" t="str">
        <f t="shared" si="43"/>
        <v>0</v>
      </c>
      <c r="AS25" t="str">
        <f t="shared" si="44"/>
        <v>0</v>
      </c>
      <c r="AT25" t="str">
        <f t="shared" si="45"/>
        <v>0</v>
      </c>
      <c r="AU25" t="str">
        <f t="shared" si="46"/>
        <v>0</v>
      </c>
      <c r="AV25" t="str">
        <f t="shared" si="47"/>
        <v>0</v>
      </c>
      <c r="AW25" t="str">
        <f t="shared" si="48"/>
        <v>0</v>
      </c>
      <c r="AX25" t="str">
        <f t="shared" si="49"/>
        <v>0</v>
      </c>
      <c r="AY25" t="str">
        <f t="shared" si="50"/>
        <v>0</v>
      </c>
      <c r="AZ25" t="str">
        <f t="shared" si="51"/>
        <v>0</v>
      </c>
      <c r="BA25" t="str">
        <f t="shared" si="52"/>
        <v>0</v>
      </c>
      <c r="BB25" t="str">
        <f t="shared" si="53"/>
        <v>0</v>
      </c>
      <c r="BC25" t="str">
        <f t="shared" si="54"/>
        <v>0</v>
      </c>
      <c r="BD25" t="str">
        <f t="shared" si="55"/>
        <v>0</v>
      </c>
      <c r="BE25" t="str">
        <f t="shared" si="56"/>
        <v>0</v>
      </c>
      <c r="BF25" t="str">
        <f t="shared" si="57"/>
        <v>0</v>
      </c>
      <c r="BG25" t="str">
        <f t="shared" si="58"/>
        <v>0</v>
      </c>
      <c r="BH25" t="str">
        <f t="shared" si="59"/>
        <v>0</v>
      </c>
      <c r="BI25" t="str">
        <f t="shared" si="60"/>
        <v>0</v>
      </c>
      <c r="BJ25" t="str">
        <f t="shared" si="61"/>
        <v>0</v>
      </c>
      <c r="BK25" t="str">
        <f t="shared" si="62"/>
        <v>0</v>
      </c>
      <c r="BL25" t="str">
        <f t="shared" si="63"/>
        <v>1</v>
      </c>
      <c r="BM25" t="str">
        <f t="shared" si="64"/>
        <v>0</v>
      </c>
      <c r="BN25" t="str">
        <f t="shared" si="65"/>
        <v>0</v>
      </c>
      <c r="BO25" t="str">
        <f t="shared" si="66"/>
        <v>0</v>
      </c>
      <c r="BP25" t="str">
        <f t="shared" si="67"/>
        <v>0</v>
      </c>
      <c r="BQ25" t="str">
        <f t="shared" si="68"/>
        <v>0</v>
      </c>
      <c r="BR25" t="str">
        <f t="shared" si="69"/>
        <v>0</v>
      </c>
      <c r="BS25" t="str">
        <f t="shared" si="70"/>
        <v>0</v>
      </c>
      <c r="BT25" t="str">
        <f t="shared" si="71"/>
        <v>0</v>
      </c>
      <c r="BU25" t="str">
        <f t="shared" si="72"/>
        <v>0</v>
      </c>
      <c r="BV25" t="str">
        <f t="shared" si="73"/>
        <v>0</v>
      </c>
      <c r="BW25" t="str">
        <f t="shared" si="74"/>
        <v>0</v>
      </c>
      <c r="BX25" t="str">
        <f t="shared" si="0"/>
        <v>0</v>
      </c>
      <c r="BY25" t="str">
        <f t="shared" si="75"/>
        <v>0</v>
      </c>
      <c r="BZ25" t="str">
        <f t="shared" si="76"/>
        <v>0</v>
      </c>
      <c r="CA25" t="str">
        <f t="shared" si="77"/>
        <v>0</v>
      </c>
      <c r="CB25" t="str">
        <f t="shared" si="78"/>
        <v>0</v>
      </c>
      <c r="CC25" t="str">
        <f t="shared" si="79"/>
        <v>0</v>
      </c>
      <c r="CD25" t="str">
        <f t="shared" si="80"/>
        <v>1</v>
      </c>
      <c r="CE25" t="str">
        <f t="shared" si="81"/>
        <v>0</v>
      </c>
      <c r="CF25" t="str">
        <f t="shared" si="82"/>
        <v>0</v>
      </c>
      <c r="CG25" t="str">
        <f t="shared" si="83"/>
        <v>0</v>
      </c>
      <c r="CH25" t="str">
        <f t="shared" si="84"/>
        <v>0</v>
      </c>
      <c r="CI25" t="str">
        <f t="shared" si="85"/>
        <v>0</v>
      </c>
      <c r="CJ25" t="str">
        <f t="shared" si="86"/>
        <v>0</v>
      </c>
      <c r="CK25" t="str">
        <f t="shared" si="87"/>
        <v>0</v>
      </c>
      <c r="CL25" t="str">
        <f t="shared" si="88"/>
        <v>0</v>
      </c>
      <c r="CM25" t="str">
        <f t="shared" si="89"/>
        <v>1</v>
      </c>
      <c r="CN25" t="str">
        <f t="shared" si="90"/>
        <v>0</v>
      </c>
      <c r="CO25" t="str">
        <f t="shared" si="91"/>
        <v>0</v>
      </c>
      <c r="CP25" t="str">
        <f t="shared" si="92"/>
        <v>1</v>
      </c>
      <c r="CQ25" t="str">
        <f t="shared" si="93"/>
        <v>0</v>
      </c>
      <c r="CR25" t="str">
        <f t="shared" si="94"/>
        <v>0</v>
      </c>
      <c r="CS25" t="str">
        <f t="shared" si="95"/>
        <v>0</v>
      </c>
      <c r="CT25" t="str">
        <f t="shared" si="96"/>
        <v>0</v>
      </c>
      <c r="CU25" t="str">
        <f t="shared" si="97"/>
        <v>0</v>
      </c>
      <c r="CV25" t="str">
        <f t="shared" si="98"/>
        <v>0</v>
      </c>
      <c r="CW25" t="str">
        <f t="shared" si="99"/>
        <v>0</v>
      </c>
      <c r="CX25" t="str">
        <f t="shared" si="100"/>
        <v>0</v>
      </c>
      <c r="CY25" t="str">
        <f t="shared" si="101"/>
        <v>1</v>
      </c>
      <c r="CZ25" t="str">
        <f t="shared" si="102"/>
        <v>0</v>
      </c>
      <c r="DA25" t="str">
        <f t="shared" si="1"/>
        <v>0</v>
      </c>
      <c r="DB25" t="str">
        <f t="shared" si="103"/>
        <v>0</v>
      </c>
      <c r="DC25" t="str">
        <f t="shared" si="104"/>
        <v>0</v>
      </c>
      <c r="DD25" t="str">
        <f t="shared" si="105"/>
        <v>0</v>
      </c>
      <c r="DE25" t="str">
        <f t="shared" si="106"/>
        <v>0</v>
      </c>
      <c r="DF25" t="str">
        <f t="shared" si="107"/>
        <v>0</v>
      </c>
      <c r="DG25" t="str">
        <f t="shared" si="108"/>
        <v>0</v>
      </c>
      <c r="DH25" t="str">
        <f>IF(ISNUMBER(SEARCH("menghindari dorongan fisik,",B25)),"1","0")</f>
        <v>0</v>
      </c>
      <c r="DI25" t="str">
        <f t="shared" si="109"/>
        <v>0</v>
      </c>
      <c r="DJ25" t="str">
        <f t="shared" si="110"/>
        <v>0</v>
      </c>
      <c r="DK25" t="str">
        <f t="shared" si="111"/>
        <v>0</v>
      </c>
      <c r="DL25" t="str">
        <f t="shared" si="112"/>
        <v>0</v>
      </c>
      <c r="DM25" t="str">
        <f t="shared" si="113"/>
        <v>1</v>
      </c>
      <c r="DN25" t="str">
        <f t="shared" si="114"/>
        <v>0</v>
      </c>
      <c r="DO25" t="str">
        <f t="shared" si="115"/>
        <v>0</v>
      </c>
      <c r="DP25" t="str">
        <f t="shared" si="116"/>
        <v>0</v>
      </c>
      <c r="DQ25" t="str">
        <f t="shared" si="117"/>
        <v>0</v>
      </c>
      <c r="DR25" t="str">
        <f t="shared" si="118"/>
        <v>0</v>
      </c>
      <c r="DS25" t="str">
        <f t="shared" si="119"/>
        <v>0</v>
      </c>
      <c r="DT25" t="str">
        <f t="shared" si="120"/>
        <v>0</v>
      </c>
      <c r="DU25" t="str">
        <f t="shared" si="121"/>
        <v>1</v>
      </c>
      <c r="DV25" t="str">
        <f t="shared" si="122"/>
        <v>0</v>
      </c>
      <c r="DW25" t="str">
        <f t="shared" si="123"/>
        <v>0</v>
      </c>
      <c r="DX25" t="str">
        <f t="shared" si="124"/>
        <v>0</v>
      </c>
      <c r="DY25" t="str">
        <f t="shared" si="125"/>
        <v>0</v>
      </c>
      <c r="DZ25" t="str">
        <f t="shared" si="126"/>
        <v>1</v>
      </c>
      <c r="EA25" t="str">
        <f t="shared" si="127"/>
        <v>0</v>
      </c>
      <c r="EB25" t="str">
        <f t="shared" si="128"/>
        <v>0</v>
      </c>
      <c r="EC25" t="str">
        <f t="shared" si="129"/>
        <v>0</v>
      </c>
      <c r="ED25" t="str">
        <f t="shared" si="130"/>
        <v>1</v>
      </c>
      <c r="EE25" t="str">
        <f t="shared" si="131"/>
        <v>0</v>
      </c>
      <c r="EF25" t="str">
        <f t="shared" si="132"/>
        <v>0</v>
      </c>
      <c r="EG25" t="str">
        <f t="shared" si="133"/>
        <v>0</v>
      </c>
      <c r="EH25" t="str">
        <f t="shared" si="134"/>
        <v>0</v>
      </c>
      <c r="EI25" t="str">
        <f t="shared" si="135"/>
        <v>0</v>
      </c>
      <c r="EJ25" t="str">
        <f t="shared" si="136"/>
        <v>0</v>
      </c>
      <c r="EK25" t="str">
        <f t="shared" si="137"/>
        <v>0</v>
      </c>
      <c r="EL25" t="str">
        <f t="shared" si="138"/>
        <v>0</v>
      </c>
      <c r="EM25" t="str">
        <f t="shared" si="139"/>
        <v>0</v>
      </c>
      <c r="EN25" t="str">
        <f t="shared" si="140"/>
        <v>0</v>
      </c>
    </row>
    <row r="26" spans="1:144" ht="39.950000000000003" customHeight="1" x14ac:dyDescent="0.25">
      <c r="A26" t="s">
        <v>159</v>
      </c>
      <c r="B26" t="s">
        <v>462</v>
      </c>
      <c r="C26" t="str">
        <f t="shared" si="2"/>
        <v>0</v>
      </c>
      <c r="D26" t="str">
        <f t="shared" si="3"/>
        <v>0</v>
      </c>
      <c r="E26" t="str">
        <f t="shared" si="4"/>
        <v>1</v>
      </c>
      <c r="F26" t="str">
        <f t="shared" si="5"/>
        <v>0</v>
      </c>
      <c r="G26" t="str">
        <f t="shared" si="6"/>
        <v>0</v>
      </c>
      <c r="H26" t="str">
        <f t="shared" si="7"/>
        <v>0</v>
      </c>
      <c r="I26" t="str">
        <f t="shared" si="8"/>
        <v>1</v>
      </c>
      <c r="J26" t="str">
        <f t="shared" si="9"/>
        <v>0</v>
      </c>
      <c r="K26" t="str">
        <f t="shared" si="10"/>
        <v>0</v>
      </c>
      <c r="L26" t="str">
        <f t="shared" si="11"/>
        <v>0</v>
      </c>
      <c r="M26" t="str">
        <f t="shared" si="12"/>
        <v>0</v>
      </c>
      <c r="N26" t="str">
        <f t="shared" si="13"/>
        <v>0</v>
      </c>
      <c r="O26" t="str">
        <f t="shared" si="14"/>
        <v>1</v>
      </c>
      <c r="P26" t="str">
        <f t="shared" si="15"/>
        <v>0</v>
      </c>
      <c r="Q26" t="str">
        <f t="shared" si="16"/>
        <v>0</v>
      </c>
      <c r="R26" t="str">
        <f t="shared" si="17"/>
        <v>0</v>
      </c>
      <c r="S26" t="str">
        <f t="shared" si="18"/>
        <v>0</v>
      </c>
      <c r="T26" t="str">
        <f t="shared" si="19"/>
        <v>0</v>
      </c>
      <c r="U26" t="str">
        <f t="shared" si="20"/>
        <v>1</v>
      </c>
      <c r="V26" t="str">
        <f t="shared" si="21"/>
        <v>0</v>
      </c>
      <c r="W26" t="str">
        <f t="shared" si="22"/>
        <v>0</v>
      </c>
      <c r="X26" t="str">
        <f t="shared" si="23"/>
        <v>0</v>
      </c>
      <c r="Y26" t="str">
        <f t="shared" si="24"/>
        <v>0</v>
      </c>
      <c r="Z26" t="str">
        <f t="shared" si="25"/>
        <v>0</v>
      </c>
      <c r="AA26" t="str">
        <f t="shared" si="26"/>
        <v>1</v>
      </c>
      <c r="AB26" t="str">
        <f t="shared" si="27"/>
        <v>0</v>
      </c>
      <c r="AC26" t="str">
        <f t="shared" si="28"/>
        <v>0</v>
      </c>
      <c r="AD26" t="str">
        <f t="shared" si="29"/>
        <v>0</v>
      </c>
      <c r="AE26" t="str">
        <f t="shared" si="30"/>
        <v>0</v>
      </c>
      <c r="AF26" t="str">
        <f t="shared" si="31"/>
        <v>0</v>
      </c>
      <c r="AG26" t="str">
        <f t="shared" si="32"/>
        <v>0</v>
      </c>
      <c r="AH26" t="str">
        <f t="shared" si="33"/>
        <v>0</v>
      </c>
      <c r="AI26" t="str">
        <f t="shared" si="34"/>
        <v>0</v>
      </c>
      <c r="AJ26" t="str">
        <f t="shared" si="35"/>
        <v>0</v>
      </c>
      <c r="AK26" t="str">
        <f t="shared" si="36"/>
        <v>0</v>
      </c>
      <c r="AL26" t="str">
        <f t="shared" si="37"/>
        <v>0</v>
      </c>
      <c r="AM26" t="str">
        <f t="shared" si="38"/>
        <v>0</v>
      </c>
      <c r="AN26" t="str">
        <f t="shared" si="39"/>
        <v>1</v>
      </c>
      <c r="AO26" t="str">
        <f t="shared" si="40"/>
        <v>0</v>
      </c>
      <c r="AP26" t="str">
        <f t="shared" si="41"/>
        <v>0</v>
      </c>
      <c r="AQ26" t="str">
        <f t="shared" si="42"/>
        <v>0</v>
      </c>
      <c r="AR26" t="str">
        <f t="shared" si="43"/>
        <v>0</v>
      </c>
      <c r="AS26" t="str">
        <f t="shared" si="44"/>
        <v>0</v>
      </c>
      <c r="AT26" t="str">
        <f t="shared" si="45"/>
        <v>0</v>
      </c>
      <c r="AU26" t="str">
        <f t="shared" si="46"/>
        <v>0</v>
      </c>
      <c r="AV26" t="str">
        <f t="shared" si="47"/>
        <v>0</v>
      </c>
      <c r="AW26" t="str">
        <f t="shared" si="48"/>
        <v>0</v>
      </c>
      <c r="AX26" t="str">
        <f t="shared" si="49"/>
        <v>0</v>
      </c>
      <c r="AY26" t="str">
        <f t="shared" si="50"/>
        <v>0</v>
      </c>
      <c r="AZ26" t="str">
        <f t="shared" si="51"/>
        <v>0</v>
      </c>
      <c r="BA26" t="str">
        <f t="shared" si="52"/>
        <v>0</v>
      </c>
      <c r="BB26" t="str">
        <f t="shared" si="53"/>
        <v>0</v>
      </c>
      <c r="BC26" t="str">
        <f t="shared" si="54"/>
        <v>0</v>
      </c>
      <c r="BD26" t="str">
        <f t="shared" si="55"/>
        <v>1</v>
      </c>
      <c r="BE26" t="str">
        <f t="shared" si="56"/>
        <v>0</v>
      </c>
      <c r="BF26" t="str">
        <f t="shared" si="57"/>
        <v>0</v>
      </c>
      <c r="BG26" t="str">
        <f t="shared" si="58"/>
        <v>0</v>
      </c>
      <c r="BH26" t="str">
        <f t="shared" si="59"/>
        <v>1</v>
      </c>
      <c r="BI26" t="str">
        <f t="shared" si="60"/>
        <v>0</v>
      </c>
      <c r="BJ26" t="str">
        <f t="shared" si="61"/>
        <v>0</v>
      </c>
      <c r="BK26" t="str">
        <f t="shared" si="62"/>
        <v>0</v>
      </c>
      <c r="BL26" t="str">
        <f t="shared" si="63"/>
        <v>0</v>
      </c>
      <c r="BM26" t="str">
        <f t="shared" si="64"/>
        <v>0</v>
      </c>
      <c r="BN26" t="str">
        <f t="shared" si="65"/>
        <v>0</v>
      </c>
      <c r="BO26" t="str">
        <f t="shared" si="66"/>
        <v>0</v>
      </c>
      <c r="BP26" t="str">
        <f t="shared" si="67"/>
        <v>1</v>
      </c>
      <c r="BQ26" t="str">
        <f t="shared" si="68"/>
        <v>0</v>
      </c>
      <c r="BR26" t="str">
        <f t="shared" si="69"/>
        <v>0</v>
      </c>
      <c r="BS26" t="str">
        <f t="shared" si="70"/>
        <v>0</v>
      </c>
      <c r="BT26" t="str">
        <f t="shared" si="71"/>
        <v>0</v>
      </c>
      <c r="BU26" t="str">
        <f t="shared" si="72"/>
        <v>0</v>
      </c>
      <c r="BV26" t="str">
        <f t="shared" si="73"/>
        <v>0</v>
      </c>
      <c r="BW26" t="str">
        <f t="shared" si="74"/>
        <v>0</v>
      </c>
      <c r="BX26" t="str">
        <f t="shared" si="0"/>
        <v>0</v>
      </c>
      <c r="BY26" t="str">
        <f t="shared" si="75"/>
        <v>0</v>
      </c>
      <c r="BZ26" t="str">
        <f t="shared" si="76"/>
        <v>0</v>
      </c>
      <c r="CA26" t="str">
        <f t="shared" si="77"/>
        <v>0</v>
      </c>
      <c r="CB26" t="str">
        <f t="shared" si="78"/>
        <v>0</v>
      </c>
      <c r="CC26" t="str">
        <f t="shared" si="79"/>
        <v>0</v>
      </c>
      <c r="CD26" t="str">
        <f t="shared" si="80"/>
        <v>1</v>
      </c>
      <c r="CE26" t="str">
        <f t="shared" si="81"/>
        <v>0</v>
      </c>
      <c r="CF26" t="str">
        <f t="shared" si="82"/>
        <v>0</v>
      </c>
      <c r="CG26" t="str">
        <f t="shared" si="83"/>
        <v>0</v>
      </c>
      <c r="CH26" t="str">
        <f t="shared" si="84"/>
        <v>0</v>
      </c>
      <c r="CI26" t="str">
        <f t="shared" si="85"/>
        <v>0</v>
      </c>
      <c r="CJ26" t="str">
        <f t="shared" si="86"/>
        <v>0</v>
      </c>
      <c r="CK26" t="str">
        <f t="shared" si="87"/>
        <v>0</v>
      </c>
      <c r="CL26" t="str">
        <f t="shared" si="88"/>
        <v>0</v>
      </c>
      <c r="CM26" t="str">
        <f t="shared" si="89"/>
        <v>1</v>
      </c>
      <c r="CN26" t="str">
        <f t="shared" si="90"/>
        <v>0</v>
      </c>
      <c r="CO26" t="str">
        <f t="shared" si="91"/>
        <v>0</v>
      </c>
      <c r="CP26" t="str">
        <f t="shared" si="92"/>
        <v>0</v>
      </c>
      <c r="CQ26" t="str">
        <f t="shared" si="93"/>
        <v>0</v>
      </c>
      <c r="CR26" t="str">
        <f t="shared" si="94"/>
        <v>0</v>
      </c>
      <c r="CS26" t="str">
        <f t="shared" si="95"/>
        <v>0</v>
      </c>
      <c r="CT26" t="str">
        <f t="shared" si="96"/>
        <v>0</v>
      </c>
      <c r="CU26" t="str">
        <f t="shared" si="97"/>
        <v>0</v>
      </c>
      <c r="CV26" t="str">
        <f t="shared" si="98"/>
        <v>0</v>
      </c>
      <c r="CW26" t="str">
        <f t="shared" si="99"/>
        <v>0</v>
      </c>
      <c r="CX26" t="str">
        <f t="shared" si="100"/>
        <v>0</v>
      </c>
      <c r="CY26" t="str">
        <f t="shared" si="101"/>
        <v>0</v>
      </c>
      <c r="CZ26" t="str">
        <f t="shared" si="102"/>
        <v>0</v>
      </c>
      <c r="DA26" t="str">
        <f t="shared" si="1"/>
        <v>0</v>
      </c>
      <c r="DB26" t="str">
        <f t="shared" si="103"/>
        <v>0</v>
      </c>
      <c r="DC26" t="str">
        <f t="shared" si="104"/>
        <v>0</v>
      </c>
      <c r="DD26" t="str">
        <f t="shared" si="105"/>
        <v>0</v>
      </c>
      <c r="DE26" t="str">
        <f t="shared" si="106"/>
        <v>0</v>
      </c>
      <c r="DF26" t="str">
        <f t="shared" si="107"/>
        <v>0</v>
      </c>
      <c r="DG26" t="str">
        <f t="shared" si="108"/>
        <v>0</v>
      </c>
      <c r="DH26" t="str">
        <f>IF(ISNUMBER(SEARCH("menghindari dorongan fisik,",B26)),"1","0")</f>
        <v>0</v>
      </c>
      <c r="DI26" t="str">
        <f t="shared" si="109"/>
        <v>0</v>
      </c>
      <c r="DJ26" t="str">
        <f t="shared" si="110"/>
        <v>0</v>
      </c>
      <c r="DK26" t="str">
        <f t="shared" si="111"/>
        <v>0</v>
      </c>
      <c r="DL26" t="str">
        <f t="shared" si="112"/>
        <v>0</v>
      </c>
      <c r="DM26" t="str">
        <f t="shared" si="113"/>
        <v>0</v>
      </c>
      <c r="DN26" t="str">
        <f t="shared" si="114"/>
        <v>0</v>
      </c>
      <c r="DO26" t="str">
        <f t="shared" si="115"/>
        <v>0</v>
      </c>
      <c r="DP26" t="str">
        <f t="shared" si="116"/>
        <v>0</v>
      </c>
      <c r="DQ26" t="str">
        <f t="shared" si="117"/>
        <v>0</v>
      </c>
      <c r="DR26" t="str">
        <f t="shared" si="118"/>
        <v>0</v>
      </c>
      <c r="DS26" t="str">
        <f t="shared" si="119"/>
        <v>0</v>
      </c>
      <c r="DT26" t="str">
        <f t="shared" si="120"/>
        <v>0</v>
      </c>
      <c r="DU26" t="str">
        <f t="shared" si="121"/>
        <v>1</v>
      </c>
      <c r="DV26" t="str">
        <f t="shared" si="122"/>
        <v>0</v>
      </c>
      <c r="DW26" t="str">
        <f t="shared" si="123"/>
        <v>0</v>
      </c>
      <c r="DX26" t="str">
        <f t="shared" si="124"/>
        <v>0</v>
      </c>
      <c r="DY26" t="str">
        <f t="shared" si="125"/>
        <v>1</v>
      </c>
      <c r="DZ26" t="str">
        <f t="shared" si="126"/>
        <v>0</v>
      </c>
      <c r="EA26" t="str">
        <f t="shared" si="127"/>
        <v>0</v>
      </c>
      <c r="EB26" t="str">
        <f t="shared" si="128"/>
        <v>0</v>
      </c>
      <c r="EC26" t="str">
        <f t="shared" si="129"/>
        <v>0</v>
      </c>
      <c r="ED26" t="str">
        <f t="shared" si="130"/>
        <v>0</v>
      </c>
      <c r="EE26" t="str">
        <f t="shared" si="131"/>
        <v>0</v>
      </c>
      <c r="EF26" t="str">
        <f t="shared" si="132"/>
        <v>0</v>
      </c>
      <c r="EG26" t="str">
        <f t="shared" si="133"/>
        <v>1</v>
      </c>
      <c r="EH26" t="str">
        <f t="shared" si="134"/>
        <v>0</v>
      </c>
      <c r="EI26" t="str">
        <f t="shared" si="135"/>
        <v>0</v>
      </c>
      <c r="EJ26" t="str">
        <f t="shared" si="136"/>
        <v>0</v>
      </c>
      <c r="EK26" t="str">
        <f t="shared" si="137"/>
        <v>0</v>
      </c>
      <c r="EL26" t="str">
        <f t="shared" si="138"/>
        <v>0</v>
      </c>
      <c r="EM26" t="str">
        <f t="shared" si="139"/>
        <v>1</v>
      </c>
      <c r="EN26" t="str">
        <f t="shared" si="140"/>
        <v>0</v>
      </c>
    </row>
    <row r="27" spans="1:144" ht="39.950000000000003" customHeight="1" x14ac:dyDescent="0.25">
      <c r="A27" t="s">
        <v>160</v>
      </c>
      <c r="B27" t="s">
        <v>483</v>
      </c>
      <c r="C27" t="str">
        <f t="shared" si="2"/>
        <v>0</v>
      </c>
      <c r="D27" t="str">
        <f t="shared" si="3"/>
        <v>0</v>
      </c>
      <c r="E27" t="str">
        <f t="shared" si="4"/>
        <v>0</v>
      </c>
      <c r="F27" t="str">
        <f t="shared" si="5"/>
        <v>1</v>
      </c>
      <c r="G27" t="str">
        <f t="shared" si="6"/>
        <v>1</v>
      </c>
      <c r="H27" t="str">
        <f t="shared" si="7"/>
        <v>0</v>
      </c>
      <c r="I27" t="str">
        <f t="shared" si="8"/>
        <v>0</v>
      </c>
      <c r="J27" t="str">
        <f t="shared" si="9"/>
        <v>0</v>
      </c>
      <c r="K27" t="str">
        <f t="shared" si="10"/>
        <v>0</v>
      </c>
      <c r="L27" t="str">
        <f t="shared" si="11"/>
        <v>0</v>
      </c>
      <c r="M27" t="str">
        <f t="shared" si="12"/>
        <v>0</v>
      </c>
      <c r="N27" t="str">
        <f t="shared" si="13"/>
        <v>0</v>
      </c>
      <c r="O27" t="str">
        <f t="shared" si="14"/>
        <v>0</v>
      </c>
      <c r="P27" t="str">
        <f t="shared" si="15"/>
        <v>0</v>
      </c>
      <c r="Q27" t="str">
        <f t="shared" si="16"/>
        <v>1</v>
      </c>
      <c r="R27" t="str">
        <f t="shared" si="17"/>
        <v>0</v>
      </c>
      <c r="S27" t="str">
        <f t="shared" si="18"/>
        <v>0</v>
      </c>
      <c r="T27" t="str">
        <f t="shared" si="19"/>
        <v>1</v>
      </c>
      <c r="U27" t="str">
        <f t="shared" si="20"/>
        <v>0</v>
      </c>
      <c r="V27" t="str">
        <f t="shared" si="21"/>
        <v>0</v>
      </c>
      <c r="W27" t="str">
        <f t="shared" si="22"/>
        <v>0</v>
      </c>
      <c r="X27" t="str">
        <f t="shared" si="23"/>
        <v>0</v>
      </c>
      <c r="Y27" t="str">
        <f t="shared" si="24"/>
        <v>0</v>
      </c>
      <c r="Z27" t="str">
        <f t="shared" si="25"/>
        <v>0</v>
      </c>
      <c r="AA27" t="str">
        <f t="shared" si="26"/>
        <v>0</v>
      </c>
      <c r="AB27" t="str">
        <f t="shared" si="27"/>
        <v>1</v>
      </c>
      <c r="AC27" t="str">
        <f t="shared" si="28"/>
        <v>0</v>
      </c>
      <c r="AD27" t="str">
        <f t="shared" si="29"/>
        <v>0</v>
      </c>
      <c r="AE27" t="str">
        <f t="shared" si="30"/>
        <v>0</v>
      </c>
      <c r="AF27" t="str">
        <f t="shared" si="31"/>
        <v>0</v>
      </c>
      <c r="AG27" t="str">
        <f t="shared" si="32"/>
        <v>0</v>
      </c>
      <c r="AH27" t="str">
        <f t="shared" si="33"/>
        <v>0</v>
      </c>
      <c r="AI27" t="str">
        <f t="shared" si="34"/>
        <v>0</v>
      </c>
      <c r="AJ27" t="str">
        <f t="shared" si="35"/>
        <v>0</v>
      </c>
      <c r="AK27" t="str">
        <f t="shared" si="36"/>
        <v>0</v>
      </c>
      <c r="AL27" t="str">
        <f t="shared" si="37"/>
        <v>0</v>
      </c>
      <c r="AM27" t="str">
        <f t="shared" si="38"/>
        <v>1</v>
      </c>
      <c r="AN27" t="str">
        <f t="shared" si="39"/>
        <v>1</v>
      </c>
      <c r="AO27" t="str">
        <f t="shared" si="40"/>
        <v>0</v>
      </c>
      <c r="AP27" t="str">
        <f t="shared" si="41"/>
        <v>1</v>
      </c>
      <c r="AQ27" t="str">
        <f t="shared" si="42"/>
        <v>0</v>
      </c>
      <c r="AR27" t="str">
        <f t="shared" si="43"/>
        <v>1</v>
      </c>
      <c r="AS27" t="str">
        <f t="shared" si="44"/>
        <v>0</v>
      </c>
      <c r="AT27" t="str">
        <f t="shared" si="45"/>
        <v>0</v>
      </c>
      <c r="AU27" t="str">
        <f t="shared" si="46"/>
        <v>0</v>
      </c>
      <c r="AV27" t="str">
        <f t="shared" si="47"/>
        <v>0</v>
      </c>
      <c r="AW27" t="str">
        <f t="shared" si="48"/>
        <v>0</v>
      </c>
      <c r="AX27" t="str">
        <f t="shared" si="49"/>
        <v>0</v>
      </c>
      <c r="AY27" t="str">
        <f t="shared" si="50"/>
        <v>0</v>
      </c>
      <c r="AZ27" t="str">
        <f t="shared" si="51"/>
        <v>0</v>
      </c>
      <c r="BA27" t="str">
        <f t="shared" si="52"/>
        <v>0</v>
      </c>
      <c r="BB27" t="str">
        <f t="shared" si="53"/>
        <v>0</v>
      </c>
      <c r="BC27" t="str">
        <f t="shared" si="54"/>
        <v>0</v>
      </c>
      <c r="BD27" t="str">
        <f t="shared" si="55"/>
        <v>0</v>
      </c>
      <c r="BE27" t="str">
        <f t="shared" si="56"/>
        <v>0</v>
      </c>
      <c r="BF27" t="str">
        <f t="shared" si="57"/>
        <v>1</v>
      </c>
      <c r="BG27" t="str">
        <f t="shared" si="58"/>
        <v>0</v>
      </c>
      <c r="BH27" t="str">
        <f t="shared" si="59"/>
        <v>0</v>
      </c>
      <c r="BI27" t="str">
        <f t="shared" si="60"/>
        <v>0</v>
      </c>
      <c r="BJ27" t="str">
        <f t="shared" si="61"/>
        <v>0</v>
      </c>
      <c r="BK27" t="str">
        <f t="shared" si="62"/>
        <v>0</v>
      </c>
      <c r="BL27" t="str">
        <f t="shared" si="63"/>
        <v>0</v>
      </c>
      <c r="BM27" t="str">
        <f t="shared" si="64"/>
        <v>0</v>
      </c>
      <c r="BN27" t="str">
        <f t="shared" si="65"/>
        <v>0</v>
      </c>
      <c r="BO27" t="str">
        <f t="shared" si="66"/>
        <v>0</v>
      </c>
      <c r="BP27" t="str">
        <f t="shared" si="67"/>
        <v>1</v>
      </c>
      <c r="BQ27" t="str">
        <f t="shared" si="68"/>
        <v>0</v>
      </c>
      <c r="BR27" t="str">
        <f t="shared" si="69"/>
        <v>0</v>
      </c>
      <c r="BS27" t="str">
        <f t="shared" si="70"/>
        <v>0</v>
      </c>
      <c r="BT27" t="str">
        <f t="shared" si="71"/>
        <v>0</v>
      </c>
      <c r="BU27" t="str">
        <f t="shared" si="72"/>
        <v>0</v>
      </c>
      <c r="BV27" t="str">
        <f t="shared" si="73"/>
        <v>0</v>
      </c>
      <c r="BW27" t="str">
        <f t="shared" si="74"/>
        <v>0</v>
      </c>
      <c r="BX27" t="str">
        <f t="shared" si="0"/>
        <v>1</v>
      </c>
      <c r="BY27" t="str">
        <f t="shared" si="75"/>
        <v>0</v>
      </c>
      <c r="BZ27" t="str">
        <f t="shared" si="76"/>
        <v>0</v>
      </c>
      <c r="CA27" t="str">
        <f t="shared" si="77"/>
        <v>0</v>
      </c>
      <c r="CB27" t="str">
        <f t="shared" si="78"/>
        <v>0</v>
      </c>
      <c r="CC27" t="str">
        <f t="shared" si="79"/>
        <v>0</v>
      </c>
      <c r="CD27" t="str">
        <f t="shared" si="80"/>
        <v>0</v>
      </c>
      <c r="CE27" t="str">
        <f t="shared" si="81"/>
        <v>0</v>
      </c>
      <c r="CF27" t="str">
        <f t="shared" si="82"/>
        <v>1</v>
      </c>
      <c r="CG27" t="str">
        <f t="shared" si="83"/>
        <v>0</v>
      </c>
      <c r="CH27" t="str">
        <f t="shared" si="84"/>
        <v>0</v>
      </c>
      <c r="CI27" t="str">
        <f t="shared" si="85"/>
        <v>0</v>
      </c>
      <c r="CJ27" t="str">
        <f t="shared" si="86"/>
        <v>0</v>
      </c>
      <c r="CK27" t="str">
        <f t="shared" si="87"/>
        <v>0</v>
      </c>
      <c r="CL27" t="str">
        <f t="shared" si="88"/>
        <v>0</v>
      </c>
      <c r="CM27" t="str">
        <f t="shared" si="89"/>
        <v>0</v>
      </c>
      <c r="CN27" t="str">
        <f t="shared" si="90"/>
        <v>1</v>
      </c>
      <c r="CO27" t="str">
        <f t="shared" si="91"/>
        <v>0</v>
      </c>
      <c r="CP27" t="str">
        <f t="shared" si="92"/>
        <v>0</v>
      </c>
      <c r="CQ27" t="str">
        <f t="shared" si="93"/>
        <v>0</v>
      </c>
      <c r="CR27" t="str">
        <f t="shared" si="94"/>
        <v>0</v>
      </c>
      <c r="CS27" t="str">
        <f t="shared" si="95"/>
        <v>0</v>
      </c>
      <c r="CT27" t="str">
        <f t="shared" si="96"/>
        <v>0</v>
      </c>
      <c r="CU27" t="str">
        <f t="shared" si="97"/>
        <v>0</v>
      </c>
      <c r="CV27" t="str">
        <f t="shared" si="98"/>
        <v>0</v>
      </c>
      <c r="CW27" t="str">
        <f t="shared" si="99"/>
        <v>0</v>
      </c>
      <c r="CX27" t="str">
        <f t="shared" si="100"/>
        <v>0</v>
      </c>
      <c r="CY27" t="str">
        <f t="shared" si="101"/>
        <v>0</v>
      </c>
      <c r="CZ27" t="str">
        <f t="shared" si="102"/>
        <v>0</v>
      </c>
      <c r="DA27" t="str">
        <f t="shared" si="1"/>
        <v>0</v>
      </c>
      <c r="DB27" t="str">
        <f t="shared" si="103"/>
        <v>0</v>
      </c>
      <c r="DC27" t="str">
        <f t="shared" si="104"/>
        <v>0</v>
      </c>
      <c r="DD27" t="str">
        <f t="shared" si="105"/>
        <v>0</v>
      </c>
      <c r="DE27" t="str">
        <f t="shared" si="106"/>
        <v>0</v>
      </c>
      <c r="DF27" t="str">
        <f t="shared" si="107"/>
        <v>0</v>
      </c>
      <c r="DG27" t="str">
        <f t="shared" si="108"/>
        <v>0</v>
      </c>
      <c r="DH27" t="str">
        <f>IF(ISNUMBER(SEARCH("menghindari dorongan fisik,",B27)),"1","0")</f>
        <v>1</v>
      </c>
      <c r="DI27" t="str">
        <f t="shared" si="109"/>
        <v>0</v>
      </c>
      <c r="DJ27" t="str">
        <f t="shared" si="110"/>
        <v>0</v>
      </c>
      <c r="DK27" t="str">
        <f t="shared" si="111"/>
        <v>0</v>
      </c>
      <c r="DL27" t="str">
        <f t="shared" si="112"/>
        <v>0</v>
      </c>
      <c r="DM27" t="str">
        <f t="shared" si="113"/>
        <v>0</v>
      </c>
      <c r="DN27" t="str">
        <f t="shared" si="114"/>
        <v>1</v>
      </c>
      <c r="DO27" t="str">
        <f t="shared" si="115"/>
        <v>0</v>
      </c>
      <c r="DP27" t="str">
        <f t="shared" si="116"/>
        <v>0</v>
      </c>
      <c r="DQ27" t="str">
        <f t="shared" si="117"/>
        <v>1</v>
      </c>
      <c r="DR27" t="str">
        <f t="shared" si="118"/>
        <v>0</v>
      </c>
      <c r="DS27" t="str">
        <f t="shared" si="119"/>
        <v>0</v>
      </c>
      <c r="DT27" t="str">
        <f t="shared" si="120"/>
        <v>0</v>
      </c>
      <c r="DU27" t="str">
        <f t="shared" si="121"/>
        <v>0</v>
      </c>
      <c r="DV27" t="str">
        <f t="shared" si="122"/>
        <v>0</v>
      </c>
      <c r="DW27" t="str">
        <f t="shared" si="123"/>
        <v>0</v>
      </c>
      <c r="DX27" t="str">
        <f t="shared" si="124"/>
        <v>0</v>
      </c>
      <c r="DY27" t="str">
        <f t="shared" si="125"/>
        <v>1</v>
      </c>
      <c r="DZ27" t="str">
        <f t="shared" si="126"/>
        <v>0</v>
      </c>
      <c r="EA27" t="str">
        <f t="shared" si="127"/>
        <v>0</v>
      </c>
      <c r="EB27" t="str">
        <f t="shared" si="128"/>
        <v>0</v>
      </c>
      <c r="EC27" t="str">
        <f t="shared" si="129"/>
        <v>0</v>
      </c>
      <c r="ED27" t="str">
        <f t="shared" si="130"/>
        <v>1</v>
      </c>
      <c r="EE27" t="str">
        <f t="shared" si="131"/>
        <v>0</v>
      </c>
      <c r="EF27" t="str">
        <f t="shared" si="132"/>
        <v>0</v>
      </c>
      <c r="EG27" t="str">
        <f t="shared" si="133"/>
        <v>1</v>
      </c>
      <c r="EH27" t="str">
        <f t="shared" si="134"/>
        <v>0</v>
      </c>
      <c r="EI27" t="str">
        <f t="shared" si="135"/>
        <v>0</v>
      </c>
      <c r="EJ27" t="str">
        <f t="shared" si="136"/>
        <v>0</v>
      </c>
      <c r="EK27" t="str">
        <f t="shared" si="137"/>
        <v>0</v>
      </c>
      <c r="EL27" t="str">
        <f t="shared" si="138"/>
        <v>0</v>
      </c>
      <c r="EM27" t="str">
        <f t="shared" si="139"/>
        <v>0</v>
      </c>
      <c r="EN27" t="str">
        <f t="shared" si="140"/>
        <v>0</v>
      </c>
    </row>
    <row r="28" spans="1:144" ht="39.950000000000003" customHeight="1" x14ac:dyDescent="0.25">
      <c r="A28" t="s">
        <v>161</v>
      </c>
      <c r="B28" t="s">
        <v>467</v>
      </c>
      <c r="C28" t="str">
        <f t="shared" si="2"/>
        <v>0</v>
      </c>
      <c r="D28" t="str">
        <f t="shared" si="3"/>
        <v>0</v>
      </c>
      <c r="E28" t="str">
        <f t="shared" si="4"/>
        <v>1</v>
      </c>
      <c r="F28" t="str">
        <f t="shared" si="5"/>
        <v>0</v>
      </c>
      <c r="G28" t="str">
        <f t="shared" si="6"/>
        <v>0</v>
      </c>
      <c r="H28" t="str">
        <f t="shared" si="7"/>
        <v>0</v>
      </c>
      <c r="I28" t="str">
        <f t="shared" si="8"/>
        <v>0</v>
      </c>
      <c r="J28" t="str">
        <f t="shared" si="9"/>
        <v>0</v>
      </c>
      <c r="K28" t="str">
        <f t="shared" si="10"/>
        <v>0</v>
      </c>
      <c r="L28" t="str">
        <f t="shared" si="11"/>
        <v>0</v>
      </c>
      <c r="M28" t="str">
        <f t="shared" si="12"/>
        <v>1</v>
      </c>
      <c r="N28" t="str">
        <f t="shared" si="13"/>
        <v>0</v>
      </c>
      <c r="O28" t="str">
        <f t="shared" si="14"/>
        <v>1</v>
      </c>
      <c r="P28" t="str">
        <f t="shared" si="15"/>
        <v>0</v>
      </c>
      <c r="Q28" t="str">
        <f t="shared" si="16"/>
        <v>0</v>
      </c>
      <c r="R28" t="str">
        <f t="shared" si="17"/>
        <v>0</v>
      </c>
      <c r="S28" t="str">
        <f t="shared" si="18"/>
        <v>0</v>
      </c>
      <c r="T28" t="str">
        <f t="shared" si="19"/>
        <v>0</v>
      </c>
      <c r="U28" t="str">
        <f t="shared" si="20"/>
        <v>0</v>
      </c>
      <c r="V28" t="str">
        <f t="shared" si="21"/>
        <v>0</v>
      </c>
      <c r="W28" t="str">
        <f t="shared" si="22"/>
        <v>0</v>
      </c>
      <c r="X28" t="str">
        <f t="shared" si="23"/>
        <v>0</v>
      </c>
      <c r="Y28" t="str">
        <f t="shared" si="24"/>
        <v>0</v>
      </c>
      <c r="Z28" t="str">
        <f t="shared" si="25"/>
        <v>0</v>
      </c>
      <c r="AA28" t="str">
        <f t="shared" si="26"/>
        <v>1</v>
      </c>
      <c r="AB28" t="str">
        <f t="shared" si="27"/>
        <v>1</v>
      </c>
      <c r="AC28" t="str">
        <f t="shared" si="28"/>
        <v>0</v>
      </c>
      <c r="AD28" t="str">
        <f t="shared" si="29"/>
        <v>0</v>
      </c>
      <c r="AE28" t="str">
        <f t="shared" si="30"/>
        <v>0</v>
      </c>
      <c r="AF28" t="str">
        <f t="shared" si="31"/>
        <v>0</v>
      </c>
      <c r="AG28" t="str">
        <f t="shared" si="32"/>
        <v>0</v>
      </c>
      <c r="AH28" t="str">
        <f t="shared" si="33"/>
        <v>0</v>
      </c>
      <c r="AI28" t="str">
        <f t="shared" si="34"/>
        <v>0</v>
      </c>
      <c r="AJ28" t="str">
        <f t="shared" si="35"/>
        <v>0</v>
      </c>
      <c r="AK28" t="str">
        <f t="shared" si="36"/>
        <v>0</v>
      </c>
      <c r="AL28" t="str">
        <f t="shared" si="37"/>
        <v>0</v>
      </c>
      <c r="AM28" t="str">
        <f t="shared" si="38"/>
        <v>0</v>
      </c>
      <c r="AN28" t="str">
        <f t="shared" si="39"/>
        <v>1</v>
      </c>
      <c r="AO28" t="str">
        <f t="shared" si="40"/>
        <v>0</v>
      </c>
      <c r="AP28" t="str">
        <f t="shared" si="41"/>
        <v>1</v>
      </c>
      <c r="AQ28" t="str">
        <f t="shared" si="42"/>
        <v>0</v>
      </c>
      <c r="AR28" t="str">
        <f t="shared" si="43"/>
        <v>0</v>
      </c>
      <c r="AS28" t="str">
        <f t="shared" si="44"/>
        <v>0</v>
      </c>
      <c r="AT28" t="str">
        <f t="shared" si="45"/>
        <v>0</v>
      </c>
      <c r="AU28" t="str">
        <f t="shared" si="46"/>
        <v>0</v>
      </c>
      <c r="AV28" t="str">
        <f t="shared" si="47"/>
        <v>0</v>
      </c>
      <c r="AW28" t="str">
        <f t="shared" si="48"/>
        <v>0</v>
      </c>
      <c r="AX28" t="str">
        <f t="shared" si="49"/>
        <v>0</v>
      </c>
      <c r="AY28" t="str">
        <f t="shared" si="50"/>
        <v>0</v>
      </c>
      <c r="AZ28" t="str">
        <f t="shared" si="51"/>
        <v>0</v>
      </c>
      <c r="BA28" t="str">
        <f t="shared" si="52"/>
        <v>0</v>
      </c>
      <c r="BB28" t="str">
        <f t="shared" si="53"/>
        <v>0</v>
      </c>
      <c r="BC28" t="str">
        <f t="shared" si="54"/>
        <v>0</v>
      </c>
      <c r="BD28" t="str">
        <f t="shared" si="55"/>
        <v>0</v>
      </c>
      <c r="BE28" t="str">
        <f t="shared" si="56"/>
        <v>0</v>
      </c>
      <c r="BF28" t="str">
        <f t="shared" si="57"/>
        <v>1</v>
      </c>
      <c r="BG28" t="str">
        <f t="shared" si="58"/>
        <v>0</v>
      </c>
      <c r="BH28" t="str">
        <f t="shared" si="59"/>
        <v>0</v>
      </c>
      <c r="BI28" t="str">
        <f t="shared" si="60"/>
        <v>0</v>
      </c>
      <c r="BJ28" t="str">
        <f t="shared" si="61"/>
        <v>0</v>
      </c>
      <c r="BK28" t="str">
        <f t="shared" si="62"/>
        <v>0</v>
      </c>
      <c r="BL28" t="str">
        <f t="shared" si="63"/>
        <v>0</v>
      </c>
      <c r="BM28" t="str">
        <f t="shared" si="64"/>
        <v>0</v>
      </c>
      <c r="BN28" t="str">
        <f t="shared" si="65"/>
        <v>1</v>
      </c>
      <c r="BO28" t="str">
        <f t="shared" si="66"/>
        <v>0</v>
      </c>
      <c r="BP28" t="str">
        <f t="shared" si="67"/>
        <v>0</v>
      </c>
      <c r="BQ28" t="str">
        <f t="shared" si="68"/>
        <v>0</v>
      </c>
      <c r="BR28" t="str">
        <f t="shared" si="69"/>
        <v>0</v>
      </c>
      <c r="BS28" t="str">
        <f t="shared" si="70"/>
        <v>0</v>
      </c>
      <c r="BT28" t="str">
        <f t="shared" si="71"/>
        <v>0</v>
      </c>
      <c r="BU28" t="str">
        <f t="shared" si="72"/>
        <v>0</v>
      </c>
      <c r="BV28" t="str">
        <f t="shared" si="73"/>
        <v>0</v>
      </c>
      <c r="BW28" t="str">
        <f t="shared" si="74"/>
        <v>0</v>
      </c>
      <c r="BX28" t="str">
        <f t="shared" si="0"/>
        <v>0</v>
      </c>
      <c r="BY28" t="str">
        <f t="shared" si="75"/>
        <v>0</v>
      </c>
      <c r="BZ28" t="str">
        <f t="shared" si="76"/>
        <v>0</v>
      </c>
      <c r="CA28" t="str">
        <f t="shared" si="77"/>
        <v>0</v>
      </c>
      <c r="CB28" t="str">
        <f t="shared" si="78"/>
        <v>0</v>
      </c>
      <c r="CC28" t="str">
        <f t="shared" si="79"/>
        <v>0</v>
      </c>
      <c r="CD28" t="str">
        <f t="shared" si="80"/>
        <v>0</v>
      </c>
      <c r="CE28" t="str">
        <f t="shared" si="81"/>
        <v>1</v>
      </c>
      <c r="CF28" t="str">
        <f t="shared" si="82"/>
        <v>0</v>
      </c>
      <c r="CG28" t="str">
        <f t="shared" si="83"/>
        <v>0</v>
      </c>
      <c r="CH28" t="str">
        <f t="shared" si="84"/>
        <v>0</v>
      </c>
      <c r="CI28" t="str">
        <f t="shared" si="85"/>
        <v>0</v>
      </c>
      <c r="CJ28" t="str">
        <f t="shared" si="86"/>
        <v>0</v>
      </c>
      <c r="CK28" t="str">
        <f t="shared" si="87"/>
        <v>0</v>
      </c>
      <c r="CL28" t="str">
        <f t="shared" si="88"/>
        <v>0</v>
      </c>
      <c r="CM28" t="str">
        <f t="shared" si="89"/>
        <v>0</v>
      </c>
      <c r="CN28" t="str">
        <f t="shared" si="90"/>
        <v>0</v>
      </c>
      <c r="CO28" t="str">
        <f t="shared" si="91"/>
        <v>0</v>
      </c>
      <c r="CP28" t="str">
        <f t="shared" si="92"/>
        <v>0</v>
      </c>
      <c r="CQ28" t="str">
        <f t="shared" si="93"/>
        <v>0</v>
      </c>
      <c r="CR28" t="str">
        <f t="shared" si="94"/>
        <v>0</v>
      </c>
      <c r="CS28" t="str">
        <f t="shared" si="95"/>
        <v>0</v>
      </c>
      <c r="CT28" t="str">
        <f t="shared" si="96"/>
        <v>0</v>
      </c>
      <c r="CU28" t="str">
        <f t="shared" si="97"/>
        <v>0</v>
      </c>
      <c r="CV28" t="str">
        <f t="shared" si="98"/>
        <v>0</v>
      </c>
      <c r="CW28" t="str">
        <f t="shared" si="99"/>
        <v>0</v>
      </c>
      <c r="CX28" t="str">
        <f t="shared" si="100"/>
        <v>0</v>
      </c>
      <c r="CY28" t="str">
        <f t="shared" si="101"/>
        <v>0</v>
      </c>
      <c r="CZ28" t="str">
        <f t="shared" si="102"/>
        <v>0</v>
      </c>
      <c r="DA28" t="str">
        <f t="shared" si="1"/>
        <v>0</v>
      </c>
      <c r="DB28" t="str">
        <f t="shared" si="103"/>
        <v>0</v>
      </c>
      <c r="DC28" t="str">
        <f t="shared" si="104"/>
        <v>0</v>
      </c>
      <c r="DD28" t="str">
        <f t="shared" si="105"/>
        <v>0</v>
      </c>
      <c r="DE28" t="str">
        <f t="shared" si="106"/>
        <v>0</v>
      </c>
      <c r="DF28" t="str">
        <f t="shared" si="107"/>
        <v>0</v>
      </c>
      <c r="DG28" t="str">
        <f t="shared" si="108"/>
        <v>0</v>
      </c>
      <c r="DH28" t="str">
        <f>IF(ISNUMBER(SEARCH("menghindari dorongan fisik,",B28)),"1","0")</f>
        <v>0</v>
      </c>
      <c r="DI28" t="str">
        <f t="shared" si="109"/>
        <v>1</v>
      </c>
      <c r="DJ28" t="str">
        <f t="shared" si="110"/>
        <v>0</v>
      </c>
      <c r="DK28" t="str">
        <f t="shared" si="111"/>
        <v>0</v>
      </c>
      <c r="DL28" t="str">
        <f t="shared" si="112"/>
        <v>0</v>
      </c>
      <c r="DM28" t="str">
        <f t="shared" si="113"/>
        <v>1</v>
      </c>
      <c r="DN28" t="str">
        <f t="shared" si="114"/>
        <v>0</v>
      </c>
      <c r="DO28" t="str">
        <f t="shared" si="115"/>
        <v>0</v>
      </c>
      <c r="DP28" t="str">
        <f t="shared" si="116"/>
        <v>0</v>
      </c>
      <c r="DQ28" t="str">
        <f t="shared" si="117"/>
        <v>0</v>
      </c>
      <c r="DR28" t="str">
        <f t="shared" si="118"/>
        <v>1</v>
      </c>
      <c r="DS28" t="str">
        <f t="shared" si="119"/>
        <v>0</v>
      </c>
      <c r="DT28" t="str">
        <f t="shared" si="120"/>
        <v>0</v>
      </c>
      <c r="DU28" t="str">
        <f t="shared" si="121"/>
        <v>0</v>
      </c>
      <c r="DV28" t="str">
        <f t="shared" si="122"/>
        <v>0</v>
      </c>
      <c r="DW28" t="str">
        <f t="shared" si="123"/>
        <v>0</v>
      </c>
      <c r="DX28" t="str">
        <f t="shared" si="124"/>
        <v>0</v>
      </c>
      <c r="DY28" t="str">
        <f t="shared" si="125"/>
        <v>0</v>
      </c>
      <c r="DZ28" t="str">
        <f t="shared" si="126"/>
        <v>0</v>
      </c>
      <c r="EA28" t="str">
        <f t="shared" si="127"/>
        <v>0</v>
      </c>
      <c r="EB28" t="str">
        <f t="shared" si="128"/>
        <v>1</v>
      </c>
      <c r="EC28" t="str">
        <f t="shared" si="129"/>
        <v>0</v>
      </c>
      <c r="ED28" t="str">
        <f t="shared" si="130"/>
        <v>0</v>
      </c>
      <c r="EE28" t="str">
        <f t="shared" si="131"/>
        <v>0</v>
      </c>
      <c r="EF28" t="str">
        <f t="shared" si="132"/>
        <v>0</v>
      </c>
      <c r="EG28" t="str">
        <f t="shared" si="133"/>
        <v>1</v>
      </c>
      <c r="EH28" t="str">
        <f t="shared" si="134"/>
        <v>0</v>
      </c>
      <c r="EI28" t="str">
        <f t="shared" si="135"/>
        <v>0</v>
      </c>
      <c r="EJ28" t="str">
        <f t="shared" si="136"/>
        <v>0</v>
      </c>
      <c r="EK28" t="str">
        <f t="shared" si="137"/>
        <v>0</v>
      </c>
      <c r="EL28" t="str">
        <f t="shared" si="138"/>
        <v>0</v>
      </c>
      <c r="EM28" t="str">
        <f t="shared" si="139"/>
        <v>0</v>
      </c>
      <c r="EN28" t="str">
        <f t="shared" si="140"/>
        <v>0</v>
      </c>
    </row>
    <row r="29" spans="1:144" ht="39.950000000000003" customHeight="1" x14ac:dyDescent="0.25">
      <c r="A29" t="s">
        <v>162</v>
      </c>
      <c r="B29" t="s">
        <v>473</v>
      </c>
      <c r="C29" t="str">
        <f t="shared" si="2"/>
        <v>0</v>
      </c>
      <c r="D29" t="str">
        <f t="shared" si="3"/>
        <v>0</v>
      </c>
      <c r="E29" t="str">
        <f t="shared" si="4"/>
        <v>0</v>
      </c>
      <c r="F29" t="str">
        <f t="shared" si="5"/>
        <v>1</v>
      </c>
      <c r="G29" t="str">
        <f t="shared" si="6"/>
        <v>0</v>
      </c>
      <c r="H29" t="str">
        <f t="shared" si="7"/>
        <v>0</v>
      </c>
      <c r="I29" t="str">
        <f t="shared" si="8"/>
        <v>0</v>
      </c>
      <c r="J29" t="str">
        <f t="shared" si="9"/>
        <v>0</v>
      </c>
      <c r="K29" t="str">
        <f t="shared" si="10"/>
        <v>0</v>
      </c>
      <c r="L29" t="str">
        <f t="shared" si="11"/>
        <v>0</v>
      </c>
      <c r="M29" t="str">
        <f t="shared" si="12"/>
        <v>1</v>
      </c>
      <c r="N29" t="str">
        <f t="shared" si="13"/>
        <v>0</v>
      </c>
      <c r="O29" t="str">
        <f t="shared" si="14"/>
        <v>0</v>
      </c>
      <c r="P29" t="str">
        <f t="shared" si="15"/>
        <v>0</v>
      </c>
      <c r="Q29" t="str">
        <f t="shared" si="16"/>
        <v>1</v>
      </c>
      <c r="R29" t="str">
        <f t="shared" si="17"/>
        <v>0</v>
      </c>
      <c r="S29" t="str">
        <f t="shared" si="18"/>
        <v>0</v>
      </c>
      <c r="T29" t="str">
        <f t="shared" si="19"/>
        <v>1</v>
      </c>
      <c r="U29" t="str">
        <f t="shared" si="20"/>
        <v>0</v>
      </c>
      <c r="V29" t="str">
        <f t="shared" si="21"/>
        <v>0</v>
      </c>
      <c r="W29" t="str">
        <f t="shared" si="22"/>
        <v>0</v>
      </c>
      <c r="X29" t="str">
        <f t="shared" si="23"/>
        <v>0</v>
      </c>
      <c r="Y29" t="str">
        <f t="shared" si="24"/>
        <v>0</v>
      </c>
      <c r="Z29" t="str">
        <f t="shared" si="25"/>
        <v>0</v>
      </c>
      <c r="AA29" t="str">
        <f t="shared" si="26"/>
        <v>1</v>
      </c>
      <c r="AB29" t="str">
        <f t="shared" si="27"/>
        <v>0</v>
      </c>
      <c r="AC29" t="str">
        <f t="shared" si="28"/>
        <v>0</v>
      </c>
      <c r="AD29" t="str">
        <f t="shared" si="29"/>
        <v>0</v>
      </c>
      <c r="AE29" t="str">
        <f t="shared" si="30"/>
        <v>0</v>
      </c>
      <c r="AF29" t="str">
        <f t="shared" si="31"/>
        <v>0</v>
      </c>
      <c r="AG29" t="str">
        <f t="shared" si="32"/>
        <v>0</v>
      </c>
      <c r="AH29" t="str">
        <f t="shared" si="33"/>
        <v>0</v>
      </c>
      <c r="AI29" t="str">
        <f t="shared" si="34"/>
        <v>0</v>
      </c>
      <c r="AJ29" t="str">
        <f t="shared" si="35"/>
        <v>0</v>
      </c>
      <c r="AK29" t="str">
        <f t="shared" si="36"/>
        <v>0</v>
      </c>
      <c r="AL29" t="str">
        <f t="shared" si="37"/>
        <v>0</v>
      </c>
      <c r="AM29" t="str">
        <f t="shared" si="38"/>
        <v>1</v>
      </c>
      <c r="AN29" t="str">
        <f t="shared" si="39"/>
        <v>1</v>
      </c>
      <c r="AO29" t="str">
        <f t="shared" si="40"/>
        <v>1</v>
      </c>
      <c r="AP29" t="str">
        <f t="shared" si="41"/>
        <v>0</v>
      </c>
      <c r="AQ29" t="str">
        <f t="shared" si="42"/>
        <v>0</v>
      </c>
      <c r="AR29" t="str">
        <f t="shared" si="43"/>
        <v>1</v>
      </c>
      <c r="AS29" t="str">
        <f t="shared" si="44"/>
        <v>0</v>
      </c>
      <c r="AT29" t="str">
        <f t="shared" si="45"/>
        <v>0</v>
      </c>
      <c r="AU29" t="str">
        <f t="shared" si="46"/>
        <v>0</v>
      </c>
      <c r="AV29" t="str">
        <f t="shared" si="47"/>
        <v>0</v>
      </c>
      <c r="AW29" t="str">
        <f t="shared" si="48"/>
        <v>0</v>
      </c>
      <c r="AX29" t="str">
        <f t="shared" si="49"/>
        <v>0</v>
      </c>
      <c r="AY29" t="str">
        <f t="shared" si="50"/>
        <v>0</v>
      </c>
      <c r="AZ29" t="str">
        <f t="shared" si="51"/>
        <v>0</v>
      </c>
      <c r="BA29" t="str">
        <f t="shared" si="52"/>
        <v>0</v>
      </c>
      <c r="BB29" t="str">
        <f t="shared" si="53"/>
        <v>0</v>
      </c>
      <c r="BC29" t="str">
        <f t="shared" si="54"/>
        <v>0</v>
      </c>
      <c r="BD29" t="str">
        <f t="shared" si="55"/>
        <v>0</v>
      </c>
      <c r="BE29" t="str">
        <f t="shared" si="56"/>
        <v>0</v>
      </c>
      <c r="BF29" t="str">
        <f t="shared" si="57"/>
        <v>1</v>
      </c>
      <c r="BG29" t="str">
        <f t="shared" si="58"/>
        <v>0</v>
      </c>
      <c r="BH29" t="str">
        <f t="shared" si="59"/>
        <v>0</v>
      </c>
      <c r="BI29" t="str">
        <f t="shared" si="60"/>
        <v>0</v>
      </c>
      <c r="BJ29" t="str">
        <f t="shared" si="61"/>
        <v>0</v>
      </c>
      <c r="BK29" t="str">
        <f t="shared" si="62"/>
        <v>0</v>
      </c>
      <c r="BL29" t="str">
        <f t="shared" si="63"/>
        <v>0</v>
      </c>
      <c r="BM29" t="str">
        <f t="shared" si="64"/>
        <v>0</v>
      </c>
      <c r="BN29" t="str">
        <f t="shared" si="65"/>
        <v>1</v>
      </c>
      <c r="BO29" t="str">
        <f t="shared" si="66"/>
        <v>0</v>
      </c>
      <c r="BP29" t="str">
        <f t="shared" si="67"/>
        <v>0</v>
      </c>
      <c r="BQ29" t="str">
        <f t="shared" si="68"/>
        <v>0</v>
      </c>
      <c r="BR29" t="str">
        <f t="shared" si="69"/>
        <v>0</v>
      </c>
      <c r="BS29" t="str">
        <f t="shared" si="70"/>
        <v>1</v>
      </c>
      <c r="BT29" t="str">
        <f t="shared" si="71"/>
        <v>0</v>
      </c>
      <c r="BU29" t="str">
        <f t="shared" si="72"/>
        <v>0</v>
      </c>
      <c r="BV29" t="str">
        <f t="shared" si="73"/>
        <v>0</v>
      </c>
      <c r="BW29" t="str">
        <f t="shared" si="74"/>
        <v>0</v>
      </c>
      <c r="BX29" t="str">
        <f t="shared" si="0"/>
        <v>0</v>
      </c>
      <c r="BY29" t="str">
        <f t="shared" si="75"/>
        <v>0</v>
      </c>
      <c r="BZ29" t="str">
        <f t="shared" si="76"/>
        <v>0</v>
      </c>
      <c r="CA29" t="str">
        <f t="shared" si="77"/>
        <v>1</v>
      </c>
      <c r="CB29" t="str">
        <f t="shared" si="78"/>
        <v>0</v>
      </c>
      <c r="CC29" t="str">
        <f t="shared" si="79"/>
        <v>0</v>
      </c>
      <c r="CD29" t="str">
        <f t="shared" si="80"/>
        <v>0</v>
      </c>
      <c r="CE29" t="str">
        <f t="shared" si="81"/>
        <v>0</v>
      </c>
      <c r="CF29" t="str">
        <f t="shared" si="82"/>
        <v>0</v>
      </c>
      <c r="CG29" t="str">
        <f t="shared" si="83"/>
        <v>1</v>
      </c>
      <c r="CH29" t="str">
        <f t="shared" si="84"/>
        <v>0</v>
      </c>
      <c r="CI29" t="str">
        <f t="shared" si="85"/>
        <v>0</v>
      </c>
      <c r="CJ29" t="str">
        <f t="shared" si="86"/>
        <v>0</v>
      </c>
      <c r="CK29" t="str">
        <f t="shared" si="87"/>
        <v>0</v>
      </c>
      <c r="CL29" t="str">
        <f t="shared" si="88"/>
        <v>0</v>
      </c>
      <c r="CM29" t="str">
        <f t="shared" si="89"/>
        <v>1</v>
      </c>
      <c r="CN29" t="str">
        <f t="shared" si="90"/>
        <v>0</v>
      </c>
      <c r="CO29" t="str">
        <f t="shared" si="91"/>
        <v>0</v>
      </c>
      <c r="CP29" t="str">
        <f t="shared" si="92"/>
        <v>0</v>
      </c>
      <c r="CQ29" t="str">
        <f t="shared" si="93"/>
        <v>0</v>
      </c>
      <c r="CR29" t="str">
        <f t="shared" si="94"/>
        <v>0</v>
      </c>
      <c r="CS29" t="str">
        <f t="shared" si="95"/>
        <v>0</v>
      </c>
      <c r="CT29" t="str">
        <f t="shared" si="96"/>
        <v>0</v>
      </c>
      <c r="CU29" t="str">
        <f t="shared" si="97"/>
        <v>0</v>
      </c>
      <c r="CV29" t="str">
        <f t="shared" si="98"/>
        <v>0</v>
      </c>
      <c r="CW29" t="str">
        <f t="shared" si="99"/>
        <v>0</v>
      </c>
      <c r="CX29" t="str">
        <f t="shared" si="100"/>
        <v>0</v>
      </c>
      <c r="CY29" t="str">
        <f t="shared" si="101"/>
        <v>0</v>
      </c>
      <c r="CZ29" t="str">
        <f t="shared" si="102"/>
        <v>0</v>
      </c>
      <c r="DA29" t="str">
        <f t="shared" si="1"/>
        <v>1</v>
      </c>
      <c r="DB29" t="str">
        <f t="shared" si="103"/>
        <v>0</v>
      </c>
      <c r="DC29" t="str">
        <f t="shared" si="104"/>
        <v>0</v>
      </c>
      <c r="DD29" t="str">
        <f t="shared" si="105"/>
        <v>0</v>
      </c>
      <c r="DE29" t="str">
        <f t="shared" si="106"/>
        <v>0</v>
      </c>
      <c r="DF29" t="str">
        <f t="shared" si="107"/>
        <v>0</v>
      </c>
      <c r="DG29" t="str">
        <f t="shared" si="108"/>
        <v>0</v>
      </c>
      <c r="DH29" t="str">
        <f>IF(ISNUMBER(SEARCH("menghindari dorongan fisik,",B29)),"1","0")</f>
        <v>0</v>
      </c>
      <c r="DI29" t="str">
        <f t="shared" si="109"/>
        <v>0</v>
      </c>
      <c r="DJ29" t="str">
        <f t="shared" si="110"/>
        <v>0</v>
      </c>
      <c r="DK29" t="str">
        <f t="shared" si="111"/>
        <v>0</v>
      </c>
      <c r="DL29" t="str">
        <f t="shared" si="112"/>
        <v>0</v>
      </c>
      <c r="DM29" t="str">
        <f t="shared" si="113"/>
        <v>1</v>
      </c>
      <c r="DN29" t="str">
        <f t="shared" si="114"/>
        <v>1</v>
      </c>
      <c r="DO29" t="str">
        <f t="shared" si="115"/>
        <v>0</v>
      </c>
      <c r="DP29" t="str">
        <f t="shared" si="116"/>
        <v>0</v>
      </c>
      <c r="DQ29" t="str">
        <f t="shared" si="117"/>
        <v>0</v>
      </c>
      <c r="DR29" t="str">
        <f t="shared" si="118"/>
        <v>0</v>
      </c>
      <c r="DS29" t="str">
        <f t="shared" si="119"/>
        <v>0</v>
      </c>
      <c r="DT29" t="str">
        <f t="shared" si="120"/>
        <v>0</v>
      </c>
      <c r="DU29" t="str">
        <f t="shared" si="121"/>
        <v>0</v>
      </c>
      <c r="DV29" t="str">
        <f t="shared" si="122"/>
        <v>1</v>
      </c>
      <c r="DW29" t="str">
        <f t="shared" si="123"/>
        <v>0</v>
      </c>
      <c r="DX29" t="str">
        <f t="shared" si="124"/>
        <v>0</v>
      </c>
      <c r="DY29" t="str">
        <f t="shared" si="125"/>
        <v>1</v>
      </c>
      <c r="DZ29" t="str">
        <f t="shared" si="126"/>
        <v>0</v>
      </c>
      <c r="EA29" t="str">
        <f t="shared" si="127"/>
        <v>0</v>
      </c>
      <c r="EB29" t="str">
        <f t="shared" si="128"/>
        <v>0</v>
      </c>
      <c r="EC29" t="str">
        <f t="shared" si="129"/>
        <v>0</v>
      </c>
      <c r="ED29" t="str">
        <f t="shared" si="130"/>
        <v>0</v>
      </c>
      <c r="EE29" t="str">
        <f t="shared" si="131"/>
        <v>0</v>
      </c>
      <c r="EF29" t="str">
        <f t="shared" si="132"/>
        <v>0</v>
      </c>
      <c r="EG29" t="str">
        <f t="shared" si="133"/>
        <v>1</v>
      </c>
      <c r="EH29" t="str">
        <f t="shared" si="134"/>
        <v>0</v>
      </c>
      <c r="EI29" t="str">
        <f t="shared" si="135"/>
        <v>0</v>
      </c>
      <c r="EJ29" t="str">
        <f t="shared" si="136"/>
        <v>0</v>
      </c>
      <c r="EK29" t="str">
        <f t="shared" si="137"/>
        <v>0</v>
      </c>
      <c r="EL29" t="str">
        <f t="shared" si="138"/>
        <v>0</v>
      </c>
      <c r="EM29" t="str">
        <f t="shared" si="139"/>
        <v>1</v>
      </c>
      <c r="EN29" t="str">
        <f t="shared" si="140"/>
        <v>0</v>
      </c>
    </row>
    <row r="30" spans="1:144" ht="39.950000000000003" customHeight="1" x14ac:dyDescent="0.25">
      <c r="A30" t="s">
        <v>163</v>
      </c>
      <c r="B30" t="s">
        <v>461</v>
      </c>
      <c r="C30" t="str">
        <f>IF(ISNUMBER(SEARCH("Kecenderungan ekshibisionis, merasa mampu diterima secara sosial, ketergantungan sosial",B30)),"1","0")</f>
        <v>1</v>
      </c>
      <c r="D30" t="str">
        <f t="shared" si="3"/>
        <v>0</v>
      </c>
      <c r="E30" t="str">
        <f t="shared" si="4"/>
        <v>0</v>
      </c>
      <c r="F30" t="str">
        <f t="shared" si="5"/>
        <v>1</v>
      </c>
      <c r="G30" t="str">
        <f t="shared" si="6"/>
        <v>0</v>
      </c>
      <c r="H30" t="str">
        <f t="shared" si="7"/>
        <v>0</v>
      </c>
      <c r="I30" t="str">
        <f t="shared" si="8"/>
        <v>1</v>
      </c>
      <c r="J30" t="str">
        <f t="shared" si="9"/>
        <v>0</v>
      </c>
      <c r="K30" t="str">
        <f t="shared" si="10"/>
        <v>0</v>
      </c>
      <c r="L30" t="str">
        <f t="shared" si="11"/>
        <v>0</v>
      </c>
      <c r="M30" t="str">
        <f t="shared" si="12"/>
        <v>0</v>
      </c>
      <c r="N30" t="str">
        <f t="shared" si="13"/>
        <v>0</v>
      </c>
      <c r="O30" t="str">
        <f t="shared" si="14"/>
        <v>0</v>
      </c>
      <c r="P30" t="str">
        <f t="shared" si="15"/>
        <v>0</v>
      </c>
      <c r="Q30" t="str">
        <f t="shared" si="16"/>
        <v>1</v>
      </c>
      <c r="R30" t="str">
        <f t="shared" si="17"/>
        <v>0</v>
      </c>
      <c r="S30" t="str">
        <f t="shared" si="18"/>
        <v>0</v>
      </c>
      <c r="T30" t="str">
        <f t="shared" si="19"/>
        <v>1</v>
      </c>
      <c r="U30" t="str">
        <f t="shared" si="20"/>
        <v>0</v>
      </c>
      <c r="V30" t="str">
        <f t="shared" si="21"/>
        <v>0</v>
      </c>
      <c r="W30" t="str">
        <f t="shared" si="22"/>
        <v>0</v>
      </c>
      <c r="X30" t="str">
        <f t="shared" si="23"/>
        <v>0</v>
      </c>
      <c r="Y30" t="str">
        <f t="shared" si="24"/>
        <v>0</v>
      </c>
      <c r="Z30" t="str">
        <f t="shared" si="25"/>
        <v>0</v>
      </c>
      <c r="AA30" t="str">
        <f t="shared" si="26"/>
        <v>0</v>
      </c>
      <c r="AB30" t="str">
        <f t="shared" si="27"/>
        <v>0</v>
      </c>
      <c r="AC30" t="str">
        <f t="shared" si="28"/>
        <v>0</v>
      </c>
      <c r="AD30" t="str">
        <f t="shared" si="29"/>
        <v>0</v>
      </c>
      <c r="AE30" t="str">
        <f t="shared" si="30"/>
        <v>0</v>
      </c>
      <c r="AF30" t="str">
        <f t="shared" si="31"/>
        <v>0</v>
      </c>
      <c r="AG30" t="str">
        <f t="shared" si="32"/>
        <v>1</v>
      </c>
      <c r="AH30" t="str">
        <f t="shared" si="33"/>
        <v>0</v>
      </c>
      <c r="AI30" t="str">
        <f t="shared" si="34"/>
        <v>0</v>
      </c>
      <c r="AJ30" t="str">
        <f t="shared" si="35"/>
        <v>0</v>
      </c>
      <c r="AK30" t="str">
        <f t="shared" si="36"/>
        <v>0</v>
      </c>
      <c r="AL30" t="str">
        <f t="shared" si="37"/>
        <v>0</v>
      </c>
      <c r="AM30" t="str">
        <f t="shared" si="38"/>
        <v>1</v>
      </c>
      <c r="AN30" t="str">
        <f t="shared" si="39"/>
        <v>0</v>
      </c>
      <c r="AO30" t="str">
        <f t="shared" si="40"/>
        <v>0</v>
      </c>
      <c r="AP30" t="str">
        <f t="shared" si="41"/>
        <v>0</v>
      </c>
      <c r="AQ30" t="str">
        <f t="shared" si="42"/>
        <v>0</v>
      </c>
      <c r="AR30" t="str">
        <f t="shared" si="43"/>
        <v>1</v>
      </c>
      <c r="AS30" t="str">
        <f t="shared" si="44"/>
        <v>0</v>
      </c>
      <c r="AT30" t="str">
        <f t="shared" si="45"/>
        <v>0</v>
      </c>
      <c r="AU30" t="str">
        <f t="shared" si="46"/>
        <v>0</v>
      </c>
      <c r="AV30" t="str">
        <f t="shared" si="47"/>
        <v>0</v>
      </c>
      <c r="AW30" t="str">
        <f t="shared" si="48"/>
        <v>0</v>
      </c>
      <c r="AX30" t="str">
        <f t="shared" si="49"/>
        <v>0</v>
      </c>
      <c r="AY30" t="str">
        <f t="shared" si="50"/>
        <v>0</v>
      </c>
      <c r="AZ30" t="str">
        <f t="shared" si="51"/>
        <v>0</v>
      </c>
      <c r="BA30" t="str">
        <f t="shared" si="52"/>
        <v>0</v>
      </c>
      <c r="BB30" t="str">
        <f t="shared" si="53"/>
        <v>1</v>
      </c>
      <c r="BC30" t="str">
        <f t="shared" si="54"/>
        <v>0</v>
      </c>
      <c r="BD30" t="str">
        <f t="shared" si="55"/>
        <v>0</v>
      </c>
      <c r="BE30" t="str">
        <f t="shared" si="56"/>
        <v>0</v>
      </c>
      <c r="BF30" t="str">
        <f t="shared" si="57"/>
        <v>0</v>
      </c>
      <c r="BG30" t="str">
        <f t="shared" si="58"/>
        <v>0</v>
      </c>
      <c r="BH30" t="str">
        <f t="shared" si="59"/>
        <v>0</v>
      </c>
      <c r="BI30" t="str">
        <f t="shared" si="60"/>
        <v>1</v>
      </c>
      <c r="BJ30" t="str">
        <f t="shared" si="61"/>
        <v>0</v>
      </c>
      <c r="BK30" t="str">
        <f t="shared" si="62"/>
        <v>0</v>
      </c>
      <c r="BL30" t="str">
        <f t="shared" si="63"/>
        <v>0</v>
      </c>
      <c r="BM30" t="str">
        <f t="shared" si="64"/>
        <v>0</v>
      </c>
      <c r="BN30" t="str">
        <f t="shared" si="65"/>
        <v>0</v>
      </c>
      <c r="BO30" t="str">
        <f t="shared" si="66"/>
        <v>0</v>
      </c>
      <c r="BP30" t="str">
        <f t="shared" si="67"/>
        <v>1</v>
      </c>
      <c r="BQ30" t="str">
        <f t="shared" si="68"/>
        <v>0</v>
      </c>
      <c r="BR30" t="str">
        <f t="shared" si="69"/>
        <v>0</v>
      </c>
      <c r="BS30" t="str">
        <f t="shared" si="70"/>
        <v>0</v>
      </c>
      <c r="BT30" t="str">
        <f t="shared" si="71"/>
        <v>0</v>
      </c>
      <c r="BU30" t="str">
        <f t="shared" si="72"/>
        <v>1</v>
      </c>
      <c r="BV30" t="str">
        <f t="shared" si="73"/>
        <v>0</v>
      </c>
      <c r="BW30" t="str">
        <f t="shared" si="74"/>
        <v>0</v>
      </c>
      <c r="BX30" t="str">
        <f t="shared" si="0"/>
        <v>0</v>
      </c>
      <c r="BY30" t="str">
        <f t="shared" si="75"/>
        <v>0</v>
      </c>
      <c r="BZ30" t="str">
        <f t="shared" si="76"/>
        <v>0</v>
      </c>
      <c r="CA30" t="str">
        <f t="shared" si="77"/>
        <v>0</v>
      </c>
      <c r="CB30" t="str">
        <f t="shared" si="78"/>
        <v>0</v>
      </c>
      <c r="CC30" t="str">
        <f t="shared" si="79"/>
        <v>0</v>
      </c>
      <c r="CD30" t="str">
        <f t="shared" si="80"/>
        <v>0</v>
      </c>
      <c r="CE30" t="str">
        <f t="shared" si="81"/>
        <v>0</v>
      </c>
      <c r="CF30" t="str">
        <f t="shared" si="82"/>
        <v>0</v>
      </c>
      <c r="CG30" t="str">
        <f t="shared" si="83"/>
        <v>1</v>
      </c>
      <c r="CH30" t="str">
        <f t="shared" si="84"/>
        <v>0</v>
      </c>
      <c r="CI30" t="str">
        <f t="shared" si="85"/>
        <v>0</v>
      </c>
      <c r="CJ30" t="str">
        <f t="shared" si="86"/>
        <v>0</v>
      </c>
      <c r="CK30" t="str">
        <f t="shared" si="87"/>
        <v>0</v>
      </c>
      <c r="CL30" t="str">
        <f t="shared" si="88"/>
        <v>0</v>
      </c>
      <c r="CM30" t="str">
        <f t="shared" si="89"/>
        <v>0</v>
      </c>
      <c r="CN30" t="str">
        <f t="shared" si="90"/>
        <v>0</v>
      </c>
      <c r="CO30" t="str">
        <f t="shared" si="91"/>
        <v>0</v>
      </c>
      <c r="CP30" t="str">
        <f t="shared" si="92"/>
        <v>0</v>
      </c>
      <c r="CQ30" t="str">
        <f t="shared" si="93"/>
        <v>0</v>
      </c>
      <c r="CR30" t="str">
        <f t="shared" si="94"/>
        <v>0</v>
      </c>
      <c r="CS30" t="str">
        <f t="shared" si="95"/>
        <v>0</v>
      </c>
      <c r="CT30" t="str">
        <f t="shared" si="96"/>
        <v>0</v>
      </c>
      <c r="CU30" t="str">
        <f t="shared" si="97"/>
        <v>0</v>
      </c>
      <c r="CV30" t="str">
        <f t="shared" si="98"/>
        <v>0</v>
      </c>
      <c r="CW30" t="str">
        <f t="shared" si="99"/>
        <v>0</v>
      </c>
      <c r="CX30" t="str">
        <f t="shared" si="100"/>
        <v>0</v>
      </c>
      <c r="CY30" t="str">
        <f t="shared" si="101"/>
        <v>0</v>
      </c>
      <c r="CZ30" t="str">
        <f t="shared" si="102"/>
        <v>0</v>
      </c>
      <c r="DA30" t="str">
        <f t="shared" si="1"/>
        <v>0</v>
      </c>
      <c r="DB30" t="str">
        <f t="shared" si="103"/>
        <v>0</v>
      </c>
      <c r="DC30" t="str">
        <f t="shared" si="104"/>
        <v>0</v>
      </c>
      <c r="DD30" t="str">
        <f t="shared" si="105"/>
        <v>0</v>
      </c>
      <c r="DE30" t="str">
        <f t="shared" si="106"/>
        <v>1</v>
      </c>
      <c r="DF30" t="str">
        <f t="shared" si="107"/>
        <v>0</v>
      </c>
      <c r="DG30" t="str">
        <f t="shared" si="108"/>
        <v>0</v>
      </c>
      <c r="DH30" t="str">
        <f>IF(ISNUMBER(SEARCH("menghindari dorongan fisik,",B30)),"1","0")</f>
        <v>0</v>
      </c>
      <c r="DI30" t="str">
        <f t="shared" si="109"/>
        <v>0</v>
      </c>
      <c r="DJ30" t="str">
        <f t="shared" si="110"/>
        <v>0</v>
      </c>
      <c r="DK30" t="str">
        <f t="shared" si="111"/>
        <v>0</v>
      </c>
      <c r="DL30" t="str">
        <f t="shared" si="112"/>
        <v>0</v>
      </c>
      <c r="DM30" t="str">
        <f t="shared" si="113"/>
        <v>0</v>
      </c>
      <c r="DN30" t="str">
        <f t="shared" si="114"/>
        <v>1</v>
      </c>
      <c r="DO30" t="str">
        <f t="shared" si="115"/>
        <v>0</v>
      </c>
      <c r="DP30" t="str">
        <f t="shared" si="116"/>
        <v>0</v>
      </c>
      <c r="DQ30" t="str">
        <f t="shared" si="117"/>
        <v>1</v>
      </c>
      <c r="DR30" t="str">
        <f t="shared" si="118"/>
        <v>0</v>
      </c>
      <c r="DS30" t="str">
        <f t="shared" si="119"/>
        <v>0</v>
      </c>
      <c r="DT30" t="str">
        <f t="shared" si="120"/>
        <v>0</v>
      </c>
      <c r="DU30" t="str">
        <f t="shared" si="121"/>
        <v>0</v>
      </c>
      <c r="DV30" t="str">
        <f t="shared" si="122"/>
        <v>0</v>
      </c>
      <c r="DW30" t="str">
        <f t="shared" si="123"/>
        <v>0</v>
      </c>
      <c r="DX30" t="str">
        <f t="shared" si="124"/>
        <v>0</v>
      </c>
      <c r="DY30" t="str">
        <f t="shared" si="125"/>
        <v>1</v>
      </c>
      <c r="DZ30" t="str">
        <f t="shared" si="126"/>
        <v>0</v>
      </c>
      <c r="EA30" t="str">
        <f t="shared" si="127"/>
        <v>0</v>
      </c>
      <c r="EB30" t="str">
        <f t="shared" si="128"/>
        <v>0</v>
      </c>
      <c r="EC30" t="str">
        <f t="shared" si="129"/>
        <v>0</v>
      </c>
      <c r="ED30" t="str">
        <f t="shared" si="130"/>
        <v>0</v>
      </c>
      <c r="EE30" t="str">
        <f t="shared" si="131"/>
        <v>0</v>
      </c>
      <c r="EF30" t="str">
        <f t="shared" si="132"/>
        <v>0</v>
      </c>
      <c r="EG30" t="str">
        <f t="shared" si="133"/>
        <v>1</v>
      </c>
      <c r="EH30" t="str">
        <f t="shared" si="134"/>
        <v>0</v>
      </c>
      <c r="EI30" t="str">
        <f t="shared" si="135"/>
        <v>0</v>
      </c>
      <c r="EJ30" t="str">
        <f t="shared" si="136"/>
        <v>0</v>
      </c>
      <c r="EK30" t="str">
        <f t="shared" si="137"/>
        <v>0</v>
      </c>
      <c r="EL30" t="str">
        <f t="shared" si="138"/>
        <v>0</v>
      </c>
      <c r="EM30" t="str">
        <f t="shared" si="139"/>
        <v>0</v>
      </c>
      <c r="EN30" t="str">
        <f t="shared" si="140"/>
        <v>0</v>
      </c>
    </row>
    <row r="31" spans="1:144" ht="39.950000000000003" customHeight="1" x14ac:dyDescent="0.25">
      <c r="A31" t="s">
        <v>164</v>
      </c>
      <c r="B31" t="s">
        <v>463</v>
      </c>
      <c r="C31" t="str">
        <f t="shared" ref="C31:C94" si="141">IF(ISNUMBER(SEARCH("Kecenderungan ekshibisionis, merasa mampu diterima secara sosial, ketergantungan sosial",B31)),"1","0")</f>
        <v>0</v>
      </c>
      <c r="D31" t="str">
        <f t="shared" si="3"/>
        <v>1</v>
      </c>
      <c r="E31" t="str">
        <f t="shared" si="4"/>
        <v>1</v>
      </c>
      <c r="F31" t="str">
        <f t="shared" si="5"/>
        <v>0</v>
      </c>
      <c r="G31" t="str">
        <f t="shared" si="6"/>
        <v>0</v>
      </c>
      <c r="H31" t="str">
        <f t="shared" si="7"/>
        <v>0</v>
      </c>
      <c r="I31" t="str">
        <f t="shared" si="8"/>
        <v>0</v>
      </c>
      <c r="J31" t="str">
        <f t="shared" si="9"/>
        <v>0</v>
      </c>
      <c r="K31" t="str">
        <f t="shared" si="10"/>
        <v>0</v>
      </c>
      <c r="L31" t="str">
        <f t="shared" si="11"/>
        <v>0</v>
      </c>
      <c r="M31" t="str">
        <f t="shared" si="12"/>
        <v>1</v>
      </c>
      <c r="N31" t="str">
        <f t="shared" si="13"/>
        <v>0</v>
      </c>
      <c r="O31" t="str">
        <f t="shared" si="14"/>
        <v>1</v>
      </c>
      <c r="P31" t="str">
        <f t="shared" si="15"/>
        <v>0</v>
      </c>
      <c r="Q31" t="str">
        <f t="shared" si="16"/>
        <v>0</v>
      </c>
      <c r="R31" t="str">
        <f t="shared" si="17"/>
        <v>0</v>
      </c>
      <c r="S31" t="str">
        <f t="shared" si="18"/>
        <v>0</v>
      </c>
      <c r="T31" t="str">
        <f t="shared" si="19"/>
        <v>0</v>
      </c>
      <c r="U31" t="str">
        <f t="shared" si="20"/>
        <v>0</v>
      </c>
      <c r="V31" t="str">
        <f t="shared" si="21"/>
        <v>0</v>
      </c>
      <c r="W31" t="str">
        <f t="shared" si="22"/>
        <v>0</v>
      </c>
      <c r="X31" t="str">
        <f t="shared" si="23"/>
        <v>0</v>
      </c>
      <c r="Y31" t="str">
        <f t="shared" si="24"/>
        <v>0</v>
      </c>
      <c r="Z31" t="str">
        <f t="shared" si="25"/>
        <v>0</v>
      </c>
      <c r="AA31" t="str">
        <f t="shared" si="26"/>
        <v>1</v>
      </c>
      <c r="AB31" t="str">
        <f t="shared" si="27"/>
        <v>0</v>
      </c>
      <c r="AC31" t="str">
        <f t="shared" si="28"/>
        <v>0</v>
      </c>
      <c r="AD31" t="str">
        <f t="shared" si="29"/>
        <v>0</v>
      </c>
      <c r="AE31" t="str">
        <f t="shared" si="30"/>
        <v>0</v>
      </c>
      <c r="AF31" t="str">
        <f t="shared" si="31"/>
        <v>0</v>
      </c>
      <c r="AG31" t="str">
        <f t="shared" si="32"/>
        <v>0</v>
      </c>
      <c r="AH31" t="str">
        <f t="shared" si="33"/>
        <v>0</v>
      </c>
      <c r="AI31" t="str">
        <f t="shared" si="34"/>
        <v>0</v>
      </c>
      <c r="AJ31" t="str">
        <f t="shared" si="35"/>
        <v>0</v>
      </c>
      <c r="AK31" t="str">
        <f t="shared" si="36"/>
        <v>0</v>
      </c>
      <c r="AL31" t="str">
        <f t="shared" si="37"/>
        <v>0</v>
      </c>
      <c r="AM31" t="str">
        <f t="shared" si="38"/>
        <v>1</v>
      </c>
      <c r="AN31" t="str">
        <f t="shared" si="39"/>
        <v>0</v>
      </c>
      <c r="AO31" t="str">
        <f t="shared" si="40"/>
        <v>0</v>
      </c>
      <c r="AP31" t="str">
        <f t="shared" si="41"/>
        <v>0</v>
      </c>
      <c r="AQ31" t="str">
        <f t="shared" si="42"/>
        <v>0</v>
      </c>
      <c r="AR31" t="str">
        <f t="shared" si="43"/>
        <v>0</v>
      </c>
      <c r="AS31" t="str">
        <f t="shared" si="44"/>
        <v>0</v>
      </c>
      <c r="AT31" t="str">
        <f t="shared" si="45"/>
        <v>0</v>
      </c>
      <c r="AU31" t="str">
        <f t="shared" si="46"/>
        <v>0</v>
      </c>
      <c r="AV31" t="str">
        <f t="shared" si="47"/>
        <v>0</v>
      </c>
      <c r="AW31" t="str">
        <f t="shared" si="48"/>
        <v>0</v>
      </c>
      <c r="AX31" t="str">
        <f t="shared" si="49"/>
        <v>0</v>
      </c>
      <c r="AY31" t="str">
        <f t="shared" si="50"/>
        <v>1</v>
      </c>
      <c r="AZ31" t="str">
        <f t="shared" si="51"/>
        <v>0</v>
      </c>
      <c r="BA31" t="str">
        <f t="shared" si="52"/>
        <v>0</v>
      </c>
      <c r="BB31" t="str">
        <f t="shared" si="53"/>
        <v>0</v>
      </c>
      <c r="BC31" t="str">
        <f t="shared" si="54"/>
        <v>0</v>
      </c>
      <c r="BD31" t="str">
        <f t="shared" si="55"/>
        <v>0</v>
      </c>
      <c r="BE31" t="str">
        <f t="shared" si="56"/>
        <v>0</v>
      </c>
      <c r="BF31" t="str">
        <f t="shared" si="57"/>
        <v>0</v>
      </c>
      <c r="BG31" t="str">
        <f t="shared" si="58"/>
        <v>0</v>
      </c>
      <c r="BH31" t="str">
        <f t="shared" si="59"/>
        <v>1</v>
      </c>
      <c r="BI31" t="str">
        <f t="shared" si="60"/>
        <v>0</v>
      </c>
      <c r="BJ31" t="str">
        <f t="shared" si="61"/>
        <v>0</v>
      </c>
      <c r="BK31" t="str">
        <f t="shared" si="62"/>
        <v>0</v>
      </c>
      <c r="BL31" t="str">
        <f t="shared" si="63"/>
        <v>0</v>
      </c>
      <c r="BM31" t="str">
        <f t="shared" si="64"/>
        <v>0</v>
      </c>
      <c r="BN31" t="str">
        <f t="shared" si="65"/>
        <v>1</v>
      </c>
      <c r="BO31" t="str">
        <f t="shared" si="66"/>
        <v>0</v>
      </c>
      <c r="BP31" t="str">
        <f t="shared" si="67"/>
        <v>0</v>
      </c>
      <c r="BQ31" t="str">
        <f t="shared" si="68"/>
        <v>0</v>
      </c>
      <c r="BR31" t="str">
        <f t="shared" si="69"/>
        <v>0</v>
      </c>
      <c r="BS31" t="str">
        <f t="shared" si="70"/>
        <v>0</v>
      </c>
      <c r="BT31" t="str">
        <f t="shared" si="71"/>
        <v>0</v>
      </c>
      <c r="BU31" t="str">
        <f t="shared" si="72"/>
        <v>0</v>
      </c>
      <c r="BV31" t="str">
        <f t="shared" si="73"/>
        <v>0</v>
      </c>
      <c r="BW31" t="str">
        <f t="shared" si="74"/>
        <v>0</v>
      </c>
      <c r="BX31" t="str">
        <f t="shared" si="0"/>
        <v>0</v>
      </c>
      <c r="BY31" t="str">
        <f t="shared" si="75"/>
        <v>0</v>
      </c>
      <c r="BZ31" t="str">
        <f t="shared" si="76"/>
        <v>0</v>
      </c>
      <c r="CA31" t="str">
        <f t="shared" si="77"/>
        <v>1</v>
      </c>
      <c r="CB31" t="str">
        <f t="shared" si="78"/>
        <v>0</v>
      </c>
      <c r="CC31" t="str">
        <f t="shared" si="79"/>
        <v>0</v>
      </c>
      <c r="CD31" t="str">
        <f t="shared" si="80"/>
        <v>0</v>
      </c>
      <c r="CE31" t="str">
        <f t="shared" si="81"/>
        <v>0</v>
      </c>
      <c r="CF31" t="str">
        <f t="shared" si="82"/>
        <v>0</v>
      </c>
      <c r="CG31" t="str">
        <f t="shared" si="83"/>
        <v>1</v>
      </c>
      <c r="CH31" t="str">
        <f t="shared" si="84"/>
        <v>0</v>
      </c>
      <c r="CI31" t="str">
        <f t="shared" si="85"/>
        <v>1</v>
      </c>
      <c r="CJ31" t="str">
        <f t="shared" si="86"/>
        <v>0</v>
      </c>
      <c r="CK31" t="str">
        <f t="shared" si="87"/>
        <v>0</v>
      </c>
      <c r="CL31" t="str">
        <f t="shared" si="88"/>
        <v>0</v>
      </c>
      <c r="CM31" t="str">
        <f t="shared" si="89"/>
        <v>0</v>
      </c>
      <c r="CN31" t="str">
        <f t="shared" si="90"/>
        <v>0</v>
      </c>
      <c r="CO31" t="str">
        <f t="shared" si="91"/>
        <v>0</v>
      </c>
      <c r="CP31" t="str">
        <f t="shared" si="92"/>
        <v>0</v>
      </c>
      <c r="CQ31" t="str">
        <f t="shared" si="93"/>
        <v>0</v>
      </c>
      <c r="CR31" t="str">
        <f t="shared" si="94"/>
        <v>0</v>
      </c>
      <c r="CS31" t="str">
        <f t="shared" si="95"/>
        <v>0</v>
      </c>
      <c r="CT31" t="str">
        <f t="shared" si="96"/>
        <v>0</v>
      </c>
      <c r="CU31" t="str">
        <f t="shared" si="97"/>
        <v>0</v>
      </c>
      <c r="CV31" t="str">
        <f t="shared" si="98"/>
        <v>0</v>
      </c>
      <c r="CW31" t="str">
        <f t="shared" si="99"/>
        <v>0</v>
      </c>
      <c r="CX31" t="str">
        <f t="shared" si="100"/>
        <v>0</v>
      </c>
      <c r="CY31" t="str">
        <f t="shared" si="101"/>
        <v>1</v>
      </c>
      <c r="CZ31" t="str">
        <f t="shared" si="102"/>
        <v>0</v>
      </c>
      <c r="DA31" t="str">
        <f t="shared" si="1"/>
        <v>0</v>
      </c>
      <c r="DB31" t="str">
        <f t="shared" si="103"/>
        <v>0</v>
      </c>
      <c r="DC31" t="str">
        <f t="shared" si="104"/>
        <v>0</v>
      </c>
      <c r="DD31" t="str">
        <f t="shared" si="105"/>
        <v>0</v>
      </c>
      <c r="DE31" t="str">
        <f t="shared" si="106"/>
        <v>0</v>
      </c>
      <c r="DF31" t="str">
        <f t="shared" si="107"/>
        <v>0</v>
      </c>
      <c r="DG31" t="str">
        <f t="shared" si="108"/>
        <v>1</v>
      </c>
      <c r="DH31" t="str">
        <f>IF(ISNUMBER(SEARCH("menghindari dorongan fisik,",B31)),"1","0")</f>
        <v>0</v>
      </c>
      <c r="DI31" t="str">
        <f t="shared" si="109"/>
        <v>0</v>
      </c>
      <c r="DJ31" t="str">
        <f t="shared" si="110"/>
        <v>0</v>
      </c>
      <c r="DK31" t="str">
        <f t="shared" si="111"/>
        <v>1</v>
      </c>
      <c r="DL31" t="str">
        <f t="shared" si="112"/>
        <v>0</v>
      </c>
      <c r="DM31" t="str">
        <f t="shared" si="113"/>
        <v>0</v>
      </c>
      <c r="DN31" t="str">
        <f t="shared" si="114"/>
        <v>0</v>
      </c>
      <c r="DO31" t="str">
        <f t="shared" si="115"/>
        <v>0</v>
      </c>
      <c r="DP31" t="str">
        <f t="shared" si="116"/>
        <v>1</v>
      </c>
      <c r="DQ31" t="str">
        <f t="shared" si="117"/>
        <v>0</v>
      </c>
      <c r="DR31" t="str">
        <f t="shared" si="118"/>
        <v>0</v>
      </c>
      <c r="DS31" t="str">
        <f t="shared" si="119"/>
        <v>0</v>
      </c>
      <c r="DT31" t="str">
        <f t="shared" si="120"/>
        <v>0</v>
      </c>
      <c r="DU31" t="str">
        <f t="shared" si="121"/>
        <v>0</v>
      </c>
      <c r="DV31" t="str">
        <f t="shared" si="122"/>
        <v>0</v>
      </c>
      <c r="DW31" t="str">
        <f t="shared" si="123"/>
        <v>0</v>
      </c>
      <c r="DX31" t="str">
        <f t="shared" si="124"/>
        <v>0</v>
      </c>
      <c r="DY31" t="str">
        <f t="shared" si="125"/>
        <v>1</v>
      </c>
      <c r="DZ31" t="str">
        <f t="shared" si="126"/>
        <v>0</v>
      </c>
      <c r="EA31" t="str">
        <f t="shared" si="127"/>
        <v>0</v>
      </c>
      <c r="EB31" t="str">
        <f t="shared" si="128"/>
        <v>0</v>
      </c>
      <c r="EC31" t="str">
        <f t="shared" si="129"/>
        <v>0</v>
      </c>
      <c r="ED31" t="str">
        <f t="shared" si="130"/>
        <v>0</v>
      </c>
      <c r="EE31" t="str">
        <f t="shared" si="131"/>
        <v>0</v>
      </c>
      <c r="EF31" t="str">
        <f t="shared" si="132"/>
        <v>0</v>
      </c>
      <c r="EG31" t="str">
        <f t="shared" si="133"/>
        <v>0</v>
      </c>
      <c r="EH31" t="str">
        <f t="shared" si="134"/>
        <v>0</v>
      </c>
      <c r="EI31" t="str">
        <f t="shared" si="135"/>
        <v>0</v>
      </c>
      <c r="EJ31" t="str">
        <f t="shared" si="136"/>
        <v>0</v>
      </c>
      <c r="EK31" t="str">
        <f t="shared" si="137"/>
        <v>0</v>
      </c>
      <c r="EL31" t="str">
        <f t="shared" si="138"/>
        <v>0</v>
      </c>
      <c r="EM31" t="str">
        <f t="shared" si="139"/>
        <v>0</v>
      </c>
      <c r="EN31" t="str">
        <f t="shared" si="140"/>
        <v>0</v>
      </c>
    </row>
    <row r="32" spans="1:144" ht="39.950000000000003" customHeight="1" x14ac:dyDescent="0.25">
      <c r="A32" t="s">
        <v>165</v>
      </c>
      <c r="B32" t="s">
        <v>464</v>
      </c>
      <c r="C32" t="str">
        <f t="shared" si="141"/>
        <v>0</v>
      </c>
      <c r="D32" t="str">
        <f t="shared" si="3"/>
        <v>1</v>
      </c>
      <c r="E32" t="str">
        <f t="shared" si="4"/>
        <v>1</v>
      </c>
      <c r="F32" t="str">
        <f t="shared" si="5"/>
        <v>0</v>
      </c>
      <c r="G32" t="str">
        <f t="shared" si="6"/>
        <v>0</v>
      </c>
      <c r="H32" t="str">
        <f t="shared" si="7"/>
        <v>0</v>
      </c>
      <c r="I32" t="str">
        <f t="shared" si="8"/>
        <v>0</v>
      </c>
      <c r="J32" t="str">
        <f t="shared" si="9"/>
        <v>0</v>
      </c>
      <c r="K32" t="str">
        <f t="shared" si="10"/>
        <v>0</v>
      </c>
      <c r="L32" t="str">
        <f t="shared" si="11"/>
        <v>0</v>
      </c>
      <c r="M32" t="str">
        <f t="shared" si="12"/>
        <v>0</v>
      </c>
      <c r="N32" t="str">
        <f t="shared" si="13"/>
        <v>0</v>
      </c>
      <c r="O32" t="str">
        <f t="shared" si="14"/>
        <v>1</v>
      </c>
      <c r="P32" t="str">
        <f t="shared" si="15"/>
        <v>0</v>
      </c>
      <c r="Q32" t="str">
        <f t="shared" si="16"/>
        <v>0</v>
      </c>
      <c r="R32" t="str">
        <f t="shared" si="17"/>
        <v>0</v>
      </c>
      <c r="S32" t="str">
        <f t="shared" si="18"/>
        <v>0</v>
      </c>
      <c r="T32" t="str">
        <f t="shared" si="19"/>
        <v>0</v>
      </c>
      <c r="U32" t="str">
        <f t="shared" si="20"/>
        <v>0</v>
      </c>
      <c r="V32" t="str">
        <f t="shared" si="21"/>
        <v>0</v>
      </c>
      <c r="W32" t="str">
        <f t="shared" si="22"/>
        <v>0</v>
      </c>
      <c r="X32" t="str">
        <f t="shared" si="23"/>
        <v>0</v>
      </c>
      <c r="Y32" t="str">
        <f t="shared" si="24"/>
        <v>0</v>
      </c>
      <c r="Z32" t="str">
        <f t="shared" si="25"/>
        <v>0</v>
      </c>
      <c r="AA32" t="str">
        <f t="shared" si="26"/>
        <v>0</v>
      </c>
      <c r="AB32" t="str">
        <f t="shared" si="27"/>
        <v>0</v>
      </c>
      <c r="AC32" t="str">
        <f t="shared" si="28"/>
        <v>0</v>
      </c>
      <c r="AD32" t="str">
        <f t="shared" si="29"/>
        <v>0</v>
      </c>
      <c r="AE32" t="str">
        <f t="shared" si="30"/>
        <v>0</v>
      </c>
      <c r="AF32" t="str">
        <f t="shared" si="31"/>
        <v>0</v>
      </c>
      <c r="AG32" t="str">
        <f t="shared" si="32"/>
        <v>0</v>
      </c>
      <c r="AH32" t="str">
        <f t="shared" si="33"/>
        <v>0</v>
      </c>
      <c r="AI32" t="str">
        <f t="shared" si="34"/>
        <v>0</v>
      </c>
      <c r="AJ32" t="str">
        <f t="shared" si="35"/>
        <v>0</v>
      </c>
      <c r="AK32" t="str">
        <f t="shared" si="36"/>
        <v>0</v>
      </c>
      <c r="AL32" t="str">
        <f t="shared" si="37"/>
        <v>0</v>
      </c>
      <c r="AM32" t="str">
        <f t="shared" si="38"/>
        <v>1</v>
      </c>
      <c r="AN32" t="str">
        <f t="shared" si="39"/>
        <v>0</v>
      </c>
      <c r="AO32" t="str">
        <f t="shared" si="40"/>
        <v>1</v>
      </c>
      <c r="AP32" t="str">
        <f t="shared" si="41"/>
        <v>0</v>
      </c>
      <c r="AQ32" t="str">
        <f t="shared" si="42"/>
        <v>0</v>
      </c>
      <c r="AR32" t="str">
        <f t="shared" si="43"/>
        <v>0</v>
      </c>
      <c r="AS32" t="str">
        <f t="shared" si="44"/>
        <v>0</v>
      </c>
      <c r="AT32" t="str">
        <f t="shared" si="45"/>
        <v>0</v>
      </c>
      <c r="AU32" t="str">
        <f t="shared" si="46"/>
        <v>0</v>
      </c>
      <c r="AV32" t="str">
        <f t="shared" si="47"/>
        <v>0</v>
      </c>
      <c r="AW32" t="str">
        <f t="shared" si="48"/>
        <v>0</v>
      </c>
      <c r="AX32" t="str">
        <f t="shared" si="49"/>
        <v>0</v>
      </c>
      <c r="AY32" t="str">
        <f t="shared" si="50"/>
        <v>0</v>
      </c>
      <c r="AZ32" t="str">
        <f t="shared" si="51"/>
        <v>0</v>
      </c>
      <c r="BA32" t="str">
        <f t="shared" si="52"/>
        <v>0</v>
      </c>
      <c r="BB32" t="str">
        <f t="shared" si="53"/>
        <v>0</v>
      </c>
      <c r="BC32" t="str">
        <f t="shared" si="54"/>
        <v>0</v>
      </c>
      <c r="BD32" t="str">
        <f t="shared" si="55"/>
        <v>0</v>
      </c>
      <c r="BE32" t="str">
        <f t="shared" si="56"/>
        <v>0</v>
      </c>
      <c r="BF32" t="str">
        <f t="shared" si="57"/>
        <v>0</v>
      </c>
      <c r="BG32" t="str">
        <f t="shared" si="58"/>
        <v>0</v>
      </c>
      <c r="BH32" t="str">
        <f t="shared" si="59"/>
        <v>1</v>
      </c>
      <c r="BI32" t="str">
        <f t="shared" si="60"/>
        <v>0</v>
      </c>
      <c r="BJ32" t="str">
        <f t="shared" si="61"/>
        <v>0</v>
      </c>
      <c r="BK32" t="str">
        <f t="shared" si="62"/>
        <v>0</v>
      </c>
      <c r="BL32" t="str">
        <f t="shared" si="63"/>
        <v>0</v>
      </c>
      <c r="BM32" t="str">
        <f t="shared" si="64"/>
        <v>0</v>
      </c>
      <c r="BN32" t="str">
        <f t="shared" si="65"/>
        <v>0</v>
      </c>
      <c r="BO32" t="str">
        <f t="shared" si="66"/>
        <v>1</v>
      </c>
      <c r="BP32" t="str">
        <f t="shared" si="67"/>
        <v>0</v>
      </c>
      <c r="BQ32" t="str">
        <f t="shared" si="68"/>
        <v>0</v>
      </c>
      <c r="BR32" t="str">
        <f t="shared" si="69"/>
        <v>0</v>
      </c>
      <c r="BS32" t="str">
        <f t="shared" si="70"/>
        <v>0</v>
      </c>
      <c r="BT32" t="str">
        <f t="shared" si="71"/>
        <v>0</v>
      </c>
      <c r="BU32" t="str">
        <f t="shared" si="72"/>
        <v>0</v>
      </c>
      <c r="BV32" t="str">
        <f t="shared" si="73"/>
        <v>0</v>
      </c>
      <c r="BW32" t="str">
        <f t="shared" si="74"/>
        <v>0</v>
      </c>
      <c r="BX32" t="str">
        <f t="shared" si="0"/>
        <v>0</v>
      </c>
      <c r="BY32" t="str">
        <f t="shared" si="75"/>
        <v>0</v>
      </c>
      <c r="BZ32" t="str">
        <f t="shared" si="76"/>
        <v>0</v>
      </c>
      <c r="CA32" t="str">
        <f t="shared" si="77"/>
        <v>0</v>
      </c>
      <c r="CB32" t="str">
        <f t="shared" si="78"/>
        <v>0</v>
      </c>
      <c r="CC32" t="str">
        <f t="shared" si="79"/>
        <v>0</v>
      </c>
      <c r="CD32" t="str">
        <f t="shared" si="80"/>
        <v>0</v>
      </c>
      <c r="CE32" t="str">
        <f t="shared" si="81"/>
        <v>0</v>
      </c>
      <c r="CF32" t="str">
        <f t="shared" si="82"/>
        <v>0</v>
      </c>
      <c r="CG32" t="str">
        <f t="shared" si="83"/>
        <v>1</v>
      </c>
      <c r="CH32" t="str">
        <f t="shared" si="84"/>
        <v>0</v>
      </c>
      <c r="CI32" t="str">
        <f t="shared" si="85"/>
        <v>1</v>
      </c>
      <c r="CJ32" t="str">
        <f t="shared" si="86"/>
        <v>0</v>
      </c>
      <c r="CK32" t="str">
        <f t="shared" si="87"/>
        <v>0</v>
      </c>
      <c r="CL32" t="str">
        <f t="shared" si="88"/>
        <v>0</v>
      </c>
      <c r="CM32" t="str">
        <f t="shared" si="89"/>
        <v>0</v>
      </c>
      <c r="CN32" t="str">
        <f t="shared" si="90"/>
        <v>0</v>
      </c>
      <c r="CO32" t="str">
        <f t="shared" si="91"/>
        <v>0</v>
      </c>
      <c r="CP32" t="str">
        <f t="shared" si="92"/>
        <v>0</v>
      </c>
      <c r="CQ32" t="str">
        <f t="shared" si="93"/>
        <v>0</v>
      </c>
      <c r="CR32" t="str">
        <f t="shared" si="94"/>
        <v>0</v>
      </c>
      <c r="CS32" t="str">
        <f t="shared" si="95"/>
        <v>0</v>
      </c>
      <c r="CT32" t="str">
        <f t="shared" si="96"/>
        <v>0</v>
      </c>
      <c r="CU32" t="str">
        <f t="shared" si="97"/>
        <v>0</v>
      </c>
      <c r="CV32" t="str">
        <f t="shared" si="98"/>
        <v>0</v>
      </c>
      <c r="CW32" t="str">
        <f t="shared" si="99"/>
        <v>0</v>
      </c>
      <c r="CX32" t="str">
        <f t="shared" si="100"/>
        <v>0</v>
      </c>
      <c r="CY32" t="str">
        <f t="shared" si="101"/>
        <v>1</v>
      </c>
      <c r="CZ32" t="str">
        <f t="shared" si="102"/>
        <v>0</v>
      </c>
      <c r="DA32" t="str">
        <f t="shared" si="1"/>
        <v>0</v>
      </c>
      <c r="DB32" t="str">
        <f t="shared" si="103"/>
        <v>0</v>
      </c>
      <c r="DC32" t="str">
        <f t="shared" si="104"/>
        <v>0</v>
      </c>
      <c r="DD32" t="str">
        <f t="shared" si="105"/>
        <v>0</v>
      </c>
      <c r="DE32" t="str">
        <f t="shared" si="106"/>
        <v>0</v>
      </c>
      <c r="DF32" t="str">
        <f t="shared" si="107"/>
        <v>0</v>
      </c>
      <c r="DG32" t="str">
        <f t="shared" si="108"/>
        <v>1</v>
      </c>
      <c r="DH32" t="str">
        <f>IF(ISNUMBER(SEARCH("menghindari dorongan fisik,",B32)),"1","0")</f>
        <v>0</v>
      </c>
      <c r="DI32" t="str">
        <f t="shared" si="109"/>
        <v>0</v>
      </c>
      <c r="DJ32" t="str">
        <f t="shared" si="110"/>
        <v>0</v>
      </c>
      <c r="DK32" t="str">
        <f t="shared" si="111"/>
        <v>0</v>
      </c>
      <c r="DL32" t="str">
        <f t="shared" si="112"/>
        <v>0</v>
      </c>
      <c r="DM32" t="str">
        <f t="shared" si="113"/>
        <v>0</v>
      </c>
      <c r="DN32" t="str">
        <f t="shared" si="114"/>
        <v>0</v>
      </c>
      <c r="DO32" t="str">
        <f t="shared" si="115"/>
        <v>0</v>
      </c>
      <c r="DP32" t="str">
        <f t="shared" si="116"/>
        <v>1</v>
      </c>
      <c r="DQ32" t="str">
        <f t="shared" si="117"/>
        <v>0</v>
      </c>
      <c r="DR32" t="str">
        <f t="shared" si="118"/>
        <v>0</v>
      </c>
      <c r="DS32" t="str">
        <f t="shared" si="119"/>
        <v>0</v>
      </c>
      <c r="DT32" t="str">
        <f t="shared" si="120"/>
        <v>0</v>
      </c>
      <c r="DU32" t="str">
        <f t="shared" si="121"/>
        <v>0</v>
      </c>
      <c r="DV32" t="str">
        <f t="shared" si="122"/>
        <v>0</v>
      </c>
      <c r="DW32" t="str">
        <f t="shared" si="123"/>
        <v>0</v>
      </c>
      <c r="DX32" t="str">
        <f t="shared" si="124"/>
        <v>0</v>
      </c>
      <c r="DY32" t="str">
        <f t="shared" si="125"/>
        <v>1</v>
      </c>
      <c r="DZ32" t="str">
        <f t="shared" si="126"/>
        <v>0</v>
      </c>
      <c r="EA32" t="str">
        <f t="shared" si="127"/>
        <v>0</v>
      </c>
      <c r="EB32" t="str">
        <f t="shared" si="128"/>
        <v>0</v>
      </c>
      <c r="EC32" t="str">
        <f t="shared" si="129"/>
        <v>1</v>
      </c>
      <c r="ED32" t="str">
        <f t="shared" si="130"/>
        <v>0</v>
      </c>
      <c r="EE32" t="str">
        <f t="shared" si="131"/>
        <v>1</v>
      </c>
      <c r="EF32" t="str">
        <f t="shared" si="132"/>
        <v>0</v>
      </c>
      <c r="EG32" t="str">
        <f t="shared" si="133"/>
        <v>0</v>
      </c>
      <c r="EH32" t="str">
        <f t="shared" si="134"/>
        <v>0</v>
      </c>
      <c r="EI32" t="str">
        <f t="shared" si="135"/>
        <v>0</v>
      </c>
      <c r="EJ32" t="str">
        <f t="shared" si="136"/>
        <v>0</v>
      </c>
      <c r="EK32" t="str">
        <f t="shared" si="137"/>
        <v>0</v>
      </c>
      <c r="EL32" t="str">
        <f t="shared" si="138"/>
        <v>0</v>
      </c>
      <c r="EM32" t="str">
        <f t="shared" si="139"/>
        <v>0</v>
      </c>
      <c r="EN32" t="str">
        <f t="shared" si="140"/>
        <v>0</v>
      </c>
    </row>
    <row r="33" spans="1:144" ht="39.950000000000003" customHeight="1" x14ac:dyDescent="0.25">
      <c r="A33" t="s">
        <v>166</v>
      </c>
      <c r="B33" t="s">
        <v>459</v>
      </c>
      <c r="C33" t="str">
        <f t="shared" si="141"/>
        <v>0</v>
      </c>
      <c r="D33" t="str">
        <f t="shared" si="3"/>
        <v>1</v>
      </c>
      <c r="E33" t="str">
        <f t="shared" si="4"/>
        <v>1</v>
      </c>
      <c r="F33" t="str">
        <f t="shared" si="5"/>
        <v>0</v>
      </c>
      <c r="G33" t="str">
        <f t="shared" si="6"/>
        <v>0</v>
      </c>
      <c r="H33" t="str">
        <f t="shared" si="7"/>
        <v>0</v>
      </c>
      <c r="I33" t="str">
        <f t="shared" si="8"/>
        <v>1</v>
      </c>
      <c r="J33" t="str">
        <f t="shared" si="9"/>
        <v>0</v>
      </c>
      <c r="K33" t="str">
        <f t="shared" si="10"/>
        <v>0</v>
      </c>
      <c r="L33" t="str">
        <f t="shared" si="11"/>
        <v>0</v>
      </c>
      <c r="M33" t="str">
        <f t="shared" si="12"/>
        <v>0</v>
      </c>
      <c r="N33" t="str">
        <f t="shared" si="13"/>
        <v>0</v>
      </c>
      <c r="O33" t="str">
        <f t="shared" si="14"/>
        <v>0</v>
      </c>
      <c r="P33" t="str">
        <f t="shared" si="15"/>
        <v>0</v>
      </c>
      <c r="Q33" t="str">
        <f t="shared" si="16"/>
        <v>0</v>
      </c>
      <c r="R33" t="str">
        <f t="shared" si="17"/>
        <v>1</v>
      </c>
      <c r="S33" t="str">
        <f t="shared" si="18"/>
        <v>0</v>
      </c>
      <c r="T33" t="str">
        <f t="shared" si="19"/>
        <v>1</v>
      </c>
      <c r="U33" t="str">
        <f t="shared" si="20"/>
        <v>0</v>
      </c>
      <c r="V33" t="str">
        <f t="shared" si="21"/>
        <v>0</v>
      </c>
      <c r="W33" t="str">
        <f t="shared" si="22"/>
        <v>0</v>
      </c>
      <c r="X33" t="str">
        <f t="shared" si="23"/>
        <v>0</v>
      </c>
      <c r="Y33" t="str">
        <f t="shared" si="24"/>
        <v>0</v>
      </c>
      <c r="Z33" t="str">
        <f t="shared" si="25"/>
        <v>0</v>
      </c>
      <c r="AA33" t="str">
        <f t="shared" si="26"/>
        <v>0</v>
      </c>
      <c r="AB33" t="str">
        <f t="shared" si="27"/>
        <v>0</v>
      </c>
      <c r="AC33" t="str">
        <f t="shared" si="28"/>
        <v>1</v>
      </c>
      <c r="AD33" t="str">
        <f t="shared" si="29"/>
        <v>0</v>
      </c>
      <c r="AE33" t="str">
        <f t="shared" si="30"/>
        <v>0</v>
      </c>
      <c r="AF33" t="str">
        <f t="shared" si="31"/>
        <v>0</v>
      </c>
      <c r="AG33" t="str">
        <f t="shared" si="32"/>
        <v>0</v>
      </c>
      <c r="AH33" t="str">
        <f t="shared" si="33"/>
        <v>0</v>
      </c>
      <c r="AI33" t="str">
        <f t="shared" si="34"/>
        <v>1</v>
      </c>
      <c r="AJ33" t="str">
        <f t="shared" si="35"/>
        <v>0</v>
      </c>
      <c r="AK33" t="str">
        <f t="shared" si="36"/>
        <v>0</v>
      </c>
      <c r="AL33" t="str">
        <f t="shared" si="37"/>
        <v>0</v>
      </c>
      <c r="AM33" t="str">
        <f t="shared" si="38"/>
        <v>0</v>
      </c>
      <c r="AN33" t="str">
        <f t="shared" si="39"/>
        <v>0</v>
      </c>
      <c r="AO33" t="str">
        <f t="shared" si="40"/>
        <v>0</v>
      </c>
      <c r="AP33" t="str">
        <f t="shared" si="41"/>
        <v>0</v>
      </c>
      <c r="AQ33" t="str">
        <f t="shared" si="42"/>
        <v>0</v>
      </c>
      <c r="AR33" t="str">
        <f t="shared" si="43"/>
        <v>1</v>
      </c>
      <c r="AS33" t="str">
        <f t="shared" si="44"/>
        <v>0</v>
      </c>
      <c r="AT33" t="str">
        <f t="shared" si="45"/>
        <v>0</v>
      </c>
      <c r="AU33" t="str">
        <f t="shared" si="46"/>
        <v>0</v>
      </c>
      <c r="AV33" t="str">
        <f t="shared" si="47"/>
        <v>0</v>
      </c>
      <c r="AW33" t="str">
        <f t="shared" si="48"/>
        <v>0</v>
      </c>
      <c r="AX33" t="str">
        <f t="shared" si="49"/>
        <v>0</v>
      </c>
      <c r="AY33" t="str">
        <f t="shared" si="50"/>
        <v>0</v>
      </c>
      <c r="AZ33" t="str">
        <f t="shared" si="51"/>
        <v>0</v>
      </c>
      <c r="BA33" t="str">
        <f t="shared" si="52"/>
        <v>0</v>
      </c>
      <c r="BB33" t="str">
        <f t="shared" si="53"/>
        <v>0</v>
      </c>
      <c r="BC33" t="str">
        <f t="shared" si="54"/>
        <v>0</v>
      </c>
      <c r="BD33" t="str">
        <f t="shared" si="55"/>
        <v>0</v>
      </c>
      <c r="BE33" t="str">
        <f t="shared" si="56"/>
        <v>0</v>
      </c>
      <c r="BF33" t="str">
        <f t="shared" si="57"/>
        <v>0</v>
      </c>
      <c r="BG33" t="str">
        <f t="shared" si="58"/>
        <v>0</v>
      </c>
      <c r="BH33" t="str">
        <f t="shared" si="59"/>
        <v>0</v>
      </c>
      <c r="BI33" t="str">
        <f t="shared" si="60"/>
        <v>0</v>
      </c>
      <c r="BJ33" t="str">
        <f t="shared" si="61"/>
        <v>0</v>
      </c>
      <c r="BK33" t="str">
        <f t="shared" si="62"/>
        <v>0</v>
      </c>
      <c r="BL33" t="str">
        <f t="shared" si="63"/>
        <v>0</v>
      </c>
      <c r="BM33" t="str">
        <f t="shared" si="64"/>
        <v>0</v>
      </c>
      <c r="BN33" t="str">
        <f t="shared" si="65"/>
        <v>0</v>
      </c>
      <c r="BO33" t="str">
        <f t="shared" si="66"/>
        <v>0</v>
      </c>
      <c r="BP33" t="str">
        <f t="shared" si="67"/>
        <v>1</v>
      </c>
      <c r="BQ33" t="str">
        <f t="shared" si="68"/>
        <v>0</v>
      </c>
      <c r="BR33" t="str">
        <f t="shared" si="69"/>
        <v>0</v>
      </c>
      <c r="BS33" t="str">
        <f t="shared" si="70"/>
        <v>0</v>
      </c>
      <c r="BT33" t="str">
        <f t="shared" si="71"/>
        <v>0</v>
      </c>
      <c r="BU33" t="str">
        <f t="shared" si="72"/>
        <v>0</v>
      </c>
      <c r="BV33" t="str">
        <f t="shared" si="73"/>
        <v>0</v>
      </c>
      <c r="BW33" t="str">
        <f t="shared" si="74"/>
        <v>0</v>
      </c>
      <c r="BX33" t="str">
        <f t="shared" si="0"/>
        <v>0</v>
      </c>
      <c r="BY33" t="str">
        <f t="shared" si="75"/>
        <v>0</v>
      </c>
      <c r="BZ33" t="str">
        <f t="shared" si="76"/>
        <v>0</v>
      </c>
      <c r="CA33" t="str">
        <f t="shared" si="77"/>
        <v>1</v>
      </c>
      <c r="CB33" t="str">
        <f t="shared" si="78"/>
        <v>0</v>
      </c>
      <c r="CC33" t="str">
        <f t="shared" si="79"/>
        <v>0</v>
      </c>
      <c r="CD33" t="str">
        <f t="shared" si="80"/>
        <v>0</v>
      </c>
      <c r="CE33" t="str">
        <f t="shared" si="81"/>
        <v>0</v>
      </c>
      <c r="CF33" t="str">
        <f t="shared" si="82"/>
        <v>0</v>
      </c>
      <c r="CG33" t="str">
        <f t="shared" si="83"/>
        <v>1</v>
      </c>
      <c r="CH33" t="str">
        <f t="shared" si="84"/>
        <v>0</v>
      </c>
      <c r="CI33" t="str">
        <f t="shared" si="85"/>
        <v>0</v>
      </c>
      <c r="CJ33" t="str">
        <f t="shared" si="86"/>
        <v>0</v>
      </c>
      <c r="CK33" t="str">
        <f t="shared" si="87"/>
        <v>0</v>
      </c>
      <c r="CL33" t="str">
        <f t="shared" si="88"/>
        <v>0</v>
      </c>
      <c r="CM33" t="str">
        <f t="shared" si="89"/>
        <v>0</v>
      </c>
      <c r="CN33" t="str">
        <f t="shared" si="90"/>
        <v>1</v>
      </c>
      <c r="CO33" t="str">
        <f t="shared" si="91"/>
        <v>0</v>
      </c>
      <c r="CP33" t="str">
        <f t="shared" si="92"/>
        <v>0</v>
      </c>
      <c r="CQ33" t="str">
        <f t="shared" si="93"/>
        <v>0</v>
      </c>
      <c r="CR33" t="str">
        <f t="shared" si="94"/>
        <v>0</v>
      </c>
      <c r="CS33" t="str">
        <f t="shared" si="95"/>
        <v>0</v>
      </c>
      <c r="CT33" t="str">
        <f t="shared" si="96"/>
        <v>0</v>
      </c>
      <c r="CU33" t="str">
        <f t="shared" si="97"/>
        <v>0</v>
      </c>
      <c r="CV33" t="str">
        <f t="shared" si="98"/>
        <v>0</v>
      </c>
      <c r="CW33" t="str">
        <f t="shared" si="99"/>
        <v>0</v>
      </c>
      <c r="CX33" t="str">
        <f t="shared" si="100"/>
        <v>0</v>
      </c>
      <c r="CY33" t="str">
        <f t="shared" si="101"/>
        <v>0</v>
      </c>
      <c r="CZ33" t="str">
        <f t="shared" si="102"/>
        <v>0</v>
      </c>
      <c r="DA33" t="str">
        <f t="shared" si="1"/>
        <v>0</v>
      </c>
      <c r="DB33" t="str">
        <f t="shared" si="103"/>
        <v>0</v>
      </c>
      <c r="DC33" t="str">
        <f t="shared" si="104"/>
        <v>0</v>
      </c>
      <c r="DD33" t="str">
        <f t="shared" si="105"/>
        <v>0</v>
      </c>
      <c r="DE33" t="str">
        <f t="shared" si="106"/>
        <v>0</v>
      </c>
      <c r="DF33" t="str">
        <f t="shared" si="107"/>
        <v>0</v>
      </c>
      <c r="DG33" t="str">
        <f t="shared" si="108"/>
        <v>0</v>
      </c>
      <c r="DH33" t="str">
        <f>IF(ISNUMBER(SEARCH("menghindari dorongan fisik,",B33)),"1","0")</f>
        <v>0</v>
      </c>
      <c r="DI33" t="str">
        <f t="shared" si="109"/>
        <v>0</v>
      </c>
      <c r="DJ33" t="str">
        <f t="shared" si="110"/>
        <v>0</v>
      </c>
      <c r="DK33" t="str">
        <f t="shared" si="111"/>
        <v>0</v>
      </c>
      <c r="DL33" t="str">
        <f t="shared" si="112"/>
        <v>0</v>
      </c>
      <c r="DM33" t="str">
        <f t="shared" si="113"/>
        <v>0</v>
      </c>
      <c r="DN33" t="str">
        <f t="shared" si="114"/>
        <v>0</v>
      </c>
      <c r="DO33" t="str">
        <f t="shared" si="115"/>
        <v>0</v>
      </c>
      <c r="DP33" t="str">
        <f t="shared" si="116"/>
        <v>0</v>
      </c>
      <c r="DQ33" t="str">
        <f t="shared" si="117"/>
        <v>1</v>
      </c>
      <c r="DR33" t="str">
        <f t="shared" si="118"/>
        <v>0</v>
      </c>
      <c r="DS33" t="str">
        <f t="shared" si="119"/>
        <v>0</v>
      </c>
      <c r="DT33" t="str">
        <f t="shared" si="120"/>
        <v>0</v>
      </c>
      <c r="DU33" t="str">
        <f t="shared" si="121"/>
        <v>0</v>
      </c>
      <c r="DV33" t="str">
        <f t="shared" si="122"/>
        <v>0</v>
      </c>
      <c r="DW33" t="str">
        <f t="shared" si="123"/>
        <v>0</v>
      </c>
      <c r="DX33" t="str">
        <f t="shared" si="124"/>
        <v>1</v>
      </c>
      <c r="DY33" t="str">
        <f t="shared" si="125"/>
        <v>0</v>
      </c>
      <c r="DZ33" t="str">
        <f t="shared" si="126"/>
        <v>1</v>
      </c>
      <c r="EA33" t="str">
        <f t="shared" si="127"/>
        <v>0</v>
      </c>
      <c r="EB33" t="str">
        <f t="shared" si="128"/>
        <v>0</v>
      </c>
      <c r="EC33" t="str">
        <f t="shared" si="129"/>
        <v>0</v>
      </c>
      <c r="ED33" t="str">
        <f t="shared" si="130"/>
        <v>0</v>
      </c>
      <c r="EE33" t="str">
        <f t="shared" si="131"/>
        <v>0</v>
      </c>
      <c r="EF33" t="str">
        <f t="shared" si="132"/>
        <v>0</v>
      </c>
      <c r="EG33" t="str">
        <f t="shared" si="133"/>
        <v>1</v>
      </c>
      <c r="EH33" t="str">
        <f t="shared" si="134"/>
        <v>0</v>
      </c>
      <c r="EI33" t="str">
        <f t="shared" si="135"/>
        <v>0</v>
      </c>
      <c r="EJ33" t="str">
        <f t="shared" si="136"/>
        <v>0</v>
      </c>
      <c r="EK33" t="str">
        <f t="shared" si="137"/>
        <v>0</v>
      </c>
      <c r="EL33" t="str">
        <f t="shared" si="138"/>
        <v>0</v>
      </c>
      <c r="EM33" t="str">
        <f t="shared" si="139"/>
        <v>0</v>
      </c>
      <c r="EN33" t="str">
        <f t="shared" si="140"/>
        <v>0</v>
      </c>
    </row>
    <row r="34" spans="1:144" ht="39.950000000000003" customHeight="1" x14ac:dyDescent="0.25">
      <c r="A34" t="s">
        <v>167</v>
      </c>
      <c r="B34" t="s">
        <v>474</v>
      </c>
      <c r="C34" t="str">
        <f t="shared" si="141"/>
        <v>1</v>
      </c>
      <c r="D34" t="str">
        <f t="shared" si="3"/>
        <v>0</v>
      </c>
      <c r="E34" t="str">
        <f t="shared" si="4"/>
        <v>0</v>
      </c>
      <c r="F34" t="str">
        <f t="shared" si="5"/>
        <v>1</v>
      </c>
      <c r="G34" t="str">
        <f t="shared" si="6"/>
        <v>0</v>
      </c>
      <c r="H34" t="str">
        <f t="shared" si="7"/>
        <v>0</v>
      </c>
      <c r="I34" t="str">
        <f t="shared" si="8"/>
        <v>0</v>
      </c>
      <c r="J34" t="str">
        <f t="shared" si="9"/>
        <v>0</v>
      </c>
      <c r="K34" t="str">
        <f t="shared" si="10"/>
        <v>1</v>
      </c>
      <c r="L34" t="str">
        <f t="shared" si="11"/>
        <v>0</v>
      </c>
      <c r="M34" t="str">
        <f t="shared" si="12"/>
        <v>0</v>
      </c>
      <c r="N34" t="str">
        <f t="shared" si="13"/>
        <v>0</v>
      </c>
      <c r="O34" t="str">
        <f t="shared" si="14"/>
        <v>0</v>
      </c>
      <c r="P34" t="str">
        <f t="shared" si="15"/>
        <v>1</v>
      </c>
      <c r="Q34" t="str">
        <f t="shared" si="16"/>
        <v>0</v>
      </c>
      <c r="R34" t="str">
        <f t="shared" si="17"/>
        <v>1</v>
      </c>
      <c r="S34" t="str">
        <f t="shared" si="18"/>
        <v>0</v>
      </c>
      <c r="T34" t="str">
        <f t="shared" si="19"/>
        <v>0</v>
      </c>
      <c r="U34" t="str">
        <f t="shared" si="20"/>
        <v>1</v>
      </c>
      <c r="V34" t="str">
        <f t="shared" si="21"/>
        <v>0</v>
      </c>
      <c r="W34" t="str">
        <f t="shared" si="22"/>
        <v>0</v>
      </c>
      <c r="X34" t="str">
        <f t="shared" si="23"/>
        <v>0</v>
      </c>
      <c r="Y34" t="str">
        <f t="shared" si="24"/>
        <v>0</v>
      </c>
      <c r="Z34" t="str">
        <f t="shared" si="25"/>
        <v>0</v>
      </c>
      <c r="AA34" t="str">
        <f t="shared" si="26"/>
        <v>0</v>
      </c>
      <c r="AB34" t="str">
        <f t="shared" si="27"/>
        <v>0</v>
      </c>
      <c r="AC34" t="str">
        <f t="shared" si="28"/>
        <v>0</v>
      </c>
      <c r="AD34" t="str">
        <f t="shared" si="29"/>
        <v>0</v>
      </c>
      <c r="AE34" t="str">
        <f t="shared" si="30"/>
        <v>1</v>
      </c>
      <c r="AF34" t="str">
        <f t="shared" si="31"/>
        <v>0</v>
      </c>
      <c r="AG34" t="str">
        <f t="shared" si="32"/>
        <v>0</v>
      </c>
      <c r="AH34" t="str">
        <f t="shared" si="33"/>
        <v>0</v>
      </c>
      <c r="AI34" t="str">
        <f t="shared" si="34"/>
        <v>0</v>
      </c>
      <c r="AJ34" t="str">
        <f t="shared" si="35"/>
        <v>0</v>
      </c>
      <c r="AK34" t="str">
        <f t="shared" si="36"/>
        <v>0</v>
      </c>
      <c r="AL34" t="str">
        <f t="shared" si="37"/>
        <v>0</v>
      </c>
      <c r="AM34" t="str">
        <f t="shared" si="38"/>
        <v>0</v>
      </c>
      <c r="AN34" t="str">
        <f t="shared" si="39"/>
        <v>1</v>
      </c>
      <c r="AO34" t="str">
        <f t="shared" si="40"/>
        <v>0</v>
      </c>
      <c r="AP34" t="str">
        <f t="shared" si="41"/>
        <v>0</v>
      </c>
      <c r="AQ34" t="str">
        <f t="shared" si="42"/>
        <v>0</v>
      </c>
      <c r="AR34" t="str">
        <f t="shared" si="43"/>
        <v>0</v>
      </c>
      <c r="AS34" t="str">
        <f t="shared" si="44"/>
        <v>0</v>
      </c>
      <c r="AT34" t="str">
        <f t="shared" si="45"/>
        <v>0</v>
      </c>
      <c r="AU34" t="str">
        <f t="shared" si="46"/>
        <v>0</v>
      </c>
      <c r="AV34" t="str">
        <f t="shared" si="47"/>
        <v>0</v>
      </c>
      <c r="AW34" t="str">
        <f t="shared" si="48"/>
        <v>0</v>
      </c>
      <c r="AX34" t="str">
        <f t="shared" si="49"/>
        <v>0</v>
      </c>
      <c r="AY34" t="str">
        <f t="shared" si="50"/>
        <v>0</v>
      </c>
      <c r="AZ34" t="str">
        <f t="shared" si="51"/>
        <v>0</v>
      </c>
      <c r="BA34" t="str">
        <f t="shared" si="52"/>
        <v>0</v>
      </c>
      <c r="BB34" t="str">
        <f t="shared" si="53"/>
        <v>1</v>
      </c>
      <c r="BC34" t="str">
        <f t="shared" si="54"/>
        <v>0</v>
      </c>
      <c r="BD34" t="str">
        <f t="shared" si="55"/>
        <v>0</v>
      </c>
      <c r="BE34" t="str">
        <f t="shared" si="56"/>
        <v>0</v>
      </c>
      <c r="BF34" t="str">
        <f t="shared" si="57"/>
        <v>0</v>
      </c>
      <c r="BG34" t="str">
        <f t="shared" si="58"/>
        <v>0</v>
      </c>
      <c r="BH34" t="str">
        <f t="shared" si="59"/>
        <v>0</v>
      </c>
      <c r="BI34" t="str">
        <f t="shared" si="60"/>
        <v>1</v>
      </c>
      <c r="BJ34" t="str">
        <f t="shared" si="61"/>
        <v>0</v>
      </c>
      <c r="BK34" t="str">
        <f t="shared" si="62"/>
        <v>0</v>
      </c>
      <c r="BL34" t="str">
        <f t="shared" si="63"/>
        <v>0</v>
      </c>
      <c r="BM34" t="str">
        <f t="shared" si="64"/>
        <v>0</v>
      </c>
      <c r="BN34" t="str">
        <f t="shared" si="65"/>
        <v>0</v>
      </c>
      <c r="BO34" t="str">
        <f t="shared" si="66"/>
        <v>0</v>
      </c>
      <c r="BP34" t="str">
        <f t="shared" si="67"/>
        <v>1</v>
      </c>
      <c r="BQ34" t="str">
        <f t="shared" si="68"/>
        <v>0</v>
      </c>
      <c r="BR34" t="str">
        <f t="shared" si="69"/>
        <v>0</v>
      </c>
      <c r="BS34" t="str">
        <f t="shared" si="70"/>
        <v>0</v>
      </c>
      <c r="BT34" t="str">
        <f t="shared" si="71"/>
        <v>0</v>
      </c>
      <c r="BU34" t="str">
        <f t="shared" si="72"/>
        <v>0</v>
      </c>
      <c r="BV34" t="str">
        <f t="shared" si="73"/>
        <v>0</v>
      </c>
      <c r="BW34" t="str">
        <f t="shared" si="74"/>
        <v>0</v>
      </c>
      <c r="BX34" t="str">
        <f t="shared" si="0"/>
        <v>1</v>
      </c>
      <c r="BY34" t="str">
        <f t="shared" si="75"/>
        <v>0</v>
      </c>
      <c r="BZ34" t="str">
        <f t="shared" si="76"/>
        <v>0</v>
      </c>
      <c r="CA34" t="str">
        <f t="shared" si="77"/>
        <v>0</v>
      </c>
      <c r="CB34" t="str">
        <f t="shared" si="78"/>
        <v>0</v>
      </c>
      <c r="CC34" t="str">
        <f t="shared" si="79"/>
        <v>0</v>
      </c>
      <c r="CD34" t="str">
        <f t="shared" si="80"/>
        <v>0</v>
      </c>
      <c r="CE34" t="str">
        <f t="shared" si="81"/>
        <v>1</v>
      </c>
      <c r="CF34" t="str">
        <f t="shared" si="82"/>
        <v>0</v>
      </c>
      <c r="CG34" t="str">
        <f t="shared" si="83"/>
        <v>0</v>
      </c>
      <c r="CH34" t="str">
        <f t="shared" si="84"/>
        <v>0</v>
      </c>
      <c r="CI34" t="str">
        <f t="shared" si="85"/>
        <v>0</v>
      </c>
      <c r="CJ34" t="str">
        <f t="shared" si="86"/>
        <v>0</v>
      </c>
      <c r="CK34" t="str">
        <f t="shared" si="87"/>
        <v>0</v>
      </c>
      <c r="CL34" t="str">
        <f t="shared" si="88"/>
        <v>0</v>
      </c>
      <c r="CM34" t="str">
        <f t="shared" si="89"/>
        <v>0</v>
      </c>
      <c r="CN34" t="str">
        <f t="shared" si="90"/>
        <v>0</v>
      </c>
      <c r="CO34" t="str">
        <f t="shared" si="91"/>
        <v>0</v>
      </c>
      <c r="CP34" t="str">
        <f t="shared" si="92"/>
        <v>0</v>
      </c>
      <c r="CQ34" t="str">
        <f t="shared" si="93"/>
        <v>0</v>
      </c>
      <c r="CR34" t="str">
        <f t="shared" si="94"/>
        <v>0</v>
      </c>
      <c r="CS34" t="str">
        <f t="shared" si="95"/>
        <v>0</v>
      </c>
      <c r="CT34" t="str">
        <f t="shared" si="96"/>
        <v>0</v>
      </c>
      <c r="CU34" t="str">
        <f t="shared" si="97"/>
        <v>0</v>
      </c>
      <c r="CV34" t="str">
        <f t="shared" si="98"/>
        <v>1</v>
      </c>
      <c r="CW34" t="str">
        <f t="shared" si="99"/>
        <v>0</v>
      </c>
      <c r="CX34" t="str">
        <f t="shared" si="100"/>
        <v>0</v>
      </c>
      <c r="CY34" t="str">
        <f t="shared" si="101"/>
        <v>0</v>
      </c>
      <c r="CZ34" t="str">
        <f t="shared" si="102"/>
        <v>0</v>
      </c>
      <c r="DA34" t="str">
        <f t="shared" si="1"/>
        <v>1</v>
      </c>
      <c r="DB34" t="str">
        <f t="shared" si="103"/>
        <v>0</v>
      </c>
      <c r="DC34" t="str">
        <f t="shared" si="104"/>
        <v>0</v>
      </c>
      <c r="DD34" t="str">
        <f t="shared" si="105"/>
        <v>0</v>
      </c>
      <c r="DE34" t="str">
        <f t="shared" si="106"/>
        <v>0</v>
      </c>
      <c r="DF34" t="str">
        <f t="shared" si="107"/>
        <v>0</v>
      </c>
      <c r="DG34" t="str">
        <f t="shared" si="108"/>
        <v>0</v>
      </c>
      <c r="DH34" t="str">
        <f>IF(ISNUMBER(SEARCH("menghindari dorongan fisik,",B34)),"1","0")</f>
        <v>0</v>
      </c>
      <c r="DI34" t="str">
        <f t="shared" si="109"/>
        <v>0</v>
      </c>
      <c r="DJ34" t="str">
        <f t="shared" si="110"/>
        <v>0</v>
      </c>
      <c r="DK34" t="str">
        <f t="shared" si="111"/>
        <v>0</v>
      </c>
      <c r="DL34" t="str">
        <f t="shared" si="112"/>
        <v>1</v>
      </c>
      <c r="DM34" t="str">
        <f t="shared" si="113"/>
        <v>0</v>
      </c>
      <c r="DN34" t="str">
        <f t="shared" si="114"/>
        <v>0</v>
      </c>
      <c r="DO34" t="str">
        <f t="shared" si="115"/>
        <v>0</v>
      </c>
      <c r="DP34" t="str">
        <f t="shared" si="116"/>
        <v>0</v>
      </c>
      <c r="DQ34" t="str">
        <f t="shared" si="117"/>
        <v>1</v>
      </c>
      <c r="DR34" t="str">
        <f t="shared" si="118"/>
        <v>0</v>
      </c>
      <c r="DS34" t="str">
        <f t="shared" si="119"/>
        <v>0</v>
      </c>
      <c r="DT34" t="str">
        <f t="shared" si="120"/>
        <v>0</v>
      </c>
      <c r="DU34" t="str">
        <f t="shared" si="121"/>
        <v>0</v>
      </c>
      <c r="DV34" t="str">
        <f t="shared" si="122"/>
        <v>0</v>
      </c>
      <c r="DW34" t="str">
        <f t="shared" si="123"/>
        <v>0</v>
      </c>
      <c r="DX34" t="str">
        <f t="shared" si="124"/>
        <v>0</v>
      </c>
      <c r="DY34" t="str">
        <f t="shared" si="125"/>
        <v>0</v>
      </c>
      <c r="DZ34" t="str">
        <f t="shared" si="126"/>
        <v>0</v>
      </c>
      <c r="EA34" t="str">
        <f t="shared" si="127"/>
        <v>0</v>
      </c>
      <c r="EB34" t="str">
        <f t="shared" si="128"/>
        <v>1</v>
      </c>
      <c r="EC34" t="str">
        <f t="shared" si="129"/>
        <v>0</v>
      </c>
      <c r="ED34" t="str">
        <f t="shared" si="130"/>
        <v>0</v>
      </c>
      <c r="EE34" t="str">
        <f t="shared" si="131"/>
        <v>0</v>
      </c>
      <c r="EF34" t="str">
        <f t="shared" si="132"/>
        <v>0</v>
      </c>
      <c r="EG34" t="str">
        <f t="shared" si="133"/>
        <v>1</v>
      </c>
      <c r="EH34" t="str">
        <f t="shared" si="134"/>
        <v>0</v>
      </c>
      <c r="EI34" t="str">
        <f t="shared" si="135"/>
        <v>0</v>
      </c>
      <c r="EJ34" t="str">
        <f t="shared" si="136"/>
        <v>0</v>
      </c>
      <c r="EK34" t="str">
        <f t="shared" si="137"/>
        <v>0</v>
      </c>
      <c r="EL34" t="str">
        <f t="shared" si="138"/>
        <v>0</v>
      </c>
      <c r="EM34" t="str">
        <f t="shared" si="139"/>
        <v>0</v>
      </c>
      <c r="EN34" t="str">
        <f t="shared" si="140"/>
        <v>0</v>
      </c>
    </row>
    <row r="35" spans="1:144" ht="39.950000000000003" customHeight="1" x14ac:dyDescent="0.25">
      <c r="A35" t="s">
        <v>168</v>
      </c>
      <c r="B35" t="s">
        <v>468</v>
      </c>
      <c r="C35" t="str">
        <f t="shared" si="141"/>
        <v>1</v>
      </c>
      <c r="D35" t="str">
        <f t="shared" si="3"/>
        <v>0</v>
      </c>
      <c r="E35" t="str">
        <f t="shared" si="4"/>
        <v>0</v>
      </c>
      <c r="F35" t="str">
        <f t="shared" si="5"/>
        <v>1</v>
      </c>
      <c r="G35" t="str">
        <f t="shared" si="6"/>
        <v>0</v>
      </c>
      <c r="H35" t="str">
        <f t="shared" si="7"/>
        <v>0</v>
      </c>
      <c r="I35" t="str">
        <f t="shared" si="8"/>
        <v>1</v>
      </c>
      <c r="J35" t="str">
        <f t="shared" si="9"/>
        <v>0</v>
      </c>
      <c r="K35" t="str">
        <f t="shared" si="10"/>
        <v>0</v>
      </c>
      <c r="L35" t="str">
        <f t="shared" si="11"/>
        <v>0</v>
      </c>
      <c r="M35" t="str">
        <f t="shared" si="12"/>
        <v>0</v>
      </c>
      <c r="N35" t="str">
        <f>IF(ISNUMBER(SEARCH("Dikuasai emosi, menekankan masa lalu, tendensi impulsif, self-oriented, intro-vert, banyak dikendalikan ketidaksa-daran, depresif",B35)),"1","0")</f>
        <v>0</v>
      </c>
      <c r="O35" t="str">
        <f t="shared" si="14"/>
        <v>0</v>
      </c>
      <c r="P35" t="str">
        <f t="shared" si="15"/>
        <v>0</v>
      </c>
      <c r="Q35" t="str">
        <f t="shared" si="16"/>
        <v>0</v>
      </c>
      <c r="R35" t="str">
        <f t="shared" si="17"/>
        <v>1</v>
      </c>
      <c r="S35" t="str">
        <f t="shared" si="18"/>
        <v>0</v>
      </c>
      <c r="T35" t="str">
        <f t="shared" si="19"/>
        <v>1</v>
      </c>
      <c r="U35" t="str">
        <f t="shared" si="20"/>
        <v>0</v>
      </c>
      <c r="V35" t="str">
        <f t="shared" si="21"/>
        <v>0</v>
      </c>
      <c r="W35" t="str">
        <f t="shared" si="22"/>
        <v>0</v>
      </c>
      <c r="X35" t="str">
        <f t="shared" si="23"/>
        <v>0</v>
      </c>
      <c r="Y35" t="str">
        <f t="shared" si="24"/>
        <v>0</v>
      </c>
      <c r="Z35" t="str">
        <f t="shared" si="25"/>
        <v>0</v>
      </c>
      <c r="AA35" t="str">
        <f t="shared" si="26"/>
        <v>1</v>
      </c>
      <c r="AB35" t="str">
        <f t="shared" si="27"/>
        <v>0</v>
      </c>
      <c r="AC35" t="str">
        <f t="shared" si="28"/>
        <v>0</v>
      </c>
      <c r="AD35" t="str">
        <f t="shared" si="29"/>
        <v>0</v>
      </c>
      <c r="AE35" t="str">
        <f t="shared" si="30"/>
        <v>0</v>
      </c>
      <c r="AF35" t="str">
        <f t="shared" si="31"/>
        <v>0</v>
      </c>
      <c r="AG35" t="str">
        <f t="shared" si="32"/>
        <v>0</v>
      </c>
      <c r="AH35" t="str">
        <f t="shared" si="33"/>
        <v>0</v>
      </c>
      <c r="AI35" t="str">
        <f t="shared" si="34"/>
        <v>1</v>
      </c>
      <c r="AJ35" t="str">
        <f t="shared" si="35"/>
        <v>0</v>
      </c>
      <c r="AK35" t="str">
        <f t="shared" si="36"/>
        <v>0</v>
      </c>
      <c r="AL35" t="str">
        <f t="shared" si="37"/>
        <v>0</v>
      </c>
      <c r="AM35" t="str">
        <f t="shared" si="38"/>
        <v>1</v>
      </c>
      <c r="AN35" t="str">
        <f t="shared" si="39"/>
        <v>0</v>
      </c>
      <c r="AO35" t="str">
        <f t="shared" si="40"/>
        <v>0</v>
      </c>
      <c r="AP35" t="str">
        <f t="shared" si="41"/>
        <v>0</v>
      </c>
      <c r="AQ35" t="str">
        <f t="shared" si="42"/>
        <v>0</v>
      </c>
      <c r="AR35" t="str">
        <f t="shared" si="43"/>
        <v>1</v>
      </c>
      <c r="AS35" t="str">
        <f t="shared" si="44"/>
        <v>0</v>
      </c>
      <c r="AT35" t="str">
        <f t="shared" si="45"/>
        <v>0</v>
      </c>
      <c r="AU35" t="str">
        <f t="shared" si="46"/>
        <v>0</v>
      </c>
      <c r="AV35" t="str">
        <f t="shared" si="47"/>
        <v>0</v>
      </c>
      <c r="AW35" t="str">
        <f t="shared" si="48"/>
        <v>0</v>
      </c>
      <c r="AX35" t="str">
        <f t="shared" si="49"/>
        <v>0</v>
      </c>
      <c r="AY35" t="str">
        <f t="shared" si="50"/>
        <v>0</v>
      </c>
      <c r="AZ35" t="str">
        <f t="shared" si="51"/>
        <v>0</v>
      </c>
      <c r="BA35" t="str">
        <f t="shared" si="52"/>
        <v>0</v>
      </c>
      <c r="BB35" t="str">
        <f t="shared" si="53"/>
        <v>0</v>
      </c>
      <c r="BC35" t="str">
        <f t="shared" si="54"/>
        <v>1</v>
      </c>
      <c r="BD35" t="str">
        <f t="shared" si="55"/>
        <v>0</v>
      </c>
      <c r="BE35" t="str">
        <f t="shared" si="56"/>
        <v>0</v>
      </c>
      <c r="BF35" t="str">
        <f t="shared" si="57"/>
        <v>1</v>
      </c>
      <c r="BG35" t="str">
        <f t="shared" si="58"/>
        <v>0</v>
      </c>
      <c r="BH35" t="str">
        <f t="shared" si="59"/>
        <v>0</v>
      </c>
      <c r="BI35" t="str">
        <f t="shared" si="60"/>
        <v>0</v>
      </c>
      <c r="BJ35" t="str">
        <f t="shared" si="61"/>
        <v>0</v>
      </c>
      <c r="BK35" t="str">
        <f t="shared" si="62"/>
        <v>0</v>
      </c>
      <c r="BL35" t="str">
        <f t="shared" si="63"/>
        <v>0</v>
      </c>
      <c r="BM35" t="str">
        <f t="shared" si="64"/>
        <v>0</v>
      </c>
      <c r="BN35" t="str">
        <f t="shared" si="65"/>
        <v>0</v>
      </c>
      <c r="BO35" t="str">
        <f t="shared" si="66"/>
        <v>0</v>
      </c>
      <c r="BP35" t="str">
        <f t="shared" si="67"/>
        <v>1</v>
      </c>
      <c r="BQ35" t="str">
        <f t="shared" si="68"/>
        <v>0</v>
      </c>
      <c r="BR35" t="str">
        <f t="shared" si="69"/>
        <v>0</v>
      </c>
      <c r="BS35" t="str">
        <f t="shared" si="70"/>
        <v>0</v>
      </c>
      <c r="BT35" t="str">
        <f t="shared" si="71"/>
        <v>0</v>
      </c>
      <c r="BU35" t="str">
        <f t="shared" si="72"/>
        <v>0</v>
      </c>
      <c r="BV35" t="str">
        <f t="shared" si="73"/>
        <v>0</v>
      </c>
      <c r="BW35" t="str">
        <f t="shared" si="74"/>
        <v>0</v>
      </c>
      <c r="BX35" t="str">
        <f t="shared" si="0"/>
        <v>1</v>
      </c>
      <c r="BY35" t="str">
        <f t="shared" si="75"/>
        <v>0</v>
      </c>
      <c r="BZ35" t="str">
        <f t="shared" si="76"/>
        <v>0</v>
      </c>
      <c r="CA35" t="str">
        <f t="shared" si="77"/>
        <v>0</v>
      </c>
      <c r="CB35" t="str">
        <f t="shared" si="78"/>
        <v>0</v>
      </c>
      <c r="CC35" t="str">
        <f t="shared" si="79"/>
        <v>0</v>
      </c>
      <c r="CD35" t="str">
        <f t="shared" si="80"/>
        <v>1</v>
      </c>
      <c r="CE35" t="str">
        <f t="shared" si="81"/>
        <v>0</v>
      </c>
      <c r="CF35" t="str">
        <f t="shared" si="82"/>
        <v>0</v>
      </c>
      <c r="CG35" t="str">
        <f t="shared" si="83"/>
        <v>0</v>
      </c>
      <c r="CH35" t="str">
        <f t="shared" si="84"/>
        <v>0</v>
      </c>
      <c r="CI35" t="str">
        <f t="shared" si="85"/>
        <v>0</v>
      </c>
      <c r="CJ35" t="str">
        <f t="shared" si="86"/>
        <v>0</v>
      </c>
      <c r="CK35" t="str">
        <f t="shared" si="87"/>
        <v>0</v>
      </c>
      <c r="CL35" t="str">
        <f t="shared" si="88"/>
        <v>0</v>
      </c>
      <c r="CM35" t="str">
        <f t="shared" si="89"/>
        <v>1</v>
      </c>
      <c r="CN35" t="str">
        <f t="shared" si="90"/>
        <v>0</v>
      </c>
      <c r="CO35" t="str">
        <f t="shared" si="91"/>
        <v>0</v>
      </c>
      <c r="CP35" t="str">
        <f t="shared" si="92"/>
        <v>0</v>
      </c>
      <c r="CQ35" t="str">
        <f t="shared" si="93"/>
        <v>0</v>
      </c>
      <c r="CR35" t="str">
        <f t="shared" si="94"/>
        <v>0</v>
      </c>
      <c r="CS35" t="str">
        <f t="shared" si="95"/>
        <v>0</v>
      </c>
      <c r="CT35" t="str">
        <f t="shared" si="96"/>
        <v>0</v>
      </c>
      <c r="CU35" t="str">
        <f t="shared" si="97"/>
        <v>0</v>
      </c>
      <c r="CV35" t="str">
        <f t="shared" si="98"/>
        <v>0</v>
      </c>
      <c r="CW35" t="str">
        <f t="shared" si="99"/>
        <v>0</v>
      </c>
      <c r="CX35" t="str">
        <f t="shared" si="100"/>
        <v>0</v>
      </c>
      <c r="CY35" t="str">
        <f t="shared" si="101"/>
        <v>0</v>
      </c>
      <c r="CZ35" t="str">
        <f t="shared" si="102"/>
        <v>0</v>
      </c>
      <c r="DA35" t="str">
        <f t="shared" si="1"/>
        <v>0</v>
      </c>
      <c r="DB35" t="str">
        <f t="shared" si="103"/>
        <v>0</v>
      </c>
      <c r="DC35" t="str">
        <f t="shared" si="104"/>
        <v>0</v>
      </c>
      <c r="DD35" t="str">
        <f t="shared" si="105"/>
        <v>0</v>
      </c>
      <c r="DE35" t="str">
        <f t="shared" si="106"/>
        <v>0</v>
      </c>
      <c r="DF35" t="str">
        <f t="shared" si="107"/>
        <v>0</v>
      </c>
      <c r="DG35" t="str">
        <f t="shared" si="108"/>
        <v>0</v>
      </c>
      <c r="DH35" t="str">
        <f>IF(ISNUMBER(SEARCH("menghindari dorongan fisik,",B35)),"1","0")</f>
        <v>0</v>
      </c>
      <c r="DI35" t="str">
        <f t="shared" si="109"/>
        <v>0</v>
      </c>
      <c r="DJ35" t="str">
        <f t="shared" si="110"/>
        <v>0</v>
      </c>
      <c r="DK35" t="str">
        <f t="shared" si="111"/>
        <v>0</v>
      </c>
      <c r="DL35" t="str">
        <f t="shared" si="112"/>
        <v>0</v>
      </c>
      <c r="DM35" t="str">
        <f t="shared" si="113"/>
        <v>0</v>
      </c>
      <c r="DN35" t="str">
        <f t="shared" si="114"/>
        <v>0</v>
      </c>
      <c r="DO35" t="str">
        <f t="shared" si="115"/>
        <v>0</v>
      </c>
      <c r="DP35" t="str">
        <f t="shared" si="116"/>
        <v>0</v>
      </c>
      <c r="DQ35" t="str">
        <f t="shared" si="117"/>
        <v>0</v>
      </c>
      <c r="DR35" t="str">
        <f t="shared" si="118"/>
        <v>0</v>
      </c>
      <c r="DS35" t="str">
        <f t="shared" si="119"/>
        <v>0</v>
      </c>
      <c r="DT35" t="str">
        <f t="shared" si="120"/>
        <v>0</v>
      </c>
      <c r="DU35" t="str">
        <f t="shared" si="121"/>
        <v>0</v>
      </c>
      <c r="DV35" t="str">
        <f t="shared" si="122"/>
        <v>1</v>
      </c>
      <c r="DW35" t="str">
        <f t="shared" si="123"/>
        <v>0</v>
      </c>
      <c r="DX35" t="str">
        <f t="shared" si="124"/>
        <v>1</v>
      </c>
      <c r="DY35" t="str">
        <f t="shared" si="125"/>
        <v>0</v>
      </c>
      <c r="DZ35" t="str">
        <f t="shared" si="126"/>
        <v>0</v>
      </c>
      <c r="EA35" t="str">
        <f t="shared" si="127"/>
        <v>0</v>
      </c>
      <c r="EB35" t="str">
        <f t="shared" si="128"/>
        <v>0</v>
      </c>
      <c r="EC35" t="str">
        <f t="shared" si="129"/>
        <v>0</v>
      </c>
      <c r="ED35" t="str">
        <f t="shared" si="130"/>
        <v>0</v>
      </c>
      <c r="EE35" t="str">
        <f t="shared" si="131"/>
        <v>0</v>
      </c>
      <c r="EF35" t="str">
        <f t="shared" si="132"/>
        <v>0</v>
      </c>
      <c r="EG35" t="str">
        <f t="shared" si="133"/>
        <v>1</v>
      </c>
      <c r="EH35" t="str">
        <f t="shared" si="134"/>
        <v>0</v>
      </c>
      <c r="EI35" t="str">
        <f t="shared" si="135"/>
        <v>0</v>
      </c>
      <c r="EJ35" t="str">
        <f t="shared" si="136"/>
        <v>1</v>
      </c>
      <c r="EK35" t="str">
        <f t="shared" si="137"/>
        <v>0</v>
      </c>
      <c r="EL35" t="str">
        <f t="shared" si="138"/>
        <v>0</v>
      </c>
      <c r="EM35" t="str">
        <f t="shared" si="139"/>
        <v>0</v>
      </c>
      <c r="EN35" t="str">
        <f t="shared" si="140"/>
        <v>0</v>
      </c>
    </row>
    <row r="36" spans="1:144" ht="39.950000000000003" customHeight="1" x14ac:dyDescent="0.25">
      <c r="A36" t="s">
        <v>169</v>
      </c>
      <c r="B36" t="s">
        <v>465</v>
      </c>
      <c r="C36" t="str">
        <f t="shared" si="141"/>
        <v>0</v>
      </c>
      <c r="D36" t="str">
        <f t="shared" si="3"/>
        <v>1</v>
      </c>
      <c r="E36" t="str">
        <f t="shared" si="4"/>
        <v>1</v>
      </c>
      <c r="F36" t="str">
        <f t="shared" si="5"/>
        <v>0</v>
      </c>
      <c r="G36" t="str">
        <f t="shared" si="6"/>
        <v>0</v>
      </c>
      <c r="H36" t="str">
        <f t="shared" si="7"/>
        <v>0</v>
      </c>
      <c r="I36" t="str">
        <f t="shared" si="8"/>
        <v>1</v>
      </c>
      <c r="J36" t="str">
        <f t="shared" si="9"/>
        <v>0</v>
      </c>
      <c r="K36" t="str">
        <f t="shared" si="10"/>
        <v>0</v>
      </c>
      <c r="L36" t="str">
        <f t="shared" si="11"/>
        <v>0</v>
      </c>
      <c r="M36" t="str">
        <f t="shared" si="12"/>
        <v>0</v>
      </c>
      <c r="N36" t="str">
        <f t="shared" si="13"/>
        <v>0</v>
      </c>
      <c r="O36" t="str">
        <f t="shared" si="14"/>
        <v>1</v>
      </c>
      <c r="P36" t="str">
        <f t="shared" si="15"/>
        <v>0</v>
      </c>
      <c r="Q36" t="str">
        <f t="shared" si="16"/>
        <v>0</v>
      </c>
      <c r="R36" t="str">
        <f t="shared" si="17"/>
        <v>0</v>
      </c>
      <c r="S36" t="str">
        <f t="shared" si="18"/>
        <v>1</v>
      </c>
      <c r="T36" t="str">
        <f t="shared" si="19"/>
        <v>0</v>
      </c>
      <c r="U36" t="str">
        <f t="shared" si="20"/>
        <v>0</v>
      </c>
      <c r="V36" t="str">
        <f t="shared" si="21"/>
        <v>1</v>
      </c>
      <c r="W36" t="str">
        <f t="shared" si="22"/>
        <v>0</v>
      </c>
      <c r="X36" t="str">
        <f t="shared" si="23"/>
        <v>0</v>
      </c>
      <c r="Y36" t="str">
        <f t="shared" si="24"/>
        <v>0</v>
      </c>
      <c r="Z36" t="str">
        <f t="shared" si="25"/>
        <v>0</v>
      </c>
      <c r="AA36" t="str">
        <f t="shared" si="26"/>
        <v>0</v>
      </c>
      <c r="AB36" t="str">
        <f t="shared" si="27"/>
        <v>1</v>
      </c>
      <c r="AC36" t="str">
        <f t="shared" si="28"/>
        <v>0</v>
      </c>
      <c r="AD36" t="str">
        <f t="shared" si="29"/>
        <v>1</v>
      </c>
      <c r="AE36" t="str">
        <f t="shared" si="30"/>
        <v>0</v>
      </c>
      <c r="AF36" t="str">
        <f t="shared" si="31"/>
        <v>0</v>
      </c>
      <c r="AG36" t="str">
        <f t="shared" si="32"/>
        <v>0</v>
      </c>
      <c r="AH36" t="str">
        <f t="shared" si="33"/>
        <v>0</v>
      </c>
      <c r="AI36" t="str">
        <f t="shared" si="34"/>
        <v>0</v>
      </c>
      <c r="AJ36" t="str">
        <f t="shared" si="35"/>
        <v>0</v>
      </c>
      <c r="AK36" t="str">
        <f t="shared" si="36"/>
        <v>0</v>
      </c>
      <c r="AL36" t="str">
        <f t="shared" si="37"/>
        <v>0</v>
      </c>
      <c r="AM36" t="str">
        <f t="shared" si="38"/>
        <v>0</v>
      </c>
      <c r="AN36" t="str">
        <f t="shared" si="39"/>
        <v>0</v>
      </c>
      <c r="AO36" t="str">
        <f t="shared" si="40"/>
        <v>0</v>
      </c>
      <c r="AP36" t="str">
        <f t="shared" si="41"/>
        <v>1</v>
      </c>
      <c r="AQ36" t="str">
        <f t="shared" si="42"/>
        <v>0</v>
      </c>
      <c r="AR36" t="str">
        <f t="shared" si="43"/>
        <v>0</v>
      </c>
      <c r="AS36" t="str">
        <f t="shared" si="44"/>
        <v>0</v>
      </c>
      <c r="AT36" t="str">
        <f t="shared" si="45"/>
        <v>0</v>
      </c>
      <c r="AU36" t="str">
        <f t="shared" si="46"/>
        <v>0</v>
      </c>
      <c r="AV36" t="str">
        <f t="shared" si="47"/>
        <v>0</v>
      </c>
      <c r="AW36" t="str">
        <f t="shared" si="48"/>
        <v>0</v>
      </c>
      <c r="AX36" t="str">
        <f t="shared" si="49"/>
        <v>0</v>
      </c>
      <c r="AY36" t="str">
        <f t="shared" si="50"/>
        <v>0</v>
      </c>
      <c r="AZ36" t="str">
        <f t="shared" si="51"/>
        <v>0</v>
      </c>
      <c r="BA36" t="str">
        <f t="shared" si="52"/>
        <v>0</v>
      </c>
      <c r="BB36" t="str">
        <f t="shared" si="53"/>
        <v>0</v>
      </c>
      <c r="BC36" t="str">
        <f t="shared" si="54"/>
        <v>0</v>
      </c>
      <c r="BD36" t="str">
        <f t="shared" si="55"/>
        <v>0</v>
      </c>
      <c r="BE36" t="str">
        <f t="shared" si="56"/>
        <v>0</v>
      </c>
      <c r="BF36" t="str">
        <f t="shared" si="57"/>
        <v>0</v>
      </c>
      <c r="BG36" t="str">
        <f t="shared" si="58"/>
        <v>0</v>
      </c>
      <c r="BH36" t="str">
        <f t="shared" si="59"/>
        <v>1</v>
      </c>
      <c r="BI36" t="str">
        <f t="shared" si="60"/>
        <v>0</v>
      </c>
      <c r="BJ36" t="str">
        <f t="shared" si="61"/>
        <v>0</v>
      </c>
      <c r="BK36" t="str">
        <f t="shared" si="62"/>
        <v>0</v>
      </c>
      <c r="BL36" t="str">
        <f t="shared" si="63"/>
        <v>0</v>
      </c>
      <c r="BM36" t="str">
        <f t="shared" si="64"/>
        <v>0</v>
      </c>
      <c r="BN36" t="str">
        <f t="shared" si="65"/>
        <v>0</v>
      </c>
      <c r="BO36" t="str">
        <f t="shared" si="66"/>
        <v>0</v>
      </c>
      <c r="BP36" t="str">
        <f t="shared" si="67"/>
        <v>0</v>
      </c>
      <c r="BQ36" t="str">
        <f t="shared" si="68"/>
        <v>0</v>
      </c>
      <c r="BR36" t="str">
        <f t="shared" si="69"/>
        <v>0</v>
      </c>
      <c r="BS36" t="str">
        <f t="shared" si="70"/>
        <v>0</v>
      </c>
      <c r="BT36" t="str">
        <f t="shared" si="71"/>
        <v>0</v>
      </c>
      <c r="BU36" t="str">
        <f t="shared" si="72"/>
        <v>0</v>
      </c>
      <c r="BV36" t="str">
        <f t="shared" si="73"/>
        <v>0</v>
      </c>
      <c r="BW36" t="str">
        <f t="shared" si="74"/>
        <v>0</v>
      </c>
      <c r="BX36" t="str">
        <f t="shared" si="0"/>
        <v>0</v>
      </c>
      <c r="BY36" t="str">
        <f t="shared" si="75"/>
        <v>0</v>
      </c>
      <c r="BZ36" t="str">
        <f t="shared" si="76"/>
        <v>0</v>
      </c>
      <c r="CA36" t="str">
        <f t="shared" si="77"/>
        <v>0</v>
      </c>
      <c r="CB36" t="str">
        <f t="shared" si="78"/>
        <v>0</v>
      </c>
      <c r="CC36" t="str">
        <f t="shared" si="79"/>
        <v>0</v>
      </c>
      <c r="CD36" t="str">
        <f t="shared" si="80"/>
        <v>0</v>
      </c>
      <c r="CE36" t="str">
        <f t="shared" si="81"/>
        <v>0</v>
      </c>
      <c r="CF36" t="str">
        <f t="shared" si="82"/>
        <v>0</v>
      </c>
      <c r="CG36" t="str">
        <f t="shared" si="83"/>
        <v>0</v>
      </c>
      <c r="CH36" t="str">
        <f t="shared" si="84"/>
        <v>0</v>
      </c>
      <c r="CI36" t="str">
        <f t="shared" si="85"/>
        <v>0</v>
      </c>
      <c r="CJ36" t="str">
        <f t="shared" si="86"/>
        <v>0</v>
      </c>
      <c r="CK36" t="str">
        <f t="shared" si="87"/>
        <v>0</v>
      </c>
      <c r="CL36" t="str">
        <f t="shared" si="88"/>
        <v>0</v>
      </c>
      <c r="CM36" t="str">
        <f t="shared" si="89"/>
        <v>0</v>
      </c>
      <c r="CN36" t="str">
        <f t="shared" si="90"/>
        <v>0</v>
      </c>
      <c r="CO36" t="str">
        <f t="shared" si="91"/>
        <v>0</v>
      </c>
      <c r="CP36" t="str">
        <f t="shared" si="92"/>
        <v>0</v>
      </c>
      <c r="CQ36" t="str">
        <f t="shared" si="93"/>
        <v>0</v>
      </c>
      <c r="CR36" t="str">
        <f t="shared" si="94"/>
        <v>0</v>
      </c>
      <c r="CS36" t="str">
        <f t="shared" si="95"/>
        <v>0</v>
      </c>
      <c r="CT36" t="str">
        <f t="shared" si="96"/>
        <v>0</v>
      </c>
      <c r="CU36" t="str">
        <f t="shared" si="97"/>
        <v>0</v>
      </c>
      <c r="CV36" t="str">
        <f t="shared" si="98"/>
        <v>0</v>
      </c>
      <c r="CW36" t="str">
        <f t="shared" si="99"/>
        <v>0</v>
      </c>
      <c r="CX36" t="str">
        <f t="shared" si="100"/>
        <v>0</v>
      </c>
      <c r="CY36" t="str">
        <f t="shared" si="101"/>
        <v>0</v>
      </c>
      <c r="CZ36" t="str">
        <f t="shared" si="102"/>
        <v>0</v>
      </c>
      <c r="DA36" t="str">
        <f t="shared" si="1"/>
        <v>0</v>
      </c>
      <c r="DB36" t="str">
        <f t="shared" si="103"/>
        <v>0</v>
      </c>
      <c r="DC36" t="str">
        <f t="shared" si="104"/>
        <v>0</v>
      </c>
      <c r="DD36" t="str">
        <f t="shared" si="105"/>
        <v>0</v>
      </c>
      <c r="DE36" t="str">
        <f t="shared" si="106"/>
        <v>0</v>
      </c>
      <c r="DF36" t="str">
        <f t="shared" si="107"/>
        <v>0</v>
      </c>
      <c r="DG36" t="str">
        <f t="shared" si="108"/>
        <v>0</v>
      </c>
      <c r="DH36" t="str">
        <f>IF(ISNUMBER(SEARCH("menghindari dorongan fisik,",B36)),"1","0")</f>
        <v>0</v>
      </c>
      <c r="DI36" t="str">
        <f t="shared" si="109"/>
        <v>0</v>
      </c>
      <c r="DJ36" t="str">
        <f t="shared" si="110"/>
        <v>0</v>
      </c>
      <c r="DK36" t="str">
        <f t="shared" si="111"/>
        <v>0</v>
      </c>
      <c r="DL36" t="str">
        <f t="shared" si="112"/>
        <v>0</v>
      </c>
      <c r="DM36" t="str">
        <f t="shared" si="113"/>
        <v>1</v>
      </c>
      <c r="DN36" t="str">
        <f t="shared" si="114"/>
        <v>0</v>
      </c>
      <c r="DO36" t="str">
        <f t="shared" si="115"/>
        <v>0</v>
      </c>
      <c r="DP36" t="str">
        <f t="shared" si="116"/>
        <v>0</v>
      </c>
      <c r="DQ36" t="str">
        <f t="shared" si="117"/>
        <v>1</v>
      </c>
      <c r="DR36" t="str">
        <f t="shared" si="118"/>
        <v>0</v>
      </c>
      <c r="DS36" t="str">
        <f t="shared" si="119"/>
        <v>0</v>
      </c>
      <c r="DT36" t="str">
        <f t="shared" si="120"/>
        <v>0</v>
      </c>
      <c r="DU36" t="str">
        <f t="shared" si="121"/>
        <v>0</v>
      </c>
      <c r="DV36" t="str">
        <f t="shared" si="122"/>
        <v>0</v>
      </c>
      <c r="DW36" t="str">
        <f t="shared" si="123"/>
        <v>0</v>
      </c>
      <c r="DX36" t="str">
        <f t="shared" si="124"/>
        <v>0</v>
      </c>
      <c r="DY36" t="str">
        <f t="shared" si="125"/>
        <v>0</v>
      </c>
      <c r="DZ36" t="str">
        <f t="shared" si="126"/>
        <v>0</v>
      </c>
      <c r="EA36" t="str">
        <f t="shared" si="127"/>
        <v>0</v>
      </c>
      <c r="EB36" t="str">
        <f t="shared" si="128"/>
        <v>1</v>
      </c>
      <c r="EC36" t="str">
        <f t="shared" si="129"/>
        <v>0</v>
      </c>
      <c r="ED36" t="str">
        <f t="shared" si="130"/>
        <v>0</v>
      </c>
      <c r="EE36" t="str">
        <f t="shared" si="131"/>
        <v>0</v>
      </c>
      <c r="EF36" t="str">
        <f t="shared" si="132"/>
        <v>0</v>
      </c>
      <c r="EG36" t="str">
        <f t="shared" si="133"/>
        <v>1</v>
      </c>
      <c r="EH36" t="str">
        <f t="shared" si="134"/>
        <v>0</v>
      </c>
      <c r="EI36" t="str">
        <f t="shared" si="135"/>
        <v>0</v>
      </c>
      <c r="EJ36" t="str">
        <f t="shared" si="136"/>
        <v>0</v>
      </c>
      <c r="EK36" t="str">
        <f t="shared" si="137"/>
        <v>0</v>
      </c>
      <c r="EL36" t="str">
        <f t="shared" si="138"/>
        <v>0</v>
      </c>
      <c r="EM36" t="str">
        <f t="shared" si="139"/>
        <v>0</v>
      </c>
      <c r="EN36" t="str">
        <f t="shared" si="140"/>
        <v>0</v>
      </c>
    </row>
    <row r="37" spans="1:144" ht="39.950000000000003" customHeight="1" x14ac:dyDescent="0.25">
      <c r="A37" t="s">
        <v>170</v>
      </c>
      <c r="B37" t="s">
        <v>484</v>
      </c>
      <c r="C37" t="str">
        <f t="shared" si="141"/>
        <v>1</v>
      </c>
      <c r="D37" t="str">
        <f t="shared" si="3"/>
        <v>0</v>
      </c>
      <c r="E37" t="str">
        <f t="shared" si="4"/>
        <v>0</v>
      </c>
      <c r="F37" t="str">
        <f t="shared" si="5"/>
        <v>1</v>
      </c>
      <c r="G37" t="str">
        <f t="shared" si="6"/>
        <v>0</v>
      </c>
      <c r="H37" t="str">
        <f t="shared" si="7"/>
        <v>0</v>
      </c>
      <c r="I37" t="str">
        <f t="shared" si="8"/>
        <v>0</v>
      </c>
      <c r="J37" t="str">
        <f t="shared" si="9"/>
        <v>0</v>
      </c>
      <c r="K37" t="str">
        <f t="shared" si="10"/>
        <v>0</v>
      </c>
      <c r="L37" t="str">
        <f t="shared" si="11"/>
        <v>0</v>
      </c>
      <c r="M37" t="str">
        <f t="shared" si="12"/>
        <v>1</v>
      </c>
      <c r="N37" t="str">
        <f t="shared" si="13"/>
        <v>0</v>
      </c>
      <c r="O37" t="str">
        <f t="shared" si="14"/>
        <v>1</v>
      </c>
      <c r="P37" t="str">
        <f t="shared" si="15"/>
        <v>0</v>
      </c>
      <c r="Q37" t="str">
        <f t="shared" si="16"/>
        <v>0</v>
      </c>
      <c r="R37" t="str">
        <f t="shared" si="17"/>
        <v>0</v>
      </c>
      <c r="S37" t="str">
        <f t="shared" si="18"/>
        <v>0</v>
      </c>
      <c r="T37" t="str">
        <f t="shared" si="19"/>
        <v>1</v>
      </c>
      <c r="U37" t="str">
        <f t="shared" si="20"/>
        <v>0</v>
      </c>
      <c r="V37" t="str">
        <f t="shared" si="21"/>
        <v>0</v>
      </c>
      <c r="W37" t="str">
        <f t="shared" si="22"/>
        <v>0</v>
      </c>
      <c r="X37" t="str">
        <f t="shared" si="23"/>
        <v>0</v>
      </c>
      <c r="Y37" t="str">
        <f t="shared" si="24"/>
        <v>0</v>
      </c>
      <c r="Z37" t="str">
        <f t="shared" si="25"/>
        <v>0</v>
      </c>
      <c r="AA37" t="str">
        <f t="shared" si="26"/>
        <v>0</v>
      </c>
      <c r="AB37" t="str">
        <f t="shared" si="27"/>
        <v>0</v>
      </c>
      <c r="AC37" t="str">
        <f t="shared" si="28"/>
        <v>1</v>
      </c>
      <c r="AD37" t="str">
        <f t="shared" si="29"/>
        <v>0</v>
      </c>
      <c r="AE37" t="str">
        <f t="shared" si="30"/>
        <v>0</v>
      </c>
      <c r="AF37" t="str">
        <f t="shared" si="31"/>
        <v>0</v>
      </c>
      <c r="AG37" t="str">
        <f t="shared" si="32"/>
        <v>0</v>
      </c>
      <c r="AH37" t="str">
        <f t="shared" si="33"/>
        <v>0</v>
      </c>
      <c r="AI37" t="str">
        <f t="shared" si="34"/>
        <v>0</v>
      </c>
      <c r="AJ37" t="str">
        <f t="shared" si="35"/>
        <v>0</v>
      </c>
      <c r="AK37" t="str">
        <f t="shared" si="36"/>
        <v>0</v>
      </c>
      <c r="AL37" t="str">
        <f t="shared" si="37"/>
        <v>0</v>
      </c>
      <c r="AM37" t="str">
        <f t="shared" si="38"/>
        <v>1</v>
      </c>
      <c r="AN37" t="str">
        <f t="shared" si="39"/>
        <v>1</v>
      </c>
      <c r="AO37" t="str">
        <f t="shared" si="40"/>
        <v>0</v>
      </c>
      <c r="AP37" t="str">
        <f t="shared" si="41"/>
        <v>0</v>
      </c>
      <c r="AQ37" t="str">
        <f t="shared" si="42"/>
        <v>0</v>
      </c>
      <c r="AR37" t="str">
        <f t="shared" si="43"/>
        <v>1</v>
      </c>
      <c r="AS37" t="str">
        <f t="shared" si="44"/>
        <v>0</v>
      </c>
      <c r="AT37" t="str">
        <f t="shared" si="45"/>
        <v>0</v>
      </c>
      <c r="AU37" t="str">
        <f t="shared" si="46"/>
        <v>0</v>
      </c>
      <c r="AV37" t="str">
        <f t="shared" si="47"/>
        <v>0</v>
      </c>
      <c r="AW37" t="str">
        <f t="shared" si="48"/>
        <v>0</v>
      </c>
      <c r="AX37" t="str">
        <f t="shared" si="49"/>
        <v>0</v>
      </c>
      <c r="AY37" t="str">
        <f t="shared" si="50"/>
        <v>1</v>
      </c>
      <c r="AZ37" t="str">
        <f t="shared" si="51"/>
        <v>0</v>
      </c>
      <c r="BA37" t="str">
        <f t="shared" si="52"/>
        <v>0</v>
      </c>
      <c r="BB37" t="str">
        <f t="shared" si="53"/>
        <v>0</v>
      </c>
      <c r="BC37" t="str">
        <f t="shared" si="54"/>
        <v>0</v>
      </c>
      <c r="BD37" t="str">
        <f t="shared" si="55"/>
        <v>0</v>
      </c>
      <c r="BE37" t="str">
        <f t="shared" si="56"/>
        <v>0</v>
      </c>
      <c r="BF37" t="str">
        <f t="shared" si="57"/>
        <v>0</v>
      </c>
      <c r="BG37" t="str">
        <f t="shared" si="58"/>
        <v>0</v>
      </c>
      <c r="BH37" t="str">
        <f t="shared" si="59"/>
        <v>0</v>
      </c>
      <c r="BI37" t="str">
        <f t="shared" si="60"/>
        <v>0</v>
      </c>
      <c r="BJ37" t="str">
        <f t="shared" si="61"/>
        <v>1</v>
      </c>
      <c r="BK37" t="str">
        <f t="shared" si="62"/>
        <v>0</v>
      </c>
      <c r="BL37" t="str">
        <f t="shared" si="63"/>
        <v>0</v>
      </c>
      <c r="BM37" t="str">
        <f t="shared" si="64"/>
        <v>0</v>
      </c>
      <c r="BN37" t="str">
        <f t="shared" si="65"/>
        <v>0</v>
      </c>
      <c r="BO37" t="str">
        <f t="shared" si="66"/>
        <v>0</v>
      </c>
      <c r="BP37" t="str">
        <f t="shared" si="67"/>
        <v>1</v>
      </c>
      <c r="BQ37" t="str">
        <f t="shared" si="68"/>
        <v>0</v>
      </c>
      <c r="BR37" t="str">
        <f t="shared" si="69"/>
        <v>0</v>
      </c>
      <c r="BS37" t="str">
        <f t="shared" si="70"/>
        <v>1</v>
      </c>
      <c r="BT37" t="str">
        <f t="shared" si="71"/>
        <v>0</v>
      </c>
      <c r="BU37" t="str">
        <f t="shared" si="72"/>
        <v>0</v>
      </c>
      <c r="BV37" t="str">
        <f t="shared" si="73"/>
        <v>0</v>
      </c>
      <c r="BW37" t="str">
        <f t="shared" si="74"/>
        <v>0</v>
      </c>
      <c r="BX37" t="str">
        <f t="shared" si="0"/>
        <v>1</v>
      </c>
      <c r="BY37" t="str">
        <f t="shared" si="75"/>
        <v>0</v>
      </c>
      <c r="BZ37" t="str">
        <f t="shared" si="76"/>
        <v>0</v>
      </c>
      <c r="CA37" t="str">
        <f t="shared" si="77"/>
        <v>0</v>
      </c>
      <c r="CB37" t="str">
        <f t="shared" si="78"/>
        <v>0</v>
      </c>
      <c r="CC37" t="str">
        <f t="shared" si="79"/>
        <v>0</v>
      </c>
      <c r="CD37" t="str">
        <f t="shared" si="80"/>
        <v>0</v>
      </c>
      <c r="CE37" t="str">
        <f t="shared" si="81"/>
        <v>1</v>
      </c>
      <c r="CF37" t="str">
        <f t="shared" si="82"/>
        <v>0</v>
      </c>
      <c r="CG37" t="str">
        <f t="shared" si="83"/>
        <v>0</v>
      </c>
      <c r="CH37" t="str">
        <f t="shared" si="84"/>
        <v>0</v>
      </c>
      <c r="CI37" t="str">
        <f t="shared" si="85"/>
        <v>0</v>
      </c>
      <c r="CJ37" t="str">
        <f t="shared" si="86"/>
        <v>0</v>
      </c>
      <c r="CK37" t="str">
        <f t="shared" si="87"/>
        <v>0</v>
      </c>
      <c r="CL37" t="str">
        <f t="shared" si="88"/>
        <v>0</v>
      </c>
      <c r="CM37" t="str">
        <f t="shared" si="89"/>
        <v>1</v>
      </c>
      <c r="CN37" t="str">
        <f t="shared" si="90"/>
        <v>0</v>
      </c>
      <c r="CO37" t="str">
        <f t="shared" si="91"/>
        <v>0</v>
      </c>
      <c r="CP37" t="str">
        <f t="shared" si="92"/>
        <v>0</v>
      </c>
      <c r="CQ37" t="str">
        <f t="shared" si="93"/>
        <v>0</v>
      </c>
      <c r="CR37" t="str">
        <f t="shared" si="94"/>
        <v>0</v>
      </c>
      <c r="CS37" t="str">
        <f t="shared" si="95"/>
        <v>0</v>
      </c>
      <c r="CT37" t="str">
        <f t="shared" si="96"/>
        <v>0</v>
      </c>
      <c r="CU37" t="str">
        <f t="shared" si="97"/>
        <v>0</v>
      </c>
      <c r="CV37" t="str">
        <f t="shared" si="98"/>
        <v>0</v>
      </c>
      <c r="CW37" t="str">
        <f t="shared" si="99"/>
        <v>0</v>
      </c>
      <c r="CX37" t="str">
        <f t="shared" si="100"/>
        <v>0</v>
      </c>
      <c r="CY37" t="str">
        <f t="shared" si="101"/>
        <v>0</v>
      </c>
      <c r="CZ37" t="str">
        <f t="shared" si="102"/>
        <v>0</v>
      </c>
      <c r="DA37" t="str">
        <f t="shared" si="1"/>
        <v>1</v>
      </c>
      <c r="DB37" t="str">
        <f t="shared" si="103"/>
        <v>0</v>
      </c>
      <c r="DC37" t="str">
        <f t="shared" si="104"/>
        <v>0</v>
      </c>
      <c r="DD37" t="str">
        <f t="shared" si="105"/>
        <v>0</v>
      </c>
      <c r="DE37" t="str">
        <f t="shared" si="106"/>
        <v>0</v>
      </c>
      <c r="DF37" t="str">
        <f t="shared" si="107"/>
        <v>0</v>
      </c>
      <c r="DG37" t="str">
        <f t="shared" si="108"/>
        <v>0</v>
      </c>
      <c r="DH37" t="str">
        <f>IF(ISNUMBER(SEARCH("menghindari dorongan fisik,",B37)),"1","0")</f>
        <v>1</v>
      </c>
      <c r="DI37" t="str">
        <f t="shared" si="109"/>
        <v>0</v>
      </c>
      <c r="DJ37" t="str">
        <f t="shared" si="110"/>
        <v>0</v>
      </c>
      <c r="DK37" t="str">
        <f t="shared" si="111"/>
        <v>0</v>
      </c>
      <c r="DL37" t="str">
        <f t="shared" si="112"/>
        <v>0</v>
      </c>
      <c r="DM37" t="str">
        <f t="shared" si="113"/>
        <v>0</v>
      </c>
      <c r="DN37" t="str">
        <f t="shared" si="114"/>
        <v>0</v>
      </c>
      <c r="DO37" t="str">
        <f t="shared" si="115"/>
        <v>0</v>
      </c>
      <c r="DP37" t="str">
        <f t="shared" si="116"/>
        <v>0</v>
      </c>
      <c r="DQ37" t="str">
        <f t="shared" si="117"/>
        <v>1</v>
      </c>
      <c r="DR37" t="str">
        <f t="shared" si="118"/>
        <v>0</v>
      </c>
      <c r="DS37" t="str">
        <f t="shared" si="119"/>
        <v>0</v>
      </c>
      <c r="DT37" t="str">
        <f t="shared" si="120"/>
        <v>0</v>
      </c>
      <c r="DU37" t="str">
        <f t="shared" si="121"/>
        <v>0</v>
      </c>
      <c r="DV37" t="str">
        <f t="shared" si="122"/>
        <v>0</v>
      </c>
      <c r="DW37" t="str">
        <f t="shared" si="123"/>
        <v>0</v>
      </c>
      <c r="DX37" t="str">
        <f t="shared" si="124"/>
        <v>0</v>
      </c>
      <c r="DY37" t="str">
        <f t="shared" si="125"/>
        <v>1</v>
      </c>
      <c r="DZ37" t="str">
        <f t="shared" si="126"/>
        <v>0</v>
      </c>
      <c r="EA37" t="str">
        <f t="shared" si="127"/>
        <v>0</v>
      </c>
      <c r="EB37" t="str">
        <f t="shared" si="128"/>
        <v>0</v>
      </c>
      <c r="EC37" t="str">
        <f t="shared" si="129"/>
        <v>0</v>
      </c>
      <c r="ED37" t="str">
        <f t="shared" si="130"/>
        <v>1</v>
      </c>
      <c r="EE37" t="str">
        <f t="shared" si="131"/>
        <v>0</v>
      </c>
      <c r="EF37" t="str">
        <f t="shared" si="132"/>
        <v>0</v>
      </c>
      <c r="EG37" t="str">
        <f t="shared" si="133"/>
        <v>1</v>
      </c>
      <c r="EH37" t="str">
        <f t="shared" si="134"/>
        <v>0</v>
      </c>
      <c r="EI37" t="str">
        <f t="shared" si="135"/>
        <v>0</v>
      </c>
      <c r="EJ37" t="str">
        <f t="shared" si="136"/>
        <v>0</v>
      </c>
      <c r="EK37" t="str">
        <f t="shared" si="137"/>
        <v>0</v>
      </c>
      <c r="EL37" t="str">
        <f t="shared" si="138"/>
        <v>0</v>
      </c>
      <c r="EM37" t="str">
        <f t="shared" si="139"/>
        <v>0</v>
      </c>
      <c r="EN37" t="str">
        <f t="shared" si="140"/>
        <v>0</v>
      </c>
    </row>
    <row r="38" spans="1:144" ht="39.950000000000003" customHeight="1" x14ac:dyDescent="0.25">
      <c r="A38" t="s">
        <v>171</v>
      </c>
      <c r="B38" t="s">
        <v>466</v>
      </c>
      <c r="C38" t="str">
        <f t="shared" si="141"/>
        <v>1</v>
      </c>
      <c r="D38" t="str">
        <f t="shared" si="3"/>
        <v>0</v>
      </c>
      <c r="E38" t="str">
        <f t="shared" si="4"/>
        <v>1</v>
      </c>
      <c r="F38" t="str">
        <f t="shared" si="5"/>
        <v>0</v>
      </c>
      <c r="G38" t="str">
        <f t="shared" si="6"/>
        <v>0</v>
      </c>
      <c r="H38" t="str">
        <f t="shared" si="7"/>
        <v>0</v>
      </c>
      <c r="I38" t="str">
        <f t="shared" si="8"/>
        <v>0</v>
      </c>
      <c r="J38" t="str">
        <f t="shared" si="9"/>
        <v>1</v>
      </c>
      <c r="K38" t="str">
        <f t="shared" si="10"/>
        <v>0</v>
      </c>
      <c r="L38" t="str">
        <f t="shared" si="11"/>
        <v>0</v>
      </c>
      <c r="M38" t="str">
        <f t="shared" si="12"/>
        <v>0</v>
      </c>
      <c r="N38" t="str">
        <f t="shared" si="13"/>
        <v>0</v>
      </c>
      <c r="O38" t="str">
        <f t="shared" si="14"/>
        <v>0</v>
      </c>
      <c r="P38" t="str">
        <f t="shared" si="15"/>
        <v>0</v>
      </c>
      <c r="Q38" t="str">
        <f t="shared" si="16"/>
        <v>1</v>
      </c>
      <c r="R38" t="str">
        <f t="shared" si="17"/>
        <v>0</v>
      </c>
      <c r="S38" t="str">
        <f t="shared" si="18"/>
        <v>0</v>
      </c>
      <c r="T38" t="str">
        <f t="shared" si="19"/>
        <v>0</v>
      </c>
      <c r="U38" t="str">
        <f t="shared" si="20"/>
        <v>1</v>
      </c>
      <c r="V38" t="str">
        <f t="shared" si="21"/>
        <v>0</v>
      </c>
      <c r="W38" t="str">
        <f t="shared" si="22"/>
        <v>0</v>
      </c>
      <c r="X38" t="str">
        <f t="shared" si="23"/>
        <v>0</v>
      </c>
      <c r="Y38" t="str">
        <f t="shared" si="24"/>
        <v>0</v>
      </c>
      <c r="Z38" t="str">
        <f t="shared" si="25"/>
        <v>0</v>
      </c>
      <c r="AA38" t="str">
        <f t="shared" si="26"/>
        <v>1</v>
      </c>
      <c r="AB38" t="str">
        <f t="shared" si="27"/>
        <v>0</v>
      </c>
      <c r="AC38" t="str">
        <f t="shared" si="28"/>
        <v>0</v>
      </c>
      <c r="AD38" t="str">
        <f t="shared" si="29"/>
        <v>0</v>
      </c>
      <c r="AE38" t="str">
        <f t="shared" si="30"/>
        <v>0</v>
      </c>
      <c r="AF38" t="str">
        <f t="shared" si="31"/>
        <v>0</v>
      </c>
      <c r="AG38" t="str">
        <f t="shared" si="32"/>
        <v>0</v>
      </c>
      <c r="AH38" t="str">
        <f t="shared" si="33"/>
        <v>0</v>
      </c>
      <c r="AI38" t="str">
        <f t="shared" si="34"/>
        <v>0</v>
      </c>
      <c r="AJ38" t="str">
        <f t="shared" si="35"/>
        <v>0</v>
      </c>
      <c r="AK38" t="str">
        <f t="shared" si="36"/>
        <v>0</v>
      </c>
      <c r="AL38" t="str">
        <f t="shared" si="37"/>
        <v>0</v>
      </c>
      <c r="AM38" t="str">
        <f t="shared" si="38"/>
        <v>1</v>
      </c>
      <c r="AN38" t="str">
        <f t="shared" si="39"/>
        <v>0</v>
      </c>
      <c r="AO38" t="str">
        <f t="shared" si="40"/>
        <v>0</v>
      </c>
      <c r="AP38" t="str">
        <f t="shared" si="41"/>
        <v>0</v>
      </c>
      <c r="AQ38" t="str">
        <f t="shared" si="42"/>
        <v>0</v>
      </c>
      <c r="AR38" t="str">
        <f t="shared" si="43"/>
        <v>1</v>
      </c>
      <c r="AS38" t="str">
        <f t="shared" si="44"/>
        <v>0</v>
      </c>
      <c r="AT38" t="str">
        <f t="shared" si="45"/>
        <v>0</v>
      </c>
      <c r="AU38" t="str">
        <f t="shared" si="46"/>
        <v>0</v>
      </c>
      <c r="AV38" t="str">
        <f t="shared" si="47"/>
        <v>0</v>
      </c>
      <c r="AW38" t="str">
        <f t="shared" si="48"/>
        <v>0</v>
      </c>
      <c r="AX38" t="str">
        <f t="shared" si="49"/>
        <v>0</v>
      </c>
      <c r="AY38" t="str">
        <f t="shared" si="50"/>
        <v>0</v>
      </c>
      <c r="AZ38" t="str">
        <f t="shared" si="51"/>
        <v>0</v>
      </c>
      <c r="BA38" t="str">
        <f t="shared" si="52"/>
        <v>0</v>
      </c>
      <c r="BB38" t="str">
        <f t="shared" si="53"/>
        <v>0</v>
      </c>
      <c r="BC38" t="str">
        <f t="shared" si="54"/>
        <v>1</v>
      </c>
      <c r="BD38" t="str">
        <f t="shared" si="55"/>
        <v>0</v>
      </c>
      <c r="BE38" t="str">
        <f t="shared" si="56"/>
        <v>0</v>
      </c>
      <c r="BF38" t="str">
        <f t="shared" si="57"/>
        <v>0</v>
      </c>
      <c r="BG38" t="str">
        <f t="shared" si="58"/>
        <v>0</v>
      </c>
      <c r="BH38" t="str">
        <f t="shared" si="59"/>
        <v>1</v>
      </c>
      <c r="BI38" t="str">
        <f t="shared" si="60"/>
        <v>0</v>
      </c>
      <c r="BJ38" t="str">
        <f t="shared" si="61"/>
        <v>0</v>
      </c>
      <c r="BK38" t="str">
        <f t="shared" si="62"/>
        <v>0</v>
      </c>
      <c r="BL38" t="str">
        <f t="shared" si="63"/>
        <v>0</v>
      </c>
      <c r="BM38" t="str">
        <f t="shared" si="64"/>
        <v>0</v>
      </c>
      <c r="BN38" t="str">
        <f t="shared" si="65"/>
        <v>0</v>
      </c>
      <c r="BO38" t="str">
        <f t="shared" si="66"/>
        <v>1</v>
      </c>
      <c r="BP38" t="str">
        <f t="shared" si="67"/>
        <v>0</v>
      </c>
      <c r="BQ38" t="str">
        <f t="shared" si="68"/>
        <v>0</v>
      </c>
      <c r="BR38" t="str">
        <f t="shared" si="69"/>
        <v>0</v>
      </c>
      <c r="BS38" t="str">
        <f t="shared" si="70"/>
        <v>0</v>
      </c>
      <c r="BT38" t="str">
        <f t="shared" si="71"/>
        <v>0</v>
      </c>
      <c r="BU38" t="str">
        <f t="shared" si="72"/>
        <v>1</v>
      </c>
      <c r="BV38" t="str">
        <f t="shared" si="73"/>
        <v>0</v>
      </c>
      <c r="BW38" t="str">
        <f t="shared" si="74"/>
        <v>0</v>
      </c>
      <c r="BX38" t="str">
        <f t="shared" si="0"/>
        <v>0</v>
      </c>
      <c r="BY38" t="str">
        <f t="shared" si="75"/>
        <v>1</v>
      </c>
      <c r="BZ38" t="str">
        <f t="shared" si="76"/>
        <v>0</v>
      </c>
      <c r="CA38" t="str">
        <f t="shared" si="77"/>
        <v>0</v>
      </c>
      <c r="CB38" t="str">
        <f t="shared" si="78"/>
        <v>0</v>
      </c>
      <c r="CC38" t="str">
        <f t="shared" si="79"/>
        <v>0</v>
      </c>
      <c r="CD38" t="str">
        <f t="shared" si="80"/>
        <v>0</v>
      </c>
      <c r="CE38" t="str">
        <f t="shared" si="81"/>
        <v>1</v>
      </c>
      <c r="CF38" t="str">
        <f t="shared" si="82"/>
        <v>0</v>
      </c>
      <c r="CG38" t="str">
        <f t="shared" si="83"/>
        <v>0</v>
      </c>
      <c r="CH38" t="str">
        <f t="shared" si="84"/>
        <v>0</v>
      </c>
      <c r="CI38" t="str">
        <f t="shared" si="85"/>
        <v>0</v>
      </c>
      <c r="CJ38" t="str">
        <f t="shared" si="86"/>
        <v>0</v>
      </c>
      <c r="CK38" t="str">
        <f t="shared" si="87"/>
        <v>0</v>
      </c>
      <c r="CL38" t="str">
        <f t="shared" si="88"/>
        <v>0</v>
      </c>
      <c r="CM38" t="str">
        <f t="shared" si="89"/>
        <v>1</v>
      </c>
      <c r="CN38" t="str">
        <f t="shared" si="90"/>
        <v>0</v>
      </c>
      <c r="CO38" t="str">
        <f t="shared" si="91"/>
        <v>0</v>
      </c>
      <c r="CP38" t="str">
        <f t="shared" si="92"/>
        <v>0</v>
      </c>
      <c r="CQ38" t="str">
        <f t="shared" si="93"/>
        <v>0</v>
      </c>
      <c r="CR38" t="str">
        <f t="shared" si="94"/>
        <v>0</v>
      </c>
      <c r="CS38" t="str">
        <f t="shared" si="95"/>
        <v>0</v>
      </c>
      <c r="CT38" t="str">
        <f t="shared" si="96"/>
        <v>0</v>
      </c>
      <c r="CU38" t="str">
        <f t="shared" si="97"/>
        <v>0</v>
      </c>
      <c r="CV38" t="str">
        <f t="shared" si="98"/>
        <v>0</v>
      </c>
      <c r="CW38" t="str">
        <f t="shared" si="99"/>
        <v>0</v>
      </c>
      <c r="CX38" t="str">
        <f t="shared" si="100"/>
        <v>0</v>
      </c>
      <c r="CY38" t="str">
        <f t="shared" si="101"/>
        <v>0</v>
      </c>
      <c r="CZ38" t="str">
        <f t="shared" si="102"/>
        <v>0</v>
      </c>
      <c r="DA38" t="str">
        <f t="shared" si="1"/>
        <v>0</v>
      </c>
      <c r="DB38" t="str">
        <f t="shared" si="103"/>
        <v>0</v>
      </c>
      <c r="DC38" t="str">
        <f t="shared" si="104"/>
        <v>0</v>
      </c>
      <c r="DD38" t="str">
        <f t="shared" si="105"/>
        <v>1</v>
      </c>
      <c r="DE38" t="str">
        <f t="shared" si="106"/>
        <v>0</v>
      </c>
      <c r="DF38" t="str">
        <f t="shared" si="107"/>
        <v>0</v>
      </c>
      <c r="DG38" t="str">
        <f t="shared" si="108"/>
        <v>0</v>
      </c>
      <c r="DH38" t="str">
        <f>IF(ISNUMBER(SEARCH("menghindari dorongan fisik,",B38)),"1","0")</f>
        <v>0</v>
      </c>
      <c r="DI38" t="str">
        <f t="shared" si="109"/>
        <v>1</v>
      </c>
      <c r="DJ38" t="str">
        <f t="shared" si="110"/>
        <v>0</v>
      </c>
      <c r="DK38" t="str">
        <f t="shared" si="111"/>
        <v>0</v>
      </c>
      <c r="DL38" t="str">
        <f t="shared" si="112"/>
        <v>0</v>
      </c>
      <c r="DM38" t="str">
        <f t="shared" si="113"/>
        <v>1</v>
      </c>
      <c r="DN38" t="str">
        <f t="shared" si="114"/>
        <v>1</v>
      </c>
      <c r="DO38" t="str">
        <f t="shared" si="115"/>
        <v>0</v>
      </c>
      <c r="DP38" t="str">
        <f t="shared" si="116"/>
        <v>0</v>
      </c>
      <c r="DQ38" t="str">
        <f t="shared" si="117"/>
        <v>1</v>
      </c>
      <c r="DR38" t="str">
        <f t="shared" si="118"/>
        <v>0</v>
      </c>
      <c r="DS38" t="str">
        <f t="shared" si="119"/>
        <v>0</v>
      </c>
      <c r="DT38" t="str">
        <f t="shared" si="120"/>
        <v>0</v>
      </c>
      <c r="DU38" t="str">
        <f t="shared" si="121"/>
        <v>0</v>
      </c>
      <c r="DV38" t="str">
        <f t="shared" si="122"/>
        <v>0</v>
      </c>
      <c r="DW38" t="str">
        <f t="shared" si="123"/>
        <v>0</v>
      </c>
      <c r="DX38" t="str">
        <f t="shared" si="124"/>
        <v>0</v>
      </c>
      <c r="DY38" t="str">
        <f t="shared" si="125"/>
        <v>1</v>
      </c>
      <c r="DZ38" t="str">
        <f t="shared" si="126"/>
        <v>0</v>
      </c>
      <c r="EA38" t="str">
        <f t="shared" si="127"/>
        <v>0</v>
      </c>
      <c r="EB38" t="str">
        <f t="shared" si="128"/>
        <v>0</v>
      </c>
      <c r="EC38" t="str">
        <f t="shared" si="129"/>
        <v>0</v>
      </c>
      <c r="ED38" t="str">
        <f t="shared" si="130"/>
        <v>0</v>
      </c>
      <c r="EE38" t="str">
        <f t="shared" si="131"/>
        <v>0</v>
      </c>
      <c r="EF38" t="str">
        <f t="shared" si="132"/>
        <v>0</v>
      </c>
      <c r="EG38" t="str">
        <f t="shared" si="133"/>
        <v>1</v>
      </c>
      <c r="EH38" t="str">
        <f t="shared" si="134"/>
        <v>0</v>
      </c>
      <c r="EI38" t="str">
        <f t="shared" si="135"/>
        <v>0</v>
      </c>
      <c r="EJ38" t="str">
        <f t="shared" si="136"/>
        <v>0</v>
      </c>
      <c r="EK38" t="str">
        <f t="shared" si="137"/>
        <v>0</v>
      </c>
      <c r="EL38" t="str">
        <f t="shared" si="138"/>
        <v>0</v>
      </c>
      <c r="EM38" t="str">
        <f t="shared" si="139"/>
        <v>1</v>
      </c>
      <c r="EN38" t="str">
        <f t="shared" si="140"/>
        <v>0</v>
      </c>
    </row>
    <row r="39" spans="1:144" ht="39.950000000000003" customHeight="1" x14ac:dyDescent="0.25">
      <c r="A39" t="s">
        <v>172</v>
      </c>
      <c r="B39" t="s">
        <v>485</v>
      </c>
      <c r="C39" t="str">
        <f t="shared" si="141"/>
        <v>0</v>
      </c>
      <c r="D39" t="str">
        <f t="shared" si="3"/>
        <v>1</v>
      </c>
      <c r="E39" t="str">
        <f t="shared" si="4"/>
        <v>1</v>
      </c>
      <c r="F39" t="str">
        <f t="shared" si="5"/>
        <v>0</v>
      </c>
      <c r="G39" t="str">
        <f t="shared" si="6"/>
        <v>1</v>
      </c>
      <c r="H39" t="str">
        <f t="shared" si="7"/>
        <v>0</v>
      </c>
      <c r="I39" t="str">
        <f t="shared" si="8"/>
        <v>0</v>
      </c>
      <c r="J39" t="str">
        <f t="shared" si="9"/>
        <v>0</v>
      </c>
      <c r="K39" t="str">
        <f t="shared" si="10"/>
        <v>0</v>
      </c>
      <c r="L39" t="str">
        <f t="shared" si="11"/>
        <v>0</v>
      </c>
      <c r="M39" t="str">
        <f t="shared" si="12"/>
        <v>0</v>
      </c>
      <c r="N39" t="str">
        <f t="shared" si="13"/>
        <v>0</v>
      </c>
      <c r="O39" t="str">
        <f t="shared" si="14"/>
        <v>0</v>
      </c>
      <c r="P39" t="str">
        <f t="shared" si="15"/>
        <v>0</v>
      </c>
      <c r="Q39" t="str">
        <f t="shared" si="16"/>
        <v>0</v>
      </c>
      <c r="R39" t="str">
        <f t="shared" si="17"/>
        <v>1</v>
      </c>
      <c r="S39" t="str">
        <f t="shared" si="18"/>
        <v>0</v>
      </c>
      <c r="T39" t="str">
        <f t="shared" si="19"/>
        <v>0</v>
      </c>
      <c r="U39" t="str">
        <f t="shared" si="20"/>
        <v>1</v>
      </c>
      <c r="V39" t="str">
        <f t="shared" si="21"/>
        <v>0</v>
      </c>
      <c r="W39" t="str">
        <f t="shared" si="22"/>
        <v>0</v>
      </c>
      <c r="X39" t="str">
        <f t="shared" si="23"/>
        <v>0</v>
      </c>
      <c r="Y39" t="str">
        <f t="shared" si="24"/>
        <v>0</v>
      </c>
      <c r="Z39" t="str">
        <f t="shared" si="25"/>
        <v>0</v>
      </c>
      <c r="AA39" t="str">
        <f t="shared" si="26"/>
        <v>0</v>
      </c>
      <c r="AB39" t="str">
        <f t="shared" si="27"/>
        <v>0</v>
      </c>
      <c r="AC39" t="str">
        <f t="shared" si="28"/>
        <v>0</v>
      </c>
      <c r="AD39" t="str">
        <f t="shared" si="29"/>
        <v>0</v>
      </c>
      <c r="AE39" t="str">
        <f t="shared" si="30"/>
        <v>1</v>
      </c>
      <c r="AF39" t="str">
        <f t="shared" si="31"/>
        <v>0</v>
      </c>
      <c r="AG39" t="str">
        <f t="shared" si="32"/>
        <v>0</v>
      </c>
      <c r="AH39" t="str">
        <f t="shared" si="33"/>
        <v>0</v>
      </c>
      <c r="AI39" t="str">
        <f t="shared" si="34"/>
        <v>1</v>
      </c>
      <c r="AJ39" t="str">
        <f t="shared" si="35"/>
        <v>0</v>
      </c>
      <c r="AK39" t="str">
        <f t="shared" si="36"/>
        <v>0</v>
      </c>
      <c r="AL39" t="str">
        <f t="shared" si="37"/>
        <v>0</v>
      </c>
      <c r="AM39" t="str">
        <f t="shared" si="38"/>
        <v>0</v>
      </c>
      <c r="AN39" t="str">
        <f t="shared" si="39"/>
        <v>0</v>
      </c>
      <c r="AO39" t="str">
        <f t="shared" si="40"/>
        <v>0</v>
      </c>
      <c r="AP39" t="str">
        <f t="shared" si="41"/>
        <v>0</v>
      </c>
      <c r="AQ39" t="str">
        <f t="shared" si="42"/>
        <v>0</v>
      </c>
      <c r="AR39" t="str">
        <f t="shared" si="43"/>
        <v>0</v>
      </c>
      <c r="AS39" t="str">
        <f t="shared" si="44"/>
        <v>0</v>
      </c>
      <c r="AT39" t="str">
        <f t="shared" si="45"/>
        <v>0</v>
      </c>
      <c r="AU39" t="str">
        <f t="shared" si="46"/>
        <v>0</v>
      </c>
      <c r="AV39" t="str">
        <f t="shared" si="47"/>
        <v>0</v>
      </c>
      <c r="AW39" t="str">
        <f t="shared" si="48"/>
        <v>0</v>
      </c>
      <c r="AX39" t="str">
        <f t="shared" si="49"/>
        <v>0</v>
      </c>
      <c r="AY39" t="str">
        <f t="shared" si="50"/>
        <v>0</v>
      </c>
      <c r="AZ39" t="str">
        <f t="shared" si="51"/>
        <v>0</v>
      </c>
      <c r="BA39" t="str">
        <f t="shared" si="52"/>
        <v>0</v>
      </c>
      <c r="BB39" t="str">
        <f t="shared" si="53"/>
        <v>1</v>
      </c>
      <c r="BC39" t="str">
        <f t="shared" si="54"/>
        <v>0</v>
      </c>
      <c r="BD39" t="str">
        <f t="shared" si="55"/>
        <v>0</v>
      </c>
      <c r="BE39" t="str">
        <f t="shared" si="56"/>
        <v>0</v>
      </c>
      <c r="BF39" t="str">
        <f t="shared" si="57"/>
        <v>0</v>
      </c>
      <c r="BG39" t="str">
        <f t="shared" si="58"/>
        <v>0</v>
      </c>
      <c r="BH39" t="str">
        <f t="shared" si="59"/>
        <v>1</v>
      </c>
      <c r="BI39" t="str">
        <f t="shared" si="60"/>
        <v>0</v>
      </c>
      <c r="BJ39" t="str">
        <f t="shared" si="61"/>
        <v>0</v>
      </c>
      <c r="BK39" t="str">
        <f t="shared" si="62"/>
        <v>0</v>
      </c>
      <c r="BL39" t="str">
        <f t="shared" si="63"/>
        <v>0</v>
      </c>
      <c r="BM39" t="str">
        <f t="shared" si="64"/>
        <v>0</v>
      </c>
      <c r="BN39" t="str">
        <f t="shared" si="65"/>
        <v>1</v>
      </c>
      <c r="BO39" t="str">
        <f t="shared" si="66"/>
        <v>0</v>
      </c>
      <c r="BP39" t="str">
        <f t="shared" si="67"/>
        <v>0</v>
      </c>
      <c r="BQ39" t="str">
        <f t="shared" si="68"/>
        <v>0</v>
      </c>
      <c r="BR39" t="str">
        <f t="shared" si="69"/>
        <v>0</v>
      </c>
      <c r="BS39" t="str">
        <f t="shared" si="70"/>
        <v>1</v>
      </c>
      <c r="BT39" t="str">
        <f t="shared" si="71"/>
        <v>0</v>
      </c>
      <c r="BU39" t="str">
        <f t="shared" si="72"/>
        <v>0</v>
      </c>
      <c r="BV39" t="str">
        <f t="shared" si="73"/>
        <v>0</v>
      </c>
      <c r="BW39" t="str">
        <f t="shared" si="74"/>
        <v>0</v>
      </c>
      <c r="BX39" t="str">
        <f t="shared" si="0"/>
        <v>1</v>
      </c>
      <c r="BY39" t="str">
        <f t="shared" si="75"/>
        <v>0</v>
      </c>
      <c r="BZ39" t="str">
        <f t="shared" si="76"/>
        <v>0</v>
      </c>
      <c r="CA39" t="str">
        <f t="shared" si="77"/>
        <v>0</v>
      </c>
      <c r="CB39" t="str">
        <f t="shared" si="78"/>
        <v>0</v>
      </c>
      <c r="CC39" t="str">
        <f t="shared" si="79"/>
        <v>0</v>
      </c>
      <c r="CD39" t="str">
        <f t="shared" si="80"/>
        <v>1</v>
      </c>
      <c r="CE39" t="str">
        <f t="shared" si="81"/>
        <v>0</v>
      </c>
      <c r="CF39" t="str">
        <f t="shared" si="82"/>
        <v>0</v>
      </c>
      <c r="CG39" t="str">
        <f t="shared" si="83"/>
        <v>0</v>
      </c>
      <c r="CH39" t="str">
        <f t="shared" si="84"/>
        <v>0</v>
      </c>
      <c r="CI39" t="str">
        <f t="shared" si="85"/>
        <v>0</v>
      </c>
      <c r="CJ39" t="str">
        <f t="shared" si="86"/>
        <v>0</v>
      </c>
      <c r="CK39" t="str">
        <f t="shared" si="87"/>
        <v>0</v>
      </c>
      <c r="CL39" t="str">
        <f t="shared" si="88"/>
        <v>0</v>
      </c>
      <c r="CM39" t="str">
        <f t="shared" si="89"/>
        <v>1</v>
      </c>
      <c r="CN39" t="str">
        <f t="shared" si="90"/>
        <v>0</v>
      </c>
      <c r="CO39" t="str">
        <f t="shared" si="91"/>
        <v>0</v>
      </c>
      <c r="CP39" t="str">
        <f t="shared" si="92"/>
        <v>0</v>
      </c>
      <c r="CQ39" t="str">
        <f t="shared" si="93"/>
        <v>0</v>
      </c>
      <c r="CR39" t="str">
        <f t="shared" si="94"/>
        <v>0</v>
      </c>
      <c r="CS39" t="str">
        <f t="shared" si="95"/>
        <v>0</v>
      </c>
      <c r="CT39" t="str">
        <f t="shared" si="96"/>
        <v>0</v>
      </c>
      <c r="CU39" t="str">
        <f t="shared" si="97"/>
        <v>0</v>
      </c>
      <c r="CV39" t="str">
        <f t="shared" si="98"/>
        <v>0</v>
      </c>
      <c r="CW39" t="str">
        <f t="shared" si="99"/>
        <v>0</v>
      </c>
      <c r="CX39" t="str">
        <f t="shared" si="100"/>
        <v>0</v>
      </c>
      <c r="CY39" t="str">
        <f t="shared" si="101"/>
        <v>0</v>
      </c>
      <c r="CZ39" t="str">
        <f t="shared" si="102"/>
        <v>0</v>
      </c>
      <c r="DA39" t="str">
        <f t="shared" si="1"/>
        <v>1</v>
      </c>
      <c r="DB39" t="str">
        <f t="shared" si="103"/>
        <v>0</v>
      </c>
      <c r="DC39" t="str">
        <f t="shared" si="104"/>
        <v>0</v>
      </c>
      <c r="DD39" t="str">
        <f t="shared" si="105"/>
        <v>0</v>
      </c>
      <c r="DE39" t="str">
        <f t="shared" si="106"/>
        <v>0</v>
      </c>
      <c r="DF39" t="str">
        <f t="shared" si="107"/>
        <v>0</v>
      </c>
      <c r="DG39" t="str">
        <f t="shared" si="108"/>
        <v>0</v>
      </c>
      <c r="DH39" t="str">
        <f>IF(ISNUMBER(SEARCH("menghindari dorongan fisik,",B39)),"1","0")</f>
        <v>1</v>
      </c>
      <c r="DI39" t="str">
        <f t="shared" si="109"/>
        <v>0</v>
      </c>
      <c r="DJ39" t="str">
        <f t="shared" si="110"/>
        <v>0</v>
      </c>
      <c r="DK39" t="str">
        <f t="shared" si="111"/>
        <v>0</v>
      </c>
      <c r="DL39" t="str">
        <f t="shared" si="112"/>
        <v>0</v>
      </c>
      <c r="DM39" t="str">
        <f t="shared" si="113"/>
        <v>1</v>
      </c>
      <c r="DN39" t="str">
        <f t="shared" si="114"/>
        <v>0</v>
      </c>
      <c r="DO39" t="str">
        <f t="shared" si="115"/>
        <v>0</v>
      </c>
      <c r="DP39" t="str">
        <f t="shared" si="116"/>
        <v>0</v>
      </c>
      <c r="DQ39" t="str">
        <f t="shared" si="117"/>
        <v>1</v>
      </c>
      <c r="DR39" t="str">
        <f t="shared" si="118"/>
        <v>0</v>
      </c>
      <c r="DS39" t="str">
        <f t="shared" si="119"/>
        <v>0</v>
      </c>
      <c r="DT39" t="str">
        <f t="shared" si="120"/>
        <v>0</v>
      </c>
      <c r="DU39" t="str">
        <f t="shared" si="121"/>
        <v>0</v>
      </c>
      <c r="DV39" t="str">
        <f t="shared" si="122"/>
        <v>0</v>
      </c>
      <c r="DW39" t="str">
        <f t="shared" si="123"/>
        <v>0</v>
      </c>
      <c r="DX39" t="str">
        <f t="shared" si="124"/>
        <v>1</v>
      </c>
      <c r="DY39" t="str">
        <f t="shared" si="125"/>
        <v>0</v>
      </c>
      <c r="DZ39" t="str">
        <f t="shared" si="126"/>
        <v>1</v>
      </c>
      <c r="EA39" t="str">
        <f t="shared" si="127"/>
        <v>0</v>
      </c>
      <c r="EB39" t="str">
        <f t="shared" si="128"/>
        <v>0</v>
      </c>
      <c r="EC39" t="str">
        <f t="shared" si="129"/>
        <v>0</v>
      </c>
      <c r="ED39" t="str">
        <f t="shared" si="130"/>
        <v>0</v>
      </c>
      <c r="EE39" t="str">
        <f t="shared" si="131"/>
        <v>0</v>
      </c>
      <c r="EF39" t="str">
        <f t="shared" si="132"/>
        <v>1</v>
      </c>
      <c r="EG39" t="str">
        <f t="shared" si="133"/>
        <v>1</v>
      </c>
      <c r="EH39" t="str">
        <f t="shared" si="134"/>
        <v>0</v>
      </c>
      <c r="EI39" t="str">
        <f t="shared" si="135"/>
        <v>1</v>
      </c>
      <c r="EJ39" t="str">
        <f t="shared" si="136"/>
        <v>0</v>
      </c>
      <c r="EK39" t="str">
        <f t="shared" si="137"/>
        <v>0</v>
      </c>
      <c r="EL39" t="str">
        <f t="shared" si="138"/>
        <v>0</v>
      </c>
      <c r="EM39" t="str">
        <f t="shared" si="139"/>
        <v>0</v>
      </c>
      <c r="EN39" t="str">
        <f t="shared" si="140"/>
        <v>0</v>
      </c>
    </row>
    <row r="40" spans="1:144" ht="39.950000000000003" customHeight="1" x14ac:dyDescent="0.25">
      <c r="A40" t="s">
        <v>173</v>
      </c>
      <c r="B40" t="s">
        <v>475</v>
      </c>
      <c r="C40" t="str">
        <f t="shared" si="141"/>
        <v>1</v>
      </c>
      <c r="D40" t="str">
        <f t="shared" si="3"/>
        <v>0</v>
      </c>
      <c r="E40" t="str">
        <f t="shared" si="4"/>
        <v>0</v>
      </c>
      <c r="F40" t="str">
        <f t="shared" si="5"/>
        <v>1</v>
      </c>
      <c r="G40" t="str">
        <f t="shared" si="6"/>
        <v>0</v>
      </c>
      <c r="H40" t="str">
        <f t="shared" si="7"/>
        <v>0</v>
      </c>
      <c r="I40" t="str">
        <f t="shared" si="8"/>
        <v>1</v>
      </c>
      <c r="J40" t="str">
        <f t="shared" si="9"/>
        <v>0</v>
      </c>
      <c r="K40" t="str">
        <f t="shared" si="10"/>
        <v>0</v>
      </c>
      <c r="L40" t="str">
        <f t="shared" si="11"/>
        <v>0</v>
      </c>
      <c r="M40" t="str">
        <f t="shared" si="12"/>
        <v>0</v>
      </c>
      <c r="N40" t="str">
        <f t="shared" si="13"/>
        <v>0</v>
      </c>
      <c r="O40" t="str">
        <f t="shared" si="14"/>
        <v>0</v>
      </c>
      <c r="P40" t="str">
        <f t="shared" si="15"/>
        <v>0</v>
      </c>
      <c r="Q40" t="str">
        <f t="shared" si="16"/>
        <v>1</v>
      </c>
      <c r="R40" t="str">
        <f t="shared" si="17"/>
        <v>0</v>
      </c>
      <c r="S40" t="str">
        <f t="shared" si="18"/>
        <v>0</v>
      </c>
      <c r="T40" t="str">
        <f t="shared" si="19"/>
        <v>0</v>
      </c>
      <c r="U40" t="str">
        <f t="shared" si="20"/>
        <v>1</v>
      </c>
      <c r="V40" t="str">
        <f t="shared" si="21"/>
        <v>0</v>
      </c>
      <c r="W40" t="str">
        <f t="shared" si="22"/>
        <v>0</v>
      </c>
      <c r="X40" t="str">
        <f t="shared" si="23"/>
        <v>0</v>
      </c>
      <c r="Y40" t="str">
        <f t="shared" si="24"/>
        <v>0</v>
      </c>
      <c r="Z40" t="str">
        <f t="shared" si="25"/>
        <v>0</v>
      </c>
      <c r="AA40" t="str">
        <f t="shared" si="26"/>
        <v>0</v>
      </c>
      <c r="AB40" t="str">
        <f t="shared" si="27"/>
        <v>0</v>
      </c>
      <c r="AC40" t="str">
        <f t="shared" si="28"/>
        <v>0</v>
      </c>
      <c r="AD40" t="str">
        <f t="shared" si="29"/>
        <v>0</v>
      </c>
      <c r="AE40" t="str">
        <f t="shared" si="30"/>
        <v>1</v>
      </c>
      <c r="AF40" t="str">
        <f t="shared" si="31"/>
        <v>0</v>
      </c>
      <c r="AG40" t="str">
        <f t="shared" si="32"/>
        <v>0</v>
      </c>
      <c r="AH40" t="str">
        <f t="shared" si="33"/>
        <v>0</v>
      </c>
      <c r="AI40" t="str">
        <f t="shared" si="34"/>
        <v>0</v>
      </c>
      <c r="AJ40" t="str">
        <f t="shared" si="35"/>
        <v>0</v>
      </c>
      <c r="AK40" t="str">
        <f t="shared" si="36"/>
        <v>0</v>
      </c>
      <c r="AL40" t="str">
        <f t="shared" si="37"/>
        <v>0</v>
      </c>
      <c r="AM40" t="str">
        <f t="shared" si="38"/>
        <v>0</v>
      </c>
      <c r="AN40" t="str">
        <f t="shared" si="39"/>
        <v>1</v>
      </c>
      <c r="AO40" t="str">
        <f t="shared" si="40"/>
        <v>0</v>
      </c>
      <c r="AP40" t="str">
        <f t="shared" si="41"/>
        <v>0</v>
      </c>
      <c r="AQ40" t="str">
        <f t="shared" si="42"/>
        <v>0</v>
      </c>
      <c r="AR40" t="str">
        <f t="shared" si="43"/>
        <v>0</v>
      </c>
      <c r="AS40" t="str">
        <f t="shared" si="44"/>
        <v>0</v>
      </c>
      <c r="AT40" t="str">
        <f t="shared" si="45"/>
        <v>0</v>
      </c>
      <c r="AU40" t="str">
        <f t="shared" si="46"/>
        <v>0</v>
      </c>
      <c r="AV40" t="str">
        <f t="shared" si="47"/>
        <v>0</v>
      </c>
      <c r="AW40" t="str">
        <f t="shared" si="48"/>
        <v>0</v>
      </c>
      <c r="AX40" t="str">
        <f t="shared" si="49"/>
        <v>0</v>
      </c>
      <c r="AY40" t="str">
        <f t="shared" si="50"/>
        <v>0</v>
      </c>
      <c r="AZ40" t="str">
        <f t="shared" si="51"/>
        <v>0</v>
      </c>
      <c r="BA40" t="str">
        <f t="shared" si="52"/>
        <v>0</v>
      </c>
      <c r="BB40" t="str">
        <f t="shared" si="53"/>
        <v>0</v>
      </c>
      <c r="BC40" t="str">
        <f t="shared" si="54"/>
        <v>0</v>
      </c>
      <c r="BD40" t="str">
        <f t="shared" si="55"/>
        <v>1</v>
      </c>
      <c r="BE40" t="str">
        <f t="shared" si="56"/>
        <v>0</v>
      </c>
      <c r="BF40" t="str">
        <f t="shared" si="57"/>
        <v>1</v>
      </c>
      <c r="BG40" t="str">
        <f t="shared" si="58"/>
        <v>0</v>
      </c>
      <c r="BH40" t="str">
        <f t="shared" si="59"/>
        <v>0</v>
      </c>
      <c r="BI40" t="str">
        <f t="shared" si="60"/>
        <v>0</v>
      </c>
      <c r="BJ40" t="str">
        <f t="shared" si="61"/>
        <v>0</v>
      </c>
      <c r="BK40" t="str">
        <f t="shared" si="62"/>
        <v>0</v>
      </c>
      <c r="BL40" t="str">
        <f t="shared" si="63"/>
        <v>0</v>
      </c>
      <c r="BM40" t="str">
        <f t="shared" si="64"/>
        <v>0</v>
      </c>
      <c r="BN40" t="str">
        <f t="shared" si="65"/>
        <v>0</v>
      </c>
      <c r="BO40" t="str">
        <f t="shared" si="66"/>
        <v>0</v>
      </c>
      <c r="BP40" t="str">
        <f t="shared" si="67"/>
        <v>1</v>
      </c>
      <c r="BQ40" t="str">
        <f t="shared" si="68"/>
        <v>0</v>
      </c>
      <c r="BR40" t="str">
        <f t="shared" si="69"/>
        <v>0</v>
      </c>
      <c r="BS40" t="str">
        <f t="shared" si="70"/>
        <v>1</v>
      </c>
      <c r="BT40" t="str">
        <f t="shared" si="71"/>
        <v>0</v>
      </c>
      <c r="BU40" t="str">
        <f t="shared" si="72"/>
        <v>0</v>
      </c>
      <c r="BV40" t="str">
        <f t="shared" si="73"/>
        <v>0</v>
      </c>
      <c r="BW40" t="str">
        <f t="shared" si="74"/>
        <v>0</v>
      </c>
      <c r="BX40" t="str">
        <f t="shared" si="0"/>
        <v>1</v>
      </c>
      <c r="BY40" t="str">
        <f t="shared" si="75"/>
        <v>0</v>
      </c>
      <c r="BZ40" t="str">
        <f t="shared" si="76"/>
        <v>0</v>
      </c>
      <c r="CA40" t="str">
        <f t="shared" si="77"/>
        <v>0</v>
      </c>
      <c r="CB40" t="str">
        <f t="shared" si="78"/>
        <v>0</v>
      </c>
      <c r="CC40" t="str">
        <f t="shared" si="79"/>
        <v>0</v>
      </c>
      <c r="CD40" t="str">
        <f t="shared" si="80"/>
        <v>0</v>
      </c>
      <c r="CE40" t="str">
        <f t="shared" si="81"/>
        <v>1</v>
      </c>
      <c r="CF40" t="str">
        <f t="shared" si="82"/>
        <v>0</v>
      </c>
      <c r="CG40" t="str">
        <f t="shared" si="83"/>
        <v>0</v>
      </c>
      <c r="CH40" t="str">
        <f t="shared" si="84"/>
        <v>0</v>
      </c>
      <c r="CI40" t="str">
        <f t="shared" si="85"/>
        <v>0</v>
      </c>
      <c r="CJ40" t="str">
        <f t="shared" si="86"/>
        <v>0</v>
      </c>
      <c r="CK40" t="str">
        <f t="shared" si="87"/>
        <v>0</v>
      </c>
      <c r="CL40" t="str">
        <f t="shared" si="88"/>
        <v>0</v>
      </c>
      <c r="CM40" t="str">
        <f t="shared" si="89"/>
        <v>1</v>
      </c>
      <c r="CN40" t="str">
        <f t="shared" si="90"/>
        <v>0</v>
      </c>
      <c r="CO40" t="str">
        <f t="shared" si="91"/>
        <v>0</v>
      </c>
      <c r="CP40" t="str">
        <f t="shared" si="92"/>
        <v>0</v>
      </c>
      <c r="CQ40" t="str">
        <f t="shared" si="93"/>
        <v>0</v>
      </c>
      <c r="CR40" t="str">
        <f t="shared" si="94"/>
        <v>0</v>
      </c>
      <c r="CS40" t="str">
        <f t="shared" si="95"/>
        <v>0</v>
      </c>
      <c r="CT40" t="str">
        <f t="shared" si="96"/>
        <v>0</v>
      </c>
      <c r="CU40" t="str">
        <f t="shared" si="97"/>
        <v>0</v>
      </c>
      <c r="CV40" t="str">
        <f t="shared" si="98"/>
        <v>0</v>
      </c>
      <c r="CW40" t="str">
        <f t="shared" si="99"/>
        <v>0</v>
      </c>
      <c r="CX40" t="str">
        <f t="shared" si="100"/>
        <v>0</v>
      </c>
      <c r="CY40" t="str">
        <f t="shared" si="101"/>
        <v>0</v>
      </c>
      <c r="CZ40" t="str">
        <f t="shared" si="102"/>
        <v>0</v>
      </c>
      <c r="DA40" t="str">
        <f t="shared" si="1"/>
        <v>1</v>
      </c>
      <c r="DB40" t="str">
        <f t="shared" si="103"/>
        <v>0</v>
      </c>
      <c r="DC40" t="str">
        <f t="shared" si="104"/>
        <v>0</v>
      </c>
      <c r="DD40" t="str">
        <f t="shared" si="105"/>
        <v>0</v>
      </c>
      <c r="DE40" t="str">
        <f t="shared" si="106"/>
        <v>0</v>
      </c>
      <c r="DF40" t="str">
        <f t="shared" si="107"/>
        <v>0</v>
      </c>
      <c r="DG40" t="str">
        <f t="shared" si="108"/>
        <v>0</v>
      </c>
      <c r="DH40" t="str">
        <f>IF(ISNUMBER(SEARCH("menghindari dorongan fisik,",B40)),"1","0")</f>
        <v>0</v>
      </c>
      <c r="DI40" t="str">
        <f t="shared" si="109"/>
        <v>0</v>
      </c>
      <c r="DJ40" t="str">
        <f t="shared" si="110"/>
        <v>0</v>
      </c>
      <c r="DK40" t="str">
        <f t="shared" si="111"/>
        <v>0</v>
      </c>
      <c r="DL40" t="str">
        <f t="shared" si="112"/>
        <v>0</v>
      </c>
      <c r="DM40" t="str">
        <f t="shared" si="113"/>
        <v>1</v>
      </c>
      <c r="DN40" t="str">
        <f t="shared" si="114"/>
        <v>1</v>
      </c>
      <c r="DO40" t="str">
        <f t="shared" si="115"/>
        <v>0</v>
      </c>
      <c r="DP40" t="str">
        <f t="shared" si="116"/>
        <v>0</v>
      </c>
      <c r="DQ40" t="str">
        <f t="shared" si="117"/>
        <v>1</v>
      </c>
      <c r="DR40" t="str">
        <f t="shared" si="118"/>
        <v>0</v>
      </c>
      <c r="DS40" t="str">
        <f t="shared" si="119"/>
        <v>0</v>
      </c>
      <c r="DT40" t="str">
        <f t="shared" si="120"/>
        <v>0</v>
      </c>
      <c r="DU40" t="str">
        <f t="shared" si="121"/>
        <v>0</v>
      </c>
      <c r="DV40" t="str">
        <f t="shared" si="122"/>
        <v>0</v>
      </c>
      <c r="DW40" t="str">
        <f t="shared" si="123"/>
        <v>0</v>
      </c>
      <c r="DX40" t="str">
        <f t="shared" si="124"/>
        <v>0</v>
      </c>
      <c r="DY40" t="str">
        <f t="shared" si="125"/>
        <v>1</v>
      </c>
      <c r="DZ40" t="str">
        <f t="shared" si="126"/>
        <v>0</v>
      </c>
      <c r="EA40" t="str">
        <f t="shared" si="127"/>
        <v>0</v>
      </c>
      <c r="EB40" t="str">
        <f t="shared" si="128"/>
        <v>0</v>
      </c>
      <c r="EC40" t="str">
        <f t="shared" si="129"/>
        <v>0</v>
      </c>
      <c r="ED40" t="str">
        <f t="shared" si="130"/>
        <v>0</v>
      </c>
      <c r="EE40" t="str">
        <f t="shared" si="131"/>
        <v>0</v>
      </c>
      <c r="EF40" t="str">
        <f t="shared" si="132"/>
        <v>0</v>
      </c>
      <c r="EG40" t="str">
        <f t="shared" si="133"/>
        <v>1</v>
      </c>
      <c r="EH40" t="str">
        <f t="shared" si="134"/>
        <v>0</v>
      </c>
      <c r="EI40" t="str">
        <f t="shared" si="135"/>
        <v>0</v>
      </c>
      <c r="EJ40" t="str">
        <f t="shared" si="136"/>
        <v>1</v>
      </c>
      <c r="EK40" t="str">
        <f t="shared" si="137"/>
        <v>0</v>
      </c>
      <c r="EL40" t="str">
        <f t="shared" si="138"/>
        <v>0</v>
      </c>
      <c r="EM40" t="str">
        <f t="shared" si="139"/>
        <v>0</v>
      </c>
      <c r="EN40" t="str">
        <f t="shared" si="140"/>
        <v>0</v>
      </c>
    </row>
    <row r="41" spans="1:144" ht="39.950000000000003" customHeight="1" x14ac:dyDescent="0.25">
      <c r="A41" t="s">
        <v>174</v>
      </c>
      <c r="B41" s="9" t="s">
        <v>476</v>
      </c>
      <c r="C41" t="str">
        <f t="shared" si="141"/>
        <v>1</v>
      </c>
      <c r="D41" t="str">
        <f t="shared" si="3"/>
        <v>0</v>
      </c>
      <c r="E41" t="str">
        <f t="shared" si="4"/>
        <v>0</v>
      </c>
      <c r="F41" t="str">
        <f t="shared" si="5"/>
        <v>1</v>
      </c>
      <c r="G41" t="str">
        <f t="shared" si="6"/>
        <v>0</v>
      </c>
      <c r="H41" t="str">
        <f t="shared" si="7"/>
        <v>0</v>
      </c>
      <c r="I41" t="str">
        <f t="shared" si="8"/>
        <v>0</v>
      </c>
      <c r="J41" t="str">
        <f t="shared" si="9"/>
        <v>1</v>
      </c>
      <c r="K41" t="str">
        <f t="shared" si="10"/>
        <v>0</v>
      </c>
      <c r="L41" t="str">
        <f t="shared" si="11"/>
        <v>0</v>
      </c>
      <c r="M41" t="str">
        <f t="shared" si="12"/>
        <v>0</v>
      </c>
      <c r="N41" t="str">
        <f t="shared" si="13"/>
        <v>0</v>
      </c>
      <c r="O41" t="str">
        <f t="shared" si="14"/>
        <v>0</v>
      </c>
      <c r="P41" t="str">
        <f t="shared" si="15"/>
        <v>1</v>
      </c>
      <c r="Q41" t="str">
        <f t="shared" si="16"/>
        <v>0</v>
      </c>
      <c r="R41" t="str">
        <f t="shared" si="17"/>
        <v>0</v>
      </c>
      <c r="S41" t="str">
        <f t="shared" si="18"/>
        <v>0</v>
      </c>
      <c r="T41" t="str">
        <f t="shared" si="19"/>
        <v>1</v>
      </c>
      <c r="U41" t="str">
        <f t="shared" si="20"/>
        <v>0</v>
      </c>
      <c r="V41" t="str">
        <f t="shared" si="21"/>
        <v>0</v>
      </c>
      <c r="W41" t="str">
        <f t="shared" si="22"/>
        <v>0</v>
      </c>
      <c r="X41" t="str">
        <f t="shared" si="23"/>
        <v>0</v>
      </c>
      <c r="Y41" t="str">
        <f t="shared" si="24"/>
        <v>0</v>
      </c>
      <c r="Z41" t="str">
        <f t="shared" si="25"/>
        <v>0</v>
      </c>
      <c r="AA41" t="str">
        <f t="shared" si="26"/>
        <v>0</v>
      </c>
      <c r="AB41" t="str">
        <f t="shared" si="27"/>
        <v>0</v>
      </c>
      <c r="AC41" t="str">
        <f t="shared" si="28"/>
        <v>0</v>
      </c>
      <c r="AD41" t="str">
        <f t="shared" si="29"/>
        <v>0</v>
      </c>
      <c r="AE41" t="str">
        <f t="shared" si="30"/>
        <v>1</v>
      </c>
      <c r="AF41" t="str">
        <f t="shared" si="31"/>
        <v>0</v>
      </c>
      <c r="AG41" t="str">
        <f t="shared" si="32"/>
        <v>0</v>
      </c>
      <c r="AH41" t="str">
        <f t="shared" si="33"/>
        <v>0</v>
      </c>
      <c r="AI41" t="str">
        <f t="shared" si="34"/>
        <v>0</v>
      </c>
      <c r="AJ41" t="str">
        <f t="shared" si="35"/>
        <v>0</v>
      </c>
      <c r="AK41" t="str">
        <f t="shared" si="36"/>
        <v>0</v>
      </c>
      <c r="AL41" t="str">
        <f t="shared" si="37"/>
        <v>0</v>
      </c>
      <c r="AM41" t="str">
        <f t="shared" si="38"/>
        <v>1</v>
      </c>
      <c r="AN41" t="str">
        <f t="shared" si="39"/>
        <v>0</v>
      </c>
      <c r="AO41" t="str">
        <f t="shared" si="40"/>
        <v>0</v>
      </c>
      <c r="AP41" t="str">
        <f t="shared" si="41"/>
        <v>0</v>
      </c>
      <c r="AQ41" t="str">
        <f t="shared" si="42"/>
        <v>0</v>
      </c>
      <c r="AR41" t="str">
        <f t="shared" si="43"/>
        <v>1</v>
      </c>
      <c r="AS41" t="str">
        <f t="shared" si="44"/>
        <v>0</v>
      </c>
      <c r="AT41" t="str">
        <f t="shared" si="45"/>
        <v>0</v>
      </c>
      <c r="AU41" t="str">
        <f t="shared" si="46"/>
        <v>0</v>
      </c>
      <c r="AV41" t="str">
        <f t="shared" si="47"/>
        <v>0</v>
      </c>
      <c r="AW41" t="str">
        <f t="shared" si="48"/>
        <v>0</v>
      </c>
      <c r="AX41" t="str">
        <f t="shared" si="49"/>
        <v>0</v>
      </c>
      <c r="AY41" t="str">
        <f t="shared" si="50"/>
        <v>0</v>
      </c>
      <c r="AZ41" t="str">
        <f t="shared" si="51"/>
        <v>0</v>
      </c>
      <c r="BA41" t="str">
        <f t="shared" si="52"/>
        <v>0</v>
      </c>
      <c r="BB41" t="str">
        <f t="shared" si="53"/>
        <v>0</v>
      </c>
      <c r="BC41" t="str">
        <f t="shared" si="54"/>
        <v>0</v>
      </c>
      <c r="BD41" t="str">
        <f t="shared" si="55"/>
        <v>1</v>
      </c>
      <c r="BE41" t="str">
        <f t="shared" si="56"/>
        <v>0</v>
      </c>
      <c r="BF41" t="str">
        <f t="shared" si="57"/>
        <v>0</v>
      </c>
      <c r="BG41" t="str">
        <f t="shared" si="58"/>
        <v>0</v>
      </c>
      <c r="BH41" t="str">
        <f t="shared" si="59"/>
        <v>0</v>
      </c>
      <c r="BI41" t="str">
        <f t="shared" si="60"/>
        <v>0</v>
      </c>
      <c r="BJ41" t="str">
        <f t="shared" si="61"/>
        <v>1</v>
      </c>
      <c r="BK41" t="str">
        <f t="shared" si="62"/>
        <v>0</v>
      </c>
      <c r="BL41" t="str">
        <f t="shared" si="63"/>
        <v>0</v>
      </c>
      <c r="BM41" t="str">
        <f t="shared" si="64"/>
        <v>0</v>
      </c>
      <c r="BN41" t="str">
        <f t="shared" si="65"/>
        <v>0</v>
      </c>
      <c r="BO41" t="str">
        <f t="shared" si="66"/>
        <v>0</v>
      </c>
      <c r="BP41" t="str">
        <f t="shared" si="67"/>
        <v>1</v>
      </c>
      <c r="BQ41" t="str">
        <f t="shared" si="68"/>
        <v>0</v>
      </c>
      <c r="BR41" t="str">
        <f t="shared" si="69"/>
        <v>0</v>
      </c>
      <c r="BS41" t="str">
        <f t="shared" si="70"/>
        <v>0</v>
      </c>
      <c r="BT41" t="str">
        <f t="shared" si="71"/>
        <v>0</v>
      </c>
      <c r="BU41" t="str">
        <f t="shared" si="72"/>
        <v>1</v>
      </c>
      <c r="BV41" t="str">
        <f t="shared" si="73"/>
        <v>0</v>
      </c>
      <c r="BW41" t="str">
        <f t="shared" si="74"/>
        <v>0</v>
      </c>
      <c r="BX41" t="str">
        <f t="shared" si="0"/>
        <v>1</v>
      </c>
      <c r="BY41" t="str">
        <f t="shared" si="75"/>
        <v>0</v>
      </c>
      <c r="BZ41" t="str">
        <f t="shared" si="76"/>
        <v>0</v>
      </c>
      <c r="CA41" t="str">
        <f t="shared" si="77"/>
        <v>0</v>
      </c>
      <c r="CB41" t="str">
        <f t="shared" si="78"/>
        <v>0</v>
      </c>
      <c r="CC41" t="str">
        <f t="shared" si="79"/>
        <v>0</v>
      </c>
      <c r="CD41" t="str">
        <f t="shared" si="80"/>
        <v>0</v>
      </c>
      <c r="CE41" t="str">
        <f t="shared" si="81"/>
        <v>0</v>
      </c>
      <c r="CF41" t="str">
        <f t="shared" si="82"/>
        <v>0</v>
      </c>
      <c r="CG41" t="str">
        <f t="shared" si="83"/>
        <v>1</v>
      </c>
      <c r="CH41" t="str">
        <f t="shared" si="84"/>
        <v>0</v>
      </c>
      <c r="CI41" t="str">
        <f t="shared" si="85"/>
        <v>0</v>
      </c>
      <c r="CJ41" t="str">
        <f t="shared" si="86"/>
        <v>0</v>
      </c>
      <c r="CK41" t="str">
        <f t="shared" si="87"/>
        <v>0</v>
      </c>
      <c r="CL41" t="str">
        <f t="shared" si="88"/>
        <v>0</v>
      </c>
      <c r="CM41" t="str">
        <f t="shared" si="89"/>
        <v>1</v>
      </c>
      <c r="CN41" t="str">
        <f t="shared" si="90"/>
        <v>0</v>
      </c>
      <c r="CO41" t="str">
        <f t="shared" si="91"/>
        <v>0</v>
      </c>
      <c r="CP41" t="str">
        <f t="shared" si="92"/>
        <v>0</v>
      </c>
      <c r="CQ41" t="str">
        <f t="shared" si="93"/>
        <v>0</v>
      </c>
      <c r="CR41" t="str">
        <f t="shared" si="94"/>
        <v>0</v>
      </c>
      <c r="CS41" t="str">
        <f t="shared" si="95"/>
        <v>0</v>
      </c>
      <c r="CT41" t="str">
        <f t="shared" si="96"/>
        <v>0</v>
      </c>
      <c r="CU41" t="str">
        <f t="shared" si="97"/>
        <v>0</v>
      </c>
      <c r="CV41" t="str">
        <f t="shared" si="98"/>
        <v>0</v>
      </c>
      <c r="CW41" t="str">
        <f t="shared" si="99"/>
        <v>0</v>
      </c>
      <c r="CX41" t="str">
        <f t="shared" si="100"/>
        <v>0</v>
      </c>
      <c r="CY41" t="str">
        <f t="shared" si="101"/>
        <v>0</v>
      </c>
      <c r="CZ41" t="str">
        <f t="shared" si="102"/>
        <v>0</v>
      </c>
      <c r="DA41" t="str">
        <f t="shared" si="1"/>
        <v>0</v>
      </c>
      <c r="DB41" t="str">
        <f t="shared" si="103"/>
        <v>0</v>
      </c>
      <c r="DC41" t="str">
        <f t="shared" si="104"/>
        <v>0</v>
      </c>
      <c r="DD41" t="str">
        <f t="shared" si="105"/>
        <v>0</v>
      </c>
      <c r="DE41" t="str">
        <f t="shared" si="106"/>
        <v>0</v>
      </c>
      <c r="DF41" t="str">
        <f t="shared" si="107"/>
        <v>0</v>
      </c>
      <c r="DG41" t="str">
        <f t="shared" si="108"/>
        <v>0</v>
      </c>
      <c r="DH41" t="str">
        <f>IF(ISNUMBER(SEARCH("menghindari dorongan fisik,",B41)),"1","0")</f>
        <v>0</v>
      </c>
      <c r="DI41" t="str">
        <f t="shared" si="109"/>
        <v>0</v>
      </c>
      <c r="DJ41" t="str">
        <f t="shared" si="110"/>
        <v>1</v>
      </c>
      <c r="DK41" t="str">
        <f t="shared" si="111"/>
        <v>0</v>
      </c>
      <c r="DL41" t="str">
        <f t="shared" si="112"/>
        <v>0</v>
      </c>
      <c r="DM41" t="str">
        <f t="shared" si="113"/>
        <v>0</v>
      </c>
      <c r="DN41" t="str">
        <f t="shared" si="114"/>
        <v>0</v>
      </c>
      <c r="DO41" t="str">
        <f t="shared" si="115"/>
        <v>0</v>
      </c>
      <c r="DP41" t="str">
        <f t="shared" si="116"/>
        <v>0</v>
      </c>
      <c r="DQ41" t="str">
        <f t="shared" si="117"/>
        <v>0</v>
      </c>
      <c r="DR41" t="str">
        <f t="shared" si="118"/>
        <v>0</v>
      </c>
      <c r="DS41" t="str">
        <f t="shared" si="119"/>
        <v>0</v>
      </c>
      <c r="DT41" t="str">
        <f t="shared" si="120"/>
        <v>0</v>
      </c>
      <c r="DU41" t="str">
        <f t="shared" si="121"/>
        <v>1</v>
      </c>
      <c r="DV41" t="str">
        <f t="shared" si="122"/>
        <v>0</v>
      </c>
      <c r="DW41" t="str">
        <f t="shared" si="123"/>
        <v>0</v>
      </c>
      <c r="DX41" t="str">
        <f t="shared" si="124"/>
        <v>0</v>
      </c>
      <c r="DY41" t="str">
        <f t="shared" si="125"/>
        <v>1</v>
      </c>
      <c r="DZ41" t="str">
        <f t="shared" si="126"/>
        <v>1</v>
      </c>
      <c r="EA41" t="str">
        <f t="shared" si="127"/>
        <v>0</v>
      </c>
      <c r="EB41" t="str">
        <f t="shared" si="128"/>
        <v>0</v>
      </c>
      <c r="EC41" t="str">
        <f t="shared" si="129"/>
        <v>0</v>
      </c>
      <c r="ED41" t="str">
        <f t="shared" si="130"/>
        <v>1</v>
      </c>
      <c r="EE41" t="str">
        <f t="shared" si="131"/>
        <v>0</v>
      </c>
      <c r="EF41" t="str">
        <f t="shared" si="132"/>
        <v>0</v>
      </c>
      <c r="EG41" t="str">
        <f t="shared" si="133"/>
        <v>1</v>
      </c>
      <c r="EH41" t="str">
        <f t="shared" si="134"/>
        <v>0</v>
      </c>
      <c r="EI41" t="str">
        <f t="shared" si="135"/>
        <v>0</v>
      </c>
      <c r="EJ41" t="str">
        <f t="shared" si="136"/>
        <v>0</v>
      </c>
      <c r="EK41" t="str">
        <f t="shared" si="137"/>
        <v>0</v>
      </c>
      <c r="EL41" t="str">
        <f t="shared" si="138"/>
        <v>0</v>
      </c>
      <c r="EM41" t="str">
        <f t="shared" si="139"/>
        <v>0</v>
      </c>
      <c r="EN41" t="str">
        <f t="shared" si="140"/>
        <v>0</v>
      </c>
    </row>
    <row r="42" spans="1:144" ht="39.950000000000003" customHeight="1" x14ac:dyDescent="0.25">
      <c r="A42" t="s">
        <v>175</v>
      </c>
      <c r="B42" s="9" t="s">
        <v>477</v>
      </c>
      <c r="C42" t="str">
        <f t="shared" si="141"/>
        <v>1</v>
      </c>
      <c r="D42" t="str">
        <f t="shared" si="3"/>
        <v>0</v>
      </c>
      <c r="E42" t="str">
        <f t="shared" si="4"/>
        <v>0</v>
      </c>
      <c r="F42" t="str">
        <f t="shared" si="5"/>
        <v>1</v>
      </c>
      <c r="G42" t="str">
        <f t="shared" si="6"/>
        <v>0</v>
      </c>
      <c r="H42" t="str">
        <f t="shared" si="7"/>
        <v>0</v>
      </c>
      <c r="I42" t="str">
        <f t="shared" si="8"/>
        <v>1</v>
      </c>
      <c r="J42" t="str">
        <f t="shared" si="9"/>
        <v>0</v>
      </c>
      <c r="K42" t="str">
        <f t="shared" si="10"/>
        <v>0</v>
      </c>
      <c r="L42" t="str">
        <f t="shared" si="11"/>
        <v>0</v>
      </c>
      <c r="M42" t="str">
        <f t="shared" si="12"/>
        <v>0</v>
      </c>
      <c r="N42" t="str">
        <f t="shared" si="13"/>
        <v>0</v>
      </c>
      <c r="O42" t="str">
        <f t="shared" si="14"/>
        <v>0</v>
      </c>
      <c r="P42" t="str">
        <f t="shared" si="15"/>
        <v>0</v>
      </c>
      <c r="Q42" t="str">
        <f t="shared" si="16"/>
        <v>1</v>
      </c>
      <c r="R42" t="str">
        <f t="shared" si="17"/>
        <v>0</v>
      </c>
      <c r="S42" t="str">
        <f t="shared" si="18"/>
        <v>0</v>
      </c>
      <c r="T42" t="str">
        <f t="shared" si="19"/>
        <v>0</v>
      </c>
      <c r="U42" t="str">
        <f t="shared" si="20"/>
        <v>0</v>
      </c>
      <c r="V42" t="str">
        <f t="shared" si="21"/>
        <v>0</v>
      </c>
      <c r="W42" t="str">
        <f t="shared" si="22"/>
        <v>0</v>
      </c>
      <c r="X42" t="str">
        <f t="shared" si="23"/>
        <v>0</v>
      </c>
      <c r="Y42" t="str">
        <f t="shared" si="24"/>
        <v>0</v>
      </c>
      <c r="Z42" t="str">
        <f t="shared" si="25"/>
        <v>0</v>
      </c>
      <c r="AA42" t="str">
        <f t="shared" si="26"/>
        <v>1</v>
      </c>
      <c r="AB42" t="str">
        <f t="shared" si="27"/>
        <v>0</v>
      </c>
      <c r="AC42" t="str">
        <f t="shared" si="28"/>
        <v>0</v>
      </c>
      <c r="AD42" t="str">
        <f t="shared" si="29"/>
        <v>0</v>
      </c>
      <c r="AE42" t="str">
        <f t="shared" si="30"/>
        <v>0</v>
      </c>
      <c r="AF42" t="str">
        <f t="shared" si="31"/>
        <v>0</v>
      </c>
      <c r="AG42" t="str">
        <f t="shared" si="32"/>
        <v>0</v>
      </c>
      <c r="AH42" t="str">
        <f t="shared" si="33"/>
        <v>0</v>
      </c>
      <c r="AI42" t="str">
        <f t="shared" si="34"/>
        <v>0</v>
      </c>
      <c r="AJ42" t="str">
        <f t="shared" si="35"/>
        <v>0</v>
      </c>
      <c r="AK42" t="str">
        <f t="shared" si="36"/>
        <v>0</v>
      </c>
      <c r="AL42" t="str">
        <f t="shared" si="37"/>
        <v>0</v>
      </c>
      <c r="AM42" t="str">
        <f t="shared" si="38"/>
        <v>1</v>
      </c>
      <c r="AN42" t="str">
        <f t="shared" si="39"/>
        <v>0</v>
      </c>
      <c r="AO42" t="str">
        <f t="shared" si="40"/>
        <v>1</v>
      </c>
      <c r="AP42" t="str">
        <f t="shared" si="41"/>
        <v>0</v>
      </c>
      <c r="AQ42" t="str">
        <f t="shared" si="42"/>
        <v>0</v>
      </c>
      <c r="AR42" t="str">
        <f t="shared" si="43"/>
        <v>0</v>
      </c>
      <c r="AS42" t="str">
        <f t="shared" si="44"/>
        <v>0</v>
      </c>
      <c r="AT42" t="str">
        <f t="shared" si="45"/>
        <v>0</v>
      </c>
      <c r="AU42" t="str">
        <f t="shared" si="46"/>
        <v>0</v>
      </c>
      <c r="AV42" t="str">
        <f t="shared" si="47"/>
        <v>0</v>
      </c>
      <c r="AW42" t="str">
        <f t="shared" si="48"/>
        <v>0</v>
      </c>
      <c r="AX42" t="str">
        <f t="shared" si="49"/>
        <v>0</v>
      </c>
      <c r="AY42" t="str">
        <f t="shared" si="50"/>
        <v>0</v>
      </c>
      <c r="AZ42" t="str">
        <f t="shared" si="51"/>
        <v>0</v>
      </c>
      <c r="BA42" t="str">
        <f t="shared" si="52"/>
        <v>0</v>
      </c>
      <c r="BB42" t="str">
        <f t="shared" si="53"/>
        <v>0</v>
      </c>
      <c r="BC42" t="str">
        <f t="shared" si="54"/>
        <v>0</v>
      </c>
      <c r="BD42" t="str">
        <f t="shared" si="55"/>
        <v>0</v>
      </c>
      <c r="BE42" t="str">
        <f t="shared" si="56"/>
        <v>0</v>
      </c>
      <c r="BF42" t="str">
        <f t="shared" si="57"/>
        <v>0</v>
      </c>
      <c r="BG42" t="str">
        <f t="shared" si="58"/>
        <v>0</v>
      </c>
      <c r="BH42" t="str">
        <f t="shared" si="59"/>
        <v>1</v>
      </c>
      <c r="BI42" t="str">
        <f t="shared" si="60"/>
        <v>0</v>
      </c>
      <c r="BJ42" t="str">
        <f t="shared" si="61"/>
        <v>0</v>
      </c>
      <c r="BK42" t="str">
        <f t="shared" si="62"/>
        <v>0</v>
      </c>
      <c r="BL42" t="str">
        <f t="shared" si="63"/>
        <v>0</v>
      </c>
      <c r="BM42" t="str">
        <f t="shared" si="64"/>
        <v>0</v>
      </c>
      <c r="BN42" t="str">
        <f t="shared" si="65"/>
        <v>0</v>
      </c>
      <c r="BO42" t="str">
        <f t="shared" si="66"/>
        <v>0</v>
      </c>
      <c r="BP42" t="str">
        <f t="shared" si="67"/>
        <v>1</v>
      </c>
      <c r="BQ42" t="str">
        <f t="shared" si="68"/>
        <v>0</v>
      </c>
      <c r="BR42" t="str">
        <f t="shared" si="69"/>
        <v>0</v>
      </c>
      <c r="BS42" t="str">
        <f t="shared" si="70"/>
        <v>1</v>
      </c>
      <c r="BT42" t="str">
        <f t="shared" si="71"/>
        <v>0</v>
      </c>
      <c r="BU42" t="str">
        <f t="shared" si="72"/>
        <v>0</v>
      </c>
      <c r="BV42" t="str">
        <f t="shared" si="73"/>
        <v>0</v>
      </c>
      <c r="BW42" t="str">
        <f t="shared" si="74"/>
        <v>0</v>
      </c>
      <c r="BX42" t="str">
        <f t="shared" si="0"/>
        <v>1</v>
      </c>
      <c r="BY42" t="str">
        <f t="shared" si="75"/>
        <v>0</v>
      </c>
      <c r="BZ42" t="str">
        <f t="shared" si="76"/>
        <v>0</v>
      </c>
      <c r="CA42" t="str">
        <f t="shared" si="77"/>
        <v>0</v>
      </c>
      <c r="CB42" t="str">
        <f t="shared" si="78"/>
        <v>0</v>
      </c>
      <c r="CC42" t="str">
        <f t="shared" si="79"/>
        <v>0</v>
      </c>
      <c r="CD42" t="str">
        <f t="shared" si="80"/>
        <v>0</v>
      </c>
      <c r="CE42" t="str">
        <f t="shared" si="81"/>
        <v>0</v>
      </c>
      <c r="CF42" t="str">
        <f t="shared" si="82"/>
        <v>0</v>
      </c>
      <c r="CG42" t="str">
        <f t="shared" si="83"/>
        <v>1</v>
      </c>
      <c r="CH42" t="str">
        <f t="shared" si="84"/>
        <v>0</v>
      </c>
      <c r="CI42" t="str">
        <f t="shared" si="85"/>
        <v>0</v>
      </c>
      <c r="CJ42" t="str">
        <f t="shared" si="86"/>
        <v>0</v>
      </c>
      <c r="CK42" t="str">
        <f t="shared" si="87"/>
        <v>0</v>
      </c>
      <c r="CL42" t="str">
        <f t="shared" si="88"/>
        <v>0</v>
      </c>
      <c r="CM42" t="str">
        <f t="shared" si="89"/>
        <v>0</v>
      </c>
      <c r="CN42" t="str">
        <f t="shared" si="90"/>
        <v>0</v>
      </c>
      <c r="CO42" t="str">
        <f t="shared" si="91"/>
        <v>0</v>
      </c>
      <c r="CP42" t="str">
        <f t="shared" si="92"/>
        <v>0</v>
      </c>
      <c r="CQ42" t="str">
        <f t="shared" si="93"/>
        <v>0</v>
      </c>
      <c r="CR42" t="str">
        <f t="shared" si="94"/>
        <v>0</v>
      </c>
      <c r="CS42" t="str">
        <f t="shared" si="95"/>
        <v>0</v>
      </c>
      <c r="CT42" t="str">
        <f t="shared" si="96"/>
        <v>1</v>
      </c>
      <c r="CU42" t="str">
        <f t="shared" si="97"/>
        <v>0</v>
      </c>
      <c r="CV42" t="str">
        <f t="shared" si="98"/>
        <v>0</v>
      </c>
      <c r="CW42" t="str">
        <f t="shared" si="99"/>
        <v>0</v>
      </c>
      <c r="CX42" t="str">
        <f t="shared" si="100"/>
        <v>0</v>
      </c>
      <c r="CY42" t="str">
        <f t="shared" si="101"/>
        <v>0</v>
      </c>
      <c r="CZ42" t="str">
        <f t="shared" si="102"/>
        <v>0</v>
      </c>
      <c r="DA42" t="str">
        <f t="shared" si="1"/>
        <v>0</v>
      </c>
      <c r="DB42" t="str">
        <f t="shared" si="103"/>
        <v>0</v>
      </c>
      <c r="DC42" t="str">
        <f t="shared" si="104"/>
        <v>0</v>
      </c>
      <c r="DD42" t="str">
        <f t="shared" si="105"/>
        <v>0</v>
      </c>
      <c r="DE42" t="str">
        <f t="shared" si="106"/>
        <v>0</v>
      </c>
      <c r="DF42" t="str">
        <f t="shared" si="107"/>
        <v>0</v>
      </c>
      <c r="DG42" t="str">
        <f t="shared" si="108"/>
        <v>0</v>
      </c>
      <c r="DH42" t="str">
        <f>IF(ISNUMBER(SEARCH("menghindari dorongan fisik,",B42)),"1","0")</f>
        <v>0</v>
      </c>
      <c r="DI42" t="str">
        <f t="shared" si="109"/>
        <v>0</v>
      </c>
      <c r="DJ42" t="str">
        <f t="shared" si="110"/>
        <v>0</v>
      </c>
      <c r="DK42" t="str">
        <f t="shared" si="111"/>
        <v>0</v>
      </c>
      <c r="DL42" t="str">
        <f t="shared" si="112"/>
        <v>0</v>
      </c>
      <c r="DM42" t="str">
        <f t="shared" si="113"/>
        <v>0</v>
      </c>
      <c r="DN42" t="str">
        <f t="shared" si="114"/>
        <v>1</v>
      </c>
      <c r="DO42" t="str">
        <f t="shared" si="115"/>
        <v>0</v>
      </c>
      <c r="DP42" t="str">
        <f t="shared" si="116"/>
        <v>0</v>
      </c>
      <c r="DQ42" t="str">
        <f t="shared" si="117"/>
        <v>0</v>
      </c>
      <c r="DR42" t="str">
        <f t="shared" si="118"/>
        <v>0</v>
      </c>
      <c r="DS42" t="str">
        <f t="shared" si="119"/>
        <v>1</v>
      </c>
      <c r="DT42" t="str">
        <f t="shared" si="120"/>
        <v>0</v>
      </c>
      <c r="DU42" t="str">
        <f t="shared" si="121"/>
        <v>0</v>
      </c>
      <c r="DV42" t="str">
        <f t="shared" si="122"/>
        <v>0</v>
      </c>
      <c r="DW42" t="str">
        <f t="shared" si="123"/>
        <v>0</v>
      </c>
      <c r="DX42" t="str">
        <f t="shared" si="124"/>
        <v>0</v>
      </c>
      <c r="DY42" t="str">
        <f t="shared" si="125"/>
        <v>1</v>
      </c>
      <c r="DZ42" t="str">
        <f t="shared" si="126"/>
        <v>0</v>
      </c>
      <c r="EA42" t="str">
        <f t="shared" si="127"/>
        <v>0</v>
      </c>
      <c r="EB42" t="str">
        <f t="shared" si="128"/>
        <v>0</v>
      </c>
      <c r="EC42" t="str">
        <f t="shared" si="129"/>
        <v>0</v>
      </c>
      <c r="ED42" t="str">
        <f t="shared" si="130"/>
        <v>0</v>
      </c>
      <c r="EE42" t="str">
        <f t="shared" si="131"/>
        <v>0</v>
      </c>
      <c r="EF42" t="str">
        <f t="shared" si="132"/>
        <v>0</v>
      </c>
      <c r="EG42" t="str">
        <f t="shared" si="133"/>
        <v>1</v>
      </c>
      <c r="EH42" t="str">
        <f t="shared" si="134"/>
        <v>0</v>
      </c>
      <c r="EI42" t="str">
        <f t="shared" si="135"/>
        <v>0</v>
      </c>
      <c r="EJ42" t="str">
        <f t="shared" si="136"/>
        <v>0</v>
      </c>
      <c r="EK42" t="str">
        <f t="shared" si="137"/>
        <v>0</v>
      </c>
      <c r="EL42" t="str">
        <f t="shared" si="138"/>
        <v>0</v>
      </c>
      <c r="EM42" t="str">
        <f t="shared" si="139"/>
        <v>0</v>
      </c>
      <c r="EN42" t="str">
        <f t="shared" si="140"/>
        <v>0</v>
      </c>
    </row>
    <row r="43" spans="1:144" ht="39.950000000000003" customHeight="1" x14ac:dyDescent="0.25">
      <c r="A43" t="s">
        <v>176</v>
      </c>
      <c r="B43" s="9" t="s">
        <v>480</v>
      </c>
      <c r="C43" t="str">
        <f t="shared" si="141"/>
        <v>1</v>
      </c>
      <c r="D43" t="str">
        <f t="shared" si="3"/>
        <v>0</v>
      </c>
      <c r="E43" t="str">
        <f t="shared" si="4"/>
        <v>0</v>
      </c>
      <c r="F43" t="str">
        <f t="shared" si="5"/>
        <v>1</v>
      </c>
      <c r="G43" t="str">
        <f t="shared" si="6"/>
        <v>0</v>
      </c>
      <c r="H43" t="str">
        <f t="shared" si="7"/>
        <v>0</v>
      </c>
      <c r="I43" t="str">
        <f t="shared" si="8"/>
        <v>1</v>
      </c>
      <c r="J43" t="str">
        <f t="shared" si="9"/>
        <v>0</v>
      </c>
      <c r="K43" t="str">
        <f t="shared" si="10"/>
        <v>0</v>
      </c>
      <c r="L43" t="str">
        <f t="shared" si="11"/>
        <v>0</v>
      </c>
      <c r="M43" t="str">
        <f t="shared" si="12"/>
        <v>0</v>
      </c>
      <c r="N43" t="str">
        <f t="shared" si="13"/>
        <v>0</v>
      </c>
      <c r="O43" t="str">
        <f t="shared" si="14"/>
        <v>0</v>
      </c>
      <c r="P43" t="str">
        <f t="shared" si="15"/>
        <v>0</v>
      </c>
      <c r="Q43" t="str">
        <f t="shared" si="16"/>
        <v>1</v>
      </c>
      <c r="R43" t="str">
        <f t="shared" si="17"/>
        <v>0</v>
      </c>
      <c r="S43" t="str">
        <f t="shared" si="18"/>
        <v>0</v>
      </c>
      <c r="T43" t="str">
        <f t="shared" si="19"/>
        <v>0</v>
      </c>
      <c r="U43" t="str">
        <f t="shared" si="20"/>
        <v>0</v>
      </c>
      <c r="V43" t="str">
        <f t="shared" si="21"/>
        <v>0</v>
      </c>
      <c r="W43" t="str">
        <f t="shared" si="22"/>
        <v>0</v>
      </c>
      <c r="X43" t="str">
        <f t="shared" si="23"/>
        <v>0</v>
      </c>
      <c r="Y43" t="str">
        <f t="shared" si="24"/>
        <v>0</v>
      </c>
      <c r="Z43" t="str">
        <f t="shared" si="25"/>
        <v>0</v>
      </c>
      <c r="AA43" t="str">
        <f t="shared" si="26"/>
        <v>0</v>
      </c>
      <c r="AB43" t="str">
        <f t="shared" si="27"/>
        <v>0</v>
      </c>
      <c r="AC43" t="str">
        <f t="shared" si="28"/>
        <v>1</v>
      </c>
      <c r="AD43" t="str">
        <f t="shared" si="29"/>
        <v>0</v>
      </c>
      <c r="AE43" t="str">
        <f t="shared" si="30"/>
        <v>0</v>
      </c>
      <c r="AF43" t="str">
        <f t="shared" si="31"/>
        <v>0</v>
      </c>
      <c r="AG43" t="str">
        <f t="shared" si="32"/>
        <v>0</v>
      </c>
      <c r="AH43" t="str">
        <f t="shared" si="33"/>
        <v>0</v>
      </c>
      <c r="AI43" t="str">
        <f t="shared" si="34"/>
        <v>0</v>
      </c>
      <c r="AJ43" t="str">
        <f t="shared" si="35"/>
        <v>0</v>
      </c>
      <c r="AK43" t="str">
        <f t="shared" si="36"/>
        <v>0</v>
      </c>
      <c r="AL43" t="str">
        <f t="shared" si="37"/>
        <v>0</v>
      </c>
      <c r="AM43" t="str">
        <f t="shared" si="38"/>
        <v>0</v>
      </c>
      <c r="AN43" t="str">
        <f t="shared" si="39"/>
        <v>0</v>
      </c>
      <c r="AO43" t="str">
        <f t="shared" si="40"/>
        <v>1</v>
      </c>
      <c r="AP43" t="str">
        <f t="shared" si="41"/>
        <v>0</v>
      </c>
      <c r="AQ43" t="str">
        <f t="shared" si="42"/>
        <v>0</v>
      </c>
      <c r="AR43" t="str">
        <f t="shared" si="43"/>
        <v>0</v>
      </c>
      <c r="AS43" t="str">
        <f t="shared" si="44"/>
        <v>0</v>
      </c>
      <c r="AT43" t="str">
        <f t="shared" si="45"/>
        <v>0</v>
      </c>
      <c r="AU43" t="str">
        <f t="shared" si="46"/>
        <v>0</v>
      </c>
      <c r="AV43" t="str">
        <f t="shared" si="47"/>
        <v>0</v>
      </c>
      <c r="AW43" t="str">
        <f t="shared" si="48"/>
        <v>0</v>
      </c>
      <c r="AX43" t="str">
        <f t="shared" si="49"/>
        <v>0</v>
      </c>
      <c r="AY43" t="str">
        <f t="shared" si="50"/>
        <v>0</v>
      </c>
      <c r="AZ43" t="str">
        <f t="shared" si="51"/>
        <v>0</v>
      </c>
      <c r="BA43" t="str">
        <f t="shared" si="52"/>
        <v>0</v>
      </c>
      <c r="BB43" t="str">
        <f t="shared" si="53"/>
        <v>0</v>
      </c>
      <c r="BC43" t="str">
        <f t="shared" si="54"/>
        <v>0</v>
      </c>
      <c r="BD43" t="str">
        <f t="shared" si="55"/>
        <v>0</v>
      </c>
      <c r="BE43" t="str">
        <f t="shared" si="56"/>
        <v>0</v>
      </c>
      <c r="BF43" t="str">
        <f t="shared" si="57"/>
        <v>0</v>
      </c>
      <c r="BG43" t="str">
        <f t="shared" si="58"/>
        <v>0</v>
      </c>
      <c r="BH43" t="str">
        <f t="shared" si="59"/>
        <v>0</v>
      </c>
      <c r="BI43" t="str">
        <f t="shared" si="60"/>
        <v>0</v>
      </c>
      <c r="BJ43" t="str">
        <f t="shared" si="61"/>
        <v>0</v>
      </c>
      <c r="BK43" t="str">
        <f t="shared" si="62"/>
        <v>1</v>
      </c>
      <c r="BL43" t="str">
        <f t="shared" si="63"/>
        <v>0</v>
      </c>
      <c r="BM43" t="str">
        <f t="shared" si="64"/>
        <v>0</v>
      </c>
      <c r="BN43" t="str">
        <f t="shared" si="65"/>
        <v>0</v>
      </c>
      <c r="BO43" t="str">
        <f t="shared" si="66"/>
        <v>0</v>
      </c>
      <c r="BP43" t="str">
        <f t="shared" si="67"/>
        <v>1</v>
      </c>
      <c r="BQ43" t="str">
        <f t="shared" si="68"/>
        <v>0</v>
      </c>
      <c r="BR43" t="str">
        <f t="shared" si="69"/>
        <v>0</v>
      </c>
      <c r="BS43" t="str">
        <f t="shared" si="70"/>
        <v>1</v>
      </c>
      <c r="BT43" t="str">
        <f t="shared" si="71"/>
        <v>0</v>
      </c>
      <c r="BU43" t="str">
        <f t="shared" si="72"/>
        <v>0</v>
      </c>
      <c r="BV43" t="str">
        <f t="shared" si="73"/>
        <v>0</v>
      </c>
      <c r="BW43" t="str">
        <f t="shared" si="74"/>
        <v>0</v>
      </c>
      <c r="BX43" t="str">
        <f t="shared" si="0"/>
        <v>0</v>
      </c>
      <c r="BY43" t="str">
        <f t="shared" si="75"/>
        <v>0</v>
      </c>
      <c r="BZ43" t="str">
        <f t="shared" si="76"/>
        <v>0</v>
      </c>
      <c r="CA43" t="str">
        <f t="shared" si="77"/>
        <v>0</v>
      </c>
      <c r="CB43" t="str">
        <f t="shared" si="78"/>
        <v>0</v>
      </c>
      <c r="CC43" t="str">
        <f t="shared" si="79"/>
        <v>0</v>
      </c>
      <c r="CD43" t="str">
        <f t="shared" si="80"/>
        <v>0</v>
      </c>
      <c r="CE43" t="str">
        <f t="shared" si="81"/>
        <v>0</v>
      </c>
      <c r="CF43" t="str">
        <f t="shared" si="82"/>
        <v>0</v>
      </c>
      <c r="CG43" t="str">
        <f t="shared" si="83"/>
        <v>1</v>
      </c>
      <c r="CH43" t="str">
        <f t="shared" si="84"/>
        <v>0</v>
      </c>
      <c r="CI43" t="str">
        <f t="shared" si="85"/>
        <v>0</v>
      </c>
      <c r="CJ43" t="str">
        <f t="shared" si="86"/>
        <v>0</v>
      </c>
      <c r="CK43" t="str">
        <f t="shared" si="87"/>
        <v>0</v>
      </c>
      <c r="CL43" t="str">
        <f t="shared" si="88"/>
        <v>0</v>
      </c>
      <c r="CM43" t="str">
        <f t="shared" si="89"/>
        <v>0</v>
      </c>
      <c r="CN43" t="str">
        <f t="shared" si="90"/>
        <v>0</v>
      </c>
      <c r="CO43" t="str">
        <f t="shared" si="91"/>
        <v>0</v>
      </c>
      <c r="CP43" t="str">
        <f t="shared" si="92"/>
        <v>0</v>
      </c>
      <c r="CQ43" t="str">
        <f t="shared" si="93"/>
        <v>0</v>
      </c>
      <c r="CR43" t="str">
        <f t="shared" si="94"/>
        <v>0</v>
      </c>
      <c r="CS43" t="str">
        <f t="shared" si="95"/>
        <v>1</v>
      </c>
      <c r="CT43" t="str">
        <f t="shared" si="96"/>
        <v>0</v>
      </c>
      <c r="CU43" t="str">
        <f t="shared" si="97"/>
        <v>0</v>
      </c>
      <c r="CV43" t="str">
        <f t="shared" si="98"/>
        <v>0</v>
      </c>
      <c r="CW43" t="str">
        <f t="shared" si="99"/>
        <v>0</v>
      </c>
      <c r="CX43" t="str">
        <f t="shared" si="100"/>
        <v>0</v>
      </c>
      <c r="CY43" t="str">
        <f t="shared" si="101"/>
        <v>0</v>
      </c>
      <c r="CZ43" t="str">
        <f t="shared" si="102"/>
        <v>0</v>
      </c>
      <c r="DA43" t="str">
        <f t="shared" si="1"/>
        <v>1</v>
      </c>
      <c r="DB43" t="str">
        <f t="shared" si="103"/>
        <v>0</v>
      </c>
      <c r="DC43" t="str">
        <f t="shared" si="104"/>
        <v>0</v>
      </c>
      <c r="DD43" t="str">
        <f t="shared" si="105"/>
        <v>0</v>
      </c>
      <c r="DE43" t="str">
        <f t="shared" si="106"/>
        <v>0</v>
      </c>
      <c r="DF43" t="str">
        <f t="shared" si="107"/>
        <v>0</v>
      </c>
      <c r="DG43" t="str">
        <f t="shared" si="108"/>
        <v>0</v>
      </c>
      <c r="DH43" t="str">
        <f>IF(ISNUMBER(SEARCH("menghindari dorongan fisik,",B43)),"1","0")</f>
        <v>0</v>
      </c>
      <c r="DI43" t="str">
        <f t="shared" si="109"/>
        <v>0</v>
      </c>
      <c r="DJ43" t="str">
        <f t="shared" si="110"/>
        <v>0</v>
      </c>
      <c r="DK43" t="str">
        <f t="shared" si="111"/>
        <v>0</v>
      </c>
      <c r="DL43" t="str">
        <f t="shared" si="112"/>
        <v>0</v>
      </c>
      <c r="DM43" t="str">
        <f t="shared" si="113"/>
        <v>0</v>
      </c>
      <c r="DN43" t="str">
        <f t="shared" si="114"/>
        <v>1</v>
      </c>
      <c r="DO43" t="str">
        <f t="shared" si="115"/>
        <v>0</v>
      </c>
      <c r="DP43" t="str">
        <f t="shared" si="116"/>
        <v>0</v>
      </c>
      <c r="DQ43" t="str">
        <f t="shared" si="117"/>
        <v>0</v>
      </c>
      <c r="DR43" t="str">
        <f t="shared" si="118"/>
        <v>0</v>
      </c>
      <c r="DS43" t="str">
        <f t="shared" si="119"/>
        <v>1</v>
      </c>
      <c r="DT43" t="str">
        <f t="shared" si="120"/>
        <v>0</v>
      </c>
      <c r="DU43" t="str">
        <f t="shared" si="121"/>
        <v>0</v>
      </c>
      <c r="DV43" t="str">
        <f t="shared" si="122"/>
        <v>0</v>
      </c>
      <c r="DW43" t="str">
        <f t="shared" si="123"/>
        <v>0</v>
      </c>
      <c r="DX43" t="str">
        <f t="shared" si="124"/>
        <v>0</v>
      </c>
      <c r="DY43" t="str">
        <f t="shared" si="125"/>
        <v>1</v>
      </c>
      <c r="DZ43" t="str">
        <f t="shared" si="126"/>
        <v>0</v>
      </c>
      <c r="EA43" t="str">
        <f t="shared" si="127"/>
        <v>0</v>
      </c>
      <c r="EB43" t="str">
        <f t="shared" si="128"/>
        <v>0</v>
      </c>
      <c r="EC43" t="str">
        <f t="shared" si="129"/>
        <v>0</v>
      </c>
      <c r="ED43" t="str">
        <f t="shared" si="130"/>
        <v>0</v>
      </c>
      <c r="EE43" t="str">
        <f t="shared" si="131"/>
        <v>0</v>
      </c>
      <c r="EF43" t="str">
        <f t="shared" si="132"/>
        <v>0</v>
      </c>
      <c r="EG43" t="str">
        <f t="shared" si="133"/>
        <v>1</v>
      </c>
      <c r="EH43" t="str">
        <f t="shared" si="134"/>
        <v>0</v>
      </c>
      <c r="EI43" t="str">
        <f t="shared" si="135"/>
        <v>0</v>
      </c>
      <c r="EJ43" t="str">
        <f t="shared" si="136"/>
        <v>0</v>
      </c>
      <c r="EK43" t="str">
        <f t="shared" si="137"/>
        <v>0</v>
      </c>
      <c r="EL43" t="str">
        <f t="shared" si="138"/>
        <v>0</v>
      </c>
      <c r="EM43" t="str">
        <f t="shared" si="139"/>
        <v>0</v>
      </c>
      <c r="EN43" t="str">
        <f t="shared" si="140"/>
        <v>0</v>
      </c>
    </row>
    <row r="44" spans="1:144" ht="39.950000000000003" customHeight="1" x14ac:dyDescent="0.25">
      <c r="A44" t="s">
        <v>177</v>
      </c>
      <c r="B44" s="9" t="s">
        <v>481</v>
      </c>
      <c r="C44" t="str">
        <f t="shared" si="141"/>
        <v>1</v>
      </c>
      <c r="D44" t="str">
        <f t="shared" si="3"/>
        <v>0</v>
      </c>
      <c r="E44" t="str">
        <f t="shared" si="4"/>
        <v>0</v>
      </c>
      <c r="F44" t="str">
        <f t="shared" si="5"/>
        <v>1</v>
      </c>
      <c r="G44" t="str">
        <f t="shared" si="6"/>
        <v>0</v>
      </c>
      <c r="H44" t="str">
        <f t="shared" si="7"/>
        <v>0</v>
      </c>
      <c r="I44" t="str">
        <f t="shared" si="8"/>
        <v>1</v>
      </c>
      <c r="J44" t="str">
        <f t="shared" si="9"/>
        <v>0</v>
      </c>
      <c r="K44" t="str">
        <f t="shared" si="10"/>
        <v>0</v>
      </c>
      <c r="L44" t="str">
        <f t="shared" si="11"/>
        <v>0</v>
      </c>
      <c r="M44" t="str">
        <f t="shared" si="12"/>
        <v>0</v>
      </c>
      <c r="N44" t="str">
        <f t="shared" si="13"/>
        <v>0</v>
      </c>
      <c r="O44" t="str">
        <f t="shared" si="14"/>
        <v>1</v>
      </c>
      <c r="P44" t="str">
        <f t="shared" si="15"/>
        <v>0</v>
      </c>
      <c r="Q44" t="str">
        <f t="shared" si="16"/>
        <v>0</v>
      </c>
      <c r="R44" t="str">
        <f t="shared" si="17"/>
        <v>0</v>
      </c>
      <c r="S44" t="str">
        <f t="shared" si="18"/>
        <v>0</v>
      </c>
      <c r="T44" t="str">
        <f t="shared" si="19"/>
        <v>0</v>
      </c>
      <c r="U44" t="str">
        <f t="shared" si="20"/>
        <v>0</v>
      </c>
      <c r="V44" t="str">
        <f t="shared" si="21"/>
        <v>0</v>
      </c>
      <c r="W44" t="str">
        <f t="shared" si="22"/>
        <v>0</v>
      </c>
      <c r="X44" t="str">
        <f t="shared" si="23"/>
        <v>0</v>
      </c>
      <c r="Y44" t="str">
        <f t="shared" si="24"/>
        <v>0</v>
      </c>
      <c r="Z44" t="str">
        <f t="shared" si="25"/>
        <v>0</v>
      </c>
      <c r="AA44" t="str">
        <f t="shared" si="26"/>
        <v>1</v>
      </c>
      <c r="AB44" t="str">
        <f t="shared" si="27"/>
        <v>0</v>
      </c>
      <c r="AC44" t="str">
        <f t="shared" si="28"/>
        <v>0</v>
      </c>
      <c r="AD44" t="str">
        <f t="shared" si="29"/>
        <v>0</v>
      </c>
      <c r="AE44" t="str">
        <f t="shared" si="30"/>
        <v>0</v>
      </c>
      <c r="AF44" t="str">
        <f t="shared" si="31"/>
        <v>0</v>
      </c>
      <c r="AG44" t="str">
        <f t="shared" si="32"/>
        <v>0</v>
      </c>
      <c r="AH44" t="str">
        <f t="shared" si="33"/>
        <v>0</v>
      </c>
      <c r="AI44" t="str">
        <f t="shared" si="34"/>
        <v>0</v>
      </c>
      <c r="AJ44" t="str">
        <f t="shared" si="35"/>
        <v>0</v>
      </c>
      <c r="AK44" t="str">
        <f t="shared" si="36"/>
        <v>0</v>
      </c>
      <c r="AL44" t="str">
        <f t="shared" si="37"/>
        <v>0</v>
      </c>
      <c r="AM44" t="str">
        <f t="shared" si="38"/>
        <v>0</v>
      </c>
      <c r="AN44" t="str">
        <f t="shared" si="39"/>
        <v>0</v>
      </c>
      <c r="AO44" t="str">
        <f t="shared" si="40"/>
        <v>0</v>
      </c>
      <c r="AP44" t="str">
        <f t="shared" si="41"/>
        <v>0</v>
      </c>
      <c r="AQ44" t="str">
        <f t="shared" si="42"/>
        <v>0</v>
      </c>
      <c r="AR44" t="str">
        <f t="shared" si="43"/>
        <v>0</v>
      </c>
      <c r="AS44" t="str">
        <f t="shared" si="44"/>
        <v>0</v>
      </c>
      <c r="AT44" t="str">
        <f t="shared" si="45"/>
        <v>0</v>
      </c>
      <c r="AU44" t="str">
        <f t="shared" si="46"/>
        <v>0</v>
      </c>
      <c r="AV44" t="str">
        <f t="shared" si="47"/>
        <v>0</v>
      </c>
      <c r="AW44" t="str">
        <f t="shared" si="48"/>
        <v>0</v>
      </c>
      <c r="AX44" t="str">
        <f t="shared" si="49"/>
        <v>0</v>
      </c>
      <c r="AY44" t="str">
        <f t="shared" si="50"/>
        <v>0</v>
      </c>
      <c r="AZ44" t="str">
        <f t="shared" si="51"/>
        <v>0</v>
      </c>
      <c r="BA44" t="str">
        <f t="shared" si="52"/>
        <v>0</v>
      </c>
      <c r="BB44" t="str">
        <f t="shared" si="53"/>
        <v>0</v>
      </c>
      <c r="BC44" t="str">
        <f t="shared" si="54"/>
        <v>0</v>
      </c>
      <c r="BD44" t="str">
        <f t="shared" si="55"/>
        <v>1</v>
      </c>
      <c r="BE44" t="str">
        <f t="shared" si="56"/>
        <v>0</v>
      </c>
      <c r="BF44" t="str">
        <f t="shared" si="57"/>
        <v>1</v>
      </c>
      <c r="BG44" t="str">
        <f t="shared" si="58"/>
        <v>0</v>
      </c>
      <c r="BH44" t="str">
        <f t="shared" si="59"/>
        <v>0</v>
      </c>
      <c r="BI44" t="str">
        <f t="shared" si="60"/>
        <v>0</v>
      </c>
      <c r="BJ44" t="str">
        <f t="shared" si="61"/>
        <v>0</v>
      </c>
      <c r="BK44" t="str">
        <f t="shared" si="62"/>
        <v>0</v>
      </c>
      <c r="BL44" t="str">
        <f t="shared" si="63"/>
        <v>0</v>
      </c>
      <c r="BM44" t="str">
        <f t="shared" si="64"/>
        <v>0</v>
      </c>
      <c r="BN44" t="str">
        <f t="shared" si="65"/>
        <v>0</v>
      </c>
      <c r="BO44" t="str">
        <f t="shared" si="66"/>
        <v>0</v>
      </c>
      <c r="BP44" t="str">
        <f t="shared" si="67"/>
        <v>1</v>
      </c>
      <c r="BQ44" t="str">
        <f t="shared" si="68"/>
        <v>0</v>
      </c>
      <c r="BR44" t="str">
        <f t="shared" si="69"/>
        <v>0</v>
      </c>
      <c r="BS44" t="str">
        <f t="shared" si="70"/>
        <v>1</v>
      </c>
      <c r="BT44" t="str">
        <f t="shared" si="71"/>
        <v>0</v>
      </c>
      <c r="BU44" t="str">
        <f t="shared" si="72"/>
        <v>0</v>
      </c>
      <c r="BV44" t="str">
        <f t="shared" si="73"/>
        <v>0</v>
      </c>
      <c r="BW44" t="str">
        <f t="shared" si="74"/>
        <v>0</v>
      </c>
      <c r="BX44" t="str">
        <f t="shared" si="0"/>
        <v>0</v>
      </c>
      <c r="BY44" t="str">
        <f t="shared" si="75"/>
        <v>0</v>
      </c>
      <c r="BZ44" t="str">
        <f t="shared" si="76"/>
        <v>0</v>
      </c>
      <c r="CA44" t="str">
        <f t="shared" si="77"/>
        <v>0</v>
      </c>
      <c r="CB44" t="str">
        <f t="shared" si="78"/>
        <v>0</v>
      </c>
      <c r="CC44" t="str">
        <f t="shared" si="79"/>
        <v>0</v>
      </c>
      <c r="CD44" t="str">
        <f t="shared" si="80"/>
        <v>0</v>
      </c>
      <c r="CE44" t="str">
        <f t="shared" si="81"/>
        <v>0</v>
      </c>
      <c r="CF44" t="str">
        <f t="shared" si="82"/>
        <v>0</v>
      </c>
      <c r="CG44" t="str">
        <f t="shared" si="83"/>
        <v>1</v>
      </c>
      <c r="CH44" t="str">
        <f t="shared" si="84"/>
        <v>0</v>
      </c>
      <c r="CI44" t="str">
        <f t="shared" si="85"/>
        <v>0</v>
      </c>
      <c r="CJ44" t="str">
        <f t="shared" si="86"/>
        <v>0</v>
      </c>
      <c r="CK44" t="str">
        <f t="shared" si="87"/>
        <v>0</v>
      </c>
      <c r="CL44" t="str">
        <f t="shared" si="88"/>
        <v>0</v>
      </c>
      <c r="CM44" t="str">
        <f t="shared" si="89"/>
        <v>0</v>
      </c>
      <c r="CN44" t="str">
        <f t="shared" si="90"/>
        <v>0</v>
      </c>
      <c r="CO44" t="str">
        <f t="shared" si="91"/>
        <v>0</v>
      </c>
      <c r="CP44" t="str">
        <f t="shared" si="92"/>
        <v>0</v>
      </c>
      <c r="CQ44" t="str">
        <f t="shared" si="93"/>
        <v>0</v>
      </c>
      <c r="CR44" t="str">
        <f t="shared" si="94"/>
        <v>0</v>
      </c>
      <c r="CS44" t="str">
        <f t="shared" si="95"/>
        <v>1</v>
      </c>
      <c r="CT44" t="str">
        <f t="shared" si="96"/>
        <v>0</v>
      </c>
      <c r="CU44" t="str">
        <f t="shared" si="97"/>
        <v>0</v>
      </c>
      <c r="CV44" t="str">
        <f t="shared" si="98"/>
        <v>0</v>
      </c>
      <c r="CW44" t="str">
        <f t="shared" si="99"/>
        <v>0</v>
      </c>
      <c r="CX44" t="str">
        <f t="shared" si="100"/>
        <v>0</v>
      </c>
      <c r="CY44" t="str">
        <f t="shared" si="101"/>
        <v>0</v>
      </c>
      <c r="CZ44" t="str">
        <f t="shared" si="102"/>
        <v>0</v>
      </c>
      <c r="DA44" t="str">
        <f t="shared" si="1"/>
        <v>1</v>
      </c>
      <c r="DB44" t="str">
        <f t="shared" si="103"/>
        <v>0</v>
      </c>
      <c r="DC44" t="str">
        <f t="shared" si="104"/>
        <v>0</v>
      </c>
      <c r="DD44" t="str">
        <f t="shared" si="105"/>
        <v>0</v>
      </c>
      <c r="DE44" t="str">
        <f t="shared" si="106"/>
        <v>0</v>
      </c>
      <c r="DF44" t="str">
        <f t="shared" si="107"/>
        <v>0</v>
      </c>
      <c r="DG44" t="str">
        <f t="shared" si="108"/>
        <v>0</v>
      </c>
      <c r="DH44" t="str">
        <f>IF(ISNUMBER(SEARCH("menghindari dorongan fisik,",B44)),"1","0")</f>
        <v>0</v>
      </c>
      <c r="DI44" t="str">
        <f t="shared" si="109"/>
        <v>0</v>
      </c>
      <c r="DJ44" t="str">
        <f t="shared" si="110"/>
        <v>0</v>
      </c>
      <c r="DK44" t="str">
        <f t="shared" si="111"/>
        <v>0</v>
      </c>
      <c r="DL44" t="str">
        <f t="shared" si="112"/>
        <v>1</v>
      </c>
      <c r="DM44" t="str">
        <f t="shared" si="113"/>
        <v>0</v>
      </c>
      <c r="DN44" t="str">
        <f t="shared" si="114"/>
        <v>0</v>
      </c>
      <c r="DO44" t="str">
        <f t="shared" si="115"/>
        <v>0</v>
      </c>
      <c r="DP44" t="str">
        <f t="shared" si="116"/>
        <v>0</v>
      </c>
      <c r="DQ44" t="str">
        <f t="shared" si="117"/>
        <v>0</v>
      </c>
      <c r="DR44" t="str">
        <f t="shared" si="118"/>
        <v>1</v>
      </c>
      <c r="DS44" t="str">
        <f t="shared" si="119"/>
        <v>0</v>
      </c>
      <c r="DT44" t="str">
        <f t="shared" si="120"/>
        <v>0</v>
      </c>
      <c r="DU44" t="str">
        <f t="shared" si="121"/>
        <v>0</v>
      </c>
      <c r="DV44" t="str">
        <f t="shared" si="122"/>
        <v>0</v>
      </c>
      <c r="DW44" t="str">
        <f t="shared" si="123"/>
        <v>0</v>
      </c>
      <c r="DX44" t="str">
        <f t="shared" si="124"/>
        <v>0</v>
      </c>
      <c r="DY44" t="str">
        <f t="shared" si="125"/>
        <v>1</v>
      </c>
      <c r="DZ44" t="str">
        <f t="shared" si="126"/>
        <v>0</v>
      </c>
      <c r="EA44" t="str">
        <f t="shared" si="127"/>
        <v>0</v>
      </c>
      <c r="EB44" t="str">
        <f t="shared" si="128"/>
        <v>0</v>
      </c>
      <c r="EC44" t="str">
        <f t="shared" si="129"/>
        <v>0</v>
      </c>
      <c r="ED44" t="str">
        <f t="shared" si="130"/>
        <v>0</v>
      </c>
      <c r="EE44" t="str">
        <f t="shared" si="131"/>
        <v>0</v>
      </c>
      <c r="EF44" t="str">
        <f t="shared" si="132"/>
        <v>0</v>
      </c>
      <c r="EG44" t="str">
        <f t="shared" si="133"/>
        <v>1</v>
      </c>
      <c r="EH44" t="str">
        <f t="shared" si="134"/>
        <v>0</v>
      </c>
      <c r="EI44" t="str">
        <f t="shared" si="135"/>
        <v>0</v>
      </c>
      <c r="EJ44" t="str">
        <f t="shared" si="136"/>
        <v>0</v>
      </c>
      <c r="EK44" t="str">
        <f t="shared" si="137"/>
        <v>0</v>
      </c>
      <c r="EL44" t="str">
        <f t="shared" si="138"/>
        <v>0</v>
      </c>
      <c r="EM44" t="str">
        <f t="shared" si="139"/>
        <v>1</v>
      </c>
      <c r="EN44" t="str">
        <f t="shared" si="140"/>
        <v>0</v>
      </c>
    </row>
    <row r="45" spans="1:144" ht="39.950000000000003" customHeight="1" x14ac:dyDescent="0.25">
      <c r="A45" t="s">
        <v>178</v>
      </c>
      <c r="B45" s="9" t="s">
        <v>486</v>
      </c>
      <c r="C45" t="str">
        <f t="shared" si="141"/>
        <v>1</v>
      </c>
      <c r="D45" t="str">
        <f t="shared" si="3"/>
        <v>0</v>
      </c>
      <c r="E45" t="str">
        <f t="shared" si="4"/>
        <v>1</v>
      </c>
      <c r="F45" t="str">
        <f t="shared" si="5"/>
        <v>0</v>
      </c>
      <c r="G45" t="str">
        <f t="shared" si="6"/>
        <v>1</v>
      </c>
      <c r="H45" t="str">
        <f t="shared" si="7"/>
        <v>0</v>
      </c>
      <c r="I45" t="str">
        <f t="shared" si="8"/>
        <v>0</v>
      </c>
      <c r="J45" t="str">
        <f t="shared" si="9"/>
        <v>0</v>
      </c>
      <c r="K45" t="str">
        <f t="shared" si="10"/>
        <v>0</v>
      </c>
      <c r="L45" t="str">
        <f t="shared" si="11"/>
        <v>0</v>
      </c>
      <c r="M45" t="str">
        <f t="shared" si="12"/>
        <v>0</v>
      </c>
      <c r="N45" t="str">
        <f t="shared" si="13"/>
        <v>0</v>
      </c>
      <c r="O45" t="str">
        <f t="shared" si="14"/>
        <v>1</v>
      </c>
      <c r="P45" t="str">
        <f t="shared" si="15"/>
        <v>0</v>
      </c>
      <c r="Q45" t="str">
        <f t="shared" si="16"/>
        <v>0</v>
      </c>
      <c r="R45" t="str">
        <f t="shared" si="17"/>
        <v>0</v>
      </c>
      <c r="S45" t="str">
        <f t="shared" si="18"/>
        <v>1</v>
      </c>
      <c r="T45" t="str">
        <f t="shared" si="19"/>
        <v>0</v>
      </c>
      <c r="U45" t="str">
        <f t="shared" si="20"/>
        <v>0</v>
      </c>
      <c r="V45" t="str">
        <f t="shared" si="21"/>
        <v>0</v>
      </c>
      <c r="W45" t="str">
        <f t="shared" si="22"/>
        <v>0</v>
      </c>
      <c r="X45" t="str">
        <f t="shared" si="23"/>
        <v>0</v>
      </c>
      <c r="Y45" t="str">
        <f t="shared" si="24"/>
        <v>0</v>
      </c>
      <c r="Z45" t="str">
        <f t="shared" si="25"/>
        <v>0</v>
      </c>
      <c r="AA45" t="str">
        <f t="shared" si="26"/>
        <v>0</v>
      </c>
      <c r="AB45" t="str">
        <f t="shared" si="27"/>
        <v>0</v>
      </c>
      <c r="AC45" t="str">
        <f t="shared" si="28"/>
        <v>0</v>
      </c>
      <c r="AD45" t="str">
        <f t="shared" si="29"/>
        <v>1</v>
      </c>
      <c r="AE45" t="str">
        <f t="shared" si="30"/>
        <v>0</v>
      </c>
      <c r="AF45" t="str">
        <f t="shared" si="31"/>
        <v>0</v>
      </c>
      <c r="AG45" t="str">
        <f t="shared" si="32"/>
        <v>0</v>
      </c>
      <c r="AH45" t="str">
        <f t="shared" si="33"/>
        <v>0</v>
      </c>
      <c r="AI45" t="str">
        <f t="shared" si="34"/>
        <v>0</v>
      </c>
      <c r="AJ45" t="str">
        <f t="shared" si="35"/>
        <v>0</v>
      </c>
      <c r="AK45" t="str">
        <f t="shared" si="36"/>
        <v>0</v>
      </c>
      <c r="AL45" t="str">
        <f t="shared" si="37"/>
        <v>0</v>
      </c>
      <c r="AM45" t="str">
        <f t="shared" si="38"/>
        <v>0</v>
      </c>
      <c r="AN45" t="str">
        <f t="shared" si="39"/>
        <v>0</v>
      </c>
      <c r="AO45" t="str">
        <f t="shared" si="40"/>
        <v>0</v>
      </c>
      <c r="AP45" t="str">
        <f t="shared" si="41"/>
        <v>0</v>
      </c>
      <c r="AQ45" t="str">
        <f t="shared" si="42"/>
        <v>0</v>
      </c>
      <c r="AR45" t="str">
        <f t="shared" si="43"/>
        <v>1</v>
      </c>
      <c r="AS45" t="str">
        <f t="shared" si="44"/>
        <v>0</v>
      </c>
      <c r="AT45" t="str">
        <f t="shared" si="45"/>
        <v>1</v>
      </c>
      <c r="AU45" t="str">
        <f t="shared" si="46"/>
        <v>0</v>
      </c>
      <c r="AV45" t="str">
        <f t="shared" si="47"/>
        <v>0</v>
      </c>
      <c r="AW45" t="str">
        <f t="shared" si="48"/>
        <v>0</v>
      </c>
      <c r="AX45" t="str">
        <f t="shared" si="49"/>
        <v>0</v>
      </c>
      <c r="AY45" t="str">
        <f t="shared" si="50"/>
        <v>1</v>
      </c>
      <c r="AZ45" t="str">
        <f t="shared" si="51"/>
        <v>0</v>
      </c>
      <c r="BA45" t="str">
        <f t="shared" si="52"/>
        <v>0</v>
      </c>
      <c r="BB45" t="str">
        <f t="shared" si="53"/>
        <v>0</v>
      </c>
      <c r="BC45" t="str">
        <f t="shared" si="54"/>
        <v>0</v>
      </c>
      <c r="BD45" t="str">
        <f t="shared" si="55"/>
        <v>0</v>
      </c>
      <c r="BE45" t="str">
        <f t="shared" si="56"/>
        <v>0</v>
      </c>
      <c r="BF45" t="str">
        <f t="shared" si="57"/>
        <v>0</v>
      </c>
      <c r="BG45" t="str">
        <f t="shared" si="58"/>
        <v>0</v>
      </c>
      <c r="BH45" t="str">
        <f t="shared" si="59"/>
        <v>0</v>
      </c>
      <c r="BI45" t="str">
        <f t="shared" si="60"/>
        <v>0</v>
      </c>
      <c r="BJ45" t="str">
        <f t="shared" si="61"/>
        <v>0</v>
      </c>
      <c r="BK45" t="str">
        <f t="shared" si="62"/>
        <v>0</v>
      </c>
      <c r="BL45" t="str">
        <f t="shared" si="63"/>
        <v>0</v>
      </c>
      <c r="BM45" t="str">
        <f t="shared" si="64"/>
        <v>0</v>
      </c>
      <c r="BN45" t="str">
        <f t="shared" si="65"/>
        <v>0</v>
      </c>
      <c r="BO45" t="str">
        <f t="shared" si="66"/>
        <v>0</v>
      </c>
      <c r="BP45" t="str">
        <f t="shared" si="67"/>
        <v>0</v>
      </c>
      <c r="BQ45" t="str">
        <f t="shared" si="68"/>
        <v>0</v>
      </c>
      <c r="BR45" t="str">
        <f t="shared" si="69"/>
        <v>0</v>
      </c>
      <c r="BS45" t="str">
        <f t="shared" si="70"/>
        <v>1</v>
      </c>
      <c r="BT45" t="str">
        <f t="shared" si="71"/>
        <v>0</v>
      </c>
      <c r="BU45" t="str">
        <f t="shared" si="72"/>
        <v>0</v>
      </c>
      <c r="BV45" t="str">
        <f t="shared" si="73"/>
        <v>0</v>
      </c>
      <c r="BW45" t="str">
        <f t="shared" si="74"/>
        <v>0</v>
      </c>
      <c r="BX45" t="str">
        <f t="shared" si="0"/>
        <v>0</v>
      </c>
      <c r="BY45" t="str">
        <f t="shared" si="75"/>
        <v>0</v>
      </c>
      <c r="BZ45" t="str">
        <f t="shared" si="76"/>
        <v>0</v>
      </c>
      <c r="CA45" t="str">
        <f t="shared" si="77"/>
        <v>0</v>
      </c>
      <c r="CB45" t="str">
        <f t="shared" si="78"/>
        <v>0</v>
      </c>
      <c r="CC45" t="str">
        <f t="shared" si="79"/>
        <v>1</v>
      </c>
      <c r="CD45" t="str">
        <f t="shared" si="80"/>
        <v>0</v>
      </c>
      <c r="CE45" t="str">
        <f t="shared" si="81"/>
        <v>0</v>
      </c>
      <c r="CF45" t="str">
        <f t="shared" si="82"/>
        <v>0</v>
      </c>
      <c r="CG45" t="str">
        <f t="shared" si="83"/>
        <v>0</v>
      </c>
      <c r="CH45" t="str">
        <f t="shared" si="84"/>
        <v>0</v>
      </c>
      <c r="CI45" t="str">
        <f t="shared" si="85"/>
        <v>0</v>
      </c>
      <c r="CJ45" t="str">
        <f t="shared" si="86"/>
        <v>0</v>
      </c>
      <c r="CK45" t="str">
        <f t="shared" si="87"/>
        <v>0</v>
      </c>
      <c r="CL45" t="str">
        <f t="shared" si="88"/>
        <v>0</v>
      </c>
      <c r="CM45" t="str">
        <f t="shared" si="89"/>
        <v>1</v>
      </c>
      <c r="CN45" t="str">
        <f t="shared" si="90"/>
        <v>0</v>
      </c>
      <c r="CO45" t="str">
        <f t="shared" si="91"/>
        <v>0</v>
      </c>
      <c r="CP45" t="str">
        <f t="shared" si="92"/>
        <v>0</v>
      </c>
      <c r="CQ45" t="str">
        <f t="shared" si="93"/>
        <v>0</v>
      </c>
      <c r="CR45" t="str">
        <f t="shared" si="94"/>
        <v>0</v>
      </c>
      <c r="CS45" t="str">
        <f t="shared" si="95"/>
        <v>0</v>
      </c>
      <c r="CT45" t="str">
        <f t="shared" si="96"/>
        <v>0</v>
      </c>
      <c r="CU45" t="str">
        <f t="shared" si="97"/>
        <v>0</v>
      </c>
      <c r="CV45" t="str">
        <f t="shared" si="98"/>
        <v>0</v>
      </c>
      <c r="CW45" t="str">
        <f t="shared" si="99"/>
        <v>0</v>
      </c>
      <c r="CX45" t="str">
        <f t="shared" si="100"/>
        <v>0</v>
      </c>
      <c r="CY45" t="str">
        <f t="shared" si="101"/>
        <v>0</v>
      </c>
      <c r="CZ45" t="str">
        <f t="shared" si="102"/>
        <v>0</v>
      </c>
      <c r="DA45" t="str">
        <f t="shared" si="1"/>
        <v>0</v>
      </c>
      <c r="DB45" t="str">
        <f t="shared" si="103"/>
        <v>0</v>
      </c>
      <c r="DC45" t="str">
        <f t="shared" si="104"/>
        <v>0</v>
      </c>
      <c r="DD45" t="str">
        <f t="shared" si="105"/>
        <v>1</v>
      </c>
      <c r="DE45" t="str">
        <f t="shared" si="106"/>
        <v>0</v>
      </c>
      <c r="DF45" t="str">
        <f t="shared" si="107"/>
        <v>0</v>
      </c>
      <c r="DG45" t="str">
        <f t="shared" si="108"/>
        <v>0</v>
      </c>
      <c r="DH45" t="str">
        <f>IF(ISNUMBER(SEARCH("menghindari dorongan fisik,",B45)),"1","0")</f>
        <v>0</v>
      </c>
      <c r="DI45" t="str">
        <f t="shared" si="109"/>
        <v>0</v>
      </c>
      <c r="DJ45" t="str">
        <f t="shared" si="110"/>
        <v>0</v>
      </c>
      <c r="DK45" t="str">
        <f t="shared" si="111"/>
        <v>0</v>
      </c>
      <c r="DL45" t="str">
        <f t="shared" si="112"/>
        <v>0</v>
      </c>
      <c r="DM45" t="str">
        <f t="shared" si="113"/>
        <v>1</v>
      </c>
      <c r="DN45" t="str">
        <f t="shared" si="114"/>
        <v>0</v>
      </c>
      <c r="DO45" t="str">
        <f t="shared" si="115"/>
        <v>0</v>
      </c>
      <c r="DP45" t="str">
        <f t="shared" si="116"/>
        <v>0</v>
      </c>
      <c r="DQ45" t="str">
        <f t="shared" si="117"/>
        <v>0</v>
      </c>
      <c r="DR45" t="str">
        <f t="shared" si="118"/>
        <v>0</v>
      </c>
      <c r="DS45" t="str">
        <f t="shared" si="119"/>
        <v>0</v>
      </c>
      <c r="DT45" t="str">
        <f t="shared" si="120"/>
        <v>0</v>
      </c>
      <c r="DU45" t="str">
        <f t="shared" si="121"/>
        <v>1</v>
      </c>
      <c r="DV45" t="str">
        <f t="shared" si="122"/>
        <v>0</v>
      </c>
      <c r="DW45" t="str">
        <f t="shared" si="123"/>
        <v>0</v>
      </c>
      <c r="DX45" t="str">
        <f t="shared" si="124"/>
        <v>0</v>
      </c>
      <c r="DY45" t="str">
        <f t="shared" si="125"/>
        <v>0</v>
      </c>
      <c r="DZ45" t="str">
        <f t="shared" si="126"/>
        <v>0</v>
      </c>
      <c r="EA45" t="str">
        <f t="shared" si="127"/>
        <v>0</v>
      </c>
      <c r="EB45" t="str">
        <f t="shared" si="128"/>
        <v>1</v>
      </c>
      <c r="EC45" t="str">
        <f t="shared" si="129"/>
        <v>0</v>
      </c>
      <c r="ED45" t="str">
        <f t="shared" si="130"/>
        <v>0</v>
      </c>
      <c r="EE45" t="str">
        <f t="shared" si="131"/>
        <v>0</v>
      </c>
      <c r="EF45" t="str">
        <f t="shared" si="132"/>
        <v>0</v>
      </c>
      <c r="EG45" t="str">
        <f t="shared" si="133"/>
        <v>1</v>
      </c>
      <c r="EH45" t="str">
        <f t="shared" si="134"/>
        <v>0</v>
      </c>
      <c r="EI45" t="str">
        <f t="shared" si="135"/>
        <v>0</v>
      </c>
      <c r="EJ45" t="str">
        <f t="shared" si="136"/>
        <v>0</v>
      </c>
      <c r="EK45" t="str">
        <f t="shared" si="137"/>
        <v>0</v>
      </c>
      <c r="EL45" t="str">
        <f t="shared" si="138"/>
        <v>0</v>
      </c>
      <c r="EM45" t="str">
        <f t="shared" si="139"/>
        <v>0</v>
      </c>
      <c r="EN45" t="str">
        <f t="shared" si="140"/>
        <v>0</v>
      </c>
    </row>
    <row r="46" spans="1:144" ht="39.950000000000003" customHeight="1" x14ac:dyDescent="0.25">
      <c r="A46" t="s">
        <v>179</v>
      </c>
      <c r="B46" s="9" t="s">
        <v>487</v>
      </c>
      <c r="C46" t="str">
        <f t="shared" si="141"/>
        <v>1</v>
      </c>
      <c r="D46" t="str">
        <f t="shared" si="3"/>
        <v>0</v>
      </c>
      <c r="E46" t="str">
        <f t="shared" si="4"/>
        <v>1</v>
      </c>
      <c r="F46" t="str">
        <f t="shared" si="5"/>
        <v>0</v>
      </c>
      <c r="G46" t="str">
        <f t="shared" si="6"/>
        <v>0</v>
      </c>
      <c r="H46" t="str">
        <f t="shared" si="7"/>
        <v>0</v>
      </c>
      <c r="I46" t="str">
        <f t="shared" si="8"/>
        <v>0</v>
      </c>
      <c r="J46" t="str">
        <f t="shared" si="9"/>
        <v>0</v>
      </c>
      <c r="K46" t="str">
        <f t="shared" si="10"/>
        <v>0</v>
      </c>
      <c r="L46" t="str">
        <f t="shared" si="11"/>
        <v>0</v>
      </c>
      <c r="M46" t="str">
        <f t="shared" si="12"/>
        <v>1</v>
      </c>
      <c r="N46" t="str">
        <f t="shared" si="13"/>
        <v>0</v>
      </c>
      <c r="O46" t="str">
        <f t="shared" si="14"/>
        <v>0</v>
      </c>
      <c r="P46" t="str">
        <f t="shared" si="15"/>
        <v>0</v>
      </c>
      <c r="Q46" t="str">
        <f t="shared" si="16"/>
        <v>1</v>
      </c>
      <c r="R46" t="str">
        <f t="shared" si="17"/>
        <v>0</v>
      </c>
      <c r="S46" t="str">
        <f t="shared" si="18"/>
        <v>0</v>
      </c>
      <c r="T46" t="str">
        <f t="shared" si="19"/>
        <v>1</v>
      </c>
      <c r="U46" t="str">
        <f t="shared" si="20"/>
        <v>0</v>
      </c>
      <c r="V46" t="str">
        <f t="shared" si="21"/>
        <v>0</v>
      </c>
      <c r="W46" t="str">
        <f t="shared" si="22"/>
        <v>0</v>
      </c>
      <c r="X46" t="str">
        <f t="shared" si="23"/>
        <v>0</v>
      </c>
      <c r="Y46" t="str">
        <f t="shared" si="24"/>
        <v>0</v>
      </c>
      <c r="Z46" t="str">
        <f t="shared" si="25"/>
        <v>0</v>
      </c>
      <c r="AA46" t="str">
        <f t="shared" si="26"/>
        <v>1</v>
      </c>
      <c r="AB46" t="str">
        <f t="shared" si="27"/>
        <v>0</v>
      </c>
      <c r="AC46" t="str">
        <f t="shared" si="28"/>
        <v>0</v>
      </c>
      <c r="AD46" t="str">
        <f t="shared" si="29"/>
        <v>0</v>
      </c>
      <c r="AE46" t="str">
        <f t="shared" si="30"/>
        <v>0</v>
      </c>
      <c r="AF46" t="str">
        <f t="shared" si="31"/>
        <v>0</v>
      </c>
      <c r="AG46" t="str">
        <f t="shared" si="32"/>
        <v>0</v>
      </c>
      <c r="AH46" t="str">
        <f t="shared" si="33"/>
        <v>0</v>
      </c>
      <c r="AI46" t="str">
        <f t="shared" si="34"/>
        <v>0</v>
      </c>
      <c r="AJ46" t="str">
        <f t="shared" si="35"/>
        <v>0</v>
      </c>
      <c r="AK46" t="str">
        <f t="shared" si="36"/>
        <v>0</v>
      </c>
      <c r="AL46" t="str">
        <f t="shared" si="37"/>
        <v>0</v>
      </c>
      <c r="AM46" t="str">
        <f t="shared" si="38"/>
        <v>1</v>
      </c>
      <c r="AN46" t="str">
        <f t="shared" si="39"/>
        <v>0</v>
      </c>
      <c r="AO46" t="str">
        <f t="shared" si="40"/>
        <v>0</v>
      </c>
      <c r="AP46" t="str">
        <f t="shared" si="41"/>
        <v>0</v>
      </c>
      <c r="AQ46" t="str">
        <f t="shared" si="42"/>
        <v>0</v>
      </c>
      <c r="AR46" t="str">
        <f t="shared" si="43"/>
        <v>1</v>
      </c>
      <c r="AS46" t="str">
        <f t="shared" si="44"/>
        <v>0</v>
      </c>
      <c r="AT46" t="str">
        <f t="shared" si="45"/>
        <v>0</v>
      </c>
      <c r="AU46" t="str">
        <f t="shared" si="46"/>
        <v>0</v>
      </c>
      <c r="AV46" t="str">
        <f t="shared" si="47"/>
        <v>0</v>
      </c>
      <c r="AW46" t="str">
        <f t="shared" si="48"/>
        <v>0</v>
      </c>
      <c r="AX46" t="str">
        <f t="shared" si="49"/>
        <v>0</v>
      </c>
      <c r="AY46" t="str">
        <f t="shared" si="50"/>
        <v>0</v>
      </c>
      <c r="AZ46" t="str">
        <f t="shared" si="51"/>
        <v>0</v>
      </c>
      <c r="BA46" t="str">
        <f t="shared" si="52"/>
        <v>0</v>
      </c>
      <c r="BB46" t="str">
        <f t="shared" si="53"/>
        <v>1</v>
      </c>
      <c r="BC46" t="str">
        <f t="shared" si="54"/>
        <v>0</v>
      </c>
      <c r="BD46" t="str">
        <f t="shared" si="55"/>
        <v>0</v>
      </c>
      <c r="BE46" t="str">
        <f t="shared" si="56"/>
        <v>0</v>
      </c>
      <c r="BF46" t="str">
        <f t="shared" si="57"/>
        <v>0</v>
      </c>
      <c r="BG46" t="str">
        <f t="shared" si="58"/>
        <v>0</v>
      </c>
      <c r="BH46" t="str">
        <f t="shared" si="59"/>
        <v>0</v>
      </c>
      <c r="BI46" t="str">
        <f t="shared" si="60"/>
        <v>0</v>
      </c>
      <c r="BJ46" t="str">
        <f t="shared" si="61"/>
        <v>1</v>
      </c>
      <c r="BK46" t="str">
        <f t="shared" si="62"/>
        <v>0</v>
      </c>
      <c r="BL46" t="str">
        <f t="shared" si="63"/>
        <v>0</v>
      </c>
      <c r="BM46" t="str">
        <f t="shared" si="64"/>
        <v>0</v>
      </c>
      <c r="BN46" t="str">
        <f t="shared" si="65"/>
        <v>1</v>
      </c>
      <c r="BO46" t="str">
        <f t="shared" si="66"/>
        <v>0</v>
      </c>
      <c r="BP46" t="str">
        <f t="shared" si="67"/>
        <v>0</v>
      </c>
      <c r="BQ46" t="str">
        <f t="shared" si="68"/>
        <v>0</v>
      </c>
      <c r="BR46" t="str">
        <f t="shared" si="69"/>
        <v>0</v>
      </c>
      <c r="BS46" t="str">
        <f t="shared" si="70"/>
        <v>0</v>
      </c>
      <c r="BT46" t="str">
        <f t="shared" si="71"/>
        <v>0</v>
      </c>
      <c r="BU46" t="str">
        <f t="shared" si="72"/>
        <v>0</v>
      </c>
      <c r="BV46" t="str">
        <f t="shared" si="73"/>
        <v>0</v>
      </c>
      <c r="BW46" t="str">
        <f t="shared" si="74"/>
        <v>0</v>
      </c>
      <c r="BX46" t="str">
        <f t="shared" si="0"/>
        <v>0</v>
      </c>
      <c r="BY46" t="str">
        <f t="shared" si="75"/>
        <v>0</v>
      </c>
      <c r="BZ46" t="str">
        <f t="shared" si="76"/>
        <v>0</v>
      </c>
      <c r="CA46" t="str">
        <f t="shared" si="77"/>
        <v>0</v>
      </c>
      <c r="CB46" t="str">
        <f t="shared" si="78"/>
        <v>0</v>
      </c>
      <c r="CC46" t="str">
        <f t="shared" si="79"/>
        <v>0</v>
      </c>
      <c r="CD46" t="str">
        <f t="shared" si="80"/>
        <v>1</v>
      </c>
      <c r="CE46" t="str">
        <f t="shared" si="81"/>
        <v>0</v>
      </c>
      <c r="CF46" t="str">
        <f t="shared" si="82"/>
        <v>0</v>
      </c>
      <c r="CG46" t="str">
        <f t="shared" si="83"/>
        <v>0</v>
      </c>
      <c r="CH46" t="str">
        <f t="shared" si="84"/>
        <v>0</v>
      </c>
      <c r="CI46" t="str">
        <f t="shared" si="85"/>
        <v>0</v>
      </c>
      <c r="CJ46" t="str">
        <f t="shared" si="86"/>
        <v>0</v>
      </c>
      <c r="CK46" t="str">
        <f t="shared" si="87"/>
        <v>0</v>
      </c>
      <c r="CL46" t="str">
        <f t="shared" si="88"/>
        <v>0</v>
      </c>
      <c r="CM46" t="str">
        <f t="shared" si="89"/>
        <v>1</v>
      </c>
      <c r="CN46" t="str">
        <f t="shared" si="90"/>
        <v>0</v>
      </c>
      <c r="CO46" t="str">
        <f t="shared" si="91"/>
        <v>0</v>
      </c>
      <c r="CP46" t="str">
        <f t="shared" si="92"/>
        <v>0</v>
      </c>
      <c r="CQ46" t="str">
        <f t="shared" si="93"/>
        <v>0</v>
      </c>
      <c r="CR46" t="str">
        <f t="shared" si="94"/>
        <v>0</v>
      </c>
      <c r="CS46" t="str">
        <f t="shared" si="95"/>
        <v>0</v>
      </c>
      <c r="CT46" t="str">
        <f t="shared" si="96"/>
        <v>0</v>
      </c>
      <c r="CU46" t="str">
        <f t="shared" si="97"/>
        <v>0</v>
      </c>
      <c r="CV46" t="str">
        <f t="shared" si="98"/>
        <v>0</v>
      </c>
      <c r="CW46" t="str">
        <f t="shared" si="99"/>
        <v>0</v>
      </c>
      <c r="CX46" t="str">
        <f t="shared" si="100"/>
        <v>1</v>
      </c>
      <c r="CY46" t="str">
        <f t="shared" si="101"/>
        <v>0</v>
      </c>
      <c r="CZ46" t="str">
        <f t="shared" si="102"/>
        <v>0</v>
      </c>
      <c r="DA46" t="str">
        <f t="shared" si="1"/>
        <v>0</v>
      </c>
      <c r="DB46" t="str">
        <f t="shared" si="103"/>
        <v>0</v>
      </c>
      <c r="DC46" t="str">
        <f t="shared" si="104"/>
        <v>0</v>
      </c>
      <c r="DD46" t="str">
        <f t="shared" si="105"/>
        <v>0</v>
      </c>
      <c r="DE46" t="str">
        <f t="shared" si="106"/>
        <v>0</v>
      </c>
      <c r="DF46" t="str">
        <f t="shared" si="107"/>
        <v>0</v>
      </c>
      <c r="DG46" t="str">
        <f t="shared" si="108"/>
        <v>0</v>
      </c>
      <c r="DH46" t="str">
        <f>IF(ISNUMBER(SEARCH("menghindari dorongan fisik,",B46)),"1","0")</f>
        <v>0</v>
      </c>
      <c r="DI46" t="str">
        <f t="shared" si="109"/>
        <v>0</v>
      </c>
      <c r="DJ46" t="str">
        <f t="shared" si="110"/>
        <v>0</v>
      </c>
      <c r="DK46" t="str">
        <f t="shared" si="111"/>
        <v>0</v>
      </c>
      <c r="DL46" t="str">
        <f t="shared" si="112"/>
        <v>0</v>
      </c>
      <c r="DM46" t="str">
        <f t="shared" si="113"/>
        <v>1</v>
      </c>
      <c r="DN46" t="str">
        <f t="shared" si="114"/>
        <v>1</v>
      </c>
      <c r="DO46" t="str">
        <f t="shared" si="115"/>
        <v>0</v>
      </c>
      <c r="DP46" t="str">
        <f t="shared" si="116"/>
        <v>0</v>
      </c>
      <c r="DQ46" t="str">
        <f t="shared" si="117"/>
        <v>1</v>
      </c>
      <c r="DR46" t="str">
        <f t="shared" si="118"/>
        <v>0</v>
      </c>
      <c r="DS46" t="str">
        <f t="shared" si="119"/>
        <v>0</v>
      </c>
      <c r="DT46" t="str">
        <f t="shared" si="120"/>
        <v>0</v>
      </c>
      <c r="DU46" t="str">
        <f t="shared" si="121"/>
        <v>0</v>
      </c>
      <c r="DV46" t="str">
        <f t="shared" si="122"/>
        <v>0</v>
      </c>
      <c r="DW46" t="str">
        <f t="shared" si="123"/>
        <v>0</v>
      </c>
      <c r="DX46" t="str">
        <f t="shared" si="124"/>
        <v>0</v>
      </c>
      <c r="DY46" t="str">
        <f t="shared" si="125"/>
        <v>1</v>
      </c>
      <c r="DZ46" t="str">
        <f t="shared" si="126"/>
        <v>0</v>
      </c>
      <c r="EA46" t="str">
        <f t="shared" si="127"/>
        <v>0</v>
      </c>
      <c r="EB46" t="str">
        <f t="shared" si="128"/>
        <v>0</v>
      </c>
      <c r="EC46" t="str">
        <f t="shared" si="129"/>
        <v>0</v>
      </c>
      <c r="ED46" t="str">
        <f t="shared" si="130"/>
        <v>0</v>
      </c>
      <c r="EE46" t="str">
        <f t="shared" si="131"/>
        <v>0</v>
      </c>
      <c r="EF46" t="str">
        <f t="shared" si="132"/>
        <v>0</v>
      </c>
      <c r="EG46" t="str">
        <f t="shared" si="133"/>
        <v>1</v>
      </c>
      <c r="EH46" t="str">
        <f t="shared" si="134"/>
        <v>0</v>
      </c>
      <c r="EI46" t="str">
        <f t="shared" si="135"/>
        <v>0</v>
      </c>
      <c r="EJ46" t="str">
        <f t="shared" si="136"/>
        <v>0</v>
      </c>
      <c r="EK46" t="str">
        <f t="shared" si="137"/>
        <v>0</v>
      </c>
      <c r="EL46" t="str">
        <f t="shared" si="138"/>
        <v>0</v>
      </c>
      <c r="EM46" t="str">
        <f t="shared" si="139"/>
        <v>0</v>
      </c>
      <c r="EN46" t="str">
        <f t="shared" si="140"/>
        <v>0</v>
      </c>
    </row>
    <row r="47" spans="1:144" ht="39.950000000000003" customHeight="1" x14ac:dyDescent="0.25">
      <c r="A47" t="s">
        <v>180</v>
      </c>
      <c r="B47" s="9" t="s">
        <v>488</v>
      </c>
      <c r="C47" t="str">
        <f t="shared" si="141"/>
        <v>1</v>
      </c>
      <c r="D47" t="str">
        <f t="shared" si="3"/>
        <v>0</v>
      </c>
      <c r="E47" t="str">
        <f t="shared" si="4"/>
        <v>1</v>
      </c>
      <c r="F47" t="str">
        <f t="shared" si="5"/>
        <v>0</v>
      </c>
      <c r="G47" t="str">
        <f t="shared" si="6"/>
        <v>0</v>
      </c>
      <c r="H47" t="str">
        <f t="shared" si="7"/>
        <v>0</v>
      </c>
      <c r="I47" t="str">
        <f t="shared" si="8"/>
        <v>0</v>
      </c>
      <c r="J47" t="str">
        <f t="shared" si="9"/>
        <v>0</v>
      </c>
      <c r="K47" t="str">
        <f t="shared" si="10"/>
        <v>0</v>
      </c>
      <c r="L47" t="str">
        <f t="shared" si="11"/>
        <v>0</v>
      </c>
      <c r="M47" t="str">
        <f t="shared" si="12"/>
        <v>1</v>
      </c>
      <c r="N47" t="str">
        <f t="shared" si="13"/>
        <v>0</v>
      </c>
      <c r="O47" t="str">
        <f t="shared" si="14"/>
        <v>1</v>
      </c>
      <c r="P47" t="str">
        <f t="shared" si="15"/>
        <v>0</v>
      </c>
      <c r="Q47" t="str">
        <f t="shared" si="16"/>
        <v>0</v>
      </c>
      <c r="R47" t="str">
        <f t="shared" si="17"/>
        <v>0</v>
      </c>
      <c r="S47" t="str">
        <f t="shared" si="18"/>
        <v>0</v>
      </c>
      <c r="T47" t="str">
        <f t="shared" si="19"/>
        <v>1</v>
      </c>
      <c r="U47" t="str">
        <f t="shared" si="20"/>
        <v>0</v>
      </c>
      <c r="V47" t="str">
        <f t="shared" si="21"/>
        <v>0</v>
      </c>
      <c r="W47" t="str">
        <f t="shared" si="22"/>
        <v>0</v>
      </c>
      <c r="X47" t="str">
        <f t="shared" si="23"/>
        <v>0</v>
      </c>
      <c r="Y47" t="str">
        <f t="shared" si="24"/>
        <v>0</v>
      </c>
      <c r="Z47" t="str">
        <f t="shared" si="25"/>
        <v>0</v>
      </c>
      <c r="AA47" t="str">
        <f t="shared" si="26"/>
        <v>0</v>
      </c>
      <c r="AB47" t="str">
        <f t="shared" si="27"/>
        <v>1</v>
      </c>
      <c r="AC47" t="str">
        <f t="shared" si="28"/>
        <v>0</v>
      </c>
      <c r="AD47" t="str">
        <f t="shared" si="29"/>
        <v>0</v>
      </c>
      <c r="AE47" t="str">
        <f t="shared" si="30"/>
        <v>0</v>
      </c>
      <c r="AF47" t="str">
        <f t="shared" si="31"/>
        <v>1</v>
      </c>
      <c r="AG47" t="str">
        <f t="shared" si="32"/>
        <v>0</v>
      </c>
      <c r="AH47" t="str">
        <f t="shared" si="33"/>
        <v>0</v>
      </c>
      <c r="AI47" t="str">
        <f t="shared" si="34"/>
        <v>0</v>
      </c>
      <c r="AJ47" t="str">
        <f t="shared" si="35"/>
        <v>0</v>
      </c>
      <c r="AK47" t="str">
        <f t="shared" si="36"/>
        <v>0</v>
      </c>
      <c r="AL47" t="str">
        <f t="shared" si="37"/>
        <v>0</v>
      </c>
      <c r="AM47" t="str">
        <f t="shared" si="38"/>
        <v>0</v>
      </c>
      <c r="AN47" t="str">
        <f t="shared" si="39"/>
        <v>1</v>
      </c>
      <c r="AO47" t="str">
        <f t="shared" si="40"/>
        <v>0</v>
      </c>
      <c r="AP47" t="str">
        <f t="shared" si="41"/>
        <v>1</v>
      </c>
      <c r="AQ47" t="str">
        <f t="shared" si="42"/>
        <v>0</v>
      </c>
      <c r="AR47" t="str">
        <f t="shared" si="43"/>
        <v>1</v>
      </c>
      <c r="AS47" t="str">
        <f t="shared" si="44"/>
        <v>0</v>
      </c>
      <c r="AT47" t="str">
        <f t="shared" si="45"/>
        <v>0</v>
      </c>
      <c r="AU47" t="str">
        <f t="shared" si="46"/>
        <v>0</v>
      </c>
      <c r="AV47" t="str">
        <f t="shared" si="47"/>
        <v>0</v>
      </c>
      <c r="AW47" t="str">
        <f t="shared" si="48"/>
        <v>0</v>
      </c>
      <c r="AX47" t="str">
        <f t="shared" si="49"/>
        <v>0</v>
      </c>
      <c r="AY47" t="str">
        <f t="shared" si="50"/>
        <v>0</v>
      </c>
      <c r="AZ47" t="str">
        <f t="shared" si="51"/>
        <v>0</v>
      </c>
      <c r="BA47" t="str">
        <f t="shared" si="52"/>
        <v>0</v>
      </c>
      <c r="BB47" t="str">
        <f t="shared" si="53"/>
        <v>0</v>
      </c>
      <c r="BC47" t="str">
        <f t="shared" si="54"/>
        <v>0</v>
      </c>
      <c r="BD47" t="str">
        <f t="shared" si="55"/>
        <v>0</v>
      </c>
      <c r="BE47" t="str">
        <f t="shared" si="56"/>
        <v>0</v>
      </c>
      <c r="BF47" t="str">
        <f t="shared" si="57"/>
        <v>1</v>
      </c>
      <c r="BG47" t="str">
        <f t="shared" si="58"/>
        <v>0</v>
      </c>
      <c r="BH47" t="str">
        <f t="shared" si="59"/>
        <v>0</v>
      </c>
      <c r="BI47" t="str">
        <f t="shared" si="60"/>
        <v>0</v>
      </c>
      <c r="BJ47" t="str">
        <f t="shared" si="61"/>
        <v>0</v>
      </c>
      <c r="BK47" t="str">
        <f t="shared" si="62"/>
        <v>0</v>
      </c>
      <c r="BL47" t="str">
        <f t="shared" si="63"/>
        <v>0</v>
      </c>
      <c r="BM47" t="str">
        <f t="shared" si="64"/>
        <v>0</v>
      </c>
      <c r="BN47" t="str">
        <f t="shared" si="65"/>
        <v>0</v>
      </c>
      <c r="BO47" t="str">
        <f t="shared" si="66"/>
        <v>0</v>
      </c>
      <c r="BP47" t="str">
        <f t="shared" si="67"/>
        <v>1</v>
      </c>
      <c r="BQ47" t="str">
        <f t="shared" si="68"/>
        <v>0</v>
      </c>
      <c r="BR47" t="str">
        <f t="shared" si="69"/>
        <v>0</v>
      </c>
      <c r="BS47" t="str">
        <f t="shared" si="70"/>
        <v>1</v>
      </c>
      <c r="BT47" t="str">
        <f t="shared" si="71"/>
        <v>0</v>
      </c>
      <c r="BU47" t="str">
        <f t="shared" si="72"/>
        <v>0</v>
      </c>
      <c r="BV47" t="str">
        <f t="shared" si="73"/>
        <v>0</v>
      </c>
      <c r="BW47" t="str">
        <f t="shared" si="74"/>
        <v>0</v>
      </c>
      <c r="BX47" t="str">
        <f t="shared" si="0"/>
        <v>1</v>
      </c>
      <c r="BY47" t="str">
        <f t="shared" si="75"/>
        <v>0</v>
      </c>
      <c r="BZ47" t="str">
        <f t="shared" si="76"/>
        <v>0</v>
      </c>
      <c r="CA47" t="str">
        <f t="shared" si="77"/>
        <v>0</v>
      </c>
      <c r="CB47" t="str">
        <f t="shared" si="78"/>
        <v>0</v>
      </c>
      <c r="CC47" t="str">
        <f t="shared" si="79"/>
        <v>0</v>
      </c>
      <c r="CD47" t="str">
        <f t="shared" si="80"/>
        <v>0</v>
      </c>
      <c r="CE47" t="str">
        <f t="shared" si="81"/>
        <v>1</v>
      </c>
      <c r="CF47" t="str">
        <f t="shared" si="82"/>
        <v>0</v>
      </c>
      <c r="CG47" t="str">
        <f t="shared" si="83"/>
        <v>0</v>
      </c>
      <c r="CH47" t="str">
        <f t="shared" si="84"/>
        <v>0</v>
      </c>
      <c r="CI47" t="str">
        <f t="shared" si="85"/>
        <v>0</v>
      </c>
      <c r="CJ47" t="str">
        <f t="shared" si="86"/>
        <v>0</v>
      </c>
      <c r="CK47" t="str">
        <f t="shared" si="87"/>
        <v>0</v>
      </c>
      <c r="CL47" t="str">
        <f t="shared" si="88"/>
        <v>0</v>
      </c>
      <c r="CM47" t="str">
        <f t="shared" si="89"/>
        <v>0</v>
      </c>
      <c r="CN47" t="str">
        <f t="shared" si="90"/>
        <v>1</v>
      </c>
      <c r="CO47" t="str">
        <f t="shared" si="91"/>
        <v>0</v>
      </c>
      <c r="CP47" t="str">
        <f t="shared" si="92"/>
        <v>0</v>
      </c>
      <c r="CQ47" t="str">
        <f t="shared" si="93"/>
        <v>0</v>
      </c>
      <c r="CR47" t="str">
        <f t="shared" si="94"/>
        <v>0</v>
      </c>
      <c r="CS47" t="str">
        <f t="shared" si="95"/>
        <v>0</v>
      </c>
      <c r="CT47" t="str">
        <f t="shared" si="96"/>
        <v>0</v>
      </c>
      <c r="CU47" t="str">
        <f t="shared" si="97"/>
        <v>0</v>
      </c>
      <c r="CV47" t="str">
        <f t="shared" si="98"/>
        <v>0</v>
      </c>
      <c r="CW47" t="str">
        <f t="shared" si="99"/>
        <v>0</v>
      </c>
      <c r="CX47" t="str">
        <f t="shared" si="100"/>
        <v>0</v>
      </c>
      <c r="CY47" t="str">
        <f t="shared" si="101"/>
        <v>0</v>
      </c>
      <c r="CZ47" t="str">
        <f t="shared" si="102"/>
        <v>0</v>
      </c>
      <c r="DA47" t="str">
        <f t="shared" si="1"/>
        <v>0</v>
      </c>
      <c r="DB47" t="str">
        <f t="shared" si="103"/>
        <v>0</v>
      </c>
      <c r="DC47" t="str">
        <f t="shared" si="104"/>
        <v>0</v>
      </c>
      <c r="DD47" t="str">
        <f t="shared" si="105"/>
        <v>1</v>
      </c>
      <c r="DE47" t="str">
        <f t="shared" si="106"/>
        <v>0</v>
      </c>
      <c r="DF47" t="str">
        <f t="shared" si="107"/>
        <v>0</v>
      </c>
      <c r="DG47" t="str">
        <f t="shared" si="108"/>
        <v>0</v>
      </c>
      <c r="DH47" t="str">
        <f>IF(ISNUMBER(SEARCH("menghindari dorongan fisik,",B47)),"1","0")</f>
        <v>0</v>
      </c>
      <c r="DI47" t="str">
        <f t="shared" si="109"/>
        <v>1</v>
      </c>
      <c r="DJ47" t="str">
        <f t="shared" si="110"/>
        <v>0</v>
      </c>
      <c r="DK47" t="str">
        <f t="shared" si="111"/>
        <v>0</v>
      </c>
      <c r="DL47" t="str">
        <f t="shared" si="112"/>
        <v>0</v>
      </c>
      <c r="DM47" t="str">
        <f t="shared" si="113"/>
        <v>1</v>
      </c>
      <c r="DN47" t="str">
        <f t="shared" si="114"/>
        <v>0</v>
      </c>
      <c r="DO47" t="str">
        <f t="shared" si="115"/>
        <v>0</v>
      </c>
      <c r="DP47" t="str">
        <f t="shared" si="116"/>
        <v>0</v>
      </c>
      <c r="DQ47" t="str">
        <f t="shared" si="117"/>
        <v>1</v>
      </c>
      <c r="DR47" t="str">
        <f t="shared" si="118"/>
        <v>0</v>
      </c>
      <c r="DS47" t="str">
        <f t="shared" si="119"/>
        <v>0</v>
      </c>
      <c r="DT47" t="str">
        <f t="shared" si="120"/>
        <v>0</v>
      </c>
      <c r="DU47" t="str">
        <f t="shared" si="121"/>
        <v>0</v>
      </c>
      <c r="DV47" t="str">
        <f t="shared" si="122"/>
        <v>0</v>
      </c>
      <c r="DW47" t="str">
        <f t="shared" si="123"/>
        <v>0</v>
      </c>
      <c r="DX47" t="str">
        <f t="shared" si="124"/>
        <v>0</v>
      </c>
      <c r="DY47" t="str">
        <f t="shared" si="125"/>
        <v>0</v>
      </c>
      <c r="DZ47" t="str">
        <f t="shared" si="126"/>
        <v>0</v>
      </c>
      <c r="EA47" t="str">
        <f t="shared" si="127"/>
        <v>0</v>
      </c>
      <c r="EB47" t="str">
        <f t="shared" si="128"/>
        <v>1</v>
      </c>
      <c r="EC47" t="str">
        <f t="shared" si="129"/>
        <v>0</v>
      </c>
      <c r="ED47" t="str">
        <f t="shared" si="130"/>
        <v>0</v>
      </c>
      <c r="EE47" t="str">
        <f t="shared" si="131"/>
        <v>0</v>
      </c>
      <c r="EF47" t="str">
        <f t="shared" si="132"/>
        <v>0</v>
      </c>
      <c r="EG47" t="str">
        <f t="shared" si="133"/>
        <v>1</v>
      </c>
      <c r="EH47" t="str">
        <f t="shared" si="134"/>
        <v>0</v>
      </c>
      <c r="EI47" t="str">
        <f t="shared" si="135"/>
        <v>0</v>
      </c>
      <c r="EJ47" t="str">
        <f t="shared" si="136"/>
        <v>0</v>
      </c>
      <c r="EK47" t="str">
        <f t="shared" si="137"/>
        <v>0</v>
      </c>
      <c r="EL47" t="str">
        <f t="shared" si="138"/>
        <v>0</v>
      </c>
      <c r="EM47" t="str">
        <f t="shared" si="139"/>
        <v>0</v>
      </c>
      <c r="EN47" t="str">
        <f t="shared" si="140"/>
        <v>0</v>
      </c>
    </row>
    <row r="48" spans="1:144" ht="39.950000000000003" customHeight="1" x14ac:dyDescent="0.25">
      <c r="A48" t="s">
        <v>181</v>
      </c>
      <c r="B48" s="9" t="s">
        <v>489</v>
      </c>
      <c r="C48" t="str">
        <f t="shared" si="141"/>
        <v>1</v>
      </c>
      <c r="D48" t="str">
        <f t="shared" si="3"/>
        <v>0</v>
      </c>
      <c r="E48" t="str">
        <f t="shared" si="4"/>
        <v>1</v>
      </c>
      <c r="F48" t="str">
        <f t="shared" si="5"/>
        <v>0</v>
      </c>
      <c r="G48" t="str">
        <f t="shared" si="6"/>
        <v>1</v>
      </c>
      <c r="H48" t="str">
        <f t="shared" si="7"/>
        <v>0</v>
      </c>
      <c r="I48" t="str">
        <f t="shared" si="8"/>
        <v>0</v>
      </c>
      <c r="J48" t="str">
        <f t="shared" si="9"/>
        <v>0</v>
      </c>
      <c r="K48" t="str">
        <f t="shared" si="10"/>
        <v>0</v>
      </c>
      <c r="L48" t="str">
        <f t="shared" si="11"/>
        <v>0</v>
      </c>
      <c r="M48" t="str">
        <f t="shared" si="12"/>
        <v>0</v>
      </c>
      <c r="N48" t="str">
        <f t="shared" si="13"/>
        <v>0</v>
      </c>
      <c r="O48" t="str">
        <f t="shared" si="14"/>
        <v>0</v>
      </c>
      <c r="P48" t="str">
        <f t="shared" si="15"/>
        <v>0</v>
      </c>
      <c r="Q48" t="str">
        <f t="shared" si="16"/>
        <v>1</v>
      </c>
      <c r="R48" t="str">
        <f t="shared" si="17"/>
        <v>1</v>
      </c>
      <c r="S48" t="str">
        <f t="shared" si="18"/>
        <v>1</v>
      </c>
      <c r="T48" t="str">
        <f t="shared" si="19"/>
        <v>0</v>
      </c>
      <c r="U48" t="str">
        <f t="shared" si="20"/>
        <v>0</v>
      </c>
      <c r="V48" t="str">
        <f t="shared" si="21"/>
        <v>0</v>
      </c>
      <c r="W48" t="str">
        <f t="shared" si="22"/>
        <v>0</v>
      </c>
      <c r="X48" t="str">
        <f t="shared" si="23"/>
        <v>0</v>
      </c>
      <c r="Y48" t="str">
        <f t="shared" si="24"/>
        <v>0</v>
      </c>
      <c r="Z48" t="str">
        <f t="shared" si="25"/>
        <v>0</v>
      </c>
      <c r="AA48" t="str">
        <f t="shared" si="26"/>
        <v>0</v>
      </c>
      <c r="AB48" t="str">
        <f t="shared" si="27"/>
        <v>0</v>
      </c>
      <c r="AC48" t="str">
        <f t="shared" si="28"/>
        <v>0</v>
      </c>
      <c r="AD48" t="str">
        <f t="shared" si="29"/>
        <v>0</v>
      </c>
      <c r="AE48" t="str">
        <f t="shared" si="30"/>
        <v>1</v>
      </c>
      <c r="AF48" t="str">
        <f t="shared" si="31"/>
        <v>0</v>
      </c>
      <c r="AG48" t="str">
        <f t="shared" si="32"/>
        <v>0</v>
      </c>
      <c r="AH48" t="str">
        <f t="shared" si="33"/>
        <v>0</v>
      </c>
      <c r="AI48" t="str">
        <f t="shared" si="34"/>
        <v>0</v>
      </c>
      <c r="AJ48" t="str">
        <f t="shared" si="35"/>
        <v>0</v>
      </c>
      <c r="AK48" t="str">
        <f t="shared" si="36"/>
        <v>0</v>
      </c>
      <c r="AL48" t="str">
        <f t="shared" si="37"/>
        <v>0</v>
      </c>
      <c r="AM48" t="str">
        <f t="shared" si="38"/>
        <v>0</v>
      </c>
      <c r="AN48" t="str">
        <f t="shared" si="39"/>
        <v>1</v>
      </c>
      <c r="AO48" t="str">
        <f t="shared" si="40"/>
        <v>0</v>
      </c>
      <c r="AP48" t="str">
        <f t="shared" si="41"/>
        <v>0</v>
      </c>
      <c r="AQ48" t="str">
        <f t="shared" si="42"/>
        <v>0</v>
      </c>
      <c r="AR48" t="str">
        <f t="shared" si="43"/>
        <v>0</v>
      </c>
      <c r="AS48" t="str">
        <f t="shared" si="44"/>
        <v>0</v>
      </c>
      <c r="AT48" t="str">
        <f t="shared" si="45"/>
        <v>0</v>
      </c>
      <c r="AU48" t="str">
        <f t="shared" si="46"/>
        <v>0</v>
      </c>
      <c r="AV48" t="str">
        <f t="shared" si="47"/>
        <v>0</v>
      </c>
      <c r="AW48" t="str">
        <f t="shared" si="48"/>
        <v>0</v>
      </c>
      <c r="AX48" t="str">
        <f t="shared" si="49"/>
        <v>0</v>
      </c>
      <c r="AY48" t="str">
        <f t="shared" si="50"/>
        <v>0</v>
      </c>
      <c r="AZ48" t="str">
        <f t="shared" si="51"/>
        <v>0</v>
      </c>
      <c r="BA48" t="str">
        <f t="shared" si="52"/>
        <v>0</v>
      </c>
      <c r="BB48" t="str">
        <f t="shared" si="53"/>
        <v>0</v>
      </c>
      <c r="BC48" t="str">
        <f t="shared" si="54"/>
        <v>1</v>
      </c>
      <c r="BD48" t="str">
        <f t="shared" si="55"/>
        <v>0</v>
      </c>
      <c r="BE48" t="str">
        <f t="shared" si="56"/>
        <v>0</v>
      </c>
      <c r="BF48" t="str">
        <f t="shared" si="57"/>
        <v>0</v>
      </c>
      <c r="BG48" t="str">
        <f t="shared" si="58"/>
        <v>0</v>
      </c>
      <c r="BH48" t="str">
        <f t="shared" si="59"/>
        <v>0</v>
      </c>
      <c r="BI48" t="str">
        <f t="shared" si="60"/>
        <v>0</v>
      </c>
      <c r="BJ48" t="str">
        <f t="shared" si="61"/>
        <v>0</v>
      </c>
      <c r="BK48" t="str">
        <f t="shared" si="62"/>
        <v>0</v>
      </c>
      <c r="BL48" t="str">
        <f t="shared" si="63"/>
        <v>1</v>
      </c>
      <c r="BM48" t="str">
        <f t="shared" si="64"/>
        <v>0</v>
      </c>
      <c r="BN48" t="str">
        <f t="shared" si="65"/>
        <v>0</v>
      </c>
      <c r="BO48" t="str">
        <f t="shared" si="66"/>
        <v>0</v>
      </c>
      <c r="BP48" t="str">
        <f t="shared" si="67"/>
        <v>1</v>
      </c>
      <c r="BQ48" t="str">
        <f t="shared" si="68"/>
        <v>0</v>
      </c>
      <c r="BR48" t="str">
        <f t="shared" si="69"/>
        <v>0</v>
      </c>
      <c r="BS48" t="str">
        <f t="shared" si="70"/>
        <v>1</v>
      </c>
      <c r="BT48" t="str">
        <f t="shared" si="71"/>
        <v>0</v>
      </c>
      <c r="BU48" t="str">
        <f t="shared" si="72"/>
        <v>0</v>
      </c>
      <c r="BV48" t="str">
        <f t="shared" si="73"/>
        <v>0</v>
      </c>
      <c r="BW48" t="str">
        <f t="shared" si="74"/>
        <v>0</v>
      </c>
      <c r="BX48" t="str">
        <f t="shared" si="0"/>
        <v>0</v>
      </c>
      <c r="BY48" t="str">
        <f t="shared" si="75"/>
        <v>0</v>
      </c>
      <c r="BZ48" t="str">
        <f t="shared" si="76"/>
        <v>0</v>
      </c>
      <c r="CA48" t="str">
        <f t="shared" si="77"/>
        <v>0</v>
      </c>
      <c r="CB48" t="str">
        <f t="shared" si="78"/>
        <v>0</v>
      </c>
      <c r="CC48" t="str">
        <f t="shared" si="79"/>
        <v>0</v>
      </c>
      <c r="CD48" t="str">
        <f t="shared" si="80"/>
        <v>0</v>
      </c>
      <c r="CE48" t="str">
        <f t="shared" si="81"/>
        <v>0</v>
      </c>
      <c r="CF48" t="str">
        <f t="shared" si="82"/>
        <v>0</v>
      </c>
      <c r="CG48" t="str">
        <f t="shared" si="83"/>
        <v>1</v>
      </c>
      <c r="CH48" t="str">
        <f t="shared" si="84"/>
        <v>0</v>
      </c>
      <c r="CI48" t="str">
        <f t="shared" si="85"/>
        <v>0</v>
      </c>
      <c r="CJ48" t="str">
        <f t="shared" si="86"/>
        <v>0</v>
      </c>
      <c r="CK48" t="str">
        <f t="shared" si="87"/>
        <v>0</v>
      </c>
      <c r="CL48" t="str">
        <f t="shared" si="88"/>
        <v>0</v>
      </c>
      <c r="CM48" t="str">
        <f t="shared" si="89"/>
        <v>0</v>
      </c>
      <c r="CN48" t="str">
        <f t="shared" si="90"/>
        <v>0</v>
      </c>
      <c r="CO48" t="str">
        <f t="shared" si="91"/>
        <v>0</v>
      </c>
      <c r="CP48" t="str">
        <f t="shared" si="92"/>
        <v>1</v>
      </c>
      <c r="CQ48" t="str">
        <f t="shared" si="93"/>
        <v>0</v>
      </c>
      <c r="CR48" t="str">
        <f t="shared" si="94"/>
        <v>0</v>
      </c>
      <c r="CS48" t="str">
        <f t="shared" si="95"/>
        <v>0</v>
      </c>
      <c r="CT48" t="str">
        <f t="shared" si="96"/>
        <v>0</v>
      </c>
      <c r="CU48" t="str">
        <f t="shared" si="97"/>
        <v>0</v>
      </c>
      <c r="CV48" t="str">
        <f t="shared" si="98"/>
        <v>0</v>
      </c>
      <c r="CW48" t="str">
        <f t="shared" si="99"/>
        <v>0</v>
      </c>
      <c r="CX48" t="str">
        <f t="shared" si="100"/>
        <v>0</v>
      </c>
      <c r="CY48" t="str">
        <f t="shared" si="101"/>
        <v>0</v>
      </c>
      <c r="CZ48" t="str">
        <f t="shared" si="102"/>
        <v>0</v>
      </c>
      <c r="DA48" t="str">
        <f t="shared" si="1"/>
        <v>1</v>
      </c>
      <c r="DB48" t="str">
        <f t="shared" si="103"/>
        <v>0</v>
      </c>
      <c r="DC48" t="str">
        <f t="shared" si="104"/>
        <v>0</v>
      </c>
      <c r="DD48" t="str">
        <f t="shared" si="105"/>
        <v>0</v>
      </c>
      <c r="DE48" t="str">
        <f t="shared" si="106"/>
        <v>0</v>
      </c>
      <c r="DF48" t="str">
        <f t="shared" si="107"/>
        <v>0</v>
      </c>
      <c r="DG48" t="str">
        <f t="shared" si="108"/>
        <v>0</v>
      </c>
      <c r="DH48" t="str">
        <f>IF(ISNUMBER(SEARCH("menghindari dorongan fisik,",B48)),"1","0")</f>
        <v>0</v>
      </c>
      <c r="DI48" t="str">
        <f t="shared" si="109"/>
        <v>0</v>
      </c>
      <c r="DJ48" t="str">
        <f t="shared" si="110"/>
        <v>0</v>
      </c>
      <c r="DK48" t="str">
        <f t="shared" si="111"/>
        <v>0</v>
      </c>
      <c r="DL48" t="str">
        <f t="shared" si="112"/>
        <v>0</v>
      </c>
      <c r="DM48" t="str">
        <f t="shared" si="113"/>
        <v>0</v>
      </c>
      <c r="DN48" t="str">
        <f t="shared" si="114"/>
        <v>1</v>
      </c>
      <c r="DO48" t="str">
        <f t="shared" si="115"/>
        <v>0</v>
      </c>
      <c r="DP48" t="str">
        <f t="shared" si="116"/>
        <v>0</v>
      </c>
      <c r="DQ48" t="str">
        <f t="shared" si="117"/>
        <v>1</v>
      </c>
      <c r="DR48" t="str">
        <f t="shared" si="118"/>
        <v>0</v>
      </c>
      <c r="DS48" t="str">
        <f t="shared" si="119"/>
        <v>0</v>
      </c>
      <c r="DT48" t="str">
        <f t="shared" si="120"/>
        <v>0</v>
      </c>
      <c r="DU48" t="str">
        <f t="shared" si="121"/>
        <v>0</v>
      </c>
      <c r="DV48" t="str">
        <f t="shared" si="122"/>
        <v>0</v>
      </c>
      <c r="DW48" t="str">
        <f t="shared" si="123"/>
        <v>0</v>
      </c>
      <c r="DX48" t="str">
        <f t="shared" si="124"/>
        <v>0</v>
      </c>
      <c r="DY48" t="str">
        <f t="shared" si="125"/>
        <v>1</v>
      </c>
      <c r="DZ48" t="str">
        <f t="shared" si="126"/>
        <v>0</v>
      </c>
      <c r="EA48" t="str">
        <f t="shared" si="127"/>
        <v>0</v>
      </c>
      <c r="EB48" t="str">
        <f t="shared" si="128"/>
        <v>0</v>
      </c>
      <c r="EC48" t="str">
        <f t="shared" si="129"/>
        <v>0</v>
      </c>
      <c r="ED48" t="str">
        <f t="shared" si="130"/>
        <v>0</v>
      </c>
      <c r="EE48" t="str">
        <f t="shared" si="131"/>
        <v>0</v>
      </c>
      <c r="EF48" t="str">
        <f t="shared" si="132"/>
        <v>0</v>
      </c>
      <c r="EG48" t="str">
        <f t="shared" si="133"/>
        <v>1</v>
      </c>
      <c r="EH48" t="str">
        <f t="shared" si="134"/>
        <v>0</v>
      </c>
      <c r="EI48" t="str">
        <f t="shared" si="135"/>
        <v>0</v>
      </c>
      <c r="EJ48" t="str">
        <f t="shared" si="136"/>
        <v>0</v>
      </c>
      <c r="EK48" t="str">
        <f t="shared" si="137"/>
        <v>0</v>
      </c>
      <c r="EL48" t="str">
        <f t="shared" si="138"/>
        <v>0</v>
      </c>
      <c r="EM48" t="str">
        <f t="shared" si="139"/>
        <v>0</v>
      </c>
      <c r="EN48" t="str">
        <f t="shared" si="140"/>
        <v>0</v>
      </c>
    </row>
    <row r="49" spans="1:144" ht="39.950000000000003" customHeight="1" x14ac:dyDescent="0.25">
      <c r="A49" t="s">
        <v>182</v>
      </c>
      <c r="B49" s="2" t="s">
        <v>490</v>
      </c>
      <c r="C49" t="str">
        <f t="shared" si="141"/>
        <v>1</v>
      </c>
      <c r="D49" t="str">
        <f t="shared" si="3"/>
        <v>0</v>
      </c>
      <c r="E49" t="str">
        <f t="shared" si="4"/>
        <v>1</v>
      </c>
      <c r="F49" t="str">
        <f t="shared" si="5"/>
        <v>0</v>
      </c>
      <c r="G49" t="str">
        <f t="shared" si="6"/>
        <v>0</v>
      </c>
      <c r="H49" t="str">
        <f t="shared" si="7"/>
        <v>0</v>
      </c>
      <c r="I49" t="str">
        <f t="shared" si="8"/>
        <v>0</v>
      </c>
      <c r="J49" t="str">
        <f t="shared" si="9"/>
        <v>1</v>
      </c>
      <c r="K49" t="str">
        <f t="shared" si="10"/>
        <v>0</v>
      </c>
      <c r="L49" t="str">
        <f t="shared" si="11"/>
        <v>0</v>
      </c>
      <c r="M49" t="str">
        <f t="shared" si="12"/>
        <v>0</v>
      </c>
      <c r="N49" t="str">
        <f t="shared" si="13"/>
        <v>0</v>
      </c>
      <c r="O49" t="str">
        <f t="shared" si="14"/>
        <v>0</v>
      </c>
      <c r="P49" t="str">
        <f t="shared" si="15"/>
        <v>0</v>
      </c>
      <c r="Q49" t="str">
        <f t="shared" si="16"/>
        <v>1</v>
      </c>
      <c r="R49" t="str">
        <f t="shared" si="17"/>
        <v>1</v>
      </c>
      <c r="S49" t="str">
        <f t="shared" si="18"/>
        <v>1</v>
      </c>
      <c r="T49" t="str">
        <f t="shared" si="19"/>
        <v>0</v>
      </c>
      <c r="U49" t="str">
        <f t="shared" si="20"/>
        <v>0</v>
      </c>
      <c r="V49" t="str">
        <f t="shared" si="21"/>
        <v>0</v>
      </c>
      <c r="W49" t="str">
        <f t="shared" si="22"/>
        <v>0</v>
      </c>
      <c r="X49" t="str">
        <f t="shared" si="23"/>
        <v>0</v>
      </c>
      <c r="Y49" t="str">
        <f t="shared" si="24"/>
        <v>0</v>
      </c>
      <c r="Z49" t="str">
        <f t="shared" si="25"/>
        <v>0</v>
      </c>
      <c r="AA49" t="str">
        <f t="shared" si="26"/>
        <v>0</v>
      </c>
      <c r="AB49" t="str">
        <f t="shared" si="27"/>
        <v>0</v>
      </c>
      <c r="AC49" t="str">
        <f t="shared" si="28"/>
        <v>1</v>
      </c>
      <c r="AD49" t="str">
        <f t="shared" si="29"/>
        <v>0</v>
      </c>
      <c r="AE49" t="str">
        <f t="shared" si="30"/>
        <v>0</v>
      </c>
      <c r="AF49" t="str">
        <f t="shared" si="31"/>
        <v>0</v>
      </c>
      <c r="AG49" t="str">
        <f t="shared" si="32"/>
        <v>0</v>
      </c>
      <c r="AH49" t="str">
        <f t="shared" si="33"/>
        <v>0</v>
      </c>
      <c r="AI49" t="str">
        <f t="shared" si="34"/>
        <v>0</v>
      </c>
      <c r="AJ49" t="str">
        <f t="shared" si="35"/>
        <v>0</v>
      </c>
      <c r="AK49" t="str">
        <f t="shared" si="36"/>
        <v>0</v>
      </c>
      <c r="AL49" t="str">
        <f t="shared" si="37"/>
        <v>0</v>
      </c>
      <c r="AM49" t="str">
        <f t="shared" si="38"/>
        <v>0</v>
      </c>
      <c r="AN49" t="str">
        <f t="shared" si="39"/>
        <v>0</v>
      </c>
      <c r="AO49" t="str">
        <f t="shared" si="40"/>
        <v>0</v>
      </c>
      <c r="AP49" t="str">
        <f t="shared" si="41"/>
        <v>0</v>
      </c>
      <c r="AQ49" t="str">
        <f t="shared" si="42"/>
        <v>0</v>
      </c>
      <c r="AR49" t="str">
        <f t="shared" si="43"/>
        <v>0</v>
      </c>
      <c r="AS49" t="str">
        <f t="shared" si="44"/>
        <v>0</v>
      </c>
      <c r="AT49" t="str">
        <f t="shared" si="45"/>
        <v>0</v>
      </c>
      <c r="AU49" t="str">
        <f t="shared" si="46"/>
        <v>0</v>
      </c>
      <c r="AV49" t="str">
        <f t="shared" si="47"/>
        <v>0</v>
      </c>
      <c r="AW49" t="str">
        <f t="shared" si="48"/>
        <v>0</v>
      </c>
      <c r="AX49" t="str">
        <f t="shared" si="49"/>
        <v>0</v>
      </c>
      <c r="AY49" t="str">
        <f t="shared" si="50"/>
        <v>0</v>
      </c>
      <c r="AZ49" t="str">
        <f t="shared" si="51"/>
        <v>0</v>
      </c>
      <c r="BA49" t="str">
        <f t="shared" si="52"/>
        <v>0</v>
      </c>
      <c r="BB49" t="str">
        <f t="shared" si="53"/>
        <v>0</v>
      </c>
      <c r="BC49" t="str">
        <f t="shared" si="54"/>
        <v>0</v>
      </c>
      <c r="BD49" t="str">
        <f t="shared" si="55"/>
        <v>0</v>
      </c>
      <c r="BE49" t="str">
        <f t="shared" si="56"/>
        <v>0</v>
      </c>
      <c r="BF49" t="str">
        <f t="shared" si="57"/>
        <v>0</v>
      </c>
      <c r="BG49" t="str">
        <f t="shared" si="58"/>
        <v>0</v>
      </c>
      <c r="BH49" t="str">
        <f t="shared" si="59"/>
        <v>0</v>
      </c>
      <c r="BI49" t="str">
        <f t="shared" si="60"/>
        <v>0</v>
      </c>
      <c r="BJ49" t="str">
        <f t="shared" si="61"/>
        <v>0</v>
      </c>
      <c r="BK49" t="str">
        <f t="shared" si="62"/>
        <v>0</v>
      </c>
      <c r="BL49" t="str">
        <f t="shared" si="63"/>
        <v>1</v>
      </c>
      <c r="BM49" t="str">
        <f t="shared" si="64"/>
        <v>0</v>
      </c>
      <c r="BN49" t="str">
        <f t="shared" si="65"/>
        <v>0</v>
      </c>
      <c r="BO49" t="str">
        <f t="shared" si="66"/>
        <v>0</v>
      </c>
      <c r="BP49" t="str">
        <f t="shared" si="67"/>
        <v>1</v>
      </c>
      <c r="BQ49" t="str">
        <f t="shared" si="68"/>
        <v>0</v>
      </c>
      <c r="BR49" t="str">
        <f t="shared" si="69"/>
        <v>0</v>
      </c>
      <c r="BS49" t="str">
        <f t="shared" si="70"/>
        <v>1</v>
      </c>
      <c r="BT49" t="str">
        <f t="shared" si="71"/>
        <v>0</v>
      </c>
      <c r="BU49" t="str">
        <f t="shared" si="72"/>
        <v>0</v>
      </c>
      <c r="BV49" t="str">
        <f t="shared" si="73"/>
        <v>0</v>
      </c>
      <c r="BW49" t="str">
        <f t="shared" si="74"/>
        <v>0</v>
      </c>
      <c r="BX49" t="str">
        <f t="shared" si="0"/>
        <v>0</v>
      </c>
      <c r="BY49" t="str">
        <f t="shared" si="75"/>
        <v>1</v>
      </c>
      <c r="BZ49" t="str">
        <f t="shared" si="76"/>
        <v>0</v>
      </c>
      <c r="CA49" t="str">
        <f t="shared" si="77"/>
        <v>0</v>
      </c>
      <c r="CB49" t="str">
        <f t="shared" si="78"/>
        <v>0</v>
      </c>
      <c r="CC49" t="str">
        <f t="shared" si="79"/>
        <v>0</v>
      </c>
      <c r="CD49" t="str">
        <f t="shared" si="80"/>
        <v>0</v>
      </c>
      <c r="CE49" t="str">
        <f t="shared" si="81"/>
        <v>1</v>
      </c>
      <c r="CF49" t="str">
        <f t="shared" si="82"/>
        <v>0</v>
      </c>
      <c r="CG49" t="str">
        <f t="shared" si="83"/>
        <v>0</v>
      </c>
      <c r="CH49" t="str">
        <f t="shared" si="84"/>
        <v>0</v>
      </c>
      <c r="CI49" t="str">
        <f t="shared" si="85"/>
        <v>0</v>
      </c>
      <c r="CJ49" t="str">
        <f t="shared" si="86"/>
        <v>0</v>
      </c>
      <c r="CK49" t="str">
        <f t="shared" si="87"/>
        <v>0</v>
      </c>
      <c r="CL49" t="str">
        <f t="shared" si="88"/>
        <v>0</v>
      </c>
      <c r="CM49" t="str">
        <f t="shared" si="89"/>
        <v>0</v>
      </c>
      <c r="CN49" t="str">
        <f t="shared" si="90"/>
        <v>0</v>
      </c>
      <c r="CO49" t="str">
        <f t="shared" si="91"/>
        <v>0</v>
      </c>
      <c r="CP49" t="str">
        <f t="shared" si="92"/>
        <v>1</v>
      </c>
      <c r="CQ49" t="str">
        <f t="shared" si="93"/>
        <v>0</v>
      </c>
      <c r="CR49" t="str">
        <f t="shared" si="94"/>
        <v>0</v>
      </c>
      <c r="CS49" t="str">
        <f t="shared" si="95"/>
        <v>1</v>
      </c>
      <c r="CT49" t="str">
        <f t="shared" si="96"/>
        <v>0</v>
      </c>
      <c r="CU49" t="str">
        <f t="shared" si="97"/>
        <v>0</v>
      </c>
      <c r="CV49" t="str">
        <f t="shared" si="98"/>
        <v>0</v>
      </c>
      <c r="CW49" t="str">
        <f t="shared" si="99"/>
        <v>0</v>
      </c>
      <c r="CX49" t="str">
        <f t="shared" si="100"/>
        <v>0</v>
      </c>
      <c r="CY49" t="str">
        <f t="shared" si="101"/>
        <v>0</v>
      </c>
      <c r="CZ49" t="str">
        <f t="shared" si="102"/>
        <v>0</v>
      </c>
      <c r="DA49" t="str">
        <f t="shared" si="1"/>
        <v>0</v>
      </c>
      <c r="DB49" t="str">
        <f t="shared" si="103"/>
        <v>0</v>
      </c>
      <c r="DC49" t="str">
        <f t="shared" si="104"/>
        <v>0</v>
      </c>
      <c r="DD49" t="str">
        <f t="shared" si="105"/>
        <v>0</v>
      </c>
      <c r="DE49" t="str">
        <f t="shared" si="106"/>
        <v>0</v>
      </c>
      <c r="DF49" t="str">
        <f t="shared" si="107"/>
        <v>0</v>
      </c>
      <c r="DG49" t="str">
        <f t="shared" si="108"/>
        <v>0</v>
      </c>
      <c r="DH49" t="str">
        <f>IF(ISNUMBER(SEARCH("menghindari dorongan fisik,",B49)),"1","0")</f>
        <v>0</v>
      </c>
      <c r="DI49" t="str">
        <f t="shared" si="109"/>
        <v>0</v>
      </c>
      <c r="DJ49" t="str">
        <f t="shared" si="110"/>
        <v>0</v>
      </c>
      <c r="DK49" t="str">
        <f t="shared" si="111"/>
        <v>0</v>
      </c>
      <c r="DL49" t="str">
        <f t="shared" si="112"/>
        <v>1</v>
      </c>
      <c r="DM49" t="str">
        <f t="shared" si="113"/>
        <v>0</v>
      </c>
      <c r="DN49" t="str">
        <f t="shared" si="114"/>
        <v>1</v>
      </c>
      <c r="DO49" t="str">
        <f t="shared" si="115"/>
        <v>0</v>
      </c>
      <c r="DP49" t="str">
        <f t="shared" si="116"/>
        <v>0</v>
      </c>
      <c r="DQ49" t="str">
        <f t="shared" si="117"/>
        <v>0</v>
      </c>
      <c r="DR49" t="str">
        <f t="shared" si="118"/>
        <v>1</v>
      </c>
      <c r="DS49" t="str">
        <f t="shared" si="119"/>
        <v>0</v>
      </c>
      <c r="DT49" t="str">
        <f t="shared" si="120"/>
        <v>0</v>
      </c>
      <c r="DU49" t="str">
        <f t="shared" si="121"/>
        <v>0</v>
      </c>
      <c r="DV49" t="str">
        <f t="shared" si="122"/>
        <v>0</v>
      </c>
      <c r="DW49" t="str">
        <f t="shared" si="123"/>
        <v>0</v>
      </c>
      <c r="DX49" t="str">
        <f t="shared" si="124"/>
        <v>0</v>
      </c>
      <c r="DY49" t="str">
        <f t="shared" si="125"/>
        <v>1</v>
      </c>
      <c r="DZ49" t="str">
        <f t="shared" si="126"/>
        <v>0</v>
      </c>
      <c r="EA49" t="str">
        <f t="shared" si="127"/>
        <v>0</v>
      </c>
      <c r="EB49" t="str">
        <f t="shared" si="128"/>
        <v>0</v>
      </c>
      <c r="EC49" t="str">
        <f t="shared" si="129"/>
        <v>0</v>
      </c>
      <c r="ED49" t="str">
        <f t="shared" si="130"/>
        <v>0</v>
      </c>
      <c r="EE49" t="str">
        <f t="shared" si="131"/>
        <v>0</v>
      </c>
      <c r="EF49" t="str">
        <f t="shared" si="132"/>
        <v>0</v>
      </c>
      <c r="EG49" t="str">
        <f t="shared" si="133"/>
        <v>1</v>
      </c>
      <c r="EH49" t="str">
        <f t="shared" si="134"/>
        <v>0</v>
      </c>
      <c r="EI49" t="str">
        <f t="shared" si="135"/>
        <v>0</v>
      </c>
      <c r="EJ49" t="str">
        <f t="shared" si="136"/>
        <v>0</v>
      </c>
      <c r="EK49" t="str">
        <f t="shared" si="137"/>
        <v>0</v>
      </c>
      <c r="EL49" t="str">
        <f t="shared" si="138"/>
        <v>0</v>
      </c>
      <c r="EM49" t="str">
        <f t="shared" si="139"/>
        <v>0</v>
      </c>
      <c r="EN49" t="str">
        <f t="shared" si="140"/>
        <v>0</v>
      </c>
    </row>
    <row r="50" spans="1:144" ht="39.950000000000003" customHeight="1" x14ac:dyDescent="0.25">
      <c r="A50" t="s">
        <v>183</v>
      </c>
      <c r="B50" s="9" t="s">
        <v>491</v>
      </c>
      <c r="C50" t="str">
        <f t="shared" si="141"/>
        <v>1</v>
      </c>
      <c r="D50" t="str">
        <f t="shared" si="3"/>
        <v>0</v>
      </c>
      <c r="E50" t="str">
        <f t="shared" si="4"/>
        <v>0</v>
      </c>
      <c r="F50" t="str">
        <f t="shared" si="5"/>
        <v>1</v>
      </c>
      <c r="G50" t="str">
        <f t="shared" si="6"/>
        <v>0</v>
      </c>
      <c r="H50" t="str">
        <f t="shared" si="7"/>
        <v>0</v>
      </c>
      <c r="I50" t="str">
        <f t="shared" si="8"/>
        <v>0</v>
      </c>
      <c r="J50" t="str">
        <f t="shared" si="9"/>
        <v>0</v>
      </c>
      <c r="K50" t="str">
        <f t="shared" si="10"/>
        <v>0</v>
      </c>
      <c r="L50" t="str">
        <f t="shared" si="11"/>
        <v>0</v>
      </c>
      <c r="M50" t="str">
        <f t="shared" si="12"/>
        <v>1</v>
      </c>
      <c r="N50" t="str">
        <f t="shared" si="13"/>
        <v>0</v>
      </c>
      <c r="O50" t="str">
        <f t="shared" si="14"/>
        <v>0</v>
      </c>
      <c r="P50" t="str">
        <f t="shared" si="15"/>
        <v>0</v>
      </c>
      <c r="Q50" t="str">
        <f t="shared" si="16"/>
        <v>1</v>
      </c>
      <c r="R50" t="str">
        <f t="shared" si="17"/>
        <v>0</v>
      </c>
      <c r="S50" t="str">
        <f t="shared" si="18"/>
        <v>0</v>
      </c>
      <c r="T50" t="str">
        <f t="shared" si="19"/>
        <v>1</v>
      </c>
      <c r="U50" t="str">
        <f t="shared" si="20"/>
        <v>0</v>
      </c>
      <c r="V50" t="str">
        <f t="shared" si="21"/>
        <v>0</v>
      </c>
      <c r="W50" t="str">
        <f t="shared" si="22"/>
        <v>0</v>
      </c>
      <c r="X50" t="str">
        <f t="shared" si="23"/>
        <v>0</v>
      </c>
      <c r="Y50" t="str">
        <f t="shared" si="24"/>
        <v>0</v>
      </c>
      <c r="Z50" t="str">
        <f t="shared" si="25"/>
        <v>0</v>
      </c>
      <c r="AA50" t="str">
        <f t="shared" si="26"/>
        <v>0</v>
      </c>
      <c r="AB50" t="str">
        <f t="shared" si="27"/>
        <v>0</v>
      </c>
      <c r="AC50" t="str">
        <f t="shared" si="28"/>
        <v>0</v>
      </c>
      <c r="AD50" t="str">
        <f t="shared" si="29"/>
        <v>0</v>
      </c>
      <c r="AE50" t="str">
        <f t="shared" si="30"/>
        <v>1</v>
      </c>
      <c r="AF50" t="str">
        <f t="shared" si="31"/>
        <v>0</v>
      </c>
      <c r="AG50" t="str">
        <f t="shared" si="32"/>
        <v>0</v>
      </c>
      <c r="AH50" t="str">
        <f t="shared" si="33"/>
        <v>0</v>
      </c>
      <c r="AI50" t="str">
        <f t="shared" si="34"/>
        <v>0</v>
      </c>
      <c r="AJ50" t="str">
        <f t="shared" si="35"/>
        <v>0</v>
      </c>
      <c r="AK50" t="str">
        <f t="shared" si="36"/>
        <v>0</v>
      </c>
      <c r="AL50" t="str">
        <f t="shared" si="37"/>
        <v>0</v>
      </c>
      <c r="AM50" t="str">
        <f t="shared" si="38"/>
        <v>0</v>
      </c>
      <c r="AN50" t="str">
        <f t="shared" si="39"/>
        <v>1</v>
      </c>
      <c r="AO50" t="str">
        <f t="shared" si="40"/>
        <v>0</v>
      </c>
      <c r="AP50" t="str">
        <f t="shared" si="41"/>
        <v>0</v>
      </c>
      <c r="AQ50" t="str">
        <f t="shared" si="42"/>
        <v>0</v>
      </c>
      <c r="AR50" t="str">
        <f t="shared" si="43"/>
        <v>1</v>
      </c>
      <c r="AS50" t="str">
        <f t="shared" si="44"/>
        <v>0</v>
      </c>
      <c r="AT50" t="str">
        <f t="shared" si="45"/>
        <v>0</v>
      </c>
      <c r="AU50" t="str">
        <f t="shared" si="46"/>
        <v>0</v>
      </c>
      <c r="AV50" t="str">
        <f t="shared" si="47"/>
        <v>0</v>
      </c>
      <c r="AW50" t="str">
        <f t="shared" si="48"/>
        <v>0</v>
      </c>
      <c r="AX50" t="str">
        <f t="shared" si="49"/>
        <v>0</v>
      </c>
      <c r="AY50" t="str">
        <f t="shared" si="50"/>
        <v>0</v>
      </c>
      <c r="AZ50" t="str">
        <f t="shared" si="51"/>
        <v>0</v>
      </c>
      <c r="BA50" t="str">
        <f t="shared" si="52"/>
        <v>0</v>
      </c>
      <c r="BB50" t="str">
        <f t="shared" si="53"/>
        <v>0</v>
      </c>
      <c r="BC50" t="str">
        <f t="shared" si="54"/>
        <v>0</v>
      </c>
      <c r="BD50" t="str">
        <f t="shared" si="55"/>
        <v>1</v>
      </c>
      <c r="BE50" t="str">
        <f t="shared" si="56"/>
        <v>0</v>
      </c>
      <c r="BF50" t="str">
        <f t="shared" si="57"/>
        <v>0</v>
      </c>
      <c r="BG50" t="str">
        <f t="shared" si="58"/>
        <v>0</v>
      </c>
      <c r="BH50" t="str">
        <f t="shared" si="59"/>
        <v>0</v>
      </c>
      <c r="BI50" t="str">
        <f t="shared" si="60"/>
        <v>1</v>
      </c>
      <c r="BJ50" t="str">
        <f t="shared" si="61"/>
        <v>0</v>
      </c>
      <c r="BK50" t="str">
        <f t="shared" si="62"/>
        <v>0</v>
      </c>
      <c r="BL50" t="str">
        <f t="shared" si="63"/>
        <v>0</v>
      </c>
      <c r="BM50" t="str">
        <f t="shared" si="64"/>
        <v>0</v>
      </c>
      <c r="BN50" t="str">
        <f t="shared" si="65"/>
        <v>0</v>
      </c>
      <c r="BO50" t="str">
        <f t="shared" si="66"/>
        <v>0</v>
      </c>
      <c r="BP50" t="str">
        <f t="shared" si="67"/>
        <v>0</v>
      </c>
      <c r="BQ50" t="str">
        <f t="shared" si="68"/>
        <v>0</v>
      </c>
      <c r="BR50" t="str">
        <f t="shared" si="69"/>
        <v>0</v>
      </c>
      <c r="BS50" t="str">
        <f t="shared" si="70"/>
        <v>0</v>
      </c>
      <c r="BT50" t="str">
        <f t="shared" si="71"/>
        <v>0</v>
      </c>
      <c r="BU50" t="str">
        <f t="shared" si="72"/>
        <v>1</v>
      </c>
      <c r="BV50" t="str">
        <f t="shared" si="73"/>
        <v>0</v>
      </c>
      <c r="BW50" t="str">
        <f t="shared" si="74"/>
        <v>0</v>
      </c>
      <c r="BX50" t="str">
        <f t="shared" si="0"/>
        <v>0</v>
      </c>
      <c r="BY50" t="str">
        <f t="shared" si="75"/>
        <v>0</v>
      </c>
      <c r="BZ50" t="str">
        <f t="shared" si="76"/>
        <v>0</v>
      </c>
      <c r="CA50" t="str">
        <f t="shared" si="77"/>
        <v>0</v>
      </c>
      <c r="CB50" t="str">
        <f t="shared" si="78"/>
        <v>0</v>
      </c>
      <c r="CC50" t="str">
        <f t="shared" si="79"/>
        <v>0</v>
      </c>
      <c r="CD50" t="str">
        <f t="shared" si="80"/>
        <v>1</v>
      </c>
      <c r="CE50" t="str">
        <f t="shared" si="81"/>
        <v>0</v>
      </c>
      <c r="CF50" t="str">
        <f t="shared" si="82"/>
        <v>0</v>
      </c>
      <c r="CG50" t="str">
        <f t="shared" si="83"/>
        <v>0</v>
      </c>
      <c r="CH50" t="str">
        <f t="shared" si="84"/>
        <v>0</v>
      </c>
      <c r="CI50" t="str">
        <f t="shared" si="85"/>
        <v>0</v>
      </c>
      <c r="CJ50" t="str">
        <f t="shared" si="86"/>
        <v>0</v>
      </c>
      <c r="CK50" t="str">
        <f t="shared" si="87"/>
        <v>0</v>
      </c>
      <c r="CL50" t="str">
        <f t="shared" si="88"/>
        <v>0</v>
      </c>
      <c r="CM50" t="str">
        <f t="shared" si="89"/>
        <v>0</v>
      </c>
      <c r="CN50" t="str">
        <f t="shared" si="90"/>
        <v>0</v>
      </c>
      <c r="CO50" t="str">
        <f t="shared" si="91"/>
        <v>0</v>
      </c>
      <c r="CP50" t="str">
        <f t="shared" si="92"/>
        <v>0</v>
      </c>
      <c r="CQ50" t="str">
        <f t="shared" si="93"/>
        <v>0</v>
      </c>
      <c r="CR50" t="str">
        <f t="shared" si="94"/>
        <v>0</v>
      </c>
      <c r="CS50" t="str">
        <f t="shared" si="95"/>
        <v>0</v>
      </c>
      <c r="CT50" t="str">
        <f t="shared" si="96"/>
        <v>0</v>
      </c>
      <c r="CU50" t="str">
        <f t="shared" si="97"/>
        <v>0</v>
      </c>
      <c r="CV50" t="str">
        <f t="shared" si="98"/>
        <v>0</v>
      </c>
      <c r="CW50" t="str">
        <f t="shared" si="99"/>
        <v>0</v>
      </c>
      <c r="CX50" t="str">
        <f t="shared" si="100"/>
        <v>0</v>
      </c>
      <c r="CY50" t="str">
        <f t="shared" si="101"/>
        <v>0</v>
      </c>
      <c r="CZ50" t="str">
        <f t="shared" si="102"/>
        <v>0</v>
      </c>
      <c r="DA50" t="str">
        <f t="shared" si="1"/>
        <v>0</v>
      </c>
      <c r="DB50" t="str">
        <f t="shared" si="103"/>
        <v>0</v>
      </c>
      <c r="DC50" t="str">
        <f t="shared" si="104"/>
        <v>0</v>
      </c>
      <c r="DD50" t="str">
        <f t="shared" si="105"/>
        <v>0</v>
      </c>
      <c r="DE50" t="str">
        <f t="shared" si="106"/>
        <v>1</v>
      </c>
      <c r="DF50" t="str">
        <f t="shared" si="107"/>
        <v>0</v>
      </c>
      <c r="DG50" t="str">
        <f t="shared" si="108"/>
        <v>0</v>
      </c>
      <c r="DH50" t="str">
        <f>IF(ISNUMBER(SEARCH("menghindari dorongan fisik,",B50)),"1","0")</f>
        <v>0</v>
      </c>
      <c r="DI50" t="str">
        <f t="shared" si="109"/>
        <v>0</v>
      </c>
      <c r="DJ50" t="str">
        <f t="shared" si="110"/>
        <v>0</v>
      </c>
      <c r="DK50" t="str">
        <f t="shared" si="111"/>
        <v>0</v>
      </c>
      <c r="DL50" t="str">
        <f t="shared" si="112"/>
        <v>0</v>
      </c>
      <c r="DM50" t="str">
        <f t="shared" si="113"/>
        <v>1</v>
      </c>
      <c r="DN50" t="str">
        <f t="shared" si="114"/>
        <v>1</v>
      </c>
      <c r="DO50" t="str">
        <f t="shared" si="115"/>
        <v>0</v>
      </c>
      <c r="DP50" t="str">
        <f t="shared" si="116"/>
        <v>0</v>
      </c>
      <c r="DQ50" t="str">
        <f t="shared" si="117"/>
        <v>1</v>
      </c>
      <c r="DR50" t="str">
        <f t="shared" si="118"/>
        <v>0</v>
      </c>
      <c r="DS50" t="str">
        <f t="shared" si="119"/>
        <v>0</v>
      </c>
      <c r="DT50" t="str">
        <f t="shared" si="120"/>
        <v>0</v>
      </c>
      <c r="DU50" t="str">
        <f t="shared" si="121"/>
        <v>0</v>
      </c>
      <c r="DV50" t="str">
        <f t="shared" si="122"/>
        <v>0</v>
      </c>
      <c r="DW50" t="str">
        <f t="shared" si="123"/>
        <v>0</v>
      </c>
      <c r="DX50" t="str">
        <f t="shared" si="124"/>
        <v>0</v>
      </c>
      <c r="DY50" t="str">
        <f t="shared" si="125"/>
        <v>1</v>
      </c>
      <c r="DZ50" t="str">
        <f t="shared" si="126"/>
        <v>0</v>
      </c>
      <c r="EA50" t="str">
        <f t="shared" si="127"/>
        <v>0</v>
      </c>
      <c r="EB50" t="str">
        <f t="shared" si="128"/>
        <v>0</v>
      </c>
      <c r="EC50" t="str">
        <f t="shared" si="129"/>
        <v>0</v>
      </c>
      <c r="ED50" t="str">
        <f t="shared" si="130"/>
        <v>0</v>
      </c>
      <c r="EE50" t="str">
        <f t="shared" si="131"/>
        <v>0</v>
      </c>
      <c r="EF50" t="str">
        <f t="shared" si="132"/>
        <v>0</v>
      </c>
      <c r="EG50" t="str">
        <f t="shared" si="133"/>
        <v>1</v>
      </c>
      <c r="EH50" t="str">
        <f t="shared" si="134"/>
        <v>0</v>
      </c>
      <c r="EI50" t="str">
        <f t="shared" si="135"/>
        <v>0</v>
      </c>
      <c r="EJ50" t="str">
        <f t="shared" si="136"/>
        <v>0</v>
      </c>
      <c r="EK50" t="str">
        <f t="shared" si="137"/>
        <v>0</v>
      </c>
      <c r="EL50" t="str">
        <f t="shared" si="138"/>
        <v>0</v>
      </c>
      <c r="EM50" t="str">
        <f t="shared" si="139"/>
        <v>0</v>
      </c>
      <c r="EN50" t="str">
        <f t="shared" si="140"/>
        <v>0</v>
      </c>
    </row>
    <row r="51" spans="1:144" ht="39.950000000000003" customHeight="1" x14ac:dyDescent="0.25">
      <c r="A51" t="s">
        <v>184</v>
      </c>
      <c r="B51" s="9" t="s">
        <v>492</v>
      </c>
      <c r="C51" t="str">
        <f t="shared" si="141"/>
        <v>1</v>
      </c>
      <c r="D51" t="str">
        <f t="shared" si="3"/>
        <v>0</v>
      </c>
      <c r="E51" t="str">
        <f t="shared" si="4"/>
        <v>0</v>
      </c>
      <c r="F51" t="str">
        <f t="shared" si="5"/>
        <v>1</v>
      </c>
      <c r="G51" t="str">
        <f t="shared" si="6"/>
        <v>0</v>
      </c>
      <c r="H51" t="str">
        <f t="shared" si="7"/>
        <v>0</v>
      </c>
      <c r="I51" t="str">
        <f t="shared" si="8"/>
        <v>0</v>
      </c>
      <c r="J51" t="str">
        <f t="shared" si="9"/>
        <v>0</v>
      </c>
      <c r="K51" t="str">
        <f t="shared" si="10"/>
        <v>0</v>
      </c>
      <c r="L51" t="str">
        <f t="shared" si="11"/>
        <v>0</v>
      </c>
      <c r="M51" t="str">
        <f t="shared" si="12"/>
        <v>0</v>
      </c>
      <c r="N51" t="str">
        <f t="shared" si="13"/>
        <v>0</v>
      </c>
      <c r="O51" t="str">
        <f t="shared" si="14"/>
        <v>1</v>
      </c>
      <c r="P51" t="str">
        <f t="shared" si="15"/>
        <v>0</v>
      </c>
      <c r="Q51" t="str">
        <f t="shared" si="16"/>
        <v>0</v>
      </c>
      <c r="R51" t="str">
        <f t="shared" si="17"/>
        <v>0</v>
      </c>
      <c r="S51" t="str">
        <f t="shared" si="18"/>
        <v>0</v>
      </c>
      <c r="T51" t="str">
        <f t="shared" si="19"/>
        <v>0</v>
      </c>
      <c r="U51" t="str">
        <f t="shared" si="20"/>
        <v>0</v>
      </c>
      <c r="V51" t="str">
        <f t="shared" si="21"/>
        <v>0</v>
      </c>
      <c r="W51" t="str">
        <f t="shared" si="22"/>
        <v>0</v>
      </c>
      <c r="X51" t="str">
        <f t="shared" si="23"/>
        <v>0</v>
      </c>
      <c r="Y51" t="str">
        <f t="shared" si="24"/>
        <v>0</v>
      </c>
      <c r="Z51" t="str">
        <f t="shared" si="25"/>
        <v>0</v>
      </c>
      <c r="AA51" t="str">
        <f t="shared" si="26"/>
        <v>0</v>
      </c>
      <c r="AB51" t="str">
        <f t="shared" si="27"/>
        <v>0</v>
      </c>
      <c r="AC51" t="str">
        <f t="shared" si="28"/>
        <v>1</v>
      </c>
      <c r="AD51" t="str">
        <f t="shared" si="29"/>
        <v>0</v>
      </c>
      <c r="AE51" t="str">
        <f t="shared" si="30"/>
        <v>0</v>
      </c>
      <c r="AF51" t="str">
        <f t="shared" si="31"/>
        <v>0</v>
      </c>
      <c r="AG51" t="str">
        <f t="shared" si="32"/>
        <v>0</v>
      </c>
      <c r="AH51" t="str">
        <f t="shared" si="33"/>
        <v>0</v>
      </c>
      <c r="AI51" t="str">
        <f t="shared" si="34"/>
        <v>0</v>
      </c>
      <c r="AJ51" t="str">
        <f t="shared" si="35"/>
        <v>0</v>
      </c>
      <c r="AK51" t="str">
        <f t="shared" si="36"/>
        <v>0</v>
      </c>
      <c r="AL51" t="str">
        <f t="shared" si="37"/>
        <v>0</v>
      </c>
      <c r="AM51" t="str">
        <f t="shared" si="38"/>
        <v>1</v>
      </c>
      <c r="AN51" t="str">
        <f t="shared" si="39"/>
        <v>0</v>
      </c>
      <c r="AO51" t="str">
        <f t="shared" si="40"/>
        <v>0</v>
      </c>
      <c r="AP51" t="str">
        <f t="shared" si="41"/>
        <v>0</v>
      </c>
      <c r="AQ51" t="str">
        <f t="shared" si="42"/>
        <v>0</v>
      </c>
      <c r="AR51" t="str">
        <f t="shared" si="43"/>
        <v>1</v>
      </c>
      <c r="AS51" t="str">
        <f t="shared" si="44"/>
        <v>0</v>
      </c>
      <c r="AT51" t="str">
        <f t="shared" si="45"/>
        <v>0</v>
      </c>
      <c r="AU51" t="str">
        <f t="shared" si="46"/>
        <v>0</v>
      </c>
      <c r="AV51" t="str">
        <f t="shared" si="47"/>
        <v>0</v>
      </c>
      <c r="AW51" t="str">
        <f t="shared" si="48"/>
        <v>0</v>
      </c>
      <c r="AX51" t="str">
        <f t="shared" si="49"/>
        <v>0</v>
      </c>
      <c r="AY51" t="str">
        <f t="shared" si="50"/>
        <v>0</v>
      </c>
      <c r="AZ51" t="str">
        <f t="shared" si="51"/>
        <v>0</v>
      </c>
      <c r="BA51" t="str">
        <f t="shared" si="52"/>
        <v>0</v>
      </c>
      <c r="BB51" t="str">
        <f t="shared" si="53"/>
        <v>0</v>
      </c>
      <c r="BC51" t="str">
        <f t="shared" si="54"/>
        <v>0</v>
      </c>
      <c r="BD51" t="str">
        <f t="shared" si="55"/>
        <v>0</v>
      </c>
      <c r="BE51" t="str">
        <f t="shared" si="56"/>
        <v>0</v>
      </c>
      <c r="BF51" t="str">
        <f t="shared" si="57"/>
        <v>0</v>
      </c>
      <c r="BG51" t="str">
        <f t="shared" si="58"/>
        <v>0</v>
      </c>
      <c r="BH51" t="str">
        <f t="shared" si="59"/>
        <v>0</v>
      </c>
      <c r="BI51" t="str">
        <f t="shared" si="60"/>
        <v>0</v>
      </c>
      <c r="BJ51" t="str">
        <f t="shared" si="61"/>
        <v>1</v>
      </c>
      <c r="BK51" t="str">
        <f t="shared" si="62"/>
        <v>0</v>
      </c>
      <c r="BL51" t="str">
        <f t="shared" si="63"/>
        <v>0</v>
      </c>
      <c r="BM51" t="str">
        <f t="shared" si="64"/>
        <v>0</v>
      </c>
      <c r="BN51" t="str">
        <f t="shared" si="65"/>
        <v>0</v>
      </c>
      <c r="BO51" t="str">
        <f t="shared" si="66"/>
        <v>0</v>
      </c>
      <c r="BP51" t="str">
        <f t="shared" si="67"/>
        <v>1</v>
      </c>
      <c r="BQ51" t="str">
        <f t="shared" si="68"/>
        <v>0</v>
      </c>
      <c r="BR51" t="str">
        <f t="shared" si="69"/>
        <v>0</v>
      </c>
      <c r="BS51" t="str">
        <f t="shared" si="70"/>
        <v>1</v>
      </c>
      <c r="BT51" t="str">
        <f t="shared" si="71"/>
        <v>0</v>
      </c>
      <c r="BU51" t="str">
        <f t="shared" si="72"/>
        <v>0</v>
      </c>
      <c r="BV51" t="str">
        <f t="shared" si="73"/>
        <v>0</v>
      </c>
      <c r="BW51" t="str">
        <f t="shared" si="74"/>
        <v>0</v>
      </c>
      <c r="BX51" t="str">
        <f t="shared" si="0"/>
        <v>0</v>
      </c>
      <c r="BY51" t="str">
        <f t="shared" si="75"/>
        <v>1</v>
      </c>
      <c r="BZ51" t="str">
        <f t="shared" si="76"/>
        <v>0</v>
      </c>
      <c r="CA51" t="str">
        <f t="shared" si="77"/>
        <v>0</v>
      </c>
      <c r="CB51" t="str">
        <f t="shared" si="78"/>
        <v>0</v>
      </c>
      <c r="CC51" t="str">
        <f t="shared" si="79"/>
        <v>0</v>
      </c>
      <c r="CD51" t="str">
        <f t="shared" si="80"/>
        <v>0</v>
      </c>
      <c r="CE51" t="str">
        <f t="shared" si="81"/>
        <v>0</v>
      </c>
      <c r="CF51" t="str">
        <f t="shared" si="82"/>
        <v>0</v>
      </c>
      <c r="CG51" t="str">
        <f t="shared" si="83"/>
        <v>1</v>
      </c>
      <c r="CH51" t="str">
        <f t="shared" si="84"/>
        <v>0</v>
      </c>
      <c r="CI51" t="str">
        <f t="shared" si="85"/>
        <v>0</v>
      </c>
      <c r="CJ51" t="str">
        <f t="shared" si="86"/>
        <v>0</v>
      </c>
      <c r="CK51" t="str">
        <f t="shared" si="87"/>
        <v>0</v>
      </c>
      <c r="CL51" t="str">
        <f t="shared" si="88"/>
        <v>0</v>
      </c>
      <c r="CM51" t="str">
        <f t="shared" si="89"/>
        <v>0</v>
      </c>
      <c r="CN51" t="str">
        <f t="shared" si="90"/>
        <v>0</v>
      </c>
      <c r="CO51" t="str">
        <f t="shared" si="91"/>
        <v>0</v>
      </c>
      <c r="CP51" t="str">
        <f t="shared" si="92"/>
        <v>0</v>
      </c>
      <c r="CQ51" t="str">
        <f t="shared" si="93"/>
        <v>0</v>
      </c>
      <c r="CR51" t="str">
        <f t="shared" si="94"/>
        <v>0</v>
      </c>
      <c r="CS51" t="str">
        <f t="shared" si="95"/>
        <v>0</v>
      </c>
      <c r="CT51" t="str">
        <f t="shared" si="96"/>
        <v>0</v>
      </c>
      <c r="CU51" t="str">
        <f t="shared" si="97"/>
        <v>0</v>
      </c>
      <c r="CV51" t="str">
        <f t="shared" si="98"/>
        <v>0</v>
      </c>
      <c r="CW51" t="str">
        <f t="shared" si="99"/>
        <v>0</v>
      </c>
      <c r="CX51" t="str">
        <f t="shared" si="100"/>
        <v>0</v>
      </c>
      <c r="CY51" t="str">
        <f t="shared" si="101"/>
        <v>0</v>
      </c>
      <c r="CZ51" t="str">
        <f t="shared" si="102"/>
        <v>0</v>
      </c>
      <c r="DA51" t="str">
        <f t="shared" si="1"/>
        <v>0</v>
      </c>
      <c r="DB51" t="str">
        <f t="shared" si="103"/>
        <v>0</v>
      </c>
      <c r="DC51" t="str">
        <f t="shared" si="104"/>
        <v>0</v>
      </c>
      <c r="DD51" t="str">
        <f t="shared" si="105"/>
        <v>1</v>
      </c>
      <c r="DE51" t="str">
        <f t="shared" si="106"/>
        <v>0</v>
      </c>
      <c r="DF51" t="str">
        <f t="shared" si="107"/>
        <v>0</v>
      </c>
      <c r="DG51" t="str">
        <f t="shared" si="108"/>
        <v>0</v>
      </c>
      <c r="DH51" t="str">
        <f>IF(ISNUMBER(SEARCH("menghindari dorongan fisik,",B51)),"1","0")</f>
        <v>0</v>
      </c>
      <c r="DI51" t="str">
        <f t="shared" si="109"/>
        <v>0</v>
      </c>
      <c r="DJ51" t="str">
        <f t="shared" si="110"/>
        <v>0</v>
      </c>
      <c r="DK51" t="str">
        <f t="shared" si="111"/>
        <v>0</v>
      </c>
      <c r="DL51" t="str">
        <f t="shared" si="112"/>
        <v>0</v>
      </c>
      <c r="DM51" t="str">
        <f t="shared" si="113"/>
        <v>0</v>
      </c>
      <c r="DN51" t="str">
        <f t="shared" si="114"/>
        <v>0</v>
      </c>
      <c r="DO51" t="str">
        <f t="shared" si="115"/>
        <v>0</v>
      </c>
      <c r="DP51" t="str">
        <f t="shared" si="116"/>
        <v>0</v>
      </c>
      <c r="DQ51" t="str">
        <f t="shared" si="117"/>
        <v>0</v>
      </c>
      <c r="DR51" t="str">
        <f t="shared" si="118"/>
        <v>0</v>
      </c>
      <c r="DS51" t="str">
        <f t="shared" si="119"/>
        <v>0</v>
      </c>
      <c r="DT51" t="str">
        <f t="shared" si="120"/>
        <v>0</v>
      </c>
      <c r="DU51" t="str">
        <f t="shared" si="121"/>
        <v>0</v>
      </c>
      <c r="DV51" t="str">
        <f t="shared" si="122"/>
        <v>1</v>
      </c>
      <c r="DW51" t="str">
        <f t="shared" si="123"/>
        <v>0</v>
      </c>
      <c r="DX51" t="str">
        <f t="shared" si="124"/>
        <v>0</v>
      </c>
      <c r="DY51" t="str">
        <f t="shared" si="125"/>
        <v>1</v>
      </c>
      <c r="DZ51" t="str">
        <f t="shared" si="126"/>
        <v>0</v>
      </c>
      <c r="EA51" t="str">
        <f t="shared" si="127"/>
        <v>0</v>
      </c>
      <c r="EB51" t="str">
        <f t="shared" si="128"/>
        <v>0</v>
      </c>
      <c r="EC51" t="str">
        <f t="shared" si="129"/>
        <v>0</v>
      </c>
      <c r="ED51" t="str">
        <f t="shared" si="130"/>
        <v>0</v>
      </c>
      <c r="EE51" t="str">
        <f t="shared" si="131"/>
        <v>0</v>
      </c>
      <c r="EF51" t="str">
        <f t="shared" si="132"/>
        <v>0</v>
      </c>
      <c r="EG51" t="str">
        <f t="shared" si="133"/>
        <v>1</v>
      </c>
      <c r="EH51" t="str">
        <f t="shared" si="134"/>
        <v>0</v>
      </c>
      <c r="EI51" t="str">
        <f t="shared" si="135"/>
        <v>0</v>
      </c>
      <c r="EJ51" t="str">
        <f t="shared" si="136"/>
        <v>1</v>
      </c>
      <c r="EK51" t="str">
        <f t="shared" si="137"/>
        <v>0</v>
      </c>
      <c r="EL51" t="str">
        <f t="shared" si="138"/>
        <v>0</v>
      </c>
      <c r="EM51" t="str">
        <f t="shared" si="139"/>
        <v>0</v>
      </c>
      <c r="EN51" t="str">
        <f t="shared" si="140"/>
        <v>0</v>
      </c>
    </row>
    <row r="52" spans="1:144" ht="39.950000000000003" customHeight="1" x14ac:dyDescent="0.25">
      <c r="A52" t="s">
        <v>185</v>
      </c>
      <c r="B52" s="9" t="s">
        <v>493</v>
      </c>
      <c r="C52" t="str">
        <f t="shared" si="141"/>
        <v>1</v>
      </c>
      <c r="D52" t="str">
        <f t="shared" si="3"/>
        <v>0</v>
      </c>
      <c r="E52" t="str">
        <f t="shared" si="4"/>
        <v>0</v>
      </c>
      <c r="F52" t="str">
        <f t="shared" si="5"/>
        <v>1</v>
      </c>
      <c r="G52" t="str">
        <f t="shared" si="6"/>
        <v>1</v>
      </c>
      <c r="H52" t="str">
        <f t="shared" si="7"/>
        <v>0</v>
      </c>
      <c r="I52" t="str">
        <f t="shared" si="8"/>
        <v>0</v>
      </c>
      <c r="J52" t="str">
        <f t="shared" si="9"/>
        <v>0</v>
      </c>
      <c r="K52" t="str">
        <f t="shared" si="10"/>
        <v>0</v>
      </c>
      <c r="L52" t="str">
        <f t="shared" si="11"/>
        <v>0</v>
      </c>
      <c r="M52" t="str">
        <f t="shared" si="12"/>
        <v>0</v>
      </c>
      <c r="N52" t="str">
        <f t="shared" si="13"/>
        <v>0</v>
      </c>
      <c r="O52" t="str">
        <f t="shared" si="14"/>
        <v>0</v>
      </c>
      <c r="P52" t="str">
        <f t="shared" si="15"/>
        <v>0</v>
      </c>
      <c r="Q52" t="str">
        <f t="shared" si="16"/>
        <v>0</v>
      </c>
      <c r="R52" t="str">
        <f t="shared" si="17"/>
        <v>1</v>
      </c>
      <c r="S52" t="str">
        <f t="shared" si="18"/>
        <v>0</v>
      </c>
      <c r="T52" t="str">
        <f t="shared" si="19"/>
        <v>0</v>
      </c>
      <c r="U52" t="str">
        <f t="shared" si="20"/>
        <v>0</v>
      </c>
      <c r="V52" t="str">
        <f t="shared" si="21"/>
        <v>0</v>
      </c>
      <c r="W52" t="str">
        <f t="shared" si="22"/>
        <v>0</v>
      </c>
      <c r="X52" t="str">
        <f t="shared" si="23"/>
        <v>0</v>
      </c>
      <c r="Y52" t="str">
        <f t="shared" si="24"/>
        <v>0</v>
      </c>
      <c r="Z52" t="str">
        <f t="shared" si="25"/>
        <v>0</v>
      </c>
      <c r="AA52" t="str">
        <f t="shared" si="26"/>
        <v>1</v>
      </c>
      <c r="AB52" t="str">
        <f t="shared" si="27"/>
        <v>0</v>
      </c>
      <c r="AC52" t="str">
        <f t="shared" si="28"/>
        <v>0</v>
      </c>
      <c r="AD52" t="str">
        <f t="shared" si="29"/>
        <v>0</v>
      </c>
      <c r="AE52" t="str">
        <f t="shared" si="30"/>
        <v>0</v>
      </c>
      <c r="AF52" t="str">
        <f t="shared" si="31"/>
        <v>0</v>
      </c>
      <c r="AG52" t="str">
        <f t="shared" si="32"/>
        <v>0</v>
      </c>
      <c r="AH52" t="str">
        <f t="shared" si="33"/>
        <v>0</v>
      </c>
      <c r="AI52" t="str">
        <f t="shared" si="34"/>
        <v>1</v>
      </c>
      <c r="AJ52" t="str">
        <f t="shared" si="35"/>
        <v>0</v>
      </c>
      <c r="AK52" t="str">
        <f t="shared" si="36"/>
        <v>0</v>
      </c>
      <c r="AL52" t="str">
        <f t="shared" si="37"/>
        <v>0</v>
      </c>
      <c r="AM52" t="str">
        <f t="shared" si="38"/>
        <v>0</v>
      </c>
      <c r="AN52" t="str">
        <f t="shared" si="39"/>
        <v>0</v>
      </c>
      <c r="AO52" t="str">
        <f t="shared" si="40"/>
        <v>0</v>
      </c>
      <c r="AP52" t="str">
        <f t="shared" si="41"/>
        <v>0</v>
      </c>
      <c r="AQ52" t="str">
        <f t="shared" si="42"/>
        <v>0</v>
      </c>
      <c r="AR52" t="str">
        <f t="shared" si="43"/>
        <v>1</v>
      </c>
      <c r="AS52" t="str">
        <f t="shared" si="44"/>
        <v>0</v>
      </c>
      <c r="AT52" t="str">
        <f t="shared" si="45"/>
        <v>0</v>
      </c>
      <c r="AU52" t="str">
        <f t="shared" si="46"/>
        <v>0</v>
      </c>
      <c r="AV52" t="str">
        <f t="shared" si="47"/>
        <v>0</v>
      </c>
      <c r="AW52" t="str">
        <f t="shared" si="48"/>
        <v>0</v>
      </c>
      <c r="AX52" t="str">
        <f t="shared" si="49"/>
        <v>0</v>
      </c>
      <c r="AY52" t="str">
        <f t="shared" si="50"/>
        <v>0</v>
      </c>
      <c r="AZ52" t="str">
        <f t="shared" si="51"/>
        <v>0</v>
      </c>
      <c r="BA52" t="str">
        <f t="shared" si="52"/>
        <v>0</v>
      </c>
      <c r="BB52" t="str">
        <f t="shared" si="53"/>
        <v>0</v>
      </c>
      <c r="BC52" t="str">
        <f t="shared" si="54"/>
        <v>0</v>
      </c>
      <c r="BD52" t="str">
        <f t="shared" si="55"/>
        <v>1</v>
      </c>
      <c r="BE52" t="str">
        <f t="shared" si="56"/>
        <v>0</v>
      </c>
      <c r="BF52" t="str">
        <f t="shared" si="57"/>
        <v>0</v>
      </c>
      <c r="BG52" t="str">
        <f t="shared" si="58"/>
        <v>0</v>
      </c>
      <c r="BH52" t="str">
        <f t="shared" si="59"/>
        <v>0</v>
      </c>
      <c r="BI52" t="str">
        <f t="shared" si="60"/>
        <v>0</v>
      </c>
      <c r="BJ52" t="str">
        <f t="shared" si="61"/>
        <v>1</v>
      </c>
      <c r="BK52" t="str">
        <f t="shared" si="62"/>
        <v>0</v>
      </c>
      <c r="BL52" t="str">
        <f t="shared" si="63"/>
        <v>0</v>
      </c>
      <c r="BM52" t="str">
        <f t="shared" si="64"/>
        <v>0</v>
      </c>
      <c r="BN52" t="str">
        <f t="shared" si="65"/>
        <v>0</v>
      </c>
      <c r="BO52" t="str">
        <f t="shared" si="66"/>
        <v>0</v>
      </c>
      <c r="BP52" t="str">
        <f t="shared" si="67"/>
        <v>1</v>
      </c>
      <c r="BQ52" t="str">
        <f t="shared" si="68"/>
        <v>0</v>
      </c>
      <c r="BR52" t="str">
        <f t="shared" si="69"/>
        <v>0</v>
      </c>
      <c r="BS52" t="str">
        <f t="shared" si="70"/>
        <v>0</v>
      </c>
      <c r="BT52" t="str">
        <f t="shared" si="71"/>
        <v>0</v>
      </c>
      <c r="BU52" t="str">
        <f t="shared" si="72"/>
        <v>0</v>
      </c>
      <c r="BV52" t="str">
        <f t="shared" si="73"/>
        <v>0</v>
      </c>
      <c r="BW52" t="str">
        <f t="shared" si="74"/>
        <v>0</v>
      </c>
      <c r="BX52" t="str">
        <f t="shared" si="0"/>
        <v>0</v>
      </c>
      <c r="BY52" t="str">
        <f t="shared" si="75"/>
        <v>1</v>
      </c>
      <c r="BZ52" t="str">
        <f t="shared" si="76"/>
        <v>0</v>
      </c>
      <c r="CA52" t="str">
        <f t="shared" si="77"/>
        <v>0</v>
      </c>
      <c r="CB52" t="str">
        <f t="shared" si="78"/>
        <v>0</v>
      </c>
      <c r="CC52" t="str">
        <f t="shared" si="79"/>
        <v>0</v>
      </c>
      <c r="CD52" t="str">
        <f t="shared" si="80"/>
        <v>0</v>
      </c>
      <c r="CE52" t="str">
        <f t="shared" si="81"/>
        <v>1</v>
      </c>
      <c r="CF52" t="str">
        <f t="shared" si="82"/>
        <v>0</v>
      </c>
      <c r="CG52" t="str">
        <f t="shared" si="83"/>
        <v>0</v>
      </c>
      <c r="CH52" t="str">
        <f t="shared" si="84"/>
        <v>0</v>
      </c>
      <c r="CI52" t="str">
        <f t="shared" si="85"/>
        <v>0</v>
      </c>
      <c r="CJ52" t="str">
        <f t="shared" si="86"/>
        <v>0</v>
      </c>
      <c r="CK52" t="str">
        <f t="shared" si="87"/>
        <v>0</v>
      </c>
      <c r="CL52" t="str">
        <f t="shared" si="88"/>
        <v>0</v>
      </c>
      <c r="CM52" t="str">
        <f t="shared" si="89"/>
        <v>0</v>
      </c>
      <c r="CN52" t="str">
        <f t="shared" si="90"/>
        <v>1</v>
      </c>
      <c r="CO52" t="str">
        <f t="shared" si="91"/>
        <v>0</v>
      </c>
      <c r="CP52" t="str">
        <f t="shared" si="92"/>
        <v>0</v>
      </c>
      <c r="CQ52" t="str">
        <f t="shared" si="93"/>
        <v>0</v>
      </c>
      <c r="CR52" t="str">
        <f t="shared" si="94"/>
        <v>0</v>
      </c>
      <c r="CS52" t="str">
        <f t="shared" si="95"/>
        <v>0</v>
      </c>
      <c r="CT52" t="str">
        <f t="shared" si="96"/>
        <v>0</v>
      </c>
      <c r="CU52" t="str">
        <f t="shared" si="97"/>
        <v>0</v>
      </c>
      <c r="CV52" t="str">
        <f t="shared" si="98"/>
        <v>0</v>
      </c>
      <c r="CW52" t="str">
        <f t="shared" si="99"/>
        <v>0</v>
      </c>
      <c r="CX52" t="str">
        <f t="shared" si="100"/>
        <v>0</v>
      </c>
      <c r="CY52" t="str">
        <f t="shared" si="101"/>
        <v>0</v>
      </c>
      <c r="CZ52" t="str">
        <f t="shared" si="102"/>
        <v>0</v>
      </c>
      <c r="DA52" t="str">
        <f t="shared" si="1"/>
        <v>0</v>
      </c>
      <c r="DB52" t="str">
        <f t="shared" si="103"/>
        <v>0</v>
      </c>
      <c r="DC52" t="str">
        <f t="shared" si="104"/>
        <v>0</v>
      </c>
      <c r="DD52" t="str">
        <f t="shared" si="105"/>
        <v>1</v>
      </c>
      <c r="DE52" t="str">
        <f t="shared" si="106"/>
        <v>0</v>
      </c>
      <c r="DF52" t="str">
        <f t="shared" si="107"/>
        <v>0</v>
      </c>
      <c r="DG52" t="str">
        <f t="shared" si="108"/>
        <v>0</v>
      </c>
      <c r="DH52" t="str">
        <f>IF(ISNUMBER(SEARCH("menghindari dorongan fisik,",B52)),"1","0")</f>
        <v>0</v>
      </c>
      <c r="DI52" t="str">
        <f t="shared" si="109"/>
        <v>1</v>
      </c>
      <c r="DJ52" t="str">
        <f t="shared" si="110"/>
        <v>0</v>
      </c>
      <c r="DK52" t="str">
        <f t="shared" si="111"/>
        <v>0</v>
      </c>
      <c r="DL52" t="str">
        <f t="shared" si="112"/>
        <v>0</v>
      </c>
      <c r="DM52" t="str">
        <f t="shared" si="113"/>
        <v>1</v>
      </c>
      <c r="DN52" t="str">
        <f t="shared" si="114"/>
        <v>0</v>
      </c>
      <c r="DO52" t="str">
        <f t="shared" si="115"/>
        <v>0</v>
      </c>
      <c r="DP52" t="str">
        <f t="shared" si="116"/>
        <v>0</v>
      </c>
      <c r="DQ52" t="str">
        <f t="shared" si="117"/>
        <v>1</v>
      </c>
      <c r="DR52" t="str">
        <f t="shared" si="118"/>
        <v>0</v>
      </c>
      <c r="DS52" t="str">
        <f t="shared" si="119"/>
        <v>0</v>
      </c>
      <c r="DT52" t="str">
        <f t="shared" si="120"/>
        <v>0</v>
      </c>
      <c r="DU52" t="str">
        <f t="shared" si="121"/>
        <v>0</v>
      </c>
      <c r="DV52" t="str">
        <f t="shared" si="122"/>
        <v>0</v>
      </c>
      <c r="DW52" t="str">
        <f t="shared" si="123"/>
        <v>0</v>
      </c>
      <c r="DX52" t="str">
        <f t="shared" si="124"/>
        <v>1</v>
      </c>
      <c r="DY52" t="str">
        <f t="shared" si="125"/>
        <v>0</v>
      </c>
      <c r="DZ52" t="str">
        <f t="shared" si="126"/>
        <v>0</v>
      </c>
      <c r="EA52" t="str">
        <f t="shared" si="127"/>
        <v>0</v>
      </c>
      <c r="EB52" t="str">
        <f t="shared" si="128"/>
        <v>1</v>
      </c>
      <c r="EC52" t="str">
        <f t="shared" si="129"/>
        <v>0</v>
      </c>
      <c r="ED52" t="str">
        <f t="shared" si="130"/>
        <v>0</v>
      </c>
      <c r="EE52" t="str">
        <f t="shared" si="131"/>
        <v>0</v>
      </c>
      <c r="EF52" t="str">
        <f t="shared" si="132"/>
        <v>0</v>
      </c>
      <c r="EG52" t="str">
        <f t="shared" si="133"/>
        <v>1</v>
      </c>
      <c r="EH52" t="str">
        <f t="shared" si="134"/>
        <v>0</v>
      </c>
      <c r="EI52" t="str">
        <f t="shared" si="135"/>
        <v>0</v>
      </c>
      <c r="EJ52" t="str">
        <f t="shared" si="136"/>
        <v>0</v>
      </c>
      <c r="EK52" t="str">
        <f t="shared" si="137"/>
        <v>0</v>
      </c>
      <c r="EL52" t="str">
        <f t="shared" si="138"/>
        <v>0</v>
      </c>
      <c r="EM52" t="str">
        <f t="shared" si="139"/>
        <v>0</v>
      </c>
      <c r="EN52" t="str">
        <f t="shared" si="140"/>
        <v>0</v>
      </c>
    </row>
    <row r="53" spans="1:144" ht="39.950000000000003" customHeight="1" x14ac:dyDescent="0.25">
      <c r="A53" t="s">
        <v>186</v>
      </c>
      <c r="B53" s="9" t="s">
        <v>494</v>
      </c>
      <c r="C53" t="str">
        <f t="shared" si="141"/>
        <v>1</v>
      </c>
      <c r="D53" t="str">
        <f t="shared" si="3"/>
        <v>0</v>
      </c>
      <c r="E53" t="str">
        <f t="shared" si="4"/>
        <v>0</v>
      </c>
      <c r="F53" t="str">
        <f t="shared" si="5"/>
        <v>1</v>
      </c>
      <c r="G53" t="str">
        <f t="shared" si="6"/>
        <v>0</v>
      </c>
      <c r="H53" t="str">
        <f t="shared" si="7"/>
        <v>0</v>
      </c>
      <c r="I53" t="str">
        <f t="shared" si="8"/>
        <v>0</v>
      </c>
      <c r="J53" t="str">
        <f t="shared" si="9"/>
        <v>0</v>
      </c>
      <c r="K53" t="str">
        <f t="shared" si="10"/>
        <v>0</v>
      </c>
      <c r="L53" t="str">
        <f t="shared" si="11"/>
        <v>0</v>
      </c>
      <c r="M53" t="str">
        <f t="shared" si="12"/>
        <v>1</v>
      </c>
      <c r="N53" t="str">
        <f t="shared" si="13"/>
        <v>0</v>
      </c>
      <c r="O53" t="str">
        <f t="shared" si="14"/>
        <v>0</v>
      </c>
      <c r="P53" t="str">
        <f t="shared" si="15"/>
        <v>0</v>
      </c>
      <c r="Q53" t="str">
        <f t="shared" si="16"/>
        <v>1</v>
      </c>
      <c r="R53" t="str">
        <f t="shared" si="17"/>
        <v>0</v>
      </c>
      <c r="S53" t="str">
        <f t="shared" si="18"/>
        <v>0</v>
      </c>
      <c r="T53" t="str">
        <f t="shared" si="19"/>
        <v>0</v>
      </c>
      <c r="U53" t="str">
        <f t="shared" si="20"/>
        <v>0</v>
      </c>
      <c r="V53" t="str">
        <f t="shared" si="21"/>
        <v>0</v>
      </c>
      <c r="W53" t="str">
        <f t="shared" si="22"/>
        <v>0</v>
      </c>
      <c r="X53" t="str">
        <f t="shared" si="23"/>
        <v>0</v>
      </c>
      <c r="Y53" t="str">
        <f t="shared" si="24"/>
        <v>0</v>
      </c>
      <c r="Z53" t="str">
        <f t="shared" si="25"/>
        <v>0</v>
      </c>
      <c r="AA53" t="str">
        <f t="shared" si="26"/>
        <v>0</v>
      </c>
      <c r="AB53" t="str">
        <f t="shared" si="27"/>
        <v>0</v>
      </c>
      <c r="AC53" t="str">
        <f t="shared" si="28"/>
        <v>0</v>
      </c>
      <c r="AD53" t="str">
        <f t="shared" si="29"/>
        <v>0</v>
      </c>
      <c r="AE53" t="str">
        <f t="shared" si="30"/>
        <v>1</v>
      </c>
      <c r="AF53" t="str">
        <f t="shared" si="31"/>
        <v>0</v>
      </c>
      <c r="AG53" t="str">
        <f t="shared" si="32"/>
        <v>0</v>
      </c>
      <c r="AH53" t="str">
        <f t="shared" si="33"/>
        <v>0</v>
      </c>
      <c r="AI53" t="str">
        <f t="shared" si="34"/>
        <v>0</v>
      </c>
      <c r="AJ53" t="str">
        <f t="shared" si="35"/>
        <v>0</v>
      </c>
      <c r="AK53" t="str">
        <f t="shared" si="36"/>
        <v>0</v>
      </c>
      <c r="AL53" t="str">
        <f t="shared" si="37"/>
        <v>0</v>
      </c>
      <c r="AM53" t="str">
        <f t="shared" si="38"/>
        <v>0</v>
      </c>
      <c r="AN53" t="str">
        <f t="shared" si="39"/>
        <v>1</v>
      </c>
      <c r="AO53" t="str">
        <f t="shared" si="40"/>
        <v>0</v>
      </c>
      <c r="AP53" t="str">
        <f t="shared" si="41"/>
        <v>0</v>
      </c>
      <c r="AQ53" t="str">
        <f t="shared" si="42"/>
        <v>0</v>
      </c>
      <c r="AR53" t="str">
        <f t="shared" si="43"/>
        <v>0</v>
      </c>
      <c r="AS53" t="str">
        <f t="shared" si="44"/>
        <v>0</v>
      </c>
      <c r="AT53" t="str">
        <f t="shared" si="45"/>
        <v>0</v>
      </c>
      <c r="AU53" t="str">
        <f t="shared" si="46"/>
        <v>0</v>
      </c>
      <c r="AV53" t="str">
        <f t="shared" si="47"/>
        <v>0</v>
      </c>
      <c r="AW53" t="str">
        <f t="shared" si="48"/>
        <v>0</v>
      </c>
      <c r="AX53" t="str">
        <f t="shared" si="49"/>
        <v>0</v>
      </c>
      <c r="AY53" t="str">
        <f t="shared" si="50"/>
        <v>0</v>
      </c>
      <c r="AZ53" t="str">
        <f t="shared" si="51"/>
        <v>0</v>
      </c>
      <c r="BA53" t="str">
        <f t="shared" si="52"/>
        <v>0</v>
      </c>
      <c r="BB53" t="str">
        <f t="shared" si="53"/>
        <v>0</v>
      </c>
      <c r="BC53" t="str">
        <f t="shared" si="54"/>
        <v>0</v>
      </c>
      <c r="BD53" t="str">
        <f t="shared" si="55"/>
        <v>1</v>
      </c>
      <c r="BE53" t="str">
        <f t="shared" si="56"/>
        <v>0</v>
      </c>
      <c r="BF53" t="str">
        <f t="shared" si="57"/>
        <v>1</v>
      </c>
      <c r="BG53" t="str">
        <f t="shared" si="58"/>
        <v>0</v>
      </c>
      <c r="BH53" t="str">
        <f t="shared" si="59"/>
        <v>0</v>
      </c>
      <c r="BI53" t="str">
        <f t="shared" si="60"/>
        <v>0</v>
      </c>
      <c r="BJ53" t="str">
        <f t="shared" si="61"/>
        <v>0</v>
      </c>
      <c r="BK53" t="str">
        <f t="shared" si="62"/>
        <v>0</v>
      </c>
      <c r="BL53" t="str">
        <f t="shared" si="63"/>
        <v>0</v>
      </c>
      <c r="BM53" t="str">
        <f t="shared" si="64"/>
        <v>0</v>
      </c>
      <c r="BN53" t="str">
        <f t="shared" si="65"/>
        <v>0</v>
      </c>
      <c r="BO53" t="str">
        <f t="shared" si="66"/>
        <v>0</v>
      </c>
      <c r="BP53" t="str">
        <f t="shared" si="67"/>
        <v>1</v>
      </c>
      <c r="BQ53" t="str">
        <f t="shared" si="68"/>
        <v>0</v>
      </c>
      <c r="BR53" t="str">
        <f t="shared" si="69"/>
        <v>0</v>
      </c>
      <c r="BS53" t="str">
        <f t="shared" si="70"/>
        <v>1</v>
      </c>
      <c r="BT53" t="str">
        <f t="shared" si="71"/>
        <v>0</v>
      </c>
      <c r="BU53" t="str">
        <f t="shared" si="72"/>
        <v>0</v>
      </c>
      <c r="BV53" t="str">
        <f t="shared" si="73"/>
        <v>0</v>
      </c>
      <c r="BW53" t="str">
        <f t="shared" si="74"/>
        <v>0</v>
      </c>
      <c r="BX53" t="str">
        <f t="shared" si="0"/>
        <v>1</v>
      </c>
      <c r="BY53" t="str">
        <f t="shared" si="75"/>
        <v>0</v>
      </c>
      <c r="BZ53" t="str">
        <f t="shared" si="76"/>
        <v>0</v>
      </c>
      <c r="CA53" t="str">
        <f t="shared" si="77"/>
        <v>0</v>
      </c>
      <c r="CB53" t="str">
        <f t="shared" si="78"/>
        <v>0</v>
      </c>
      <c r="CC53" t="str">
        <f t="shared" si="79"/>
        <v>0</v>
      </c>
      <c r="CD53" t="str">
        <f t="shared" si="80"/>
        <v>1</v>
      </c>
      <c r="CE53" t="str">
        <f t="shared" si="81"/>
        <v>0</v>
      </c>
      <c r="CF53" t="str">
        <f t="shared" si="82"/>
        <v>0</v>
      </c>
      <c r="CG53" t="str">
        <f t="shared" si="83"/>
        <v>0</v>
      </c>
      <c r="CH53" t="str">
        <f t="shared" si="84"/>
        <v>0</v>
      </c>
      <c r="CI53" t="str">
        <f t="shared" si="85"/>
        <v>0</v>
      </c>
      <c r="CJ53" t="str">
        <f t="shared" si="86"/>
        <v>0</v>
      </c>
      <c r="CK53" t="str">
        <f t="shared" si="87"/>
        <v>0</v>
      </c>
      <c r="CL53" t="str">
        <f t="shared" si="88"/>
        <v>0</v>
      </c>
      <c r="CM53" t="str">
        <f t="shared" si="89"/>
        <v>1</v>
      </c>
      <c r="CN53" t="str">
        <f t="shared" si="90"/>
        <v>0</v>
      </c>
      <c r="CO53" t="str">
        <f t="shared" si="91"/>
        <v>0</v>
      </c>
      <c r="CP53" t="str">
        <f t="shared" si="92"/>
        <v>0</v>
      </c>
      <c r="CQ53" t="str">
        <f t="shared" si="93"/>
        <v>0</v>
      </c>
      <c r="CR53" t="str">
        <f t="shared" si="94"/>
        <v>0</v>
      </c>
      <c r="CS53" t="str">
        <f t="shared" si="95"/>
        <v>0</v>
      </c>
      <c r="CT53" t="str">
        <f t="shared" si="96"/>
        <v>0</v>
      </c>
      <c r="CU53" t="str">
        <f t="shared" si="97"/>
        <v>0</v>
      </c>
      <c r="CV53" t="str">
        <f t="shared" si="98"/>
        <v>0</v>
      </c>
      <c r="CW53" t="str">
        <f t="shared" si="99"/>
        <v>0</v>
      </c>
      <c r="CX53" t="str">
        <f t="shared" si="100"/>
        <v>0</v>
      </c>
      <c r="CY53" t="str">
        <f t="shared" si="101"/>
        <v>0</v>
      </c>
      <c r="CZ53" t="str">
        <f t="shared" si="102"/>
        <v>0</v>
      </c>
      <c r="DA53" t="str">
        <f t="shared" si="1"/>
        <v>1</v>
      </c>
      <c r="DB53" t="str">
        <f t="shared" si="103"/>
        <v>0</v>
      </c>
      <c r="DC53" t="str">
        <f t="shared" si="104"/>
        <v>0</v>
      </c>
      <c r="DD53" t="str">
        <f t="shared" si="105"/>
        <v>0</v>
      </c>
      <c r="DE53" t="str">
        <f t="shared" si="106"/>
        <v>0</v>
      </c>
      <c r="DF53" t="str">
        <f t="shared" si="107"/>
        <v>0</v>
      </c>
      <c r="DG53" t="str">
        <f t="shared" si="108"/>
        <v>0</v>
      </c>
      <c r="DH53" t="str">
        <f>IF(ISNUMBER(SEARCH("menghindari dorongan fisik,",B53)),"1","0")</f>
        <v>0</v>
      </c>
      <c r="DI53" t="str">
        <f t="shared" si="109"/>
        <v>0</v>
      </c>
      <c r="DJ53" t="str">
        <f t="shared" si="110"/>
        <v>0</v>
      </c>
      <c r="DK53" t="str">
        <f t="shared" si="111"/>
        <v>0</v>
      </c>
      <c r="DL53" t="str">
        <f t="shared" si="112"/>
        <v>0</v>
      </c>
      <c r="DM53" t="str">
        <f t="shared" si="113"/>
        <v>0</v>
      </c>
      <c r="DN53" t="str">
        <f t="shared" si="114"/>
        <v>1</v>
      </c>
      <c r="DO53" t="str">
        <f t="shared" si="115"/>
        <v>0</v>
      </c>
      <c r="DP53" t="str">
        <f t="shared" si="116"/>
        <v>0</v>
      </c>
      <c r="DQ53" t="str">
        <f t="shared" si="117"/>
        <v>1</v>
      </c>
      <c r="DR53" t="str">
        <f t="shared" si="118"/>
        <v>0</v>
      </c>
      <c r="DS53" t="str">
        <f t="shared" si="119"/>
        <v>0</v>
      </c>
      <c r="DT53" t="str">
        <f t="shared" si="120"/>
        <v>0</v>
      </c>
      <c r="DU53" t="str">
        <f t="shared" si="121"/>
        <v>0</v>
      </c>
      <c r="DV53" t="str">
        <f t="shared" si="122"/>
        <v>0</v>
      </c>
      <c r="DW53" t="str">
        <f t="shared" si="123"/>
        <v>0</v>
      </c>
      <c r="DX53" t="str">
        <f t="shared" si="124"/>
        <v>0</v>
      </c>
      <c r="DY53" t="str">
        <f t="shared" si="125"/>
        <v>1</v>
      </c>
      <c r="DZ53" t="str">
        <f t="shared" si="126"/>
        <v>0</v>
      </c>
      <c r="EA53" t="str">
        <f t="shared" si="127"/>
        <v>0</v>
      </c>
      <c r="EB53" t="str">
        <f t="shared" si="128"/>
        <v>0</v>
      </c>
      <c r="EC53" t="str">
        <f t="shared" si="129"/>
        <v>0</v>
      </c>
      <c r="ED53" t="str">
        <f t="shared" si="130"/>
        <v>0</v>
      </c>
      <c r="EE53" t="str">
        <f t="shared" si="131"/>
        <v>0</v>
      </c>
      <c r="EF53" t="str">
        <f t="shared" si="132"/>
        <v>0</v>
      </c>
      <c r="EG53" t="str">
        <f t="shared" si="133"/>
        <v>1</v>
      </c>
      <c r="EH53" t="str">
        <f t="shared" si="134"/>
        <v>0</v>
      </c>
      <c r="EI53" t="str">
        <f t="shared" si="135"/>
        <v>0</v>
      </c>
      <c r="EJ53" t="str">
        <f t="shared" si="136"/>
        <v>0</v>
      </c>
      <c r="EK53" t="str">
        <f t="shared" si="137"/>
        <v>0</v>
      </c>
      <c r="EL53" t="str">
        <f t="shared" si="138"/>
        <v>1</v>
      </c>
      <c r="EM53" t="str">
        <f t="shared" si="139"/>
        <v>0</v>
      </c>
      <c r="EN53" t="str">
        <f t="shared" si="140"/>
        <v>0</v>
      </c>
    </row>
    <row r="54" spans="1:144" ht="39.950000000000003" customHeight="1" x14ac:dyDescent="0.25">
      <c r="A54" t="s">
        <v>187</v>
      </c>
      <c r="B54" s="2" t="s">
        <v>495</v>
      </c>
      <c r="C54" t="str">
        <f t="shared" si="141"/>
        <v>1</v>
      </c>
      <c r="D54" t="str">
        <f t="shared" si="3"/>
        <v>0</v>
      </c>
      <c r="E54" t="str">
        <f t="shared" si="4"/>
        <v>1</v>
      </c>
      <c r="F54" t="str">
        <f t="shared" si="5"/>
        <v>0</v>
      </c>
      <c r="G54" t="str">
        <f t="shared" si="6"/>
        <v>0</v>
      </c>
      <c r="H54" t="str">
        <f t="shared" si="7"/>
        <v>0</v>
      </c>
      <c r="I54" t="str">
        <f t="shared" si="8"/>
        <v>1</v>
      </c>
      <c r="J54" t="str">
        <f t="shared" si="9"/>
        <v>0</v>
      </c>
      <c r="K54" t="str">
        <f t="shared" si="10"/>
        <v>0</v>
      </c>
      <c r="L54" t="str">
        <f t="shared" si="11"/>
        <v>0</v>
      </c>
      <c r="M54" t="str">
        <f t="shared" si="12"/>
        <v>0</v>
      </c>
      <c r="N54" t="str">
        <f t="shared" si="13"/>
        <v>0</v>
      </c>
      <c r="O54" t="str">
        <f t="shared" si="14"/>
        <v>0</v>
      </c>
      <c r="P54" t="str">
        <f t="shared" si="15"/>
        <v>0</v>
      </c>
      <c r="Q54" t="str">
        <f t="shared" si="16"/>
        <v>1</v>
      </c>
      <c r="R54" t="str">
        <f t="shared" si="17"/>
        <v>1</v>
      </c>
      <c r="S54" t="str">
        <f t="shared" si="18"/>
        <v>0</v>
      </c>
      <c r="T54" t="str">
        <f t="shared" si="19"/>
        <v>0</v>
      </c>
      <c r="U54" t="str">
        <f t="shared" si="20"/>
        <v>0</v>
      </c>
      <c r="V54" t="str">
        <f t="shared" si="21"/>
        <v>0</v>
      </c>
      <c r="W54" t="str">
        <f t="shared" si="22"/>
        <v>0</v>
      </c>
      <c r="X54" t="str">
        <f t="shared" si="23"/>
        <v>0</v>
      </c>
      <c r="Y54" t="str">
        <f t="shared" si="24"/>
        <v>0</v>
      </c>
      <c r="Z54" t="str">
        <f t="shared" si="25"/>
        <v>0</v>
      </c>
      <c r="AA54" t="str">
        <f t="shared" si="26"/>
        <v>0</v>
      </c>
      <c r="AB54" t="str">
        <f t="shared" si="27"/>
        <v>0</v>
      </c>
      <c r="AC54" t="str">
        <f t="shared" si="28"/>
        <v>0</v>
      </c>
      <c r="AD54" t="str">
        <f t="shared" si="29"/>
        <v>0</v>
      </c>
      <c r="AE54" t="str">
        <f t="shared" si="30"/>
        <v>0</v>
      </c>
      <c r="AF54" t="str">
        <f t="shared" si="31"/>
        <v>0</v>
      </c>
      <c r="AG54" t="str">
        <f t="shared" si="32"/>
        <v>0</v>
      </c>
      <c r="AH54" t="str">
        <f t="shared" si="33"/>
        <v>0</v>
      </c>
      <c r="AI54" t="str">
        <f t="shared" si="34"/>
        <v>0</v>
      </c>
      <c r="AJ54" t="str">
        <f t="shared" si="35"/>
        <v>0</v>
      </c>
      <c r="AK54" t="str">
        <f t="shared" si="36"/>
        <v>0</v>
      </c>
      <c r="AL54" t="str">
        <f t="shared" si="37"/>
        <v>0</v>
      </c>
      <c r="AM54" t="str">
        <f t="shared" si="38"/>
        <v>0</v>
      </c>
      <c r="AN54" t="str">
        <f t="shared" si="39"/>
        <v>0</v>
      </c>
      <c r="AO54" t="str">
        <f t="shared" si="40"/>
        <v>0</v>
      </c>
      <c r="AP54" t="str">
        <f t="shared" si="41"/>
        <v>0</v>
      </c>
      <c r="AQ54" t="str">
        <f t="shared" si="42"/>
        <v>0</v>
      </c>
      <c r="AR54" t="str">
        <f t="shared" si="43"/>
        <v>0</v>
      </c>
      <c r="AS54" t="str">
        <f t="shared" si="44"/>
        <v>0</v>
      </c>
      <c r="AT54" t="str">
        <f t="shared" si="45"/>
        <v>0</v>
      </c>
      <c r="AU54" t="str">
        <f t="shared" si="46"/>
        <v>0</v>
      </c>
      <c r="AV54" t="str">
        <f t="shared" si="47"/>
        <v>0</v>
      </c>
      <c r="AW54" t="str">
        <f t="shared" si="48"/>
        <v>0</v>
      </c>
      <c r="AX54" t="str">
        <f t="shared" si="49"/>
        <v>0</v>
      </c>
      <c r="AY54" t="str">
        <f t="shared" si="50"/>
        <v>0</v>
      </c>
      <c r="AZ54" t="str">
        <f t="shared" si="51"/>
        <v>0</v>
      </c>
      <c r="BA54" t="str">
        <f t="shared" si="52"/>
        <v>0</v>
      </c>
      <c r="BB54" t="str">
        <f t="shared" si="53"/>
        <v>0</v>
      </c>
      <c r="BC54" t="str">
        <f t="shared" si="54"/>
        <v>1</v>
      </c>
      <c r="BD54" t="str">
        <f t="shared" si="55"/>
        <v>0</v>
      </c>
      <c r="BE54" t="str">
        <f t="shared" si="56"/>
        <v>0</v>
      </c>
      <c r="BF54" t="str">
        <f t="shared" si="57"/>
        <v>0</v>
      </c>
      <c r="BG54" t="str">
        <f t="shared" si="58"/>
        <v>0</v>
      </c>
      <c r="BH54" t="str">
        <f t="shared" si="59"/>
        <v>0</v>
      </c>
      <c r="BI54" t="str">
        <f t="shared" si="60"/>
        <v>0</v>
      </c>
      <c r="BJ54" t="str">
        <f t="shared" si="61"/>
        <v>0</v>
      </c>
      <c r="BK54" t="str">
        <f t="shared" si="62"/>
        <v>0</v>
      </c>
      <c r="BL54" t="str">
        <f t="shared" si="63"/>
        <v>1</v>
      </c>
      <c r="BM54" t="str">
        <f t="shared" si="64"/>
        <v>0</v>
      </c>
      <c r="BN54" t="str">
        <f t="shared" si="65"/>
        <v>0</v>
      </c>
      <c r="BO54" t="str">
        <f t="shared" si="66"/>
        <v>0</v>
      </c>
      <c r="BP54" t="str">
        <f t="shared" si="67"/>
        <v>1</v>
      </c>
      <c r="BQ54" t="str">
        <f t="shared" si="68"/>
        <v>0</v>
      </c>
      <c r="BR54" t="str">
        <f t="shared" si="69"/>
        <v>0</v>
      </c>
      <c r="BS54" t="str">
        <f t="shared" si="70"/>
        <v>1</v>
      </c>
      <c r="BT54" t="str">
        <f t="shared" si="71"/>
        <v>0</v>
      </c>
      <c r="BU54" t="str">
        <f t="shared" si="72"/>
        <v>0</v>
      </c>
      <c r="BV54" t="str">
        <f t="shared" si="73"/>
        <v>0</v>
      </c>
      <c r="BW54" t="str">
        <f t="shared" si="74"/>
        <v>0</v>
      </c>
      <c r="BX54" t="str">
        <f t="shared" si="0"/>
        <v>0</v>
      </c>
      <c r="BY54" t="str">
        <f t="shared" si="75"/>
        <v>0</v>
      </c>
      <c r="BZ54" t="str">
        <f t="shared" si="76"/>
        <v>0</v>
      </c>
      <c r="CA54" t="str">
        <f t="shared" si="77"/>
        <v>0</v>
      </c>
      <c r="CB54" t="str">
        <f t="shared" si="78"/>
        <v>0</v>
      </c>
      <c r="CC54" t="str">
        <f t="shared" si="79"/>
        <v>0</v>
      </c>
      <c r="CD54" t="str">
        <f t="shared" si="80"/>
        <v>0</v>
      </c>
      <c r="CE54" t="str">
        <f t="shared" si="81"/>
        <v>1</v>
      </c>
      <c r="CF54" t="str">
        <f t="shared" si="82"/>
        <v>0</v>
      </c>
      <c r="CG54" t="str">
        <f t="shared" si="83"/>
        <v>0</v>
      </c>
      <c r="CH54" t="str">
        <f t="shared" si="84"/>
        <v>0</v>
      </c>
      <c r="CI54" t="str">
        <f t="shared" si="85"/>
        <v>0</v>
      </c>
      <c r="CJ54" t="str">
        <f t="shared" si="86"/>
        <v>0</v>
      </c>
      <c r="CK54" t="str">
        <f t="shared" si="87"/>
        <v>0</v>
      </c>
      <c r="CL54" t="str">
        <f t="shared" si="88"/>
        <v>0</v>
      </c>
      <c r="CM54" t="str">
        <f t="shared" si="89"/>
        <v>1</v>
      </c>
      <c r="CN54" t="str">
        <f t="shared" si="90"/>
        <v>0</v>
      </c>
      <c r="CO54" t="str">
        <f t="shared" si="91"/>
        <v>0</v>
      </c>
      <c r="CP54" t="str">
        <f t="shared" si="92"/>
        <v>1</v>
      </c>
      <c r="CQ54" t="str">
        <f t="shared" si="93"/>
        <v>0</v>
      </c>
      <c r="CR54" t="str">
        <f t="shared" si="94"/>
        <v>0</v>
      </c>
      <c r="CS54" t="str">
        <f t="shared" si="95"/>
        <v>0</v>
      </c>
      <c r="CT54" t="str">
        <f t="shared" si="96"/>
        <v>0</v>
      </c>
      <c r="CU54" t="str">
        <f t="shared" si="97"/>
        <v>0</v>
      </c>
      <c r="CV54" t="str">
        <f t="shared" si="98"/>
        <v>0</v>
      </c>
      <c r="CW54" t="str">
        <f t="shared" si="99"/>
        <v>0</v>
      </c>
      <c r="CX54" t="str">
        <f t="shared" si="100"/>
        <v>0</v>
      </c>
      <c r="CY54" t="str">
        <f t="shared" si="101"/>
        <v>0</v>
      </c>
      <c r="CZ54" t="str">
        <f t="shared" si="102"/>
        <v>0</v>
      </c>
      <c r="DA54" t="str">
        <f t="shared" si="1"/>
        <v>1</v>
      </c>
      <c r="DB54" t="str">
        <f t="shared" si="103"/>
        <v>0</v>
      </c>
      <c r="DC54" t="str">
        <f t="shared" si="104"/>
        <v>0</v>
      </c>
      <c r="DD54" t="str">
        <f t="shared" si="105"/>
        <v>0</v>
      </c>
      <c r="DE54" t="str">
        <f t="shared" si="106"/>
        <v>0</v>
      </c>
      <c r="DF54" t="str">
        <f t="shared" si="107"/>
        <v>0</v>
      </c>
      <c r="DG54" t="str">
        <f t="shared" si="108"/>
        <v>0</v>
      </c>
      <c r="DH54" t="str">
        <f>IF(ISNUMBER(SEARCH("menghindari dorongan fisik,",B54)),"1","0")</f>
        <v>0</v>
      </c>
      <c r="DI54" t="str">
        <f t="shared" si="109"/>
        <v>0</v>
      </c>
      <c r="DJ54" t="str">
        <f t="shared" si="110"/>
        <v>0</v>
      </c>
      <c r="DK54" t="str">
        <f t="shared" si="111"/>
        <v>0</v>
      </c>
      <c r="DL54" t="str">
        <f t="shared" si="112"/>
        <v>1</v>
      </c>
      <c r="DM54" t="str">
        <f t="shared" si="113"/>
        <v>0</v>
      </c>
      <c r="DN54" t="str">
        <f t="shared" si="114"/>
        <v>1</v>
      </c>
      <c r="DO54" t="str">
        <f t="shared" si="115"/>
        <v>0</v>
      </c>
      <c r="DP54" t="str">
        <f t="shared" si="116"/>
        <v>0</v>
      </c>
      <c r="DQ54" t="str">
        <f t="shared" si="117"/>
        <v>1</v>
      </c>
      <c r="DR54" t="str">
        <f t="shared" si="118"/>
        <v>0</v>
      </c>
      <c r="DS54" t="str">
        <f t="shared" si="119"/>
        <v>0</v>
      </c>
      <c r="DT54" t="str">
        <f t="shared" si="120"/>
        <v>0</v>
      </c>
      <c r="DU54" t="str">
        <f t="shared" si="121"/>
        <v>0</v>
      </c>
      <c r="DV54" t="str">
        <f t="shared" si="122"/>
        <v>0</v>
      </c>
      <c r="DW54" t="str">
        <f t="shared" si="123"/>
        <v>0</v>
      </c>
      <c r="DX54" t="str">
        <f t="shared" si="124"/>
        <v>0</v>
      </c>
      <c r="DY54" t="str">
        <f t="shared" si="125"/>
        <v>1</v>
      </c>
      <c r="DZ54" t="str">
        <f t="shared" si="126"/>
        <v>0</v>
      </c>
      <c r="EA54" t="str">
        <f t="shared" si="127"/>
        <v>0</v>
      </c>
      <c r="EB54" t="str">
        <f t="shared" si="128"/>
        <v>0</v>
      </c>
      <c r="EC54" t="str">
        <f t="shared" si="129"/>
        <v>0</v>
      </c>
      <c r="ED54" t="str">
        <f t="shared" si="130"/>
        <v>0</v>
      </c>
      <c r="EE54" t="str">
        <f t="shared" si="131"/>
        <v>0</v>
      </c>
      <c r="EF54" t="str">
        <f t="shared" si="132"/>
        <v>0</v>
      </c>
      <c r="EG54" t="str">
        <f t="shared" si="133"/>
        <v>1</v>
      </c>
      <c r="EH54" t="str">
        <f t="shared" si="134"/>
        <v>0</v>
      </c>
      <c r="EI54" t="str">
        <f t="shared" si="135"/>
        <v>0</v>
      </c>
      <c r="EJ54" t="str">
        <f t="shared" si="136"/>
        <v>0</v>
      </c>
      <c r="EK54" t="str">
        <f t="shared" si="137"/>
        <v>0</v>
      </c>
      <c r="EL54" t="str">
        <f t="shared" si="138"/>
        <v>0</v>
      </c>
      <c r="EM54" t="str">
        <f t="shared" si="139"/>
        <v>0</v>
      </c>
      <c r="EN54" t="str">
        <f t="shared" si="140"/>
        <v>0</v>
      </c>
    </row>
    <row r="55" spans="1:144" ht="39.950000000000003" customHeight="1" x14ac:dyDescent="0.25">
      <c r="A55" t="s">
        <v>188</v>
      </c>
      <c r="B55" s="2" t="s">
        <v>496</v>
      </c>
      <c r="C55" t="str">
        <f t="shared" si="141"/>
        <v>0</v>
      </c>
      <c r="D55" t="str">
        <f t="shared" si="3"/>
        <v>0</v>
      </c>
      <c r="E55" t="str">
        <f t="shared" si="4"/>
        <v>0</v>
      </c>
      <c r="F55" t="str">
        <f t="shared" si="5"/>
        <v>1</v>
      </c>
      <c r="G55" t="str">
        <f t="shared" si="6"/>
        <v>0</v>
      </c>
      <c r="H55" t="str">
        <f t="shared" si="7"/>
        <v>0</v>
      </c>
      <c r="I55" t="str">
        <f t="shared" si="8"/>
        <v>0</v>
      </c>
      <c r="J55" t="str">
        <f t="shared" si="9"/>
        <v>0</v>
      </c>
      <c r="K55" t="str">
        <f t="shared" si="10"/>
        <v>0</v>
      </c>
      <c r="L55" t="str">
        <f t="shared" si="11"/>
        <v>0</v>
      </c>
      <c r="M55" t="str">
        <f t="shared" si="12"/>
        <v>1</v>
      </c>
      <c r="N55" t="str">
        <f t="shared" si="13"/>
        <v>0</v>
      </c>
      <c r="O55" t="str">
        <f t="shared" si="14"/>
        <v>0</v>
      </c>
      <c r="P55" t="str">
        <f t="shared" si="15"/>
        <v>0</v>
      </c>
      <c r="Q55" t="str">
        <f t="shared" si="16"/>
        <v>0</v>
      </c>
      <c r="R55" t="str">
        <f t="shared" si="17"/>
        <v>0</v>
      </c>
      <c r="S55" t="str">
        <f t="shared" si="18"/>
        <v>0</v>
      </c>
      <c r="T55" t="str">
        <f t="shared" si="19"/>
        <v>1</v>
      </c>
      <c r="U55" t="str">
        <f t="shared" si="20"/>
        <v>0</v>
      </c>
      <c r="V55" t="str">
        <f t="shared" si="21"/>
        <v>0</v>
      </c>
      <c r="W55" t="str">
        <f t="shared" si="22"/>
        <v>0</v>
      </c>
      <c r="X55" t="str">
        <f t="shared" si="23"/>
        <v>0</v>
      </c>
      <c r="Y55" t="str">
        <f t="shared" si="24"/>
        <v>0</v>
      </c>
      <c r="Z55" t="str">
        <f t="shared" si="25"/>
        <v>0</v>
      </c>
      <c r="AA55" t="str">
        <f t="shared" si="26"/>
        <v>1</v>
      </c>
      <c r="AB55" t="str">
        <f t="shared" si="27"/>
        <v>0</v>
      </c>
      <c r="AC55" t="str">
        <f t="shared" si="28"/>
        <v>0</v>
      </c>
      <c r="AD55" t="str">
        <f t="shared" si="29"/>
        <v>0</v>
      </c>
      <c r="AE55" t="str">
        <f t="shared" si="30"/>
        <v>0</v>
      </c>
      <c r="AF55" t="str">
        <f t="shared" si="31"/>
        <v>0</v>
      </c>
      <c r="AG55" t="str">
        <f t="shared" si="32"/>
        <v>0</v>
      </c>
      <c r="AH55" t="str">
        <f t="shared" si="33"/>
        <v>0</v>
      </c>
      <c r="AI55" t="str">
        <f t="shared" si="34"/>
        <v>0</v>
      </c>
      <c r="AJ55" t="str">
        <f t="shared" si="35"/>
        <v>0</v>
      </c>
      <c r="AK55" t="str">
        <f t="shared" si="36"/>
        <v>0</v>
      </c>
      <c r="AL55" t="str">
        <f t="shared" si="37"/>
        <v>0</v>
      </c>
      <c r="AM55" t="str">
        <f t="shared" si="38"/>
        <v>1</v>
      </c>
      <c r="AN55" t="str">
        <f t="shared" si="39"/>
        <v>0</v>
      </c>
      <c r="AO55" t="str">
        <f t="shared" si="40"/>
        <v>1</v>
      </c>
      <c r="AP55" t="str">
        <f t="shared" si="41"/>
        <v>0</v>
      </c>
      <c r="AQ55" t="str">
        <f t="shared" si="42"/>
        <v>0</v>
      </c>
      <c r="AR55" t="str">
        <f t="shared" si="43"/>
        <v>1</v>
      </c>
      <c r="AS55" t="str">
        <f t="shared" si="44"/>
        <v>0</v>
      </c>
      <c r="AT55" t="str">
        <f t="shared" si="45"/>
        <v>0</v>
      </c>
      <c r="AU55" t="str">
        <f t="shared" si="46"/>
        <v>0</v>
      </c>
      <c r="AV55" t="str">
        <f t="shared" si="47"/>
        <v>0</v>
      </c>
      <c r="AW55" t="str">
        <f t="shared" si="48"/>
        <v>0</v>
      </c>
      <c r="AX55" t="str">
        <f t="shared" si="49"/>
        <v>0</v>
      </c>
      <c r="AY55" t="str">
        <f t="shared" si="50"/>
        <v>0</v>
      </c>
      <c r="AZ55" t="str">
        <f t="shared" si="51"/>
        <v>0</v>
      </c>
      <c r="BA55" t="str">
        <f t="shared" si="52"/>
        <v>0</v>
      </c>
      <c r="BB55" t="str">
        <f t="shared" si="53"/>
        <v>0</v>
      </c>
      <c r="BC55" t="str">
        <f t="shared" si="54"/>
        <v>0</v>
      </c>
      <c r="BD55" t="str">
        <f t="shared" si="55"/>
        <v>0</v>
      </c>
      <c r="BE55" t="str">
        <f t="shared" si="56"/>
        <v>0</v>
      </c>
      <c r="BF55" t="str">
        <f t="shared" si="57"/>
        <v>0</v>
      </c>
      <c r="BG55" t="str">
        <f t="shared" si="58"/>
        <v>0</v>
      </c>
      <c r="BH55" t="str">
        <f t="shared" si="59"/>
        <v>0</v>
      </c>
      <c r="BI55" t="str">
        <f t="shared" si="60"/>
        <v>0</v>
      </c>
      <c r="BJ55" t="str">
        <f t="shared" si="61"/>
        <v>1</v>
      </c>
      <c r="BK55" t="str">
        <f t="shared" si="62"/>
        <v>0</v>
      </c>
      <c r="BL55" t="str">
        <f t="shared" si="63"/>
        <v>0</v>
      </c>
      <c r="BM55" t="str">
        <f t="shared" si="64"/>
        <v>0</v>
      </c>
      <c r="BN55" t="str">
        <f t="shared" si="65"/>
        <v>0</v>
      </c>
      <c r="BO55" t="str">
        <f t="shared" si="66"/>
        <v>0</v>
      </c>
      <c r="BP55" t="str">
        <f t="shared" si="67"/>
        <v>0</v>
      </c>
      <c r="BQ55" t="str">
        <f t="shared" si="68"/>
        <v>0</v>
      </c>
      <c r="BR55" t="str">
        <f t="shared" si="69"/>
        <v>0</v>
      </c>
      <c r="BS55" t="str">
        <f t="shared" si="70"/>
        <v>0</v>
      </c>
      <c r="BT55" t="str">
        <f t="shared" si="71"/>
        <v>0</v>
      </c>
      <c r="BU55" t="str">
        <f t="shared" si="72"/>
        <v>1</v>
      </c>
      <c r="BV55" t="str">
        <f t="shared" si="73"/>
        <v>0</v>
      </c>
      <c r="BW55" t="str">
        <f t="shared" si="74"/>
        <v>0</v>
      </c>
      <c r="BX55" t="str">
        <f t="shared" si="0"/>
        <v>0</v>
      </c>
      <c r="BY55" t="str">
        <f t="shared" si="75"/>
        <v>0</v>
      </c>
      <c r="BZ55" t="str">
        <f t="shared" si="76"/>
        <v>0</v>
      </c>
      <c r="CA55" t="str">
        <f t="shared" si="77"/>
        <v>0</v>
      </c>
      <c r="CB55" t="str">
        <f t="shared" si="78"/>
        <v>0</v>
      </c>
      <c r="CC55" t="str">
        <f t="shared" si="79"/>
        <v>0</v>
      </c>
      <c r="CD55" t="str">
        <f t="shared" si="80"/>
        <v>0</v>
      </c>
      <c r="CE55" t="str">
        <f t="shared" si="81"/>
        <v>1</v>
      </c>
      <c r="CF55" t="str">
        <f t="shared" si="82"/>
        <v>0</v>
      </c>
      <c r="CG55" t="str">
        <f t="shared" si="83"/>
        <v>0</v>
      </c>
      <c r="CH55" t="str">
        <f t="shared" si="84"/>
        <v>0</v>
      </c>
      <c r="CI55" t="str">
        <f t="shared" si="85"/>
        <v>0</v>
      </c>
      <c r="CJ55" t="str">
        <f t="shared" si="86"/>
        <v>0</v>
      </c>
      <c r="CK55" t="str">
        <f t="shared" si="87"/>
        <v>0</v>
      </c>
      <c r="CL55" t="str">
        <f t="shared" si="88"/>
        <v>0</v>
      </c>
      <c r="CM55" t="str">
        <f t="shared" si="89"/>
        <v>1</v>
      </c>
      <c r="CN55" t="str">
        <f t="shared" si="90"/>
        <v>0</v>
      </c>
      <c r="CO55" t="str">
        <f t="shared" si="91"/>
        <v>0</v>
      </c>
      <c r="CP55" t="str">
        <f t="shared" si="92"/>
        <v>0</v>
      </c>
      <c r="CQ55" t="str">
        <f t="shared" si="93"/>
        <v>0</v>
      </c>
      <c r="CR55" t="str">
        <f t="shared" si="94"/>
        <v>0</v>
      </c>
      <c r="CS55" t="str">
        <f t="shared" si="95"/>
        <v>0</v>
      </c>
      <c r="CT55" t="str">
        <f t="shared" si="96"/>
        <v>0</v>
      </c>
      <c r="CU55" t="str">
        <f t="shared" si="97"/>
        <v>0</v>
      </c>
      <c r="CV55" t="str">
        <f t="shared" si="98"/>
        <v>0</v>
      </c>
      <c r="CW55" t="str">
        <f t="shared" si="99"/>
        <v>0</v>
      </c>
      <c r="CX55" t="str">
        <f t="shared" si="100"/>
        <v>0</v>
      </c>
      <c r="CY55" t="str">
        <f t="shared" si="101"/>
        <v>0</v>
      </c>
      <c r="CZ55" t="str">
        <f t="shared" si="102"/>
        <v>0</v>
      </c>
      <c r="DA55" t="str">
        <f t="shared" si="1"/>
        <v>1</v>
      </c>
      <c r="DB55" t="str">
        <f t="shared" si="103"/>
        <v>0</v>
      </c>
      <c r="DC55" t="str">
        <f t="shared" si="104"/>
        <v>0</v>
      </c>
      <c r="DD55" t="str">
        <f t="shared" si="105"/>
        <v>0</v>
      </c>
      <c r="DE55" t="str">
        <f t="shared" si="106"/>
        <v>0</v>
      </c>
      <c r="DF55" t="str">
        <f t="shared" si="107"/>
        <v>0</v>
      </c>
      <c r="DG55" t="str">
        <f t="shared" si="108"/>
        <v>0</v>
      </c>
      <c r="DH55" t="str">
        <f>IF(ISNUMBER(SEARCH("menghindari dorongan fisik,",B55)),"1","0")</f>
        <v>0</v>
      </c>
      <c r="DI55" t="str">
        <f t="shared" si="109"/>
        <v>0</v>
      </c>
      <c r="DJ55" t="str">
        <f t="shared" si="110"/>
        <v>0</v>
      </c>
      <c r="DK55" t="str">
        <f t="shared" si="111"/>
        <v>0</v>
      </c>
      <c r="DL55" t="str">
        <f t="shared" si="112"/>
        <v>0</v>
      </c>
      <c r="DM55" t="str">
        <f t="shared" si="113"/>
        <v>0</v>
      </c>
      <c r="DN55" t="str">
        <f t="shared" si="114"/>
        <v>0</v>
      </c>
      <c r="DO55" t="str">
        <f t="shared" si="115"/>
        <v>0</v>
      </c>
      <c r="DP55" t="str">
        <f t="shared" si="116"/>
        <v>0</v>
      </c>
      <c r="DQ55" t="str">
        <f t="shared" si="117"/>
        <v>0</v>
      </c>
      <c r="DR55" t="str">
        <f t="shared" si="118"/>
        <v>0</v>
      </c>
      <c r="DS55" t="str">
        <f t="shared" si="119"/>
        <v>0</v>
      </c>
      <c r="DT55" t="str">
        <f t="shared" si="120"/>
        <v>0</v>
      </c>
      <c r="DU55" t="str">
        <f t="shared" si="121"/>
        <v>0</v>
      </c>
      <c r="DV55" t="str">
        <f t="shared" si="122"/>
        <v>0</v>
      </c>
      <c r="DW55" t="str">
        <f t="shared" si="123"/>
        <v>0</v>
      </c>
      <c r="DX55" t="str">
        <f t="shared" si="124"/>
        <v>0</v>
      </c>
      <c r="DY55" t="str">
        <f t="shared" si="125"/>
        <v>1</v>
      </c>
      <c r="DZ55" t="str">
        <f t="shared" si="126"/>
        <v>0</v>
      </c>
      <c r="EA55" t="str">
        <f t="shared" si="127"/>
        <v>0</v>
      </c>
      <c r="EB55" t="str">
        <f t="shared" si="128"/>
        <v>0</v>
      </c>
      <c r="EC55" t="str">
        <f t="shared" si="129"/>
        <v>0</v>
      </c>
      <c r="ED55" t="str">
        <f t="shared" si="130"/>
        <v>0</v>
      </c>
      <c r="EE55" t="str">
        <f t="shared" si="131"/>
        <v>0</v>
      </c>
      <c r="EF55" t="str">
        <f t="shared" si="132"/>
        <v>1</v>
      </c>
      <c r="EG55" t="str">
        <f t="shared" si="133"/>
        <v>1</v>
      </c>
      <c r="EH55" t="str">
        <f t="shared" si="134"/>
        <v>0</v>
      </c>
      <c r="EI55" t="str">
        <f t="shared" si="135"/>
        <v>1</v>
      </c>
      <c r="EJ55" t="str">
        <f t="shared" si="136"/>
        <v>0</v>
      </c>
      <c r="EK55" t="str">
        <f t="shared" si="137"/>
        <v>0</v>
      </c>
      <c r="EL55" t="str">
        <f t="shared" si="138"/>
        <v>0</v>
      </c>
      <c r="EM55" t="str">
        <f t="shared" si="139"/>
        <v>0</v>
      </c>
      <c r="EN55" t="str">
        <f t="shared" si="140"/>
        <v>0</v>
      </c>
    </row>
    <row r="56" spans="1:144" ht="39.950000000000003" customHeight="1" x14ac:dyDescent="0.25">
      <c r="A56" t="s">
        <v>189</v>
      </c>
      <c r="B56" s="1" t="s">
        <v>497</v>
      </c>
      <c r="C56" t="str">
        <f t="shared" si="141"/>
        <v>1</v>
      </c>
      <c r="D56" t="str">
        <f t="shared" si="3"/>
        <v>0</v>
      </c>
      <c r="E56" t="str">
        <f t="shared" si="4"/>
        <v>1</v>
      </c>
      <c r="F56" t="str">
        <f t="shared" si="5"/>
        <v>0</v>
      </c>
      <c r="G56" t="str">
        <f t="shared" si="6"/>
        <v>0</v>
      </c>
      <c r="H56" t="str">
        <f t="shared" si="7"/>
        <v>0</v>
      </c>
      <c r="I56" t="str">
        <f t="shared" si="8"/>
        <v>0</v>
      </c>
      <c r="J56" t="str">
        <f t="shared" si="9"/>
        <v>0</v>
      </c>
      <c r="K56" t="str">
        <f t="shared" si="10"/>
        <v>0</v>
      </c>
      <c r="L56" t="str">
        <f t="shared" si="11"/>
        <v>0</v>
      </c>
      <c r="M56" t="str">
        <f t="shared" si="12"/>
        <v>0</v>
      </c>
      <c r="N56" t="str">
        <f t="shared" si="13"/>
        <v>0</v>
      </c>
      <c r="O56" t="str">
        <f t="shared" si="14"/>
        <v>1</v>
      </c>
      <c r="P56" t="str">
        <f t="shared" si="15"/>
        <v>0</v>
      </c>
      <c r="Q56" t="str">
        <f t="shared" si="16"/>
        <v>0</v>
      </c>
      <c r="R56" t="str">
        <f t="shared" si="17"/>
        <v>0</v>
      </c>
      <c r="S56" t="str">
        <f t="shared" si="18"/>
        <v>0</v>
      </c>
      <c r="T56" t="str">
        <f t="shared" si="19"/>
        <v>1</v>
      </c>
      <c r="U56" t="str">
        <f t="shared" si="20"/>
        <v>0</v>
      </c>
      <c r="V56" t="str">
        <f t="shared" si="21"/>
        <v>0</v>
      </c>
      <c r="W56" t="str">
        <f t="shared" si="22"/>
        <v>0</v>
      </c>
      <c r="X56" t="str">
        <f t="shared" si="23"/>
        <v>0</v>
      </c>
      <c r="Y56" t="str">
        <f t="shared" si="24"/>
        <v>0</v>
      </c>
      <c r="Z56" t="str">
        <f t="shared" si="25"/>
        <v>0</v>
      </c>
      <c r="AA56" t="str">
        <f t="shared" si="26"/>
        <v>0</v>
      </c>
      <c r="AB56" t="str">
        <f t="shared" si="27"/>
        <v>0</v>
      </c>
      <c r="AC56" t="str">
        <f t="shared" si="28"/>
        <v>0</v>
      </c>
      <c r="AD56" t="str">
        <f t="shared" si="29"/>
        <v>0</v>
      </c>
      <c r="AE56" t="str">
        <f t="shared" si="30"/>
        <v>0</v>
      </c>
      <c r="AF56" t="str">
        <f t="shared" si="31"/>
        <v>0</v>
      </c>
      <c r="AG56" t="str">
        <f t="shared" si="32"/>
        <v>1</v>
      </c>
      <c r="AH56" t="str">
        <f t="shared" si="33"/>
        <v>0</v>
      </c>
      <c r="AI56" t="str">
        <f t="shared" si="34"/>
        <v>0</v>
      </c>
      <c r="AJ56" t="str">
        <f t="shared" si="35"/>
        <v>0</v>
      </c>
      <c r="AK56" t="str">
        <f t="shared" si="36"/>
        <v>0</v>
      </c>
      <c r="AL56" t="str">
        <f t="shared" si="37"/>
        <v>0</v>
      </c>
      <c r="AM56" t="str">
        <f t="shared" si="38"/>
        <v>0</v>
      </c>
      <c r="AN56" t="str">
        <f t="shared" si="39"/>
        <v>0</v>
      </c>
      <c r="AO56" t="str">
        <f t="shared" si="40"/>
        <v>1</v>
      </c>
      <c r="AP56" t="str">
        <f t="shared" si="41"/>
        <v>0</v>
      </c>
      <c r="AQ56" t="str">
        <f t="shared" si="42"/>
        <v>0</v>
      </c>
      <c r="AR56" t="str">
        <f t="shared" si="43"/>
        <v>1</v>
      </c>
      <c r="AS56" t="str">
        <f t="shared" si="44"/>
        <v>0</v>
      </c>
      <c r="AT56" t="str">
        <f t="shared" si="45"/>
        <v>0</v>
      </c>
      <c r="AU56" t="str">
        <f t="shared" si="46"/>
        <v>0</v>
      </c>
      <c r="AV56" t="str">
        <f t="shared" si="47"/>
        <v>0</v>
      </c>
      <c r="AW56" t="str">
        <f t="shared" si="48"/>
        <v>0</v>
      </c>
      <c r="AX56" t="str">
        <f t="shared" si="49"/>
        <v>0</v>
      </c>
      <c r="AY56" t="str">
        <f t="shared" si="50"/>
        <v>0</v>
      </c>
      <c r="AZ56" t="str">
        <f t="shared" si="51"/>
        <v>0</v>
      </c>
      <c r="BA56" t="str">
        <f t="shared" si="52"/>
        <v>0</v>
      </c>
      <c r="BB56" t="str">
        <f t="shared" si="53"/>
        <v>0</v>
      </c>
      <c r="BC56" t="str">
        <f t="shared" si="54"/>
        <v>0</v>
      </c>
      <c r="BD56" t="str">
        <f t="shared" si="55"/>
        <v>0</v>
      </c>
      <c r="BE56" t="str">
        <f t="shared" si="56"/>
        <v>0</v>
      </c>
      <c r="BF56" t="str">
        <f t="shared" si="57"/>
        <v>0</v>
      </c>
      <c r="BG56" t="str">
        <f t="shared" si="58"/>
        <v>0</v>
      </c>
      <c r="BH56" t="str">
        <f t="shared" si="59"/>
        <v>0</v>
      </c>
      <c r="BI56" t="str">
        <f t="shared" si="60"/>
        <v>0</v>
      </c>
      <c r="BJ56" t="str">
        <f t="shared" si="61"/>
        <v>0</v>
      </c>
      <c r="BK56" t="str">
        <f t="shared" si="62"/>
        <v>1</v>
      </c>
      <c r="BL56" t="str">
        <f t="shared" si="63"/>
        <v>0</v>
      </c>
      <c r="BM56" t="str">
        <f t="shared" si="64"/>
        <v>0</v>
      </c>
      <c r="BN56" t="str">
        <f t="shared" si="65"/>
        <v>0</v>
      </c>
      <c r="BO56" t="str">
        <f t="shared" si="66"/>
        <v>1</v>
      </c>
      <c r="BP56" t="str">
        <f t="shared" si="67"/>
        <v>0</v>
      </c>
      <c r="BQ56" t="str">
        <f t="shared" si="68"/>
        <v>0</v>
      </c>
      <c r="BR56" t="str">
        <f t="shared" si="69"/>
        <v>0</v>
      </c>
      <c r="BS56" t="str">
        <f t="shared" si="70"/>
        <v>1</v>
      </c>
      <c r="BT56" t="str">
        <f t="shared" si="71"/>
        <v>0</v>
      </c>
      <c r="BU56" t="str">
        <f t="shared" si="72"/>
        <v>0</v>
      </c>
      <c r="BV56" t="str">
        <f t="shared" si="73"/>
        <v>0</v>
      </c>
      <c r="BW56" t="str">
        <f t="shared" si="74"/>
        <v>0</v>
      </c>
      <c r="BX56" t="str">
        <f t="shared" si="0"/>
        <v>0</v>
      </c>
      <c r="BY56" t="str">
        <f t="shared" si="75"/>
        <v>0</v>
      </c>
      <c r="BZ56" t="str">
        <f t="shared" si="76"/>
        <v>0</v>
      </c>
      <c r="CA56" t="str">
        <f t="shared" si="77"/>
        <v>1</v>
      </c>
      <c r="CB56" t="str">
        <f t="shared" si="78"/>
        <v>0</v>
      </c>
      <c r="CC56" t="str">
        <f t="shared" si="79"/>
        <v>0</v>
      </c>
      <c r="CD56" t="str">
        <f t="shared" si="80"/>
        <v>0</v>
      </c>
      <c r="CE56" t="str">
        <f t="shared" si="81"/>
        <v>0</v>
      </c>
      <c r="CF56" t="str">
        <f t="shared" si="82"/>
        <v>0</v>
      </c>
      <c r="CG56" t="str">
        <f t="shared" si="83"/>
        <v>1</v>
      </c>
      <c r="CH56" t="str">
        <f t="shared" si="84"/>
        <v>0</v>
      </c>
      <c r="CI56" t="str">
        <f t="shared" si="85"/>
        <v>0</v>
      </c>
      <c r="CJ56" t="str">
        <f t="shared" si="86"/>
        <v>0</v>
      </c>
      <c r="CK56" t="str">
        <f t="shared" si="87"/>
        <v>0</v>
      </c>
      <c r="CL56" t="str">
        <f t="shared" si="88"/>
        <v>0</v>
      </c>
      <c r="CM56" t="str">
        <f t="shared" si="89"/>
        <v>0</v>
      </c>
      <c r="CN56" t="str">
        <f t="shared" si="90"/>
        <v>0</v>
      </c>
      <c r="CO56" t="str">
        <f t="shared" si="91"/>
        <v>0</v>
      </c>
      <c r="CP56" t="str">
        <f t="shared" si="92"/>
        <v>0</v>
      </c>
      <c r="CQ56" t="str">
        <f t="shared" si="93"/>
        <v>0</v>
      </c>
      <c r="CR56" t="str">
        <f t="shared" si="94"/>
        <v>0</v>
      </c>
      <c r="CS56" t="str">
        <f t="shared" si="95"/>
        <v>0</v>
      </c>
      <c r="CT56" t="str">
        <f t="shared" si="96"/>
        <v>0</v>
      </c>
      <c r="CU56" t="str">
        <f t="shared" si="97"/>
        <v>0</v>
      </c>
      <c r="CV56" t="str">
        <f t="shared" si="98"/>
        <v>0</v>
      </c>
      <c r="CW56" t="str">
        <f t="shared" si="99"/>
        <v>0</v>
      </c>
      <c r="CX56" t="str">
        <f t="shared" si="100"/>
        <v>0</v>
      </c>
      <c r="CY56" t="str">
        <f t="shared" si="101"/>
        <v>0</v>
      </c>
      <c r="CZ56" t="str">
        <f t="shared" si="102"/>
        <v>0</v>
      </c>
      <c r="DA56" t="str">
        <f t="shared" si="1"/>
        <v>1</v>
      </c>
      <c r="DB56" t="str">
        <f t="shared" si="103"/>
        <v>0</v>
      </c>
      <c r="DC56" t="str">
        <f t="shared" si="104"/>
        <v>0</v>
      </c>
      <c r="DD56" t="str">
        <f t="shared" si="105"/>
        <v>0</v>
      </c>
      <c r="DE56" t="str">
        <f t="shared" si="106"/>
        <v>0</v>
      </c>
      <c r="DF56" t="str">
        <f t="shared" si="107"/>
        <v>0</v>
      </c>
      <c r="DG56" t="str">
        <f t="shared" si="108"/>
        <v>0</v>
      </c>
      <c r="DH56" t="str">
        <f>IF(ISNUMBER(SEARCH("menghindari dorongan fisik,",B56)),"1","0")</f>
        <v>0</v>
      </c>
      <c r="DI56" t="str">
        <f t="shared" si="109"/>
        <v>0</v>
      </c>
      <c r="DJ56" t="str">
        <f t="shared" si="110"/>
        <v>0</v>
      </c>
      <c r="DK56" t="str">
        <f t="shared" si="111"/>
        <v>0</v>
      </c>
      <c r="DL56" t="str">
        <f t="shared" si="112"/>
        <v>0</v>
      </c>
      <c r="DM56" t="str">
        <f t="shared" si="113"/>
        <v>0</v>
      </c>
      <c r="DN56" t="str">
        <f t="shared" si="114"/>
        <v>0</v>
      </c>
      <c r="DO56" t="str">
        <f t="shared" si="115"/>
        <v>0</v>
      </c>
      <c r="DP56" t="str">
        <f t="shared" si="116"/>
        <v>0</v>
      </c>
      <c r="DQ56" t="str">
        <f t="shared" si="117"/>
        <v>0</v>
      </c>
      <c r="DR56" t="str">
        <f t="shared" si="118"/>
        <v>0</v>
      </c>
      <c r="DS56" t="str">
        <f t="shared" si="119"/>
        <v>0</v>
      </c>
      <c r="DT56" t="str">
        <f t="shared" si="120"/>
        <v>0</v>
      </c>
      <c r="DU56" t="str">
        <f t="shared" si="121"/>
        <v>0</v>
      </c>
      <c r="DV56" t="str">
        <f t="shared" si="122"/>
        <v>0</v>
      </c>
      <c r="DW56" t="str">
        <f t="shared" si="123"/>
        <v>0</v>
      </c>
      <c r="DX56" t="str">
        <f t="shared" si="124"/>
        <v>0</v>
      </c>
      <c r="DY56" t="str">
        <f t="shared" si="125"/>
        <v>1</v>
      </c>
      <c r="DZ56" t="str">
        <f t="shared" si="126"/>
        <v>0</v>
      </c>
      <c r="EA56" t="str">
        <f t="shared" si="127"/>
        <v>0</v>
      </c>
      <c r="EB56" t="str">
        <f t="shared" si="128"/>
        <v>0</v>
      </c>
      <c r="EC56" t="str">
        <f t="shared" si="129"/>
        <v>0</v>
      </c>
      <c r="ED56" t="str">
        <f t="shared" si="130"/>
        <v>0</v>
      </c>
      <c r="EE56" t="str">
        <f t="shared" si="131"/>
        <v>0</v>
      </c>
      <c r="EF56" t="str">
        <f t="shared" si="132"/>
        <v>0</v>
      </c>
      <c r="EG56" t="str">
        <f t="shared" si="133"/>
        <v>1</v>
      </c>
      <c r="EH56" t="str">
        <f t="shared" si="134"/>
        <v>0</v>
      </c>
      <c r="EI56" t="str">
        <f t="shared" si="135"/>
        <v>0</v>
      </c>
      <c r="EJ56" t="str">
        <f t="shared" si="136"/>
        <v>0</v>
      </c>
      <c r="EK56" t="str">
        <f t="shared" si="137"/>
        <v>0</v>
      </c>
      <c r="EL56" t="str">
        <f t="shared" si="138"/>
        <v>0</v>
      </c>
      <c r="EM56" t="str">
        <f t="shared" si="139"/>
        <v>1</v>
      </c>
      <c r="EN56" t="str">
        <f t="shared" si="140"/>
        <v>0</v>
      </c>
    </row>
    <row r="57" spans="1:144" ht="39.950000000000003" customHeight="1" x14ac:dyDescent="0.25">
      <c r="A57" t="s">
        <v>190</v>
      </c>
      <c r="B57" t="s">
        <v>498</v>
      </c>
      <c r="C57" t="str">
        <f t="shared" si="141"/>
        <v>1</v>
      </c>
      <c r="D57" t="str">
        <f t="shared" si="3"/>
        <v>0</v>
      </c>
      <c r="E57" t="str">
        <f t="shared" si="4"/>
        <v>1</v>
      </c>
      <c r="F57" t="str">
        <f t="shared" si="5"/>
        <v>0</v>
      </c>
      <c r="G57" t="str">
        <f t="shared" si="6"/>
        <v>0</v>
      </c>
      <c r="H57" t="str">
        <f t="shared" si="7"/>
        <v>0</v>
      </c>
      <c r="I57" t="str">
        <f t="shared" si="8"/>
        <v>0</v>
      </c>
      <c r="J57" t="str">
        <f t="shared" si="9"/>
        <v>0</v>
      </c>
      <c r="K57" t="str">
        <f t="shared" si="10"/>
        <v>0</v>
      </c>
      <c r="L57" t="str">
        <f t="shared" si="11"/>
        <v>0</v>
      </c>
      <c r="M57" t="str">
        <f t="shared" si="12"/>
        <v>1</v>
      </c>
      <c r="N57" t="str">
        <f t="shared" si="13"/>
        <v>0</v>
      </c>
      <c r="O57" t="str">
        <f t="shared" si="14"/>
        <v>1</v>
      </c>
      <c r="P57" t="str">
        <f t="shared" si="15"/>
        <v>0</v>
      </c>
      <c r="Q57" t="str">
        <f t="shared" si="16"/>
        <v>0</v>
      </c>
      <c r="R57" t="str">
        <f t="shared" si="17"/>
        <v>0</v>
      </c>
      <c r="S57" t="str">
        <f t="shared" si="18"/>
        <v>1</v>
      </c>
      <c r="T57" t="str">
        <f t="shared" si="19"/>
        <v>0</v>
      </c>
      <c r="U57" t="str">
        <f t="shared" si="20"/>
        <v>0</v>
      </c>
      <c r="V57" t="str">
        <f t="shared" si="21"/>
        <v>0</v>
      </c>
      <c r="W57" t="str">
        <f t="shared" si="22"/>
        <v>0</v>
      </c>
      <c r="X57" t="str">
        <f t="shared" si="23"/>
        <v>0</v>
      </c>
      <c r="Y57" t="str">
        <f t="shared" si="24"/>
        <v>0</v>
      </c>
      <c r="Z57" t="str">
        <f t="shared" si="25"/>
        <v>0</v>
      </c>
      <c r="AA57" t="str">
        <f t="shared" si="26"/>
        <v>0</v>
      </c>
      <c r="AB57" t="str">
        <f t="shared" si="27"/>
        <v>0</v>
      </c>
      <c r="AC57" t="str">
        <f t="shared" si="28"/>
        <v>0</v>
      </c>
      <c r="AD57" t="str">
        <f t="shared" si="29"/>
        <v>0</v>
      </c>
      <c r="AE57" t="str">
        <f t="shared" si="30"/>
        <v>1</v>
      </c>
      <c r="AF57" t="str">
        <f t="shared" si="31"/>
        <v>0</v>
      </c>
      <c r="AG57" t="str">
        <f t="shared" si="32"/>
        <v>0</v>
      </c>
      <c r="AH57" t="str">
        <f t="shared" si="33"/>
        <v>0</v>
      </c>
      <c r="AI57" t="str">
        <f t="shared" si="34"/>
        <v>0</v>
      </c>
      <c r="AJ57" t="str">
        <f t="shared" si="35"/>
        <v>0</v>
      </c>
      <c r="AK57" t="str">
        <f t="shared" si="36"/>
        <v>0</v>
      </c>
      <c r="AL57" t="str">
        <f t="shared" si="37"/>
        <v>0</v>
      </c>
      <c r="AM57" t="str">
        <f t="shared" si="38"/>
        <v>0</v>
      </c>
      <c r="AN57" t="str">
        <f t="shared" si="39"/>
        <v>0</v>
      </c>
      <c r="AO57" t="str">
        <f t="shared" si="40"/>
        <v>0</v>
      </c>
      <c r="AP57" t="str">
        <f t="shared" si="41"/>
        <v>0</v>
      </c>
      <c r="AQ57" t="str">
        <f t="shared" si="42"/>
        <v>0</v>
      </c>
      <c r="AR57" t="str">
        <f t="shared" si="43"/>
        <v>0</v>
      </c>
      <c r="AS57" t="str">
        <f t="shared" si="44"/>
        <v>0</v>
      </c>
      <c r="AT57" t="str">
        <f t="shared" si="45"/>
        <v>0</v>
      </c>
      <c r="AU57" t="str">
        <f t="shared" si="46"/>
        <v>0</v>
      </c>
      <c r="AV57" t="str">
        <f t="shared" si="47"/>
        <v>0</v>
      </c>
      <c r="AW57" t="str">
        <f t="shared" si="48"/>
        <v>0</v>
      </c>
      <c r="AX57" t="str">
        <f t="shared" si="49"/>
        <v>0</v>
      </c>
      <c r="AY57" t="str">
        <f t="shared" si="50"/>
        <v>0</v>
      </c>
      <c r="AZ57" t="str">
        <f t="shared" si="51"/>
        <v>1</v>
      </c>
      <c r="BA57" t="str">
        <f t="shared" si="52"/>
        <v>0</v>
      </c>
      <c r="BB57" t="str">
        <f t="shared" si="53"/>
        <v>0</v>
      </c>
      <c r="BC57" t="str">
        <f t="shared" si="54"/>
        <v>0</v>
      </c>
      <c r="BD57" t="str">
        <f t="shared" si="55"/>
        <v>0</v>
      </c>
      <c r="BE57" t="str">
        <f t="shared" si="56"/>
        <v>0</v>
      </c>
      <c r="BF57" t="str">
        <f t="shared" si="57"/>
        <v>0</v>
      </c>
      <c r="BG57" t="str">
        <f t="shared" si="58"/>
        <v>0</v>
      </c>
      <c r="BH57" t="str">
        <f t="shared" si="59"/>
        <v>1</v>
      </c>
      <c r="BI57" t="str">
        <f t="shared" si="60"/>
        <v>0</v>
      </c>
      <c r="BJ57" t="str">
        <f t="shared" si="61"/>
        <v>0</v>
      </c>
      <c r="BK57" t="str">
        <f t="shared" si="62"/>
        <v>0</v>
      </c>
      <c r="BL57" t="str">
        <f t="shared" si="63"/>
        <v>0</v>
      </c>
      <c r="BM57" t="str">
        <f t="shared" si="64"/>
        <v>0</v>
      </c>
      <c r="BN57" t="str">
        <f t="shared" si="65"/>
        <v>0</v>
      </c>
      <c r="BO57" t="str">
        <f t="shared" si="66"/>
        <v>0</v>
      </c>
      <c r="BP57" t="str">
        <f t="shared" si="67"/>
        <v>1</v>
      </c>
      <c r="BQ57" t="str">
        <f t="shared" si="68"/>
        <v>0</v>
      </c>
      <c r="BR57" t="str">
        <f t="shared" si="69"/>
        <v>0</v>
      </c>
      <c r="BS57" t="str">
        <f t="shared" si="70"/>
        <v>0</v>
      </c>
      <c r="BT57" t="str">
        <f t="shared" si="71"/>
        <v>0</v>
      </c>
      <c r="BU57" t="str">
        <f t="shared" si="72"/>
        <v>0</v>
      </c>
      <c r="BV57" t="str">
        <f t="shared" si="73"/>
        <v>0</v>
      </c>
      <c r="BW57" t="str">
        <f t="shared" si="74"/>
        <v>0</v>
      </c>
      <c r="BX57" t="str">
        <f t="shared" si="0"/>
        <v>0</v>
      </c>
      <c r="BY57" t="str">
        <f t="shared" si="75"/>
        <v>0</v>
      </c>
      <c r="BZ57" t="str">
        <f t="shared" si="76"/>
        <v>0</v>
      </c>
      <c r="CA57" t="str">
        <f t="shared" si="77"/>
        <v>0</v>
      </c>
      <c r="CB57" t="str">
        <f t="shared" si="78"/>
        <v>0</v>
      </c>
      <c r="CC57" t="str">
        <f t="shared" si="79"/>
        <v>0</v>
      </c>
      <c r="CD57" t="str">
        <f t="shared" si="80"/>
        <v>0</v>
      </c>
      <c r="CE57" t="str">
        <f t="shared" si="81"/>
        <v>1</v>
      </c>
      <c r="CF57" t="str">
        <f t="shared" si="82"/>
        <v>0</v>
      </c>
      <c r="CG57" t="str">
        <f t="shared" si="83"/>
        <v>0</v>
      </c>
      <c r="CH57" t="str">
        <f t="shared" si="84"/>
        <v>0</v>
      </c>
      <c r="CI57" t="str">
        <f t="shared" si="85"/>
        <v>0</v>
      </c>
      <c r="CJ57" t="str">
        <f t="shared" si="86"/>
        <v>0</v>
      </c>
      <c r="CK57" t="str">
        <f t="shared" si="87"/>
        <v>0</v>
      </c>
      <c r="CL57" t="str">
        <f t="shared" si="88"/>
        <v>0</v>
      </c>
      <c r="CM57" t="str">
        <f t="shared" si="89"/>
        <v>1</v>
      </c>
      <c r="CN57" t="str">
        <f t="shared" si="90"/>
        <v>0</v>
      </c>
      <c r="CO57" t="str">
        <f t="shared" si="91"/>
        <v>0</v>
      </c>
      <c r="CP57" t="str">
        <f t="shared" si="92"/>
        <v>0</v>
      </c>
      <c r="CQ57" t="str">
        <f t="shared" si="93"/>
        <v>0</v>
      </c>
      <c r="CR57" t="str">
        <f t="shared" si="94"/>
        <v>0</v>
      </c>
      <c r="CS57" t="str">
        <f t="shared" si="95"/>
        <v>0</v>
      </c>
      <c r="CT57" t="str">
        <f t="shared" si="96"/>
        <v>0</v>
      </c>
      <c r="CU57" t="str">
        <f t="shared" si="97"/>
        <v>0</v>
      </c>
      <c r="CV57" t="str">
        <f t="shared" si="98"/>
        <v>0</v>
      </c>
      <c r="CW57" t="str">
        <f t="shared" si="99"/>
        <v>0</v>
      </c>
      <c r="CX57" t="str">
        <f t="shared" si="100"/>
        <v>0</v>
      </c>
      <c r="CY57" t="str">
        <f t="shared" si="101"/>
        <v>0</v>
      </c>
      <c r="CZ57" t="str">
        <f t="shared" si="102"/>
        <v>0</v>
      </c>
      <c r="DA57" t="str">
        <f t="shared" si="1"/>
        <v>0</v>
      </c>
      <c r="DB57" t="str">
        <f t="shared" si="103"/>
        <v>0</v>
      </c>
      <c r="DC57" t="str">
        <f t="shared" si="104"/>
        <v>0</v>
      </c>
      <c r="DD57" t="str">
        <f t="shared" si="105"/>
        <v>0</v>
      </c>
      <c r="DE57" t="str">
        <f t="shared" si="106"/>
        <v>1</v>
      </c>
      <c r="DF57" t="str">
        <f t="shared" si="107"/>
        <v>0</v>
      </c>
      <c r="DG57" t="str">
        <f t="shared" si="108"/>
        <v>0</v>
      </c>
      <c r="DH57" t="str">
        <f>IF(ISNUMBER(SEARCH("menghindari dorongan fisik,",B57)),"1","0")</f>
        <v>0</v>
      </c>
      <c r="DI57" t="str">
        <f t="shared" si="109"/>
        <v>1</v>
      </c>
      <c r="DJ57" t="str">
        <f t="shared" si="110"/>
        <v>0</v>
      </c>
      <c r="DK57" t="str">
        <f t="shared" si="111"/>
        <v>0</v>
      </c>
      <c r="DL57" t="str">
        <f t="shared" si="112"/>
        <v>0</v>
      </c>
      <c r="DM57" t="str">
        <f t="shared" si="113"/>
        <v>0</v>
      </c>
      <c r="DN57" t="str">
        <f t="shared" si="114"/>
        <v>0</v>
      </c>
      <c r="DO57" t="str">
        <f t="shared" si="115"/>
        <v>0</v>
      </c>
      <c r="DP57" t="str">
        <f t="shared" si="116"/>
        <v>0</v>
      </c>
      <c r="DQ57" t="str">
        <f t="shared" si="117"/>
        <v>0</v>
      </c>
      <c r="DR57" t="str">
        <f t="shared" si="118"/>
        <v>0</v>
      </c>
      <c r="DS57" t="str">
        <f t="shared" si="119"/>
        <v>0</v>
      </c>
      <c r="DT57" t="str">
        <f t="shared" si="120"/>
        <v>0</v>
      </c>
      <c r="DU57" t="str">
        <f t="shared" si="121"/>
        <v>0</v>
      </c>
      <c r="DV57" t="str">
        <f t="shared" si="122"/>
        <v>0</v>
      </c>
      <c r="DW57" t="str">
        <f t="shared" si="123"/>
        <v>0</v>
      </c>
      <c r="DX57" t="str">
        <f t="shared" si="124"/>
        <v>0</v>
      </c>
      <c r="DY57" t="str">
        <f t="shared" si="125"/>
        <v>0</v>
      </c>
      <c r="DZ57" t="str">
        <f t="shared" si="126"/>
        <v>0</v>
      </c>
      <c r="EA57" t="str">
        <f t="shared" si="127"/>
        <v>0</v>
      </c>
      <c r="EB57" t="str">
        <f t="shared" si="128"/>
        <v>1</v>
      </c>
      <c r="EC57" t="str">
        <f t="shared" si="129"/>
        <v>0</v>
      </c>
      <c r="ED57" t="str">
        <f t="shared" si="130"/>
        <v>0</v>
      </c>
      <c r="EE57" t="str">
        <f t="shared" si="131"/>
        <v>0</v>
      </c>
      <c r="EF57" t="str">
        <f t="shared" si="132"/>
        <v>0</v>
      </c>
      <c r="EG57" t="str">
        <f t="shared" si="133"/>
        <v>1</v>
      </c>
      <c r="EH57" t="str">
        <f t="shared" si="134"/>
        <v>0</v>
      </c>
      <c r="EI57" t="str">
        <f t="shared" si="135"/>
        <v>0</v>
      </c>
      <c r="EJ57" t="str">
        <f t="shared" si="136"/>
        <v>0</v>
      </c>
      <c r="EK57" t="str">
        <f t="shared" si="137"/>
        <v>0</v>
      </c>
      <c r="EL57" t="str">
        <f t="shared" si="138"/>
        <v>0</v>
      </c>
      <c r="EM57" t="str">
        <f t="shared" si="139"/>
        <v>0</v>
      </c>
      <c r="EN57" t="str">
        <f t="shared" si="140"/>
        <v>0</v>
      </c>
    </row>
    <row r="58" spans="1:144" ht="39.950000000000003" customHeight="1" x14ac:dyDescent="0.25">
      <c r="A58" t="s">
        <v>191</v>
      </c>
      <c r="B58" t="s">
        <v>499</v>
      </c>
      <c r="C58" t="str">
        <f t="shared" si="141"/>
        <v>1</v>
      </c>
      <c r="D58" t="str">
        <f t="shared" si="3"/>
        <v>0</v>
      </c>
      <c r="E58" t="str">
        <f t="shared" si="4"/>
        <v>0</v>
      </c>
      <c r="F58" t="str">
        <f t="shared" si="5"/>
        <v>1</v>
      </c>
      <c r="G58" t="str">
        <f t="shared" si="6"/>
        <v>0</v>
      </c>
      <c r="H58" t="str">
        <f t="shared" si="7"/>
        <v>0</v>
      </c>
      <c r="I58" t="str">
        <f t="shared" si="8"/>
        <v>0</v>
      </c>
      <c r="J58" t="str">
        <f t="shared" si="9"/>
        <v>0</v>
      </c>
      <c r="K58" t="str">
        <f t="shared" si="10"/>
        <v>0</v>
      </c>
      <c r="L58" t="str">
        <f t="shared" si="11"/>
        <v>0</v>
      </c>
      <c r="M58" t="str">
        <f t="shared" si="12"/>
        <v>1</v>
      </c>
      <c r="N58" t="str">
        <f t="shared" si="13"/>
        <v>0</v>
      </c>
      <c r="O58" t="str">
        <f t="shared" si="14"/>
        <v>0</v>
      </c>
      <c r="P58" t="str">
        <f t="shared" si="15"/>
        <v>0</v>
      </c>
      <c r="Q58" t="str">
        <f t="shared" si="16"/>
        <v>1</v>
      </c>
      <c r="R58" t="str">
        <f t="shared" si="17"/>
        <v>0</v>
      </c>
      <c r="S58" t="str">
        <f t="shared" si="18"/>
        <v>0</v>
      </c>
      <c r="T58" t="str">
        <f t="shared" si="19"/>
        <v>0</v>
      </c>
      <c r="U58" t="str">
        <f t="shared" si="20"/>
        <v>0</v>
      </c>
      <c r="V58" t="str">
        <f t="shared" si="21"/>
        <v>0</v>
      </c>
      <c r="W58" t="str">
        <f t="shared" si="22"/>
        <v>0</v>
      </c>
      <c r="X58" t="str">
        <f t="shared" si="23"/>
        <v>0</v>
      </c>
      <c r="Y58" t="str">
        <f t="shared" si="24"/>
        <v>0</v>
      </c>
      <c r="Z58" t="str">
        <f t="shared" si="25"/>
        <v>0</v>
      </c>
      <c r="AA58" t="str">
        <f t="shared" si="26"/>
        <v>0</v>
      </c>
      <c r="AB58" t="str">
        <f t="shared" si="27"/>
        <v>0</v>
      </c>
      <c r="AC58" t="str">
        <f t="shared" si="28"/>
        <v>1</v>
      </c>
      <c r="AD58" t="str">
        <f t="shared" si="29"/>
        <v>0</v>
      </c>
      <c r="AE58" t="str">
        <f t="shared" si="30"/>
        <v>0</v>
      </c>
      <c r="AF58" t="str">
        <f t="shared" si="31"/>
        <v>0</v>
      </c>
      <c r="AG58" t="str">
        <f t="shared" si="32"/>
        <v>0</v>
      </c>
      <c r="AH58" t="str">
        <f t="shared" si="33"/>
        <v>0</v>
      </c>
      <c r="AI58" t="str">
        <f t="shared" si="34"/>
        <v>0</v>
      </c>
      <c r="AJ58" t="str">
        <f t="shared" si="35"/>
        <v>0</v>
      </c>
      <c r="AK58" t="str">
        <f t="shared" si="36"/>
        <v>0</v>
      </c>
      <c r="AL58" t="str">
        <f t="shared" si="37"/>
        <v>0</v>
      </c>
      <c r="AM58" t="str">
        <f t="shared" si="38"/>
        <v>0</v>
      </c>
      <c r="AN58" t="str">
        <f t="shared" si="39"/>
        <v>1</v>
      </c>
      <c r="AO58" t="str">
        <f t="shared" si="40"/>
        <v>0</v>
      </c>
      <c r="AP58" t="str">
        <f t="shared" si="41"/>
        <v>0</v>
      </c>
      <c r="AQ58" t="str">
        <f t="shared" si="42"/>
        <v>0</v>
      </c>
      <c r="AR58" t="str">
        <f t="shared" si="43"/>
        <v>0</v>
      </c>
      <c r="AS58" t="str">
        <f t="shared" si="44"/>
        <v>0</v>
      </c>
      <c r="AT58" t="str">
        <f t="shared" si="45"/>
        <v>0</v>
      </c>
      <c r="AU58" t="str">
        <f t="shared" si="46"/>
        <v>0</v>
      </c>
      <c r="AV58" t="str">
        <f t="shared" si="47"/>
        <v>0</v>
      </c>
      <c r="AW58" t="str">
        <f t="shared" si="48"/>
        <v>0</v>
      </c>
      <c r="AX58" t="str">
        <f t="shared" si="49"/>
        <v>0</v>
      </c>
      <c r="AY58" t="str">
        <f t="shared" si="50"/>
        <v>0</v>
      </c>
      <c r="AZ58" t="str">
        <f t="shared" si="51"/>
        <v>1</v>
      </c>
      <c r="BA58" t="str">
        <f t="shared" si="52"/>
        <v>0</v>
      </c>
      <c r="BB58" t="str">
        <f t="shared" si="53"/>
        <v>0</v>
      </c>
      <c r="BC58" t="str">
        <f t="shared" si="54"/>
        <v>0</v>
      </c>
      <c r="BD58" t="str">
        <f t="shared" si="55"/>
        <v>0</v>
      </c>
      <c r="BE58" t="str">
        <f t="shared" si="56"/>
        <v>0</v>
      </c>
      <c r="BF58" t="str">
        <f t="shared" si="57"/>
        <v>1</v>
      </c>
      <c r="BG58" t="str">
        <f t="shared" si="58"/>
        <v>0</v>
      </c>
      <c r="BH58" t="str">
        <f t="shared" si="59"/>
        <v>0</v>
      </c>
      <c r="BI58" t="str">
        <f t="shared" si="60"/>
        <v>0</v>
      </c>
      <c r="BJ58" t="str">
        <f t="shared" si="61"/>
        <v>0</v>
      </c>
      <c r="BK58" t="str">
        <f t="shared" si="62"/>
        <v>0</v>
      </c>
      <c r="BL58" t="str">
        <f t="shared" si="63"/>
        <v>0</v>
      </c>
      <c r="BM58" t="str">
        <f t="shared" si="64"/>
        <v>0</v>
      </c>
      <c r="BN58" t="str">
        <f t="shared" si="65"/>
        <v>0</v>
      </c>
      <c r="BO58" t="str">
        <f t="shared" si="66"/>
        <v>0</v>
      </c>
      <c r="BP58" t="str">
        <f t="shared" si="67"/>
        <v>0</v>
      </c>
      <c r="BQ58" t="str">
        <f t="shared" si="68"/>
        <v>0</v>
      </c>
      <c r="BR58" t="str">
        <f t="shared" si="69"/>
        <v>0</v>
      </c>
      <c r="BS58" t="str">
        <f t="shared" si="70"/>
        <v>1</v>
      </c>
      <c r="BT58" t="str">
        <f t="shared" si="71"/>
        <v>0</v>
      </c>
      <c r="BU58" t="str">
        <f t="shared" si="72"/>
        <v>0</v>
      </c>
      <c r="BV58" t="str">
        <f t="shared" si="73"/>
        <v>0</v>
      </c>
      <c r="BW58" t="str">
        <f t="shared" si="74"/>
        <v>0</v>
      </c>
      <c r="BX58" t="str">
        <f t="shared" si="0"/>
        <v>0</v>
      </c>
      <c r="BY58" t="str">
        <f t="shared" si="75"/>
        <v>0</v>
      </c>
      <c r="BZ58" t="str">
        <f t="shared" si="76"/>
        <v>0</v>
      </c>
      <c r="CA58" t="str">
        <f t="shared" si="77"/>
        <v>0</v>
      </c>
      <c r="CB58" t="str">
        <f t="shared" si="78"/>
        <v>0</v>
      </c>
      <c r="CC58" t="str">
        <f t="shared" si="79"/>
        <v>0</v>
      </c>
      <c r="CD58" t="str">
        <f t="shared" si="80"/>
        <v>0</v>
      </c>
      <c r="CE58" t="str">
        <f t="shared" si="81"/>
        <v>0</v>
      </c>
      <c r="CF58" t="str">
        <f t="shared" si="82"/>
        <v>0</v>
      </c>
      <c r="CG58" t="str">
        <f t="shared" si="83"/>
        <v>1</v>
      </c>
      <c r="CH58" t="str">
        <f t="shared" si="84"/>
        <v>0</v>
      </c>
      <c r="CI58" t="str">
        <f t="shared" si="85"/>
        <v>0</v>
      </c>
      <c r="CJ58" t="str">
        <f t="shared" si="86"/>
        <v>0</v>
      </c>
      <c r="CK58" t="str">
        <f t="shared" si="87"/>
        <v>0</v>
      </c>
      <c r="CL58" t="str">
        <f t="shared" si="88"/>
        <v>0</v>
      </c>
      <c r="CM58" t="str">
        <f t="shared" si="89"/>
        <v>1</v>
      </c>
      <c r="CN58" t="str">
        <f t="shared" si="90"/>
        <v>0</v>
      </c>
      <c r="CO58" t="str">
        <f t="shared" si="91"/>
        <v>0</v>
      </c>
      <c r="CP58" t="str">
        <f t="shared" si="92"/>
        <v>0</v>
      </c>
      <c r="CQ58" t="str">
        <f t="shared" si="93"/>
        <v>0</v>
      </c>
      <c r="CR58" t="str">
        <f t="shared" si="94"/>
        <v>0</v>
      </c>
      <c r="CS58" t="str">
        <f t="shared" si="95"/>
        <v>0</v>
      </c>
      <c r="CT58" t="str">
        <f t="shared" si="96"/>
        <v>0</v>
      </c>
      <c r="CU58" t="str">
        <f t="shared" si="97"/>
        <v>0</v>
      </c>
      <c r="CV58" t="str">
        <f t="shared" si="98"/>
        <v>0</v>
      </c>
      <c r="CW58" t="str">
        <f t="shared" si="99"/>
        <v>0</v>
      </c>
      <c r="CX58" t="str">
        <f t="shared" si="100"/>
        <v>0</v>
      </c>
      <c r="CY58" t="str">
        <f t="shared" si="101"/>
        <v>0</v>
      </c>
      <c r="CZ58" t="str">
        <f t="shared" si="102"/>
        <v>0</v>
      </c>
      <c r="DA58" t="str">
        <f t="shared" si="1"/>
        <v>1</v>
      </c>
      <c r="DB58" t="str">
        <f t="shared" si="103"/>
        <v>0</v>
      </c>
      <c r="DC58" t="str">
        <f t="shared" si="104"/>
        <v>0</v>
      </c>
      <c r="DD58" t="str">
        <f t="shared" si="105"/>
        <v>0</v>
      </c>
      <c r="DE58" t="str">
        <f t="shared" si="106"/>
        <v>0</v>
      </c>
      <c r="DF58" t="str">
        <f t="shared" si="107"/>
        <v>0</v>
      </c>
      <c r="DG58" t="str">
        <f t="shared" si="108"/>
        <v>0</v>
      </c>
      <c r="DH58" t="str">
        <f>IF(ISNUMBER(SEARCH("menghindari dorongan fisik,",B58)),"1","0")</f>
        <v>0</v>
      </c>
      <c r="DI58" t="str">
        <f t="shared" si="109"/>
        <v>0</v>
      </c>
      <c r="DJ58" t="str">
        <f t="shared" si="110"/>
        <v>0</v>
      </c>
      <c r="DK58" t="str">
        <f t="shared" si="111"/>
        <v>0</v>
      </c>
      <c r="DL58" t="str">
        <f t="shared" si="112"/>
        <v>0</v>
      </c>
      <c r="DM58" t="str">
        <f t="shared" si="113"/>
        <v>0</v>
      </c>
      <c r="DN58" t="str">
        <f t="shared" si="114"/>
        <v>1</v>
      </c>
      <c r="DO58" t="str">
        <f t="shared" si="115"/>
        <v>0</v>
      </c>
      <c r="DP58" t="str">
        <f t="shared" si="116"/>
        <v>0</v>
      </c>
      <c r="DQ58" t="str">
        <f t="shared" si="117"/>
        <v>1</v>
      </c>
      <c r="DR58" t="str">
        <f t="shared" si="118"/>
        <v>0</v>
      </c>
      <c r="DS58" t="str">
        <f t="shared" si="119"/>
        <v>0</v>
      </c>
      <c r="DT58" t="str">
        <f t="shared" si="120"/>
        <v>0</v>
      </c>
      <c r="DU58" t="str">
        <f t="shared" si="121"/>
        <v>0</v>
      </c>
      <c r="DV58" t="str">
        <f t="shared" si="122"/>
        <v>0</v>
      </c>
      <c r="DW58" t="str">
        <f t="shared" si="123"/>
        <v>0</v>
      </c>
      <c r="DX58" t="str">
        <f t="shared" si="124"/>
        <v>0</v>
      </c>
      <c r="DY58" t="str">
        <f t="shared" si="125"/>
        <v>0</v>
      </c>
      <c r="DZ58" t="str">
        <f t="shared" si="126"/>
        <v>0</v>
      </c>
      <c r="EA58" t="str">
        <f t="shared" si="127"/>
        <v>0</v>
      </c>
      <c r="EB58" t="str">
        <f t="shared" si="128"/>
        <v>0</v>
      </c>
      <c r="EC58" t="str">
        <f t="shared" si="129"/>
        <v>0</v>
      </c>
      <c r="ED58" t="str">
        <f t="shared" si="130"/>
        <v>0</v>
      </c>
      <c r="EE58" t="str">
        <f t="shared" si="131"/>
        <v>0</v>
      </c>
      <c r="EF58" t="str">
        <f t="shared" si="132"/>
        <v>0</v>
      </c>
      <c r="EG58" t="str">
        <f t="shared" si="133"/>
        <v>1</v>
      </c>
      <c r="EH58" t="str">
        <f t="shared" si="134"/>
        <v>0</v>
      </c>
      <c r="EI58" t="str">
        <f t="shared" si="135"/>
        <v>0</v>
      </c>
      <c r="EJ58" t="str">
        <f t="shared" si="136"/>
        <v>0</v>
      </c>
      <c r="EK58" t="str">
        <f t="shared" si="137"/>
        <v>0</v>
      </c>
      <c r="EL58" t="str">
        <f t="shared" si="138"/>
        <v>0</v>
      </c>
      <c r="EM58" t="str">
        <f t="shared" si="139"/>
        <v>1</v>
      </c>
      <c r="EN58" t="str">
        <f t="shared" si="140"/>
        <v>0</v>
      </c>
    </row>
    <row r="59" spans="1:144" ht="39.950000000000003" customHeight="1" x14ac:dyDescent="0.25">
      <c r="A59" t="s">
        <v>192</v>
      </c>
      <c r="B59" t="s">
        <v>500</v>
      </c>
      <c r="C59" t="str">
        <f t="shared" si="141"/>
        <v>1</v>
      </c>
      <c r="D59" t="str">
        <f t="shared" si="3"/>
        <v>0</v>
      </c>
      <c r="E59" t="str">
        <f t="shared" si="4"/>
        <v>0</v>
      </c>
      <c r="F59" t="str">
        <f t="shared" si="5"/>
        <v>1</v>
      </c>
      <c r="G59" t="str">
        <f t="shared" si="6"/>
        <v>0</v>
      </c>
      <c r="H59" t="str">
        <f t="shared" si="7"/>
        <v>0</v>
      </c>
      <c r="I59" t="str">
        <f t="shared" si="8"/>
        <v>0</v>
      </c>
      <c r="J59" t="str">
        <f t="shared" si="9"/>
        <v>1</v>
      </c>
      <c r="K59" t="str">
        <f t="shared" si="10"/>
        <v>0</v>
      </c>
      <c r="L59" t="str">
        <f t="shared" si="11"/>
        <v>0</v>
      </c>
      <c r="M59" t="str">
        <f t="shared" si="12"/>
        <v>0</v>
      </c>
      <c r="N59" t="str">
        <f t="shared" si="13"/>
        <v>0</v>
      </c>
      <c r="O59" t="str">
        <f t="shared" si="14"/>
        <v>0</v>
      </c>
      <c r="P59" t="str">
        <f t="shared" si="15"/>
        <v>0</v>
      </c>
      <c r="Q59" t="str">
        <f t="shared" si="16"/>
        <v>1</v>
      </c>
      <c r="R59" t="str">
        <f t="shared" si="17"/>
        <v>0</v>
      </c>
      <c r="S59" t="str">
        <f t="shared" si="18"/>
        <v>0</v>
      </c>
      <c r="T59" t="str">
        <f t="shared" si="19"/>
        <v>0</v>
      </c>
      <c r="U59" t="str">
        <f t="shared" si="20"/>
        <v>0</v>
      </c>
      <c r="V59" t="str">
        <f t="shared" si="21"/>
        <v>0</v>
      </c>
      <c r="W59" t="str">
        <f t="shared" si="22"/>
        <v>0</v>
      </c>
      <c r="X59" t="str">
        <f t="shared" si="23"/>
        <v>0</v>
      </c>
      <c r="Y59" t="str">
        <f t="shared" si="24"/>
        <v>0</v>
      </c>
      <c r="Z59" t="str">
        <f t="shared" si="25"/>
        <v>0</v>
      </c>
      <c r="AA59" t="str">
        <f t="shared" si="26"/>
        <v>0</v>
      </c>
      <c r="AB59" t="str">
        <f t="shared" si="27"/>
        <v>0</v>
      </c>
      <c r="AC59" t="str">
        <f t="shared" si="28"/>
        <v>0</v>
      </c>
      <c r="AD59" t="str">
        <f t="shared" si="29"/>
        <v>0</v>
      </c>
      <c r="AE59" t="str">
        <f t="shared" si="30"/>
        <v>0</v>
      </c>
      <c r="AF59" t="str">
        <f t="shared" si="31"/>
        <v>0</v>
      </c>
      <c r="AG59" t="str">
        <f t="shared" si="32"/>
        <v>0</v>
      </c>
      <c r="AH59" t="str">
        <f t="shared" si="33"/>
        <v>0</v>
      </c>
      <c r="AI59" t="str">
        <f t="shared" si="34"/>
        <v>0</v>
      </c>
      <c r="AJ59" t="str">
        <f t="shared" si="35"/>
        <v>0</v>
      </c>
      <c r="AK59" t="str">
        <f t="shared" si="36"/>
        <v>0</v>
      </c>
      <c r="AL59" t="str">
        <f t="shared" si="37"/>
        <v>0</v>
      </c>
      <c r="AM59" t="str">
        <f t="shared" si="38"/>
        <v>0</v>
      </c>
      <c r="AN59" t="str">
        <f t="shared" si="39"/>
        <v>1</v>
      </c>
      <c r="AO59" t="str">
        <f t="shared" si="40"/>
        <v>0</v>
      </c>
      <c r="AP59" t="str">
        <f t="shared" si="41"/>
        <v>0</v>
      </c>
      <c r="AQ59" t="str">
        <f t="shared" si="42"/>
        <v>0</v>
      </c>
      <c r="AR59" t="str">
        <f t="shared" si="43"/>
        <v>0</v>
      </c>
      <c r="AS59" t="str">
        <f t="shared" si="44"/>
        <v>0</v>
      </c>
      <c r="AT59" t="str">
        <f t="shared" si="45"/>
        <v>0</v>
      </c>
      <c r="AU59" t="str">
        <f t="shared" si="46"/>
        <v>0</v>
      </c>
      <c r="AV59" t="str">
        <f t="shared" si="47"/>
        <v>0</v>
      </c>
      <c r="AW59" t="str">
        <f t="shared" si="48"/>
        <v>0</v>
      </c>
      <c r="AX59" t="str">
        <f t="shared" si="49"/>
        <v>0</v>
      </c>
      <c r="AY59" t="str">
        <f t="shared" si="50"/>
        <v>0</v>
      </c>
      <c r="AZ59" t="str">
        <f t="shared" si="51"/>
        <v>0</v>
      </c>
      <c r="BA59" t="str">
        <f t="shared" si="52"/>
        <v>0</v>
      </c>
      <c r="BB59" t="str">
        <f t="shared" si="53"/>
        <v>0</v>
      </c>
      <c r="BC59" t="str">
        <f t="shared" si="54"/>
        <v>0</v>
      </c>
      <c r="BD59" t="str">
        <f t="shared" si="55"/>
        <v>1</v>
      </c>
      <c r="BE59" t="str">
        <f t="shared" si="56"/>
        <v>0</v>
      </c>
      <c r="BF59" t="str">
        <f t="shared" si="57"/>
        <v>0</v>
      </c>
      <c r="BG59" t="str">
        <f t="shared" si="58"/>
        <v>0</v>
      </c>
      <c r="BH59" t="str">
        <f t="shared" si="59"/>
        <v>0</v>
      </c>
      <c r="BI59" t="str">
        <f t="shared" si="60"/>
        <v>1</v>
      </c>
      <c r="BJ59" t="str">
        <f t="shared" si="61"/>
        <v>0</v>
      </c>
      <c r="BK59" t="str">
        <f t="shared" si="62"/>
        <v>0</v>
      </c>
      <c r="BL59" t="str">
        <f t="shared" si="63"/>
        <v>0</v>
      </c>
      <c r="BM59" t="str">
        <f t="shared" si="64"/>
        <v>0</v>
      </c>
      <c r="BN59" t="str">
        <f t="shared" si="65"/>
        <v>0</v>
      </c>
      <c r="BO59" t="str">
        <f t="shared" si="66"/>
        <v>0</v>
      </c>
      <c r="BP59" t="str">
        <f t="shared" si="67"/>
        <v>1</v>
      </c>
      <c r="BQ59" t="str">
        <f t="shared" si="68"/>
        <v>0</v>
      </c>
      <c r="BR59" t="str">
        <f t="shared" si="69"/>
        <v>0</v>
      </c>
      <c r="BS59" t="str">
        <f t="shared" si="70"/>
        <v>1</v>
      </c>
      <c r="BT59" t="str">
        <f t="shared" si="71"/>
        <v>0</v>
      </c>
      <c r="BU59" t="str">
        <f t="shared" si="72"/>
        <v>0</v>
      </c>
      <c r="BV59" t="str">
        <f t="shared" si="73"/>
        <v>0</v>
      </c>
      <c r="BW59" t="str">
        <f t="shared" si="74"/>
        <v>0</v>
      </c>
      <c r="BX59" t="str">
        <f t="shared" si="0"/>
        <v>0</v>
      </c>
      <c r="BY59" t="str">
        <f t="shared" si="75"/>
        <v>0</v>
      </c>
      <c r="BZ59" t="str">
        <f t="shared" si="76"/>
        <v>0</v>
      </c>
      <c r="CA59" t="str">
        <f t="shared" si="77"/>
        <v>0</v>
      </c>
      <c r="CB59" t="str">
        <f t="shared" si="78"/>
        <v>0</v>
      </c>
      <c r="CC59" t="str">
        <f t="shared" si="79"/>
        <v>0</v>
      </c>
      <c r="CD59" t="str">
        <f t="shared" si="80"/>
        <v>0</v>
      </c>
      <c r="CE59" t="str">
        <f t="shared" si="81"/>
        <v>0</v>
      </c>
      <c r="CF59" t="str">
        <f t="shared" si="82"/>
        <v>0</v>
      </c>
      <c r="CG59" t="str">
        <f t="shared" si="83"/>
        <v>1</v>
      </c>
      <c r="CH59" t="str">
        <f t="shared" si="84"/>
        <v>0</v>
      </c>
      <c r="CI59" t="str">
        <f t="shared" si="85"/>
        <v>0</v>
      </c>
      <c r="CJ59" t="str">
        <f t="shared" si="86"/>
        <v>0</v>
      </c>
      <c r="CK59" t="str">
        <f t="shared" si="87"/>
        <v>0</v>
      </c>
      <c r="CL59" t="str">
        <f t="shared" si="88"/>
        <v>0</v>
      </c>
      <c r="CM59" t="str">
        <f t="shared" si="89"/>
        <v>0</v>
      </c>
      <c r="CN59" t="str">
        <f t="shared" si="90"/>
        <v>0</v>
      </c>
      <c r="CO59" t="str">
        <f t="shared" si="91"/>
        <v>0</v>
      </c>
      <c r="CP59" t="str">
        <f t="shared" si="92"/>
        <v>0</v>
      </c>
      <c r="CQ59" t="str">
        <f t="shared" si="93"/>
        <v>0</v>
      </c>
      <c r="CR59" t="str">
        <f t="shared" si="94"/>
        <v>0</v>
      </c>
      <c r="CS59" t="str">
        <f t="shared" si="95"/>
        <v>1</v>
      </c>
      <c r="CT59" t="str">
        <f t="shared" si="96"/>
        <v>0</v>
      </c>
      <c r="CU59" t="str">
        <f t="shared" si="97"/>
        <v>0</v>
      </c>
      <c r="CV59" t="str">
        <f t="shared" si="98"/>
        <v>0</v>
      </c>
      <c r="CW59" t="str">
        <f t="shared" si="99"/>
        <v>0</v>
      </c>
      <c r="CX59" t="str">
        <f t="shared" si="100"/>
        <v>0</v>
      </c>
      <c r="CY59" t="str">
        <f t="shared" si="101"/>
        <v>0</v>
      </c>
      <c r="CZ59" t="str">
        <f t="shared" si="102"/>
        <v>0</v>
      </c>
      <c r="DA59" t="str">
        <f t="shared" si="1"/>
        <v>1</v>
      </c>
      <c r="DB59" t="str">
        <f t="shared" si="103"/>
        <v>0</v>
      </c>
      <c r="DC59" t="str">
        <f t="shared" si="104"/>
        <v>0</v>
      </c>
      <c r="DD59" t="str">
        <f t="shared" si="105"/>
        <v>0</v>
      </c>
      <c r="DE59" t="str">
        <f t="shared" si="106"/>
        <v>0</v>
      </c>
      <c r="DF59" t="str">
        <f t="shared" si="107"/>
        <v>0</v>
      </c>
      <c r="DG59" t="str">
        <f t="shared" si="108"/>
        <v>0</v>
      </c>
      <c r="DH59" t="str">
        <f>IF(ISNUMBER(SEARCH("menghindari dorongan fisik,",B59)),"1","0")</f>
        <v>0</v>
      </c>
      <c r="DI59" t="str">
        <f t="shared" si="109"/>
        <v>0</v>
      </c>
      <c r="DJ59" t="str">
        <f t="shared" si="110"/>
        <v>0</v>
      </c>
      <c r="DK59" t="str">
        <f t="shared" si="111"/>
        <v>0</v>
      </c>
      <c r="DL59" t="str">
        <f t="shared" si="112"/>
        <v>0</v>
      </c>
      <c r="DM59" t="str">
        <f t="shared" si="113"/>
        <v>0</v>
      </c>
      <c r="DN59" t="str">
        <f t="shared" si="114"/>
        <v>1</v>
      </c>
      <c r="DO59" t="str">
        <f t="shared" si="115"/>
        <v>0</v>
      </c>
      <c r="DP59" t="str">
        <f t="shared" si="116"/>
        <v>0</v>
      </c>
      <c r="DQ59" t="str">
        <f t="shared" si="117"/>
        <v>0</v>
      </c>
      <c r="DR59" t="str">
        <f t="shared" si="118"/>
        <v>0</v>
      </c>
      <c r="DS59" t="str">
        <f t="shared" si="119"/>
        <v>0</v>
      </c>
      <c r="DT59" t="str">
        <f t="shared" si="120"/>
        <v>0</v>
      </c>
      <c r="DU59" t="str">
        <f t="shared" si="121"/>
        <v>1</v>
      </c>
      <c r="DV59" t="str">
        <f t="shared" si="122"/>
        <v>0</v>
      </c>
      <c r="DW59" t="str">
        <f t="shared" si="123"/>
        <v>0</v>
      </c>
      <c r="DX59" t="str">
        <f t="shared" si="124"/>
        <v>0</v>
      </c>
      <c r="DY59" t="str">
        <f t="shared" si="125"/>
        <v>1</v>
      </c>
      <c r="DZ59" t="str">
        <f t="shared" si="126"/>
        <v>0</v>
      </c>
      <c r="EA59" t="str">
        <f t="shared" si="127"/>
        <v>0</v>
      </c>
      <c r="EB59" t="str">
        <f t="shared" si="128"/>
        <v>0</v>
      </c>
      <c r="EC59" t="str">
        <f t="shared" si="129"/>
        <v>0</v>
      </c>
      <c r="ED59" t="str">
        <f t="shared" si="130"/>
        <v>0</v>
      </c>
      <c r="EE59" t="str">
        <f t="shared" si="131"/>
        <v>0</v>
      </c>
      <c r="EF59" t="str">
        <f t="shared" si="132"/>
        <v>0</v>
      </c>
      <c r="EG59" t="str">
        <f t="shared" si="133"/>
        <v>1</v>
      </c>
      <c r="EH59" t="str">
        <f t="shared" si="134"/>
        <v>0</v>
      </c>
      <c r="EI59" t="str">
        <f t="shared" si="135"/>
        <v>0</v>
      </c>
      <c r="EJ59" t="str">
        <f t="shared" si="136"/>
        <v>0</v>
      </c>
      <c r="EK59" t="str">
        <f t="shared" si="137"/>
        <v>0</v>
      </c>
      <c r="EL59" t="str">
        <f t="shared" si="138"/>
        <v>0</v>
      </c>
      <c r="EM59" t="str">
        <f t="shared" si="139"/>
        <v>0</v>
      </c>
      <c r="EN59" t="str">
        <f t="shared" si="140"/>
        <v>0</v>
      </c>
    </row>
    <row r="60" spans="1:144" ht="39.950000000000003" customHeight="1" x14ac:dyDescent="0.25">
      <c r="A60" t="s">
        <v>193</v>
      </c>
      <c r="B60" t="s">
        <v>501</v>
      </c>
      <c r="C60" t="str">
        <f t="shared" si="141"/>
        <v>1</v>
      </c>
      <c r="D60" t="str">
        <f t="shared" si="3"/>
        <v>0</v>
      </c>
      <c r="E60" t="str">
        <f t="shared" si="4"/>
        <v>1</v>
      </c>
      <c r="F60" t="str">
        <f t="shared" si="5"/>
        <v>0</v>
      </c>
      <c r="G60" t="str">
        <f t="shared" si="6"/>
        <v>1</v>
      </c>
      <c r="H60" t="str">
        <f t="shared" si="7"/>
        <v>0</v>
      </c>
      <c r="I60" t="str">
        <f t="shared" si="8"/>
        <v>0</v>
      </c>
      <c r="J60" t="str">
        <f t="shared" si="9"/>
        <v>0</v>
      </c>
      <c r="K60" t="str">
        <f t="shared" si="10"/>
        <v>0</v>
      </c>
      <c r="L60" t="str">
        <f t="shared" si="11"/>
        <v>0</v>
      </c>
      <c r="M60" t="str">
        <f t="shared" si="12"/>
        <v>0</v>
      </c>
      <c r="N60" t="str">
        <f t="shared" si="13"/>
        <v>0</v>
      </c>
      <c r="O60" t="str">
        <f t="shared" si="14"/>
        <v>0</v>
      </c>
      <c r="P60" t="str">
        <f t="shared" si="15"/>
        <v>0</v>
      </c>
      <c r="Q60" t="str">
        <f t="shared" si="16"/>
        <v>1</v>
      </c>
      <c r="R60" t="str">
        <f t="shared" si="17"/>
        <v>0</v>
      </c>
      <c r="S60" t="str">
        <f t="shared" si="18"/>
        <v>1</v>
      </c>
      <c r="T60" t="str">
        <f t="shared" si="19"/>
        <v>0</v>
      </c>
      <c r="U60" t="str">
        <f t="shared" si="20"/>
        <v>0</v>
      </c>
      <c r="V60" t="str">
        <f t="shared" si="21"/>
        <v>0</v>
      </c>
      <c r="W60" t="str">
        <f t="shared" si="22"/>
        <v>0</v>
      </c>
      <c r="X60" t="str">
        <f t="shared" si="23"/>
        <v>0</v>
      </c>
      <c r="Y60" t="str">
        <f t="shared" si="24"/>
        <v>0</v>
      </c>
      <c r="Z60" t="str">
        <f t="shared" si="25"/>
        <v>0</v>
      </c>
      <c r="AA60" t="str">
        <f t="shared" si="26"/>
        <v>0</v>
      </c>
      <c r="AB60" t="str">
        <f t="shared" si="27"/>
        <v>0</v>
      </c>
      <c r="AC60" t="str">
        <f t="shared" si="28"/>
        <v>0</v>
      </c>
      <c r="AD60" t="str">
        <f t="shared" si="29"/>
        <v>0</v>
      </c>
      <c r="AE60" t="str">
        <f t="shared" si="30"/>
        <v>0</v>
      </c>
      <c r="AF60" t="str">
        <f t="shared" si="31"/>
        <v>1</v>
      </c>
      <c r="AG60" t="str">
        <f t="shared" si="32"/>
        <v>0</v>
      </c>
      <c r="AH60" t="str">
        <f t="shared" si="33"/>
        <v>0</v>
      </c>
      <c r="AI60" t="str">
        <f t="shared" si="34"/>
        <v>0</v>
      </c>
      <c r="AJ60" t="str">
        <f t="shared" si="35"/>
        <v>0</v>
      </c>
      <c r="AK60" t="str">
        <f t="shared" si="36"/>
        <v>0</v>
      </c>
      <c r="AL60" t="str">
        <f t="shared" si="37"/>
        <v>0</v>
      </c>
      <c r="AM60" t="str">
        <f t="shared" si="38"/>
        <v>0</v>
      </c>
      <c r="AN60" t="str">
        <f t="shared" si="39"/>
        <v>0</v>
      </c>
      <c r="AO60" t="str">
        <f t="shared" si="40"/>
        <v>0</v>
      </c>
      <c r="AP60" t="str">
        <f t="shared" si="41"/>
        <v>0</v>
      </c>
      <c r="AQ60" t="str">
        <f t="shared" si="42"/>
        <v>0</v>
      </c>
      <c r="AR60" t="str">
        <f t="shared" si="43"/>
        <v>1</v>
      </c>
      <c r="AS60" t="str">
        <f t="shared" si="44"/>
        <v>0</v>
      </c>
      <c r="AT60" t="str">
        <f t="shared" si="45"/>
        <v>0</v>
      </c>
      <c r="AU60" t="str">
        <f t="shared" si="46"/>
        <v>0</v>
      </c>
      <c r="AV60" t="str">
        <f t="shared" si="47"/>
        <v>0</v>
      </c>
      <c r="AW60" t="str">
        <f t="shared" si="48"/>
        <v>0</v>
      </c>
      <c r="AX60" t="str">
        <f t="shared" si="49"/>
        <v>0</v>
      </c>
      <c r="AY60" t="str">
        <f t="shared" si="50"/>
        <v>0</v>
      </c>
      <c r="AZ60" t="str">
        <f t="shared" si="51"/>
        <v>0</v>
      </c>
      <c r="BA60" t="str">
        <f t="shared" si="52"/>
        <v>0</v>
      </c>
      <c r="BB60" t="str">
        <f t="shared" si="53"/>
        <v>0</v>
      </c>
      <c r="BC60" t="str">
        <f t="shared" si="54"/>
        <v>1</v>
      </c>
      <c r="BD60" t="str">
        <f t="shared" si="55"/>
        <v>0</v>
      </c>
      <c r="BE60" t="str">
        <f t="shared" si="56"/>
        <v>0</v>
      </c>
      <c r="BF60" t="str">
        <f t="shared" si="57"/>
        <v>0</v>
      </c>
      <c r="BG60" t="str">
        <f t="shared" si="58"/>
        <v>0</v>
      </c>
      <c r="BH60" t="str">
        <f t="shared" si="59"/>
        <v>1</v>
      </c>
      <c r="BI60" t="str">
        <f t="shared" si="60"/>
        <v>0</v>
      </c>
      <c r="BJ60" t="str">
        <f t="shared" si="61"/>
        <v>0</v>
      </c>
      <c r="BK60" t="str">
        <f t="shared" si="62"/>
        <v>0</v>
      </c>
      <c r="BL60" t="str">
        <f t="shared" si="63"/>
        <v>0</v>
      </c>
      <c r="BM60" t="str">
        <f t="shared" si="64"/>
        <v>0</v>
      </c>
      <c r="BN60" t="str">
        <f t="shared" si="65"/>
        <v>0</v>
      </c>
      <c r="BO60" t="str">
        <f t="shared" si="66"/>
        <v>0</v>
      </c>
      <c r="BP60" t="str">
        <f t="shared" si="67"/>
        <v>0</v>
      </c>
      <c r="BQ60" t="str">
        <f t="shared" si="68"/>
        <v>0</v>
      </c>
      <c r="BR60" t="str">
        <f t="shared" si="69"/>
        <v>0</v>
      </c>
      <c r="BS60" t="str">
        <f t="shared" si="70"/>
        <v>1</v>
      </c>
      <c r="BT60" t="str">
        <f t="shared" si="71"/>
        <v>0</v>
      </c>
      <c r="BU60" t="str">
        <f t="shared" si="72"/>
        <v>0</v>
      </c>
      <c r="BV60" t="str">
        <f t="shared" si="73"/>
        <v>0</v>
      </c>
      <c r="BW60" t="str">
        <f t="shared" si="74"/>
        <v>0</v>
      </c>
      <c r="BX60" t="str">
        <f t="shared" si="0"/>
        <v>0</v>
      </c>
      <c r="BY60" t="str">
        <f t="shared" si="75"/>
        <v>0</v>
      </c>
      <c r="BZ60" t="str">
        <f t="shared" si="76"/>
        <v>0</v>
      </c>
      <c r="CA60" t="str">
        <f t="shared" si="77"/>
        <v>0</v>
      </c>
      <c r="CB60" t="str">
        <f t="shared" si="78"/>
        <v>0</v>
      </c>
      <c r="CC60" t="str">
        <f t="shared" si="79"/>
        <v>0</v>
      </c>
      <c r="CD60" t="str">
        <f t="shared" si="80"/>
        <v>0</v>
      </c>
      <c r="CE60" t="str">
        <f t="shared" si="81"/>
        <v>0</v>
      </c>
      <c r="CF60" t="str">
        <f t="shared" si="82"/>
        <v>0</v>
      </c>
      <c r="CG60" t="str">
        <f t="shared" si="83"/>
        <v>1</v>
      </c>
      <c r="CH60" t="str">
        <f t="shared" si="84"/>
        <v>0</v>
      </c>
      <c r="CI60" t="str">
        <f t="shared" si="85"/>
        <v>0</v>
      </c>
      <c r="CJ60" t="str">
        <f t="shared" si="86"/>
        <v>0</v>
      </c>
      <c r="CK60" t="str">
        <f t="shared" si="87"/>
        <v>0</v>
      </c>
      <c r="CL60" t="str">
        <f t="shared" si="88"/>
        <v>0</v>
      </c>
      <c r="CM60" t="str">
        <f t="shared" si="89"/>
        <v>1</v>
      </c>
      <c r="CN60" t="str">
        <f t="shared" si="90"/>
        <v>0</v>
      </c>
      <c r="CO60" t="str">
        <f t="shared" si="91"/>
        <v>0</v>
      </c>
      <c r="CP60" t="str">
        <f t="shared" si="92"/>
        <v>0</v>
      </c>
      <c r="CQ60" t="str">
        <f t="shared" si="93"/>
        <v>0</v>
      </c>
      <c r="CR60" t="str">
        <f t="shared" si="94"/>
        <v>0</v>
      </c>
      <c r="CS60" t="str">
        <f t="shared" si="95"/>
        <v>0</v>
      </c>
      <c r="CT60" t="str">
        <f t="shared" si="96"/>
        <v>0</v>
      </c>
      <c r="CU60" t="str">
        <f t="shared" si="97"/>
        <v>0</v>
      </c>
      <c r="CV60" t="str">
        <f t="shared" si="98"/>
        <v>0</v>
      </c>
      <c r="CW60" t="str">
        <f t="shared" si="99"/>
        <v>0</v>
      </c>
      <c r="CX60" t="str">
        <f t="shared" si="100"/>
        <v>0</v>
      </c>
      <c r="CY60" t="str">
        <f t="shared" si="101"/>
        <v>0</v>
      </c>
      <c r="CZ60" t="str">
        <f t="shared" si="102"/>
        <v>0</v>
      </c>
      <c r="DA60" t="str">
        <f t="shared" si="1"/>
        <v>0</v>
      </c>
      <c r="DB60" t="str">
        <f t="shared" si="103"/>
        <v>0</v>
      </c>
      <c r="DC60" t="str">
        <f t="shared" si="104"/>
        <v>0</v>
      </c>
      <c r="DD60" t="str">
        <f t="shared" si="105"/>
        <v>1</v>
      </c>
      <c r="DE60" t="str">
        <f t="shared" si="106"/>
        <v>0</v>
      </c>
      <c r="DF60" t="str">
        <f t="shared" si="107"/>
        <v>0</v>
      </c>
      <c r="DG60" t="str">
        <f t="shared" si="108"/>
        <v>0</v>
      </c>
      <c r="DH60" t="str">
        <f>IF(ISNUMBER(SEARCH("menghindari dorongan fisik,",B60)),"1","0")</f>
        <v>0</v>
      </c>
      <c r="DI60" t="str">
        <f t="shared" si="109"/>
        <v>0</v>
      </c>
      <c r="DJ60" t="str">
        <f t="shared" si="110"/>
        <v>0</v>
      </c>
      <c r="DK60" t="str">
        <f t="shared" si="111"/>
        <v>0</v>
      </c>
      <c r="DL60" t="str">
        <f t="shared" si="112"/>
        <v>1</v>
      </c>
      <c r="DM60" t="str">
        <f t="shared" si="113"/>
        <v>0</v>
      </c>
      <c r="DN60" t="str">
        <f t="shared" si="114"/>
        <v>1</v>
      </c>
      <c r="DO60" t="str">
        <f t="shared" si="115"/>
        <v>0</v>
      </c>
      <c r="DP60" t="str">
        <f t="shared" si="116"/>
        <v>0</v>
      </c>
      <c r="DQ60" t="str">
        <f t="shared" si="117"/>
        <v>0</v>
      </c>
      <c r="DR60" t="str">
        <f t="shared" si="118"/>
        <v>0</v>
      </c>
      <c r="DS60" t="str">
        <f t="shared" si="119"/>
        <v>0</v>
      </c>
      <c r="DT60" t="str">
        <f t="shared" si="120"/>
        <v>0</v>
      </c>
      <c r="DU60" t="str">
        <f t="shared" si="121"/>
        <v>1</v>
      </c>
      <c r="DV60" t="str">
        <f t="shared" si="122"/>
        <v>0</v>
      </c>
      <c r="DW60" t="str">
        <f t="shared" si="123"/>
        <v>0</v>
      </c>
      <c r="DX60" t="str">
        <f t="shared" si="124"/>
        <v>0</v>
      </c>
      <c r="DY60" t="str">
        <f t="shared" si="125"/>
        <v>1</v>
      </c>
      <c r="DZ60" t="str">
        <f t="shared" si="126"/>
        <v>0</v>
      </c>
      <c r="EA60" t="str">
        <f t="shared" si="127"/>
        <v>0</v>
      </c>
      <c r="EB60" t="str">
        <f t="shared" si="128"/>
        <v>0</v>
      </c>
      <c r="EC60" t="str">
        <f t="shared" si="129"/>
        <v>0</v>
      </c>
      <c r="ED60" t="str">
        <f t="shared" si="130"/>
        <v>0</v>
      </c>
      <c r="EE60" t="str">
        <f t="shared" si="131"/>
        <v>0</v>
      </c>
      <c r="EF60" t="str">
        <f t="shared" si="132"/>
        <v>0</v>
      </c>
      <c r="EG60" t="str">
        <f t="shared" si="133"/>
        <v>1</v>
      </c>
      <c r="EH60" t="str">
        <f t="shared" si="134"/>
        <v>0</v>
      </c>
      <c r="EI60" t="str">
        <f t="shared" si="135"/>
        <v>0</v>
      </c>
      <c r="EJ60" t="str">
        <f t="shared" si="136"/>
        <v>0</v>
      </c>
      <c r="EK60" t="str">
        <f t="shared" si="137"/>
        <v>0</v>
      </c>
      <c r="EL60" t="str">
        <f t="shared" si="138"/>
        <v>0</v>
      </c>
      <c r="EM60" t="str">
        <f t="shared" si="139"/>
        <v>1</v>
      </c>
      <c r="EN60" t="str">
        <f t="shared" si="140"/>
        <v>0</v>
      </c>
    </row>
    <row r="61" spans="1:144" ht="39.950000000000003" customHeight="1" x14ac:dyDescent="0.25">
      <c r="A61" t="s">
        <v>194</v>
      </c>
      <c r="B61" t="s">
        <v>502</v>
      </c>
      <c r="C61" t="str">
        <f t="shared" si="141"/>
        <v>1</v>
      </c>
      <c r="D61" t="str">
        <f t="shared" si="3"/>
        <v>0</v>
      </c>
      <c r="E61" t="str">
        <f t="shared" si="4"/>
        <v>0</v>
      </c>
      <c r="F61" t="str">
        <f t="shared" si="5"/>
        <v>1</v>
      </c>
      <c r="G61" t="str">
        <f t="shared" si="6"/>
        <v>0</v>
      </c>
      <c r="H61" t="str">
        <f t="shared" si="7"/>
        <v>0</v>
      </c>
      <c r="I61" t="str">
        <f t="shared" si="8"/>
        <v>1</v>
      </c>
      <c r="J61" t="str">
        <f t="shared" si="9"/>
        <v>0</v>
      </c>
      <c r="K61" t="str">
        <f t="shared" si="10"/>
        <v>0</v>
      </c>
      <c r="L61" t="str">
        <f t="shared" si="11"/>
        <v>0</v>
      </c>
      <c r="M61" t="str">
        <f t="shared" si="12"/>
        <v>0</v>
      </c>
      <c r="N61" t="str">
        <f t="shared" si="13"/>
        <v>0</v>
      </c>
      <c r="O61" t="str">
        <f t="shared" si="14"/>
        <v>0</v>
      </c>
      <c r="P61" t="str">
        <f t="shared" si="15"/>
        <v>0</v>
      </c>
      <c r="Q61" t="str">
        <f t="shared" si="16"/>
        <v>1</v>
      </c>
      <c r="R61" t="str">
        <f t="shared" si="17"/>
        <v>0</v>
      </c>
      <c r="S61" t="str">
        <f t="shared" si="18"/>
        <v>0</v>
      </c>
      <c r="T61" t="str">
        <f t="shared" si="19"/>
        <v>1</v>
      </c>
      <c r="U61" t="str">
        <f t="shared" si="20"/>
        <v>0</v>
      </c>
      <c r="V61" t="str">
        <f t="shared" si="21"/>
        <v>0</v>
      </c>
      <c r="W61" t="str">
        <f t="shared" si="22"/>
        <v>0</v>
      </c>
      <c r="X61" t="str">
        <f t="shared" si="23"/>
        <v>0</v>
      </c>
      <c r="Y61" t="str">
        <f t="shared" si="24"/>
        <v>0</v>
      </c>
      <c r="Z61" t="str">
        <f t="shared" si="25"/>
        <v>0</v>
      </c>
      <c r="AA61" t="str">
        <f t="shared" si="26"/>
        <v>0</v>
      </c>
      <c r="AB61" t="str">
        <f t="shared" si="27"/>
        <v>0</v>
      </c>
      <c r="AC61" t="str">
        <f t="shared" si="28"/>
        <v>1</v>
      </c>
      <c r="AD61" t="str">
        <f t="shared" si="29"/>
        <v>0</v>
      </c>
      <c r="AE61" t="str">
        <f t="shared" si="30"/>
        <v>0</v>
      </c>
      <c r="AF61" t="str">
        <f t="shared" si="31"/>
        <v>0</v>
      </c>
      <c r="AG61" t="str">
        <f t="shared" si="32"/>
        <v>0</v>
      </c>
      <c r="AH61" t="str">
        <f t="shared" si="33"/>
        <v>0</v>
      </c>
      <c r="AI61" t="str">
        <f t="shared" si="34"/>
        <v>0</v>
      </c>
      <c r="AJ61" t="str">
        <f t="shared" si="35"/>
        <v>0</v>
      </c>
      <c r="AK61" t="str">
        <f t="shared" si="36"/>
        <v>0</v>
      </c>
      <c r="AL61" t="str">
        <f t="shared" si="37"/>
        <v>0</v>
      </c>
      <c r="AM61" t="str">
        <f t="shared" si="38"/>
        <v>0</v>
      </c>
      <c r="AN61" t="str">
        <f t="shared" si="39"/>
        <v>0</v>
      </c>
      <c r="AO61" t="str">
        <f t="shared" si="40"/>
        <v>1</v>
      </c>
      <c r="AP61" t="str">
        <f t="shared" si="41"/>
        <v>0</v>
      </c>
      <c r="AQ61" t="str">
        <f t="shared" si="42"/>
        <v>0</v>
      </c>
      <c r="AR61" t="str">
        <f t="shared" si="43"/>
        <v>1</v>
      </c>
      <c r="AS61" t="str">
        <f t="shared" si="44"/>
        <v>0</v>
      </c>
      <c r="AT61" t="str">
        <f t="shared" si="45"/>
        <v>0</v>
      </c>
      <c r="AU61" t="str">
        <f t="shared" si="46"/>
        <v>0</v>
      </c>
      <c r="AV61" t="str">
        <f t="shared" si="47"/>
        <v>0</v>
      </c>
      <c r="AW61" t="str">
        <f t="shared" si="48"/>
        <v>0</v>
      </c>
      <c r="AX61" t="str">
        <f t="shared" si="49"/>
        <v>0</v>
      </c>
      <c r="AY61" t="str">
        <f t="shared" si="50"/>
        <v>0</v>
      </c>
      <c r="AZ61" t="str">
        <f t="shared" si="51"/>
        <v>0</v>
      </c>
      <c r="BA61" t="str">
        <f t="shared" si="52"/>
        <v>0</v>
      </c>
      <c r="BB61" t="str">
        <f t="shared" si="53"/>
        <v>0</v>
      </c>
      <c r="BC61" t="str">
        <f t="shared" si="54"/>
        <v>0</v>
      </c>
      <c r="BD61" t="str">
        <f t="shared" si="55"/>
        <v>0</v>
      </c>
      <c r="BE61" t="str">
        <f t="shared" si="56"/>
        <v>0</v>
      </c>
      <c r="BF61" t="str">
        <f t="shared" si="57"/>
        <v>1</v>
      </c>
      <c r="BG61" t="str">
        <f t="shared" si="58"/>
        <v>0</v>
      </c>
      <c r="BH61" t="str">
        <f t="shared" si="59"/>
        <v>0</v>
      </c>
      <c r="BI61" t="str">
        <f t="shared" si="60"/>
        <v>0</v>
      </c>
      <c r="BJ61" t="str">
        <f t="shared" si="61"/>
        <v>0</v>
      </c>
      <c r="BK61" t="str">
        <f t="shared" si="62"/>
        <v>0</v>
      </c>
      <c r="BL61" t="str">
        <f t="shared" si="63"/>
        <v>0</v>
      </c>
      <c r="BM61" t="str">
        <f t="shared" si="64"/>
        <v>0</v>
      </c>
      <c r="BN61" t="str">
        <f t="shared" si="65"/>
        <v>0</v>
      </c>
      <c r="BO61" t="str">
        <f t="shared" si="66"/>
        <v>0</v>
      </c>
      <c r="BP61" t="str">
        <f t="shared" si="67"/>
        <v>0</v>
      </c>
      <c r="BQ61" t="str">
        <f t="shared" si="68"/>
        <v>0</v>
      </c>
      <c r="BR61" t="str">
        <f t="shared" si="69"/>
        <v>0</v>
      </c>
      <c r="BS61" t="str">
        <f t="shared" si="70"/>
        <v>1</v>
      </c>
      <c r="BT61" t="str">
        <f t="shared" si="71"/>
        <v>0</v>
      </c>
      <c r="BU61" t="str">
        <f t="shared" si="72"/>
        <v>0</v>
      </c>
      <c r="BV61" t="str">
        <f t="shared" si="73"/>
        <v>0</v>
      </c>
      <c r="BW61" t="str">
        <f t="shared" si="74"/>
        <v>0</v>
      </c>
      <c r="BX61" t="str">
        <f t="shared" si="0"/>
        <v>0</v>
      </c>
      <c r="BY61" t="str">
        <f t="shared" si="75"/>
        <v>1</v>
      </c>
      <c r="BZ61" t="str">
        <f t="shared" si="76"/>
        <v>0</v>
      </c>
      <c r="CA61" t="str">
        <f t="shared" si="77"/>
        <v>0</v>
      </c>
      <c r="CB61" t="str">
        <f t="shared" si="78"/>
        <v>0</v>
      </c>
      <c r="CC61" t="str">
        <f t="shared" si="79"/>
        <v>0</v>
      </c>
      <c r="CD61" t="str">
        <f t="shared" si="80"/>
        <v>0</v>
      </c>
      <c r="CE61" t="str">
        <f t="shared" si="81"/>
        <v>0</v>
      </c>
      <c r="CF61" t="str">
        <f t="shared" si="82"/>
        <v>0</v>
      </c>
      <c r="CG61" t="str">
        <f t="shared" si="83"/>
        <v>1</v>
      </c>
      <c r="CH61" t="str">
        <f t="shared" si="84"/>
        <v>0</v>
      </c>
      <c r="CI61" t="str">
        <f t="shared" si="85"/>
        <v>0</v>
      </c>
      <c r="CJ61" t="str">
        <f t="shared" si="86"/>
        <v>0</v>
      </c>
      <c r="CK61" t="str">
        <f t="shared" si="87"/>
        <v>0</v>
      </c>
      <c r="CL61" t="str">
        <f t="shared" si="88"/>
        <v>0</v>
      </c>
      <c r="CM61" t="str">
        <f t="shared" si="89"/>
        <v>1</v>
      </c>
      <c r="CN61" t="str">
        <f t="shared" si="90"/>
        <v>0</v>
      </c>
      <c r="CO61" t="str">
        <f t="shared" si="91"/>
        <v>0</v>
      </c>
      <c r="CP61" t="str">
        <f t="shared" si="92"/>
        <v>0</v>
      </c>
      <c r="CQ61" t="str">
        <f t="shared" si="93"/>
        <v>0</v>
      </c>
      <c r="CR61" t="str">
        <f t="shared" si="94"/>
        <v>0</v>
      </c>
      <c r="CS61" t="str">
        <f t="shared" si="95"/>
        <v>0</v>
      </c>
      <c r="CT61" t="str">
        <f t="shared" si="96"/>
        <v>0</v>
      </c>
      <c r="CU61" t="str">
        <f t="shared" si="97"/>
        <v>0</v>
      </c>
      <c r="CV61" t="str">
        <f t="shared" si="98"/>
        <v>0</v>
      </c>
      <c r="CW61" t="str">
        <f t="shared" si="99"/>
        <v>0</v>
      </c>
      <c r="CX61" t="str">
        <f t="shared" si="100"/>
        <v>0</v>
      </c>
      <c r="CY61" t="str">
        <f t="shared" si="101"/>
        <v>0</v>
      </c>
      <c r="CZ61" t="str">
        <f t="shared" si="102"/>
        <v>0</v>
      </c>
      <c r="DA61" t="str">
        <f t="shared" si="1"/>
        <v>1</v>
      </c>
      <c r="DB61" t="str">
        <f t="shared" si="103"/>
        <v>0</v>
      </c>
      <c r="DC61" t="str">
        <f t="shared" si="104"/>
        <v>0</v>
      </c>
      <c r="DD61" t="str">
        <f t="shared" si="105"/>
        <v>0</v>
      </c>
      <c r="DE61" t="str">
        <f t="shared" si="106"/>
        <v>0</v>
      </c>
      <c r="DF61" t="str">
        <f t="shared" si="107"/>
        <v>0</v>
      </c>
      <c r="DG61" t="str">
        <f t="shared" si="108"/>
        <v>0</v>
      </c>
      <c r="DH61" t="str">
        <f>IF(ISNUMBER(SEARCH("menghindari dorongan fisik,",B61)),"1","0")</f>
        <v>0</v>
      </c>
      <c r="DI61" t="str">
        <f t="shared" si="109"/>
        <v>0</v>
      </c>
      <c r="DJ61" t="str">
        <f t="shared" si="110"/>
        <v>0</v>
      </c>
      <c r="DK61" t="str">
        <f t="shared" si="111"/>
        <v>0</v>
      </c>
      <c r="DL61" t="str">
        <f t="shared" si="112"/>
        <v>0</v>
      </c>
      <c r="DM61" t="str">
        <f t="shared" si="113"/>
        <v>1</v>
      </c>
      <c r="DN61" t="str">
        <f t="shared" si="114"/>
        <v>1</v>
      </c>
      <c r="DO61" t="str">
        <f t="shared" si="115"/>
        <v>0</v>
      </c>
      <c r="DP61" t="str">
        <f t="shared" si="116"/>
        <v>0</v>
      </c>
      <c r="DQ61" t="str">
        <f t="shared" si="117"/>
        <v>0</v>
      </c>
      <c r="DR61" t="str">
        <f t="shared" si="118"/>
        <v>0</v>
      </c>
      <c r="DS61" t="str">
        <f t="shared" si="119"/>
        <v>0</v>
      </c>
      <c r="DT61" t="str">
        <f t="shared" si="120"/>
        <v>0</v>
      </c>
      <c r="DU61" t="str">
        <f t="shared" si="121"/>
        <v>1</v>
      </c>
      <c r="DV61" t="str">
        <f t="shared" si="122"/>
        <v>0</v>
      </c>
      <c r="DW61" t="str">
        <f t="shared" si="123"/>
        <v>0</v>
      </c>
      <c r="DX61" t="str">
        <f t="shared" si="124"/>
        <v>0</v>
      </c>
      <c r="DY61" t="str">
        <f t="shared" si="125"/>
        <v>1</v>
      </c>
      <c r="DZ61" t="str">
        <f t="shared" si="126"/>
        <v>0</v>
      </c>
      <c r="EA61" t="str">
        <f t="shared" si="127"/>
        <v>0</v>
      </c>
      <c r="EB61" t="str">
        <f t="shared" si="128"/>
        <v>0</v>
      </c>
      <c r="EC61" t="str">
        <f t="shared" si="129"/>
        <v>0</v>
      </c>
      <c r="ED61" t="str">
        <f t="shared" si="130"/>
        <v>0</v>
      </c>
      <c r="EE61" t="str">
        <f t="shared" si="131"/>
        <v>0</v>
      </c>
      <c r="EF61" t="str">
        <f t="shared" si="132"/>
        <v>0</v>
      </c>
      <c r="EG61" t="str">
        <f t="shared" si="133"/>
        <v>1</v>
      </c>
      <c r="EH61" t="str">
        <f t="shared" si="134"/>
        <v>0</v>
      </c>
      <c r="EI61" t="str">
        <f t="shared" si="135"/>
        <v>0</v>
      </c>
      <c r="EJ61" t="str">
        <f t="shared" si="136"/>
        <v>0</v>
      </c>
      <c r="EK61" t="str">
        <f t="shared" si="137"/>
        <v>0</v>
      </c>
      <c r="EL61" t="str">
        <f t="shared" si="138"/>
        <v>1</v>
      </c>
      <c r="EM61" t="str">
        <f t="shared" si="139"/>
        <v>0</v>
      </c>
      <c r="EN61" t="str">
        <f t="shared" si="140"/>
        <v>0</v>
      </c>
    </row>
    <row r="62" spans="1:144" ht="39.950000000000003" customHeight="1" x14ac:dyDescent="0.25">
      <c r="A62" t="s">
        <v>195</v>
      </c>
      <c r="B62" t="s">
        <v>503</v>
      </c>
      <c r="C62" t="str">
        <f t="shared" si="141"/>
        <v>1</v>
      </c>
      <c r="D62" t="str">
        <f t="shared" si="3"/>
        <v>0</v>
      </c>
      <c r="E62" t="str">
        <f t="shared" si="4"/>
        <v>0</v>
      </c>
      <c r="F62" t="str">
        <f t="shared" si="5"/>
        <v>1</v>
      </c>
      <c r="G62" t="str">
        <f t="shared" si="6"/>
        <v>1</v>
      </c>
      <c r="H62" t="str">
        <f t="shared" si="7"/>
        <v>0</v>
      </c>
      <c r="I62" t="str">
        <f t="shared" si="8"/>
        <v>0</v>
      </c>
      <c r="J62" t="str">
        <f t="shared" si="9"/>
        <v>0</v>
      </c>
      <c r="K62" t="str">
        <f t="shared" si="10"/>
        <v>0</v>
      </c>
      <c r="L62" t="str">
        <f t="shared" si="11"/>
        <v>0</v>
      </c>
      <c r="M62" t="str">
        <f t="shared" si="12"/>
        <v>0</v>
      </c>
      <c r="N62" t="str">
        <f t="shared" si="13"/>
        <v>0</v>
      </c>
      <c r="O62" t="str">
        <f t="shared" si="14"/>
        <v>1</v>
      </c>
      <c r="P62" t="str">
        <f t="shared" si="15"/>
        <v>0</v>
      </c>
      <c r="Q62" t="str">
        <f t="shared" si="16"/>
        <v>0</v>
      </c>
      <c r="R62" t="str">
        <f t="shared" si="17"/>
        <v>0</v>
      </c>
      <c r="S62" t="str">
        <f t="shared" si="18"/>
        <v>0</v>
      </c>
      <c r="T62" t="str">
        <f t="shared" si="19"/>
        <v>0</v>
      </c>
      <c r="U62" t="str">
        <f t="shared" si="20"/>
        <v>1</v>
      </c>
      <c r="V62" t="str">
        <f t="shared" si="21"/>
        <v>0</v>
      </c>
      <c r="W62" t="str">
        <f t="shared" si="22"/>
        <v>0</v>
      </c>
      <c r="X62" t="str">
        <f t="shared" si="23"/>
        <v>0</v>
      </c>
      <c r="Y62" t="str">
        <f t="shared" si="24"/>
        <v>0</v>
      </c>
      <c r="Z62" t="str">
        <f t="shared" si="25"/>
        <v>0</v>
      </c>
      <c r="AA62" t="str">
        <f t="shared" si="26"/>
        <v>0</v>
      </c>
      <c r="AB62" t="str">
        <f t="shared" si="27"/>
        <v>0</v>
      </c>
      <c r="AC62" t="str">
        <f t="shared" si="28"/>
        <v>0</v>
      </c>
      <c r="AD62" t="str">
        <f t="shared" si="29"/>
        <v>0</v>
      </c>
      <c r="AE62" t="str">
        <f t="shared" si="30"/>
        <v>1</v>
      </c>
      <c r="AF62" t="str">
        <f t="shared" si="31"/>
        <v>0</v>
      </c>
      <c r="AG62" t="str">
        <f t="shared" si="32"/>
        <v>0</v>
      </c>
      <c r="AH62" t="str">
        <f t="shared" si="33"/>
        <v>0</v>
      </c>
      <c r="AI62" t="str">
        <f t="shared" si="34"/>
        <v>0</v>
      </c>
      <c r="AJ62" t="str">
        <f t="shared" si="35"/>
        <v>0</v>
      </c>
      <c r="AK62" t="str">
        <f t="shared" si="36"/>
        <v>0</v>
      </c>
      <c r="AL62" t="str">
        <f t="shared" si="37"/>
        <v>0</v>
      </c>
      <c r="AM62" t="str">
        <f t="shared" si="38"/>
        <v>0</v>
      </c>
      <c r="AN62" t="str">
        <f t="shared" si="39"/>
        <v>1</v>
      </c>
      <c r="AO62" t="str">
        <f t="shared" si="40"/>
        <v>0</v>
      </c>
      <c r="AP62" t="str">
        <f t="shared" si="41"/>
        <v>0</v>
      </c>
      <c r="AQ62" t="str">
        <f t="shared" si="42"/>
        <v>0</v>
      </c>
      <c r="AR62" t="str">
        <f t="shared" si="43"/>
        <v>1</v>
      </c>
      <c r="AS62" t="str">
        <f t="shared" si="44"/>
        <v>0</v>
      </c>
      <c r="AT62" t="str">
        <f t="shared" si="45"/>
        <v>0</v>
      </c>
      <c r="AU62" t="str">
        <f t="shared" si="46"/>
        <v>0</v>
      </c>
      <c r="AV62" t="str">
        <f t="shared" si="47"/>
        <v>0</v>
      </c>
      <c r="AW62" t="str">
        <f t="shared" si="48"/>
        <v>0</v>
      </c>
      <c r="AX62" t="str">
        <f t="shared" si="49"/>
        <v>0</v>
      </c>
      <c r="AY62" t="str">
        <f t="shared" si="50"/>
        <v>0</v>
      </c>
      <c r="AZ62" t="str">
        <f t="shared" si="51"/>
        <v>0</v>
      </c>
      <c r="BA62" t="str">
        <f t="shared" si="52"/>
        <v>0</v>
      </c>
      <c r="BB62" t="str">
        <f t="shared" si="53"/>
        <v>0</v>
      </c>
      <c r="BC62" t="str">
        <f t="shared" si="54"/>
        <v>1</v>
      </c>
      <c r="BD62" t="str">
        <f t="shared" si="55"/>
        <v>0</v>
      </c>
      <c r="BE62" t="str">
        <f t="shared" si="56"/>
        <v>0</v>
      </c>
      <c r="BF62" t="str">
        <f t="shared" si="57"/>
        <v>0</v>
      </c>
      <c r="BG62" t="str">
        <f t="shared" si="58"/>
        <v>0</v>
      </c>
      <c r="BH62" t="str">
        <f t="shared" si="59"/>
        <v>0</v>
      </c>
      <c r="BI62" t="str">
        <f t="shared" si="60"/>
        <v>1</v>
      </c>
      <c r="BJ62" t="str">
        <f t="shared" si="61"/>
        <v>0</v>
      </c>
      <c r="BK62" t="str">
        <f t="shared" si="62"/>
        <v>0</v>
      </c>
      <c r="BL62" t="str">
        <f t="shared" si="63"/>
        <v>0</v>
      </c>
      <c r="BM62" t="str">
        <f t="shared" si="64"/>
        <v>0</v>
      </c>
      <c r="BN62" t="str">
        <f t="shared" si="65"/>
        <v>0</v>
      </c>
      <c r="BO62" t="str">
        <f t="shared" si="66"/>
        <v>0</v>
      </c>
      <c r="BP62" t="str">
        <f t="shared" si="67"/>
        <v>0</v>
      </c>
      <c r="BQ62" t="str">
        <f t="shared" si="68"/>
        <v>0</v>
      </c>
      <c r="BR62" t="str">
        <f t="shared" si="69"/>
        <v>0</v>
      </c>
      <c r="BS62" t="str">
        <f t="shared" si="70"/>
        <v>0</v>
      </c>
      <c r="BT62" t="str">
        <f t="shared" si="71"/>
        <v>0</v>
      </c>
      <c r="BU62" t="str">
        <f t="shared" si="72"/>
        <v>0</v>
      </c>
      <c r="BV62" t="str">
        <f t="shared" si="73"/>
        <v>0</v>
      </c>
      <c r="BW62" t="str">
        <f t="shared" si="74"/>
        <v>0</v>
      </c>
      <c r="BX62" t="str">
        <f t="shared" si="0"/>
        <v>0</v>
      </c>
      <c r="BY62" t="str">
        <f t="shared" si="75"/>
        <v>1</v>
      </c>
      <c r="BZ62" t="str">
        <f t="shared" si="76"/>
        <v>0</v>
      </c>
      <c r="CA62" t="str">
        <f t="shared" si="77"/>
        <v>0</v>
      </c>
      <c r="CB62" t="str">
        <f t="shared" si="78"/>
        <v>0</v>
      </c>
      <c r="CC62" t="str">
        <f t="shared" si="79"/>
        <v>0</v>
      </c>
      <c r="CD62" t="str">
        <f t="shared" si="80"/>
        <v>1</v>
      </c>
      <c r="CE62" t="str">
        <f t="shared" si="81"/>
        <v>0</v>
      </c>
      <c r="CF62" t="str">
        <f t="shared" si="82"/>
        <v>0</v>
      </c>
      <c r="CG62" t="str">
        <f t="shared" si="83"/>
        <v>0</v>
      </c>
      <c r="CH62" t="str">
        <f t="shared" si="84"/>
        <v>0</v>
      </c>
      <c r="CI62" t="str">
        <f t="shared" si="85"/>
        <v>0</v>
      </c>
      <c r="CJ62" t="str">
        <f t="shared" si="86"/>
        <v>0</v>
      </c>
      <c r="CK62" t="str">
        <f t="shared" si="87"/>
        <v>0</v>
      </c>
      <c r="CL62" t="str">
        <f t="shared" si="88"/>
        <v>0</v>
      </c>
      <c r="CM62" t="str">
        <f t="shared" si="89"/>
        <v>1</v>
      </c>
      <c r="CN62" t="str">
        <f t="shared" si="90"/>
        <v>0</v>
      </c>
      <c r="CO62" t="str">
        <f t="shared" si="91"/>
        <v>0</v>
      </c>
      <c r="CP62" t="str">
        <f t="shared" si="92"/>
        <v>0</v>
      </c>
      <c r="CQ62" t="str">
        <f t="shared" si="93"/>
        <v>0</v>
      </c>
      <c r="CR62" t="str">
        <f t="shared" si="94"/>
        <v>0</v>
      </c>
      <c r="CS62" t="str">
        <f t="shared" si="95"/>
        <v>0</v>
      </c>
      <c r="CT62" t="str">
        <f t="shared" si="96"/>
        <v>0</v>
      </c>
      <c r="CU62" t="str">
        <f t="shared" si="97"/>
        <v>0</v>
      </c>
      <c r="CV62" t="str">
        <f t="shared" si="98"/>
        <v>0</v>
      </c>
      <c r="CW62" t="str">
        <f t="shared" si="99"/>
        <v>0</v>
      </c>
      <c r="CX62" t="str">
        <f t="shared" si="100"/>
        <v>0</v>
      </c>
      <c r="CY62" t="str">
        <f t="shared" si="101"/>
        <v>0</v>
      </c>
      <c r="CZ62" t="str">
        <f t="shared" si="102"/>
        <v>0</v>
      </c>
      <c r="DA62" t="str">
        <f t="shared" si="1"/>
        <v>0</v>
      </c>
      <c r="DB62" t="str">
        <f t="shared" si="103"/>
        <v>0</v>
      </c>
      <c r="DC62" t="str">
        <f t="shared" si="104"/>
        <v>0</v>
      </c>
      <c r="DD62" t="str">
        <f t="shared" si="105"/>
        <v>1</v>
      </c>
      <c r="DE62" t="str">
        <f t="shared" si="106"/>
        <v>0</v>
      </c>
      <c r="DF62" t="str">
        <f t="shared" si="107"/>
        <v>0</v>
      </c>
      <c r="DG62" t="str">
        <f t="shared" si="108"/>
        <v>0</v>
      </c>
      <c r="DH62" t="str">
        <f>IF(ISNUMBER(SEARCH("menghindari dorongan fisik,",B62)),"1","0")</f>
        <v>0</v>
      </c>
      <c r="DI62" t="str">
        <f t="shared" si="109"/>
        <v>1</v>
      </c>
      <c r="DJ62" t="str">
        <f t="shared" si="110"/>
        <v>0</v>
      </c>
      <c r="DK62" t="str">
        <f t="shared" si="111"/>
        <v>0</v>
      </c>
      <c r="DL62" t="str">
        <f t="shared" si="112"/>
        <v>0</v>
      </c>
      <c r="DM62" t="str">
        <f t="shared" si="113"/>
        <v>1</v>
      </c>
      <c r="DN62" t="str">
        <f t="shared" si="114"/>
        <v>0</v>
      </c>
      <c r="DO62" t="str">
        <f t="shared" si="115"/>
        <v>0</v>
      </c>
      <c r="DP62" t="str">
        <f t="shared" si="116"/>
        <v>0</v>
      </c>
      <c r="DQ62" t="str">
        <f t="shared" si="117"/>
        <v>1</v>
      </c>
      <c r="DR62" t="str">
        <f t="shared" si="118"/>
        <v>0</v>
      </c>
      <c r="DS62" t="str">
        <f t="shared" si="119"/>
        <v>0</v>
      </c>
      <c r="DT62" t="str">
        <f t="shared" si="120"/>
        <v>0</v>
      </c>
      <c r="DU62" t="str">
        <f t="shared" si="121"/>
        <v>0</v>
      </c>
      <c r="DV62" t="str">
        <f t="shared" si="122"/>
        <v>0</v>
      </c>
      <c r="DW62" t="str">
        <f t="shared" si="123"/>
        <v>0</v>
      </c>
      <c r="DX62" t="str">
        <f t="shared" si="124"/>
        <v>0</v>
      </c>
      <c r="DY62" t="str">
        <f t="shared" si="125"/>
        <v>0</v>
      </c>
      <c r="DZ62" t="str">
        <f t="shared" si="126"/>
        <v>0</v>
      </c>
      <c r="EA62" t="str">
        <f t="shared" si="127"/>
        <v>0</v>
      </c>
      <c r="EB62" t="str">
        <f t="shared" si="128"/>
        <v>1</v>
      </c>
      <c r="EC62" t="str">
        <f t="shared" si="129"/>
        <v>0</v>
      </c>
      <c r="ED62" t="str">
        <f t="shared" si="130"/>
        <v>0</v>
      </c>
      <c r="EE62" t="str">
        <f t="shared" si="131"/>
        <v>0</v>
      </c>
      <c r="EF62" t="str">
        <f t="shared" si="132"/>
        <v>0</v>
      </c>
      <c r="EG62" t="str">
        <f t="shared" si="133"/>
        <v>1</v>
      </c>
      <c r="EH62" t="str">
        <f t="shared" si="134"/>
        <v>0</v>
      </c>
      <c r="EI62" t="str">
        <f t="shared" si="135"/>
        <v>0</v>
      </c>
      <c r="EJ62" t="str">
        <f t="shared" si="136"/>
        <v>0</v>
      </c>
      <c r="EK62" t="str">
        <f t="shared" si="137"/>
        <v>0</v>
      </c>
      <c r="EL62" t="str">
        <f t="shared" si="138"/>
        <v>0</v>
      </c>
      <c r="EM62" t="str">
        <f t="shared" si="139"/>
        <v>0</v>
      </c>
      <c r="EN62" t="str">
        <f t="shared" si="140"/>
        <v>0</v>
      </c>
    </row>
    <row r="63" spans="1:144" ht="39.950000000000003" customHeight="1" x14ac:dyDescent="0.25">
      <c r="A63" t="s">
        <v>196</v>
      </c>
      <c r="B63" t="s">
        <v>504</v>
      </c>
      <c r="C63" t="str">
        <f t="shared" si="141"/>
        <v>1</v>
      </c>
      <c r="D63" t="str">
        <f t="shared" si="3"/>
        <v>0</v>
      </c>
      <c r="E63" t="str">
        <f t="shared" si="4"/>
        <v>0</v>
      </c>
      <c r="F63" t="str">
        <f t="shared" si="5"/>
        <v>1</v>
      </c>
      <c r="G63" t="str">
        <f t="shared" si="6"/>
        <v>0</v>
      </c>
      <c r="H63" t="str">
        <f t="shared" si="7"/>
        <v>0</v>
      </c>
      <c r="I63" t="str">
        <f t="shared" si="8"/>
        <v>0</v>
      </c>
      <c r="J63" t="str">
        <f t="shared" si="9"/>
        <v>0</v>
      </c>
      <c r="K63" t="str">
        <f t="shared" si="10"/>
        <v>0</v>
      </c>
      <c r="L63" t="str">
        <f t="shared" si="11"/>
        <v>0</v>
      </c>
      <c r="M63" t="str">
        <f t="shared" si="12"/>
        <v>1</v>
      </c>
      <c r="N63" t="str">
        <f t="shared" si="13"/>
        <v>0</v>
      </c>
      <c r="O63" t="str">
        <f t="shared" si="14"/>
        <v>0</v>
      </c>
      <c r="P63" t="str">
        <f t="shared" si="15"/>
        <v>0</v>
      </c>
      <c r="Q63" t="str">
        <f t="shared" si="16"/>
        <v>0</v>
      </c>
      <c r="R63" t="str">
        <f t="shared" si="17"/>
        <v>1</v>
      </c>
      <c r="S63" t="str">
        <f t="shared" si="18"/>
        <v>0</v>
      </c>
      <c r="T63" t="str">
        <f t="shared" si="19"/>
        <v>1</v>
      </c>
      <c r="U63" t="str">
        <f t="shared" si="20"/>
        <v>0</v>
      </c>
      <c r="V63" t="str">
        <f t="shared" si="21"/>
        <v>0</v>
      </c>
      <c r="W63" t="str">
        <f t="shared" si="22"/>
        <v>0</v>
      </c>
      <c r="X63" t="str">
        <f t="shared" si="23"/>
        <v>0</v>
      </c>
      <c r="Y63" t="str">
        <f t="shared" si="24"/>
        <v>0</v>
      </c>
      <c r="Z63" t="str">
        <f t="shared" si="25"/>
        <v>0</v>
      </c>
      <c r="AA63" t="str">
        <f t="shared" si="26"/>
        <v>1</v>
      </c>
      <c r="AB63" t="str">
        <f t="shared" si="27"/>
        <v>0</v>
      </c>
      <c r="AC63" t="str">
        <f t="shared" si="28"/>
        <v>0</v>
      </c>
      <c r="AD63" t="str">
        <f t="shared" si="29"/>
        <v>0</v>
      </c>
      <c r="AE63" t="str">
        <f t="shared" si="30"/>
        <v>0</v>
      </c>
      <c r="AF63" t="str">
        <f t="shared" si="31"/>
        <v>0</v>
      </c>
      <c r="AG63" t="str">
        <f t="shared" si="32"/>
        <v>0</v>
      </c>
      <c r="AH63" t="str">
        <f t="shared" si="33"/>
        <v>0</v>
      </c>
      <c r="AI63" t="str">
        <f t="shared" si="34"/>
        <v>1</v>
      </c>
      <c r="AJ63" t="str">
        <f t="shared" si="35"/>
        <v>0</v>
      </c>
      <c r="AK63" t="str">
        <f t="shared" si="36"/>
        <v>0</v>
      </c>
      <c r="AL63" t="str">
        <f t="shared" si="37"/>
        <v>0</v>
      </c>
      <c r="AM63" t="str">
        <f t="shared" si="38"/>
        <v>1</v>
      </c>
      <c r="AN63" t="str">
        <f t="shared" si="39"/>
        <v>0</v>
      </c>
      <c r="AO63" t="str">
        <f t="shared" si="40"/>
        <v>1</v>
      </c>
      <c r="AP63" t="str">
        <f t="shared" si="41"/>
        <v>0</v>
      </c>
      <c r="AQ63" t="str">
        <f t="shared" si="42"/>
        <v>0</v>
      </c>
      <c r="AR63" t="str">
        <f t="shared" si="43"/>
        <v>1</v>
      </c>
      <c r="AS63" t="str">
        <f t="shared" si="44"/>
        <v>0</v>
      </c>
      <c r="AT63" t="str">
        <f t="shared" si="45"/>
        <v>0</v>
      </c>
      <c r="AU63" t="str">
        <f t="shared" si="46"/>
        <v>0</v>
      </c>
      <c r="AV63" t="str">
        <f t="shared" si="47"/>
        <v>0</v>
      </c>
      <c r="AW63" t="str">
        <f t="shared" si="48"/>
        <v>0</v>
      </c>
      <c r="AX63" t="str">
        <f t="shared" si="49"/>
        <v>0</v>
      </c>
      <c r="AY63" t="str">
        <f t="shared" si="50"/>
        <v>0</v>
      </c>
      <c r="AZ63" t="str">
        <f t="shared" si="51"/>
        <v>0</v>
      </c>
      <c r="BA63" t="str">
        <f t="shared" si="52"/>
        <v>0</v>
      </c>
      <c r="BB63" t="str">
        <f t="shared" si="53"/>
        <v>0</v>
      </c>
      <c r="BC63" t="str">
        <f t="shared" si="54"/>
        <v>0</v>
      </c>
      <c r="BD63" t="str">
        <f t="shared" si="55"/>
        <v>0</v>
      </c>
      <c r="BE63" t="str">
        <f t="shared" si="56"/>
        <v>0</v>
      </c>
      <c r="BF63" t="str">
        <f t="shared" si="57"/>
        <v>1</v>
      </c>
      <c r="BG63" t="str">
        <f t="shared" si="58"/>
        <v>0</v>
      </c>
      <c r="BH63" t="str">
        <f t="shared" si="59"/>
        <v>0</v>
      </c>
      <c r="BI63" t="str">
        <f t="shared" si="60"/>
        <v>0</v>
      </c>
      <c r="BJ63" t="str">
        <f t="shared" si="61"/>
        <v>0</v>
      </c>
      <c r="BK63" t="str">
        <f t="shared" si="62"/>
        <v>0</v>
      </c>
      <c r="BL63" t="str">
        <f t="shared" si="63"/>
        <v>0</v>
      </c>
      <c r="BM63" t="str">
        <f t="shared" si="64"/>
        <v>0</v>
      </c>
      <c r="BN63" t="str">
        <f t="shared" si="65"/>
        <v>0</v>
      </c>
      <c r="BO63" t="str">
        <f t="shared" si="66"/>
        <v>0</v>
      </c>
      <c r="BP63" t="str">
        <f t="shared" si="67"/>
        <v>0</v>
      </c>
      <c r="BQ63" t="str">
        <f t="shared" si="68"/>
        <v>0</v>
      </c>
      <c r="BR63" t="str">
        <f t="shared" si="69"/>
        <v>0</v>
      </c>
      <c r="BS63" t="str">
        <f t="shared" si="70"/>
        <v>0</v>
      </c>
      <c r="BT63" t="str">
        <f t="shared" si="71"/>
        <v>0</v>
      </c>
      <c r="BU63" t="str">
        <f t="shared" si="72"/>
        <v>0</v>
      </c>
      <c r="BV63" t="str">
        <f t="shared" si="73"/>
        <v>0</v>
      </c>
      <c r="BW63" t="str">
        <f t="shared" si="74"/>
        <v>0</v>
      </c>
      <c r="BX63" t="str">
        <f t="shared" si="0"/>
        <v>1</v>
      </c>
      <c r="BY63" t="str">
        <f t="shared" si="75"/>
        <v>0</v>
      </c>
      <c r="BZ63" t="str">
        <f t="shared" si="76"/>
        <v>0</v>
      </c>
      <c r="CA63" t="str">
        <f t="shared" si="77"/>
        <v>0</v>
      </c>
      <c r="CB63" t="str">
        <f t="shared" si="78"/>
        <v>0</v>
      </c>
      <c r="CC63" t="str">
        <f t="shared" si="79"/>
        <v>0</v>
      </c>
      <c r="CD63" t="str">
        <f t="shared" si="80"/>
        <v>0</v>
      </c>
      <c r="CE63" t="str">
        <f t="shared" si="81"/>
        <v>1</v>
      </c>
      <c r="CF63" t="str">
        <f t="shared" si="82"/>
        <v>0</v>
      </c>
      <c r="CG63" t="str">
        <f t="shared" si="83"/>
        <v>0</v>
      </c>
      <c r="CH63" t="str">
        <f t="shared" si="84"/>
        <v>0</v>
      </c>
      <c r="CI63" t="str">
        <f t="shared" si="85"/>
        <v>0</v>
      </c>
      <c r="CJ63" t="str">
        <f t="shared" si="86"/>
        <v>0</v>
      </c>
      <c r="CK63" t="str">
        <f t="shared" si="87"/>
        <v>0</v>
      </c>
      <c r="CL63" t="str">
        <f t="shared" si="88"/>
        <v>0</v>
      </c>
      <c r="CM63" t="str">
        <f t="shared" si="89"/>
        <v>0</v>
      </c>
      <c r="CN63" t="str">
        <f t="shared" si="90"/>
        <v>0</v>
      </c>
      <c r="CO63" t="str">
        <f t="shared" si="91"/>
        <v>0</v>
      </c>
      <c r="CP63" t="str">
        <f t="shared" si="92"/>
        <v>0</v>
      </c>
      <c r="CQ63" t="str">
        <f t="shared" si="93"/>
        <v>0</v>
      </c>
      <c r="CR63" t="str">
        <f t="shared" si="94"/>
        <v>0</v>
      </c>
      <c r="CS63" t="str">
        <f t="shared" si="95"/>
        <v>1</v>
      </c>
      <c r="CT63" t="str">
        <f t="shared" si="96"/>
        <v>0</v>
      </c>
      <c r="CU63" t="str">
        <f t="shared" si="97"/>
        <v>0</v>
      </c>
      <c r="CV63" t="str">
        <f t="shared" si="98"/>
        <v>0</v>
      </c>
      <c r="CW63" t="str">
        <f t="shared" si="99"/>
        <v>0</v>
      </c>
      <c r="CX63" t="str">
        <f t="shared" si="100"/>
        <v>0</v>
      </c>
      <c r="CY63" t="str">
        <f t="shared" si="101"/>
        <v>0</v>
      </c>
      <c r="CZ63" t="str">
        <f t="shared" si="102"/>
        <v>0</v>
      </c>
      <c r="DA63" t="str">
        <f t="shared" si="1"/>
        <v>1</v>
      </c>
      <c r="DB63" t="str">
        <f t="shared" si="103"/>
        <v>0</v>
      </c>
      <c r="DC63" t="str">
        <f t="shared" si="104"/>
        <v>0</v>
      </c>
      <c r="DD63" t="str">
        <f t="shared" si="105"/>
        <v>0</v>
      </c>
      <c r="DE63" t="str">
        <f t="shared" si="106"/>
        <v>0</v>
      </c>
      <c r="DF63" t="str">
        <f t="shared" si="107"/>
        <v>0</v>
      </c>
      <c r="DG63" t="str">
        <f t="shared" si="108"/>
        <v>0</v>
      </c>
      <c r="DH63" t="str">
        <f>IF(ISNUMBER(SEARCH("menghindari dorongan fisik,",B63)),"1","0")</f>
        <v>0</v>
      </c>
      <c r="DI63" t="str">
        <f t="shared" si="109"/>
        <v>0</v>
      </c>
      <c r="DJ63" t="str">
        <f t="shared" si="110"/>
        <v>0</v>
      </c>
      <c r="DK63" t="str">
        <f t="shared" si="111"/>
        <v>0</v>
      </c>
      <c r="DL63" t="str">
        <f t="shared" si="112"/>
        <v>0</v>
      </c>
      <c r="DM63" t="str">
        <f t="shared" si="113"/>
        <v>0</v>
      </c>
      <c r="DN63" t="str">
        <f t="shared" si="114"/>
        <v>0</v>
      </c>
      <c r="DO63" t="str">
        <f t="shared" si="115"/>
        <v>0</v>
      </c>
      <c r="DP63" t="str">
        <f t="shared" si="116"/>
        <v>0</v>
      </c>
      <c r="DQ63" t="str">
        <f t="shared" si="117"/>
        <v>0</v>
      </c>
      <c r="DR63" t="str">
        <f t="shared" si="118"/>
        <v>0</v>
      </c>
      <c r="DS63" t="str">
        <f t="shared" si="119"/>
        <v>0</v>
      </c>
      <c r="DT63" t="str">
        <f t="shared" si="120"/>
        <v>0</v>
      </c>
      <c r="DU63" t="str">
        <f t="shared" si="121"/>
        <v>0</v>
      </c>
      <c r="DV63" t="str">
        <f t="shared" si="122"/>
        <v>1</v>
      </c>
      <c r="DW63" t="str">
        <f t="shared" si="123"/>
        <v>0</v>
      </c>
      <c r="DX63" t="str">
        <f t="shared" si="124"/>
        <v>1</v>
      </c>
      <c r="DY63" t="str">
        <f t="shared" si="125"/>
        <v>1</v>
      </c>
      <c r="DZ63" t="str">
        <f t="shared" si="126"/>
        <v>0</v>
      </c>
      <c r="EA63" t="str">
        <f t="shared" si="127"/>
        <v>0</v>
      </c>
      <c r="EB63" t="str">
        <f t="shared" si="128"/>
        <v>0</v>
      </c>
      <c r="EC63" t="str">
        <f t="shared" si="129"/>
        <v>0</v>
      </c>
      <c r="ED63" t="str">
        <f t="shared" si="130"/>
        <v>0</v>
      </c>
      <c r="EE63" t="str">
        <f t="shared" si="131"/>
        <v>1</v>
      </c>
      <c r="EF63" t="str">
        <f t="shared" si="132"/>
        <v>0</v>
      </c>
      <c r="EG63" t="str">
        <f t="shared" si="133"/>
        <v>1</v>
      </c>
      <c r="EH63" t="str">
        <f t="shared" si="134"/>
        <v>0</v>
      </c>
      <c r="EI63" t="str">
        <f t="shared" si="135"/>
        <v>0</v>
      </c>
      <c r="EJ63" t="str">
        <f t="shared" si="136"/>
        <v>0</v>
      </c>
      <c r="EK63" t="str">
        <f t="shared" si="137"/>
        <v>0</v>
      </c>
      <c r="EL63" t="str">
        <f t="shared" si="138"/>
        <v>0</v>
      </c>
      <c r="EM63" t="str">
        <f t="shared" si="139"/>
        <v>0</v>
      </c>
      <c r="EN63" t="str">
        <f t="shared" si="140"/>
        <v>0</v>
      </c>
    </row>
    <row r="64" spans="1:144" ht="39.950000000000003" customHeight="1" x14ac:dyDescent="0.25">
      <c r="A64" t="s">
        <v>197</v>
      </c>
      <c r="B64" t="s">
        <v>505</v>
      </c>
      <c r="C64" t="str">
        <f t="shared" si="141"/>
        <v>1</v>
      </c>
      <c r="D64" t="str">
        <f t="shared" si="3"/>
        <v>0</v>
      </c>
      <c r="E64" t="str">
        <f t="shared" si="4"/>
        <v>0</v>
      </c>
      <c r="F64" t="str">
        <f t="shared" si="5"/>
        <v>1</v>
      </c>
      <c r="G64" t="str">
        <f t="shared" si="6"/>
        <v>0</v>
      </c>
      <c r="H64" t="str">
        <f t="shared" si="7"/>
        <v>0</v>
      </c>
      <c r="I64" t="str">
        <f t="shared" si="8"/>
        <v>0</v>
      </c>
      <c r="J64" t="str">
        <f t="shared" si="9"/>
        <v>0</v>
      </c>
      <c r="K64" t="str">
        <f t="shared" si="10"/>
        <v>0</v>
      </c>
      <c r="L64" t="str">
        <f t="shared" si="11"/>
        <v>0</v>
      </c>
      <c r="M64" t="str">
        <f t="shared" si="12"/>
        <v>1</v>
      </c>
      <c r="N64" t="str">
        <f t="shared" si="13"/>
        <v>0</v>
      </c>
      <c r="O64" t="str">
        <f t="shared" si="14"/>
        <v>0</v>
      </c>
      <c r="P64" t="str">
        <f t="shared" si="15"/>
        <v>0</v>
      </c>
      <c r="Q64" t="str">
        <f t="shared" si="16"/>
        <v>1</v>
      </c>
      <c r="R64" t="str">
        <f t="shared" si="17"/>
        <v>0</v>
      </c>
      <c r="S64" t="str">
        <f t="shared" si="18"/>
        <v>1</v>
      </c>
      <c r="T64" t="str">
        <f t="shared" si="19"/>
        <v>0</v>
      </c>
      <c r="U64" t="str">
        <f t="shared" si="20"/>
        <v>0</v>
      </c>
      <c r="V64" t="str">
        <f t="shared" si="21"/>
        <v>0</v>
      </c>
      <c r="W64" t="str">
        <f t="shared" si="22"/>
        <v>0</v>
      </c>
      <c r="X64" t="str">
        <f t="shared" si="23"/>
        <v>0</v>
      </c>
      <c r="Y64" t="str">
        <f t="shared" si="24"/>
        <v>0</v>
      </c>
      <c r="Z64" t="str">
        <f t="shared" si="25"/>
        <v>0</v>
      </c>
      <c r="AA64" t="str">
        <f t="shared" si="26"/>
        <v>0</v>
      </c>
      <c r="AB64" t="str">
        <f t="shared" si="27"/>
        <v>0</v>
      </c>
      <c r="AC64" t="str">
        <f t="shared" si="28"/>
        <v>0</v>
      </c>
      <c r="AD64" t="str">
        <f t="shared" si="29"/>
        <v>0</v>
      </c>
      <c r="AE64" t="str">
        <f t="shared" si="30"/>
        <v>1</v>
      </c>
      <c r="AF64" t="str">
        <f t="shared" si="31"/>
        <v>0</v>
      </c>
      <c r="AG64" t="str">
        <f t="shared" si="32"/>
        <v>0</v>
      </c>
      <c r="AH64" t="str">
        <f t="shared" si="33"/>
        <v>0</v>
      </c>
      <c r="AI64" t="str">
        <f t="shared" si="34"/>
        <v>0</v>
      </c>
      <c r="AJ64" t="str">
        <f t="shared" si="35"/>
        <v>0</v>
      </c>
      <c r="AK64" t="str">
        <f t="shared" si="36"/>
        <v>0</v>
      </c>
      <c r="AL64" t="str">
        <f t="shared" si="37"/>
        <v>0</v>
      </c>
      <c r="AM64" t="str">
        <f t="shared" si="38"/>
        <v>0</v>
      </c>
      <c r="AN64" t="str">
        <f t="shared" si="39"/>
        <v>0</v>
      </c>
      <c r="AO64" t="str">
        <f t="shared" si="40"/>
        <v>1</v>
      </c>
      <c r="AP64" t="str">
        <f t="shared" si="41"/>
        <v>0</v>
      </c>
      <c r="AQ64" t="str">
        <f t="shared" si="42"/>
        <v>0</v>
      </c>
      <c r="AR64" t="str">
        <f t="shared" si="43"/>
        <v>0</v>
      </c>
      <c r="AS64" t="str">
        <f t="shared" si="44"/>
        <v>0</v>
      </c>
      <c r="AT64" t="str">
        <f t="shared" si="45"/>
        <v>0</v>
      </c>
      <c r="AU64" t="str">
        <f t="shared" si="46"/>
        <v>0</v>
      </c>
      <c r="AV64" t="str">
        <f t="shared" si="47"/>
        <v>0</v>
      </c>
      <c r="AW64" t="str">
        <f t="shared" si="48"/>
        <v>0</v>
      </c>
      <c r="AX64" t="str">
        <f t="shared" si="49"/>
        <v>0</v>
      </c>
      <c r="AY64" t="str">
        <f t="shared" si="50"/>
        <v>0</v>
      </c>
      <c r="AZ64" t="str">
        <f t="shared" si="51"/>
        <v>0</v>
      </c>
      <c r="BA64" t="str">
        <f t="shared" si="52"/>
        <v>0</v>
      </c>
      <c r="BB64" t="str">
        <f t="shared" si="53"/>
        <v>0</v>
      </c>
      <c r="BC64" t="str">
        <f t="shared" si="54"/>
        <v>0</v>
      </c>
      <c r="BD64" t="str">
        <f t="shared" si="55"/>
        <v>0</v>
      </c>
      <c r="BE64" t="str">
        <f t="shared" si="56"/>
        <v>0</v>
      </c>
      <c r="BF64" t="str">
        <f t="shared" si="57"/>
        <v>1</v>
      </c>
      <c r="BG64" t="str">
        <f t="shared" si="58"/>
        <v>0</v>
      </c>
      <c r="BH64" t="str">
        <f t="shared" si="59"/>
        <v>0</v>
      </c>
      <c r="BI64" t="str">
        <f t="shared" si="60"/>
        <v>0</v>
      </c>
      <c r="BJ64" t="str">
        <f t="shared" si="61"/>
        <v>0</v>
      </c>
      <c r="BK64" t="str">
        <f t="shared" si="62"/>
        <v>0</v>
      </c>
      <c r="BL64" t="str">
        <f t="shared" si="63"/>
        <v>0</v>
      </c>
      <c r="BM64" t="str">
        <f t="shared" si="64"/>
        <v>0</v>
      </c>
      <c r="BN64" t="str">
        <f t="shared" si="65"/>
        <v>0</v>
      </c>
      <c r="BO64" t="str">
        <f t="shared" si="66"/>
        <v>0</v>
      </c>
      <c r="BP64" t="str">
        <f t="shared" si="67"/>
        <v>1</v>
      </c>
      <c r="BQ64" t="str">
        <f t="shared" si="68"/>
        <v>0</v>
      </c>
      <c r="BR64" t="str">
        <f t="shared" si="69"/>
        <v>0</v>
      </c>
      <c r="BS64" t="str">
        <f t="shared" si="70"/>
        <v>1</v>
      </c>
      <c r="BT64" t="str">
        <f t="shared" si="71"/>
        <v>0</v>
      </c>
      <c r="BU64" t="str">
        <f t="shared" si="72"/>
        <v>0</v>
      </c>
      <c r="BV64" t="str">
        <f t="shared" si="73"/>
        <v>0</v>
      </c>
      <c r="BW64" t="str">
        <f t="shared" si="74"/>
        <v>0</v>
      </c>
      <c r="BX64" t="str">
        <f t="shared" si="0"/>
        <v>0</v>
      </c>
      <c r="BY64" t="str">
        <f t="shared" si="75"/>
        <v>0</v>
      </c>
      <c r="BZ64" t="str">
        <f t="shared" si="76"/>
        <v>0</v>
      </c>
      <c r="CA64" t="str">
        <f t="shared" si="77"/>
        <v>0</v>
      </c>
      <c r="CB64" t="str">
        <f t="shared" si="78"/>
        <v>0</v>
      </c>
      <c r="CC64" t="str">
        <f t="shared" si="79"/>
        <v>0</v>
      </c>
      <c r="CD64" t="str">
        <f t="shared" si="80"/>
        <v>1</v>
      </c>
      <c r="CE64" t="str">
        <f t="shared" si="81"/>
        <v>0</v>
      </c>
      <c r="CF64" t="str">
        <f t="shared" si="82"/>
        <v>0</v>
      </c>
      <c r="CG64" t="str">
        <f t="shared" si="83"/>
        <v>0</v>
      </c>
      <c r="CH64" t="str">
        <f t="shared" si="84"/>
        <v>0</v>
      </c>
      <c r="CI64" t="str">
        <f t="shared" si="85"/>
        <v>0</v>
      </c>
      <c r="CJ64" t="str">
        <f t="shared" si="86"/>
        <v>0</v>
      </c>
      <c r="CK64" t="str">
        <f t="shared" si="87"/>
        <v>0</v>
      </c>
      <c r="CL64" t="str">
        <f t="shared" si="88"/>
        <v>0</v>
      </c>
      <c r="CM64" t="str">
        <f t="shared" si="89"/>
        <v>0</v>
      </c>
      <c r="CN64" t="str">
        <f t="shared" si="90"/>
        <v>1</v>
      </c>
      <c r="CO64" t="str">
        <f t="shared" si="91"/>
        <v>0</v>
      </c>
      <c r="CP64" t="str">
        <f t="shared" si="92"/>
        <v>0</v>
      </c>
      <c r="CQ64" t="str">
        <f t="shared" si="93"/>
        <v>0</v>
      </c>
      <c r="CR64" t="str">
        <f t="shared" si="94"/>
        <v>0</v>
      </c>
      <c r="CS64" t="str">
        <f t="shared" si="95"/>
        <v>0</v>
      </c>
      <c r="CT64" t="str">
        <f t="shared" si="96"/>
        <v>0</v>
      </c>
      <c r="CU64" t="str">
        <f t="shared" si="97"/>
        <v>0</v>
      </c>
      <c r="CV64" t="str">
        <f t="shared" si="98"/>
        <v>0</v>
      </c>
      <c r="CW64" t="str">
        <f t="shared" si="99"/>
        <v>0</v>
      </c>
      <c r="CX64" t="str">
        <f t="shared" si="100"/>
        <v>0</v>
      </c>
      <c r="CY64" t="str">
        <f t="shared" si="101"/>
        <v>0</v>
      </c>
      <c r="CZ64" t="str">
        <f t="shared" si="102"/>
        <v>0</v>
      </c>
      <c r="DA64" t="str">
        <f t="shared" si="1"/>
        <v>1</v>
      </c>
      <c r="DB64" t="str">
        <f t="shared" si="103"/>
        <v>0</v>
      </c>
      <c r="DC64" t="str">
        <f t="shared" si="104"/>
        <v>0</v>
      </c>
      <c r="DD64" t="str">
        <f t="shared" si="105"/>
        <v>0</v>
      </c>
      <c r="DE64" t="str">
        <f t="shared" si="106"/>
        <v>0</v>
      </c>
      <c r="DF64" t="str">
        <f t="shared" si="107"/>
        <v>0</v>
      </c>
      <c r="DG64" t="str">
        <f t="shared" si="108"/>
        <v>0</v>
      </c>
      <c r="DH64" t="str">
        <f>IF(ISNUMBER(SEARCH("menghindari dorongan fisik,",B64)),"1","0")</f>
        <v>0</v>
      </c>
      <c r="DI64" t="str">
        <f t="shared" si="109"/>
        <v>1</v>
      </c>
      <c r="DJ64" t="str">
        <f t="shared" si="110"/>
        <v>0</v>
      </c>
      <c r="DK64" t="str">
        <f t="shared" si="111"/>
        <v>0</v>
      </c>
      <c r="DL64" t="str">
        <f t="shared" si="112"/>
        <v>0</v>
      </c>
      <c r="DM64" t="str">
        <f t="shared" si="113"/>
        <v>1</v>
      </c>
      <c r="DN64" t="str">
        <f t="shared" si="114"/>
        <v>1</v>
      </c>
      <c r="DO64" t="str">
        <f t="shared" si="115"/>
        <v>0</v>
      </c>
      <c r="DP64" t="str">
        <f t="shared" si="116"/>
        <v>0</v>
      </c>
      <c r="DQ64" t="str">
        <f t="shared" si="117"/>
        <v>0</v>
      </c>
      <c r="DR64" t="str">
        <f t="shared" si="118"/>
        <v>0</v>
      </c>
      <c r="DS64" t="str">
        <f t="shared" si="119"/>
        <v>0</v>
      </c>
      <c r="DT64" t="str">
        <f t="shared" si="120"/>
        <v>0</v>
      </c>
      <c r="DU64" t="str">
        <f t="shared" si="121"/>
        <v>1</v>
      </c>
      <c r="DV64" t="str">
        <f t="shared" si="122"/>
        <v>0</v>
      </c>
      <c r="DW64" t="str">
        <f t="shared" si="123"/>
        <v>0</v>
      </c>
      <c r="DX64" t="str">
        <f t="shared" si="124"/>
        <v>0</v>
      </c>
      <c r="DY64" t="str">
        <f t="shared" si="125"/>
        <v>0</v>
      </c>
      <c r="DZ64" t="str">
        <f t="shared" si="126"/>
        <v>1</v>
      </c>
      <c r="EA64" t="str">
        <f t="shared" si="127"/>
        <v>0</v>
      </c>
      <c r="EB64" t="str">
        <f t="shared" si="128"/>
        <v>0</v>
      </c>
      <c r="EC64" t="str">
        <f t="shared" si="129"/>
        <v>0</v>
      </c>
      <c r="ED64" t="str">
        <f t="shared" si="130"/>
        <v>0</v>
      </c>
      <c r="EE64" t="str">
        <f t="shared" si="131"/>
        <v>0</v>
      </c>
      <c r="EF64" t="str">
        <f t="shared" si="132"/>
        <v>0</v>
      </c>
      <c r="EG64" t="str">
        <f t="shared" si="133"/>
        <v>1</v>
      </c>
      <c r="EH64" t="str">
        <f t="shared" si="134"/>
        <v>0</v>
      </c>
      <c r="EI64" t="str">
        <f t="shared" si="135"/>
        <v>0</v>
      </c>
      <c r="EJ64" t="str">
        <f t="shared" si="136"/>
        <v>1</v>
      </c>
      <c r="EK64" t="str">
        <f t="shared" si="137"/>
        <v>0</v>
      </c>
      <c r="EL64" t="str">
        <f t="shared" si="138"/>
        <v>0</v>
      </c>
      <c r="EM64" t="str">
        <f t="shared" si="139"/>
        <v>0</v>
      </c>
      <c r="EN64" t="str">
        <f t="shared" si="140"/>
        <v>0</v>
      </c>
    </row>
    <row r="65" spans="1:144" ht="39.950000000000003" customHeight="1" x14ac:dyDescent="0.25">
      <c r="A65" t="s">
        <v>198</v>
      </c>
      <c r="B65" t="s">
        <v>506</v>
      </c>
      <c r="C65" t="str">
        <f t="shared" si="141"/>
        <v>1</v>
      </c>
      <c r="D65" t="str">
        <f t="shared" si="3"/>
        <v>0</v>
      </c>
      <c r="E65" t="str">
        <f t="shared" si="4"/>
        <v>1</v>
      </c>
      <c r="F65" t="str">
        <f t="shared" si="5"/>
        <v>0</v>
      </c>
      <c r="G65" t="str">
        <f t="shared" si="6"/>
        <v>0</v>
      </c>
      <c r="H65" t="str">
        <f t="shared" si="7"/>
        <v>0</v>
      </c>
      <c r="I65" t="str">
        <f t="shared" si="8"/>
        <v>1</v>
      </c>
      <c r="J65" t="str">
        <f t="shared" si="9"/>
        <v>0</v>
      </c>
      <c r="K65" t="str">
        <f t="shared" si="10"/>
        <v>0</v>
      </c>
      <c r="L65" t="str">
        <f t="shared" si="11"/>
        <v>0</v>
      </c>
      <c r="M65" t="str">
        <f t="shared" si="12"/>
        <v>0</v>
      </c>
      <c r="N65" t="str">
        <f t="shared" si="13"/>
        <v>0</v>
      </c>
      <c r="O65" t="str">
        <f t="shared" si="14"/>
        <v>0</v>
      </c>
      <c r="P65" t="str">
        <f t="shared" si="15"/>
        <v>0</v>
      </c>
      <c r="Q65" t="str">
        <f t="shared" si="16"/>
        <v>0</v>
      </c>
      <c r="R65" t="str">
        <f t="shared" si="17"/>
        <v>1</v>
      </c>
      <c r="S65" t="str">
        <f t="shared" si="18"/>
        <v>0</v>
      </c>
      <c r="T65" t="str">
        <f t="shared" si="19"/>
        <v>0</v>
      </c>
      <c r="U65" t="str">
        <f t="shared" si="20"/>
        <v>0</v>
      </c>
      <c r="V65" t="str">
        <f t="shared" si="21"/>
        <v>0</v>
      </c>
      <c r="W65" t="str">
        <f t="shared" si="22"/>
        <v>0</v>
      </c>
      <c r="X65" t="str">
        <f t="shared" si="23"/>
        <v>0</v>
      </c>
      <c r="Y65" t="str">
        <f t="shared" si="24"/>
        <v>0</v>
      </c>
      <c r="Z65" t="str">
        <f t="shared" si="25"/>
        <v>0</v>
      </c>
      <c r="AA65" t="str">
        <f t="shared" si="26"/>
        <v>0</v>
      </c>
      <c r="AB65" t="str">
        <f t="shared" si="27"/>
        <v>0</v>
      </c>
      <c r="AC65" t="str">
        <f t="shared" si="28"/>
        <v>0</v>
      </c>
      <c r="AD65" t="str">
        <f t="shared" si="29"/>
        <v>0</v>
      </c>
      <c r="AE65" t="str">
        <f t="shared" si="30"/>
        <v>0</v>
      </c>
      <c r="AF65" t="str">
        <f t="shared" si="31"/>
        <v>1</v>
      </c>
      <c r="AG65" t="str">
        <f t="shared" si="32"/>
        <v>0</v>
      </c>
      <c r="AH65" t="str">
        <f t="shared" si="33"/>
        <v>0</v>
      </c>
      <c r="AI65" t="str">
        <f t="shared" si="34"/>
        <v>1</v>
      </c>
      <c r="AJ65" t="str">
        <f t="shared" si="35"/>
        <v>0</v>
      </c>
      <c r="AK65" t="str">
        <f t="shared" si="36"/>
        <v>0</v>
      </c>
      <c r="AL65" t="str">
        <f t="shared" si="37"/>
        <v>0</v>
      </c>
      <c r="AM65" t="str">
        <f t="shared" si="38"/>
        <v>1</v>
      </c>
      <c r="AN65" t="str">
        <f t="shared" si="39"/>
        <v>0</v>
      </c>
      <c r="AO65" t="str">
        <f t="shared" si="40"/>
        <v>1</v>
      </c>
      <c r="AP65" t="str">
        <f t="shared" si="41"/>
        <v>0</v>
      </c>
      <c r="AQ65" t="str">
        <f t="shared" si="42"/>
        <v>0</v>
      </c>
      <c r="AR65" t="str">
        <f t="shared" si="43"/>
        <v>0</v>
      </c>
      <c r="AS65" t="str">
        <f t="shared" si="44"/>
        <v>0</v>
      </c>
      <c r="AT65" t="str">
        <f t="shared" si="45"/>
        <v>0</v>
      </c>
      <c r="AU65" t="str">
        <f t="shared" si="46"/>
        <v>0</v>
      </c>
      <c r="AV65" t="str">
        <f t="shared" si="47"/>
        <v>0</v>
      </c>
      <c r="AW65" t="str">
        <f t="shared" si="48"/>
        <v>0</v>
      </c>
      <c r="AX65" t="str">
        <f t="shared" si="49"/>
        <v>0</v>
      </c>
      <c r="AY65" t="str">
        <f t="shared" si="50"/>
        <v>0</v>
      </c>
      <c r="AZ65" t="str">
        <f t="shared" si="51"/>
        <v>0</v>
      </c>
      <c r="BA65" t="str">
        <f t="shared" si="52"/>
        <v>0</v>
      </c>
      <c r="BB65" t="str">
        <f t="shared" si="53"/>
        <v>0</v>
      </c>
      <c r="BC65" t="str">
        <f t="shared" si="54"/>
        <v>0</v>
      </c>
      <c r="BD65" t="str">
        <f t="shared" si="55"/>
        <v>0</v>
      </c>
      <c r="BE65" t="str">
        <f t="shared" si="56"/>
        <v>0</v>
      </c>
      <c r="BF65" t="str">
        <f t="shared" si="57"/>
        <v>0</v>
      </c>
      <c r="BG65" t="str">
        <f t="shared" si="58"/>
        <v>0</v>
      </c>
      <c r="BH65" t="str">
        <f t="shared" si="59"/>
        <v>1</v>
      </c>
      <c r="BI65" t="str">
        <f t="shared" si="60"/>
        <v>0</v>
      </c>
      <c r="BJ65" t="str">
        <f t="shared" si="61"/>
        <v>0</v>
      </c>
      <c r="BK65" t="str">
        <f t="shared" si="62"/>
        <v>0</v>
      </c>
      <c r="BL65" t="str">
        <f t="shared" si="63"/>
        <v>0</v>
      </c>
      <c r="BM65" t="str">
        <f t="shared" si="64"/>
        <v>0</v>
      </c>
      <c r="BN65" t="str">
        <f t="shared" si="65"/>
        <v>0</v>
      </c>
      <c r="BO65" t="str">
        <f t="shared" si="66"/>
        <v>0</v>
      </c>
      <c r="BP65" t="str">
        <f t="shared" si="67"/>
        <v>1</v>
      </c>
      <c r="BQ65" t="str">
        <f t="shared" si="68"/>
        <v>0</v>
      </c>
      <c r="BR65" t="str">
        <f t="shared" si="69"/>
        <v>0</v>
      </c>
      <c r="BS65" t="str">
        <f t="shared" si="70"/>
        <v>0</v>
      </c>
      <c r="BT65" t="str">
        <f t="shared" si="71"/>
        <v>0</v>
      </c>
      <c r="BU65" t="str">
        <f t="shared" si="72"/>
        <v>1</v>
      </c>
      <c r="BV65" t="str">
        <f t="shared" si="73"/>
        <v>0</v>
      </c>
      <c r="BW65" t="str">
        <f t="shared" si="74"/>
        <v>0</v>
      </c>
      <c r="BX65" t="str">
        <f t="shared" si="0"/>
        <v>0</v>
      </c>
      <c r="BY65" t="str">
        <f t="shared" si="75"/>
        <v>0</v>
      </c>
      <c r="BZ65" t="str">
        <f t="shared" si="76"/>
        <v>0</v>
      </c>
      <c r="CA65" t="str">
        <f t="shared" si="77"/>
        <v>0</v>
      </c>
      <c r="CB65" t="str">
        <f t="shared" si="78"/>
        <v>0</v>
      </c>
      <c r="CC65" t="str">
        <f t="shared" si="79"/>
        <v>0</v>
      </c>
      <c r="CD65" t="str">
        <f t="shared" si="80"/>
        <v>0</v>
      </c>
      <c r="CE65" t="str">
        <f t="shared" si="81"/>
        <v>0</v>
      </c>
      <c r="CF65" t="str">
        <f t="shared" si="82"/>
        <v>0</v>
      </c>
      <c r="CG65" t="str">
        <f t="shared" si="83"/>
        <v>1</v>
      </c>
      <c r="CH65" t="str">
        <f t="shared" si="84"/>
        <v>0</v>
      </c>
      <c r="CI65" t="str">
        <f t="shared" si="85"/>
        <v>0</v>
      </c>
      <c r="CJ65" t="str">
        <f t="shared" si="86"/>
        <v>0</v>
      </c>
      <c r="CK65" t="str">
        <f t="shared" si="87"/>
        <v>0</v>
      </c>
      <c r="CL65" t="str">
        <f t="shared" si="88"/>
        <v>0</v>
      </c>
      <c r="CM65" t="str">
        <f t="shared" si="89"/>
        <v>0</v>
      </c>
      <c r="CN65" t="str">
        <f t="shared" si="90"/>
        <v>0</v>
      </c>
      <c r="CO65" t="str">
        <f t="shared" si="91"/>
        <v>0</v>
      </c>
      <c r="CP65" t="str">
        <f t="shared" si="92"/>
        <v>0</v>
      </c>
      <c r="CQ65" t="str">
        <f t="shared" si="93"/>
        <v>0</v>
      </c>
      <c r="CR65" t="str">
        <f t="shared" si="94"/>
        <v>0</v>
      </c>
      <c r="CS65" t="str">
        <f t="shared" si="95"/>
        <v>0</v>
      </c>
      <c r="CT65" t="str">
        <f t="shared" si="96"/>
        <v>0</v>
      </c>
      <c r="CU65" t="str">
        <f t="shared" si="97"/>
        <v>0</v>
      </c>
      <c r="CV65" t="str">
        <f t="shared" si="98"/>
        <v>0</v>
      </c>
      <c r="CW65" t="str">
        <f t="shared" si="99"/>
        <v>0</v>
      </c>
      <c r="CX65" t="str">
        <f t="shared" si="100"/>
        <v>0</v>
      </c>
      <c r="CY65" t="str">
        <f t="shared" si="101"/>
        <v>0</v>
      </c>
      <c r="CZ65" t="str">
        <f t="shared" si="102"/>
        <v>0</v>
      </c>
      <c r="DA65" t="str">
        <f t="shared" si="1"/>
        <v>1</v>
      </c>
      <c r="DB65" t="str">
        <f t="shared" si="103"/>
        <v>0</v>
      </c>
      <c r="DC65" t="str">
        <f t="shared" si="104"/>
        <v>0</v>
      </c>
      <c r="DD65" t="str">
        <f t="shared" si="105"/>
        <v>0</v>
      </c>
      <c r="DE65" t="str">
        <f t="shared" si="106"/>
        <v>0</v>
      </c>
      <c r="DF65" t="str">
        <f t="shared" si="107"/>
        <v>0</v>
      </c>
      <c r="DG65" t="str">
        <f t="shared" si="108"/>
        <v>0</v>
      </c>
      <c r="DH65" t="str">
        <f>IF(ISNUMBER(SEARCH("menghindari dorongan fisik,",B65)),"1","0")</f>
        <v>0</v>
      </c>
      <c r="DI65" t="str">
        <f t="shared" si="109"/>
        <v>0</v>
      </c>
      <c r="DJ65" t="str">
        <f t="shared" si="110"/>
        <v>0</v>
      </c>
      <c r="DK65" t="str">
        <f t="shared" si="111"/>
        <v>0</v>
      </c>
      <c r="DL65" t="str">
        <f t="shared" si="112"/>
        <v>0</v>
      </c>
      <c r="DM65" t="str">
        <f t="shared" si="113"/>
        <v>0</v>
      </c>
      <c r="DN65" t="str">
        <f t="shared" si="114"/>
        <v>0</v>
      </c>
      <c r="DO65" t="str">
        <f t="shared" si="115"/>
        <v>0</v>
      </c>
      <c r="DP65" t="str">
        <f t="shared" si="116"/>
        <v>0</v>
      </c>
      <c r="DQ65" t="str">
        <f t="shared" si="117"/>
        <v>0</v>
      </c>
      <c r="DR65" t="str">
        <f t="shared" si="118"/>
        <v>0</v>
      </c>
      <c r="DS65" t="str">
        <f t="shared" si="119"/>
        <v>0</v>
      </c>
      <c r="DT65" t="str">
        <f t="shared" si="120"/>
        <v>0</v>
      </c>
      <c r="DU65" t="str">
        <f t="shared" si="121"/>
        <v>0</v>
      </c>
      <c r="DV65" t="str">
        <f t="shared" si="122"/>
        <v>0</v>
      </c>
      <c r="DW65" t="str">
        <f t="shared" si="123"/>
        <v>0</v>
      </c>
      <c r="DX65" t="str">
        <f t="shared" si="124"/>
        <v>1</v>
      </c>
      <c r="DY65" t="str">
        <f t="shared" si="125"/>
        <v>1</v>
      </c>
      <c r="DZ65" t="str">
        <f t="shared" si="126"/>
        <v>1</v>
      </c>
      <c r="EA65" t="str">
        <f t="shared" si="127"/>
        <v>0</v>
      </c>
      <c r="EB65" t="str">
        <f t="shared" si="128"/>
        <v>0</v>
      </c>
      <c r="EC65" t="str">
        <f t="shared" si="129"/>
        <v>0</v>
      </c>
      <c r="ED65" t="str">
        <f t="shared" si="130"/>
        <v>0</v>
      </c>
      <c r="EE65" t="str">
        <f t="shared" si="131"/>
        <v>0</v>
      </c>
      <c r="EF65" t="str">
        <f t="shared" si="132"/>
        <v>0</v>
      </c>
      <c r="EG65" t="str">
        <f t="shared" si="133"/>
        <v>1</v>
      </c>
      <c r="EH65" t="str">
        <f t="shared" si="134"/>
        <v>0</v>
      </c>
      <c r="EI65" t="str">
        <f t="shared" si="135"/>
        <v>0</v>
      </c>
      <c r="EJ65" t="str">
        <f t="shared" si="136"/>
        <v>0</v>
      </c>
      <c r="EK65" t="str">
        <f t="shared" si="137"/>
        <v>0</v>
      </c>
      <c r="EL65" t="str">
        <f t="shared" si="138"/>
        <v>1</v>
      </c>
      <c r="EM65" t="str">
        <f t="shared" si="139"/>
        <v>0</v>
      </c>
      <c r="EN65" t="str">
        <f t="shared" si="140"/>
        <v>0</v>
      </c>
    </row>
    <row r="66" spans="1:144" ht="39.950000000000003" customHeight="1" x14ac:dyDescent="0.25">
      <c r="A66" t="s">
        <v>199</v>
      </c>
      <c r="B66" t="s">
        <v>507</v>
      </c>
      <c r="C66" t="str">
        <f t="shared" si="141"/>
        <v>0</v>
      </c>
      <c r="D66" t="str">
        <f t="shared" si="3"/>
        <v>1</v>
      </c>
      <c r="E66" t="str">
        <f t="shared" si="4"/>
        <v>1</v>
      </c>
      <c r="F66" t="str">
        <f t="shared" si="5"/>
        <v>0</v>
      </c>
      <c r="G66" t="str">
        <f t="shared" si="6"/>
        <v>0</v>
      </c>
      <c r="H66" t="str">
        <f t="shared" si="7"/>
        <v>0</v>
      </c>
      <c r="I66" t="str">
        <f t="shared" si="8"/>
        <v>0</v>
      </c>
      <c r="J66" t="str">
        <f t="shared" si="9"/>
        <v>1</v>
      </c>
      <c r="K66" t="str">
        <f t="shared" si="10"/>
        <v>0</v>
      </c>
      <c r="L66" t="str">
        <f t="shared" si="11"/>
        <v>0</v>
      </c>
      <c r="M66" t="str">
        <f t="shared" si="12"/>
        <v>0</v>
      </c>
      <c r="N66" t="str">
        <f t="shared" si="13"/>
        <v>0</v>
      </c>
      <c r="O66" t="str">
        <f t="shared" si="14"/>
        <v>0</v>
      </c>
      <c r="P66" t="str">
        <f t="shared" si="15"/>
        <v>0</v>
      </c>
      <c r="Q66" t="str">
        <f t="shared" si="16"/>
        <v>0</v>
      </c>
      <c r="R66" t="str">
        <f t="shared" si="17"/>
        <v>1</v>
      </c>
      <c r="S66" t="str">
        <f t="shared" si="18"/>
        <v>1</v>
      </c>
      <c r="T66" t="str">
        <f t="shared" si="19"/>
        <v>0</v>
      </c>
      <c r="U66" t="str">
        <f t="shared" si="20"/>
        <v>0</v>
      </c>
      <c r="V66" t="str">
        <f t="shared" si="21"/>
        <v>0</v>
      </c>
      <c r="W66" t="str">
        <f t="shared" si="22"/>
        <v>0</v>
      </c>
      <c r="X66" t="str">
        <f t="shared" si="23"/>
        <v>0</v>
      </c>
      <c r="Y66" t="str">
        <f t="shared" si="24"/>
        <v>0</v>
      </c>
      <c r="Z66" t="str">
        <f t="shared" si="25"/>
        <v>0</v>
      </c>
      <c r="AA66" t="str">
        <f t="shared" si="26"/>
        <v>0</v>
      </c>
      <c r="AB66" t="str">
        <f t="shared" si="27"/>
        <v>0</v>
      </c>
      <c r="AC66" t="str">
        <f t="shared" si="28"/>
        <v>0</v>
      </c>
      <c r="AD66" t="str">
        <f t="shared" si="29"/>
        <v>0</v>
      </c>
      <c r="AE66" t="str">
        <f t="shared" si="30"/>
        <v>0</v>
      </c>
      <c r="AF66" t="str">
        <f t="shared" si="31"/>
        <v>0</v>
      </c>
      <c r="AG66" t="str">
        <f t="shared" si="32"/>
        <v>0</v>
      </c>
      <c r="AH66" t="str">
        <f t="shared" si="33"/>
        <v>0</v>
      </c>
      <c r="AI66" t="str">
        <f t="shared" si="34"/>
        <v>1</v>
      </c>
      <c r="AJ66" t="str">
        <f t="shared" si="35"/>
        <v>0</v>
      </c>
      <c r="AK66" t="str">
        <f t="shared" si="36"/>
        <v>0</v>
      </c>
      <c r="AL66" t="str">
        <f t="shared" si="37"/>
        <v>0</v>
      </c>
      <c r="AM66" t="str">
        <f t="shared" si="38"/>
        <v>0</v>
      </c>
      <c r="AN66" t="str">
        <f t="shared" si="39"/>
        <v>0</v>
      </c>
      <c r="AO66" t="str">
        <f t="shared" si="40"/>
        <v>0</v>
      </c>
      <c r="AP66" t="str">
        <f t="shared" si="41"/>
        <v>0</v>
      </c>
      <c r="AQ66" t="str">
        <f t="shared" si="42"/>
        <v>0</v>
      </c>
      <c r="AR66" t="str">
        <f t="shared" si="43"/>
        <v>0</v>
      </c>
      <c r="AS66" t="str">
        <f t="shared" si="44"/>
        <v>0</v>
      </c>
      <c r="AT66" t="str">
        <f t="shared" si="45"/>
        <v>0</v>
      </c>
      <c r="AU66" t="str">
        <f t="shared" si="46"/>
        <v>0</v>
      </c>
      <c r="AV66" t="str">
        <f t="shared" si="47"/>
        <v>0</v>
      </c>
      <c r="AW66" t="str">
        <f t="shared" si="48"/>
        <v>0</v>
      </c>
      <c r="AX66" t="str">
        <f t="shared" si="49"/>
        <v>0</v>
      </c>
      <c r="AY66" t="str">
        <f t="shared" si="50"/>
        <v>0</v>
      </c>
      <c r="AZ66" t="str">
        <f t="shared" si="51"/>
        <v>1</v>
      </c>
      <c r="BA66" t="str">
        <f t="shared" si="52"/>
        <v>0</v>
      </c>
      <c r="BB66" t="str">
        <f t="shared" si="53"/>
        <v>0</v>
      </c>
      <c r="BC66" t="str">
        <f t="shared" si="54"/>
        <v>0</v>
      </c>
      <c r="BD66" t="str">
        <f t="shared" si="55"/>
        <v>0</v>
      </c>
      <c r="BE66" t="str">
        <f t="shared" si="56"/>
        <v>0</v>
      </c>
      <c r="BF66" t="str">
        <f t="shared" si="57"/>
        <v>0</v>
      </c>
      <c r="BG66" t="str">
        <f t="shared" si="58"/>
        <v>0</v>
      </c>
      <c r="BH66" t="str">
        <f t="shared" si="59"/>
        <v>0</v>
      </c>
      <c r="BI66" t="str">
        <f t="shared" si="60"/>
        <v>0</v>
      </c>
      <c r="BJ66" t="str">
        <f t="shared" si="61"/>
        <v>0</v>
      </c>
      <c r="BK66" t="str">
        <f t="shared" si="62"/>
        <v>0</v>
      </c>
      <c r="BL66" t="str">
        <f t="shared" si="63"/>
        <v>1</v>
      </c>
      <c r="BM66" t="str">
        <f t="shared" si="64"/>
        <v>0</v>
      </c>
      <c r="BN66" t="str">
        <f t="shared" si="65"/>
        <v>0</v>
      </c>
      <c r="BO66" t="str">
        <f t="shared" si="66"/>
        <v>0</v>
      </c>
      <c r="BP66" t="str">
        <f t="shared" si="67"/>
        <v>1</v>
      </c>
      <c r="BQ66" t="str">
        <f t="shared" si="68"/>
        <v>0</v>
      </c>
      <c r="BR66" t="str">
        <f t="shared" si="69"/>
        <v>0</v>
      </c>
      <c r="BS66" t="str">
        <f t="shared" si="70"/>
        <v>0</v>
      </c>
      <c r="BT66" t="str">
        <f t="shared" si="71"/>
        <v>0</v>
      </c>
      <c r="BU66" t="str">
        <f t="shared" si="72"/>
        <v>0</v>
      </c>
      <c r="BV66" t="str">
        <f t="shared" si="73"/>
        <v>0</v>
      </c>
      <c r="BW66" t="str">
        <f t="shared" si="74"/>
        <v>0</v>
      </c>
      <c r="BX66" t="str">
        <f t="shared" si="0"/>
        <v>0</v>
      </c>
      <c r="BY66" t="str">
        <f t="shared" si="75"/>
        <v>0</v>
      </c>
      <c r="BZ66" t="str">
        <f t="shared" si="76"/>
        <v>0</v>
      </c>
      <c r="CA66" t="str">
        <f t="shared" si="77"/>
        <v>1</v>
      </c>
      <c r="CB66" t="str">
        <f t="shared" si="78"/>
        <v>0</v>
      </c>
      <c r="CC66" t="str">
        <f t="shared" si="79"/>
        <v>0</v>
      </c>
      <c r="CD66" t="str">
        <f t="shared" si="80"/>
        <v>0</v>
      </c>
      <c r="CE66" t="str">
        <f t="shared" si="81"/>
        <v>1</v>
      </c>
      <c r="CF66" t="str">
        <f t="shared" si="82"/>
        <v>0</v>
      </c>
      <c r="CG66" t="str">
        <f t="shared" si="83"/>
        <v>0</v>
      </c>
      <c r="CH66" t="str">
        <f t="shared" si="84"/>
        <v>1</v>
      </c>
      <c r="CI66" t="str">
        <f t="shared" si="85"/>
        <v>0</v>
      </c>
      <c r="CJ66" t="str">
        <f t="shared" si="86"/>
        <v>0</v>
      </c>
      <c r="CK66" t="str">
        <f t="shared" si="87"/>
        <v>0</v>
      </c>
      <c r="CL66" t="str">
        <f t="shared" si="88"/>
        <v>0</v>
      </c>
      <c r="CM66" t="str">
        <f t="shared" si="89"/>
        <v>0</v>
      </c>
      <c r="CN66" t="str">
        <f t="shared" si="90"/>
        <v>0</v>
      </c>
      <c r="CO66" t="str">
        <f t="shared" si="91"/>
        <v>0</v>
      </c>
      <c r="CP66" t="str">
        <f t="shared" si="92"/>
        <v>1</v>
      </c>
      <c r="CQ66" t="str">
        <f t="shared" si="93"/>
        <v>0</v>
      </c>
      <c r="CR66" t="str">
        <f t="shared" si="94"/>
        <v>0</v>
      </c>
      <c r="CS66" t="str">
        <f t="shared" si="95"/>
        <v>0</v>
      </c>
      <c r="CT66" t="str">
        <f t="shared" si="96"/>
        <v>0</v>
      </c>
      <c r="CU66" t="str">
        <f t="shared" si="97"/>
        <v>0</v>
      </c>
      <c r="CV66" t="str">
        <f t="shared" si="98"/>
        <v>0</v>
      </c>
      <c r="CW66" t="str">
        <f t="shared" si="99"/>
        <v>0</v>
      </c>
      <c r="CX66" t="str">
        <f t="shared" si="100"/>
        <v>0</v>
      </c>
      <c r="CY66" t="str">
        <f t="shared" si="101"/>
        <v>1</v>
      </c>
      <c r="CZ66" t="str">
        <f t="shared" si="102"/>
        <v>0</v>
      </c>
      <c r="DA66" t="str">
        <f t="shared" si="1"/>
        <v>0</v>
      </c>
      <c r="DB66" t="str">
        <f t="shared" si="103"/>
        <v>0</v>
      </c>
      <c r="DC66" t="str">
        <f t="shared" si="104"/>
        <v>0</v>
      </c>
      <c r="DD66" t="str">
        <f t="shared" si="105"/>
        <v>0</v>
      </c>
      <c r="DE66" t="str">
        <f t="shared" si="106"/>
        <v>0</v>
      </c>
      <c r="DF66" t="str">
        <f t="shared" si="107"/>
        <v>0</v>
      </c>
      <c r="DG66" t="str">
        <f t="shared" si="108"/>
        <v>0</v>
      </c>
      <c r="DH66" t="str">
        <f>IF(ISNUMBER(SEARCH("menghindari dorongan fisik,",B66)),"1","0")</f>
        <v>0</v>
      </c>
      <c r="DI66" t="str">
        <f t="shared" si="109"/>
        <v>1</v>
      </c>
      <c r="DJ66" t="str">
        <f t="shared" si="110"/>
        <v>0</v>
      </c>
      <c r="DK66" t="str">
        <f t="shared" si="111"/>
        <v>0</v>
      </c>
      <c r="DL66" t="str">
        <f t="shared" si="112"/>
        <v>0</v>
      </c>
      <c r="DM66" t="str">
        <f t="shared" si="113"/>
        <v>0</v>
      </c>
      <c r="DN66" t="str">
        <f t="shared" si="114"/>
        <v>0</v>
      </c>
      <c r="DO66" t="str">
        <f t="shared" si="115"/>
        <v>0</v>
      </c>
      <c r="DP66" t="str">
        <f t="shared" si="116"/>
        <v>1</v>
      </c>
      <c r="DQ66" t="str">
        <f t="shared" si="117"/>
        <v>0</v>
      </c>
      <c r="DR66" t="str">
        <f t="shared" si="118"/>
        <v>0</v>
      </c>
      <c r="DS66" t="str">
        <f t="shared" si="119"/>
        <v>0</v>
      </c>
      <c r="DT66" t="str">
        <f t="shared" si="120"/>
        <v>0</v>
      </c>
      <c r="DU66" t="str">
        <f t="shared" si="121"/>
        <v>0</v>
      </c>
      <c r="DV66" t="str">
        <f t="shared" si="122"/>
        <v>0</v>
      </c>
      <c r="DW66" t="str">
        <f t="shared" si="123"/>
        <v>0</v>
      </c>
      <c r="DX66" t="str">
        <f t="shared" si="124"/>
        <v>1</v>
      </c>
      <c r="DY66" t="str">
        <f t="shared" si="125"/>
        <v>1</v>
      </c>
      <c r="DZ66" t="str">
        <f t="shared" si="126"/>
        <v>0</v>
      </c>
      <c r="EA66" t="str">
        <f t="shared" si="127"/>
        <v>0</v>
      </c>
      <c r="EB66" t="str">
        <f t="shared" si="128"/>
        <v>0</v>
      </c>
      <c r="EC66" t="str">
        <f t="shared" si="129"/>
        <v>0</v>
      </c>
      <c r="ED66" t="str">
        <f t="shared" si="130"/>
        <v>0</v>
      </c>
      <c r="EE66" t="str">
        <f t="shared" si="131"/>
        <v>1</v>
      </c>
      <c r="EF66" t="str">
        <f t="shared" si="132"/>
        <v>0</v>
      </c>
      <c r="EG66" t="str">
        <f t="shared" si="133"/>
        <v>0</v>
      </c>
      <c r="EH66" t="str">
        <f t="shared" si="134"/>
        <v>0</v>
      </c>
      <c r="EI66" t="str">
        <f t="shared" si="135"/>
        <v>0</v>
      </c>
      <c r="EJ66" t="str">
        <f t="shared" si="136"/>
        <v>0</v>
      </c>
      <c r="EK66" t="str">
        <f t="shared" si="137"/>
        <v>0</v>
      </c>
      <c r="EL66" t="str">
        <f t="shared" si="138"/>
        <v>0</v>
      </c>
      <c r="EM66" t="str">
        <f t="shared" si="139"/>
        <v>0</v>
      </c>
      <c r="EN66" t="str">
        <f t="shared" si="140"/>
        <v>0</v>
      </c>
    </row>
    <row r="67" spans="1:144" ht="39.950000000000003" customHeight="1" x14ac:dyDescent="0.25">
      <c r="A67" t="s">
        <v>200</v>
      </c>
      <c r="B67" t="s">
        <v>508</v>
      </c>
      <c r="C67" t="str">
        <f t="shared" si="141"/>
        <v>1</v>
      </c>
      <c r="D67" t="str">
        <f t="shared" si="3"/>
        <v>0</v>
      </c>
      <c r="E67" t="str">
        <f t="shared" si="4"/>
        <v>0</v>
      </c>
      <c r="F67" t="str">
        <f t="shared" si="5"/>
        <v>1</v>
      </c>
      <c r="G67" t="str">
        <f t="shared" si="6"/>
        <v>0</v>
      </c>
      <c r="H67" t="str">
        <f t="shared" si="7"/>
        <v>0</v>
      </c>
      <c r="I67" t="str">
        <f t="shared" si="8"/>
        <v>0</v>
      </c>
      <c r="J67" t="str">
        <f t="shared" si="9"/>
        <v>0</v>
      </c>
      <c r="K67" t="str">
        <f t="shared" si="10"/>
        <v>0</v>
      </c>
      <c r="L67" t="str">
        <f t="shared" si="11"/>
        <v>0</v>
      </c>
      <c r="M67" t="str">
        <f t="shared" si="12"/>
        <v>1</v>
      </c>
      <c r="N67" t="str">
        <f t="shared" si="13"/>
        <v>0</v>
      </c>
      <c r="O67" t="str">
        <f t="shared" si="14"/>
        <v>1</v>
      </c>
      <c r="P67" t="str">
        <f t="shared" si="15"/>
        <v>0</v>
      </c>
      <c r="Q67" t="str">
        <f t="shared" si="16"/>
        <v>0</v>
      </c>
      <c r="R67" t="str">
        <f t="shared" si="17"/>
        <v>0</v>
      </c>
      <c r="S67" t="str">
        <f t="shared" si="18"/>
        <v>1</v>
      </c>
      <c r="T67" t="str">
        <f t="shared" si="19"/>
        <v>0</v>
      </c>
      <c r="U67" t="str">
        <f t="shared" si="20"/>
        <v>0</v>
      </c>
      <c r="V67" t="str">
        <f t="shared" si="21"/>
        <v>1</v>
      </c>
      <c r="W67" t="str">
        <f t="shared" si="22"/>
        <v>0</v>
      </c>
      <c r="X67" t="str">
        <f t="shared" si="23"/>
        <v>0</v>
      </c>
      <c r="Y67" t="str">
        <f t="shared" si="24"/>
        <v>0</v>
      </c>
      <c r="Z67" t="str">
        <f t="shared" si="25"/>
        <v>0</v>
      </c>
      <c r="AA67" t="str">
        <f t="shared" si="26"/>
        <v>0</v>
      </c>
      <c r="AB67" t="str">
        <f t="shared" si="27"/>
        <v>0</v>
      </c>
      <c r="AC67" t="str">
        <f t="shared" si="28"/>
        <v>1</v>
      </c>
      <c r="AD67" t="str">
        <f t="shared" si="29"/>
        <v>1</v>
      </c>
      <c r="AE67" t="str">
        <f t="shared" si="30"/>
        <v>0</v>
      </c>
      <c r="AF67" t="str">
        <f t="shared" si="31"/>
        <v>0</v>
      </c>
      <c r="AG67" t="str">
        <f t="shared" si="32"/>
        <v>0</v>
      </c>
      <c r="AH67" t="str">
        <f t="shared" si="33"/>
        <v>0</v>
      </c>
      <c r="AI67" t="str">
        <f t="shared" si="34"/>
        <v>0</v>
      </c>
      <c r="AJ67" t="str">
        <f t="shared" si="35"/>
        <v>0</v>
      </c>
      <c r="AK67" t="str">
        <f t="shared" si="36"/>
        <v>0</v>
      </c>
      <c r="AL67" t="str">
        <f t="shared" si="37"/>
        <v>0</v>
      </c>
      <c r="AM67" t="str">
        <f t="shared" si="38"/>
        <v>0</v>
      </c>
      <c r="AN67" t="str">
        <f t="shared" si="39"/>
        <v>0</v>
      </c>
      <c r="AO67" t="str">
        <f t="shared" si="40"/>
        <v>0</v>
      </c>
      <c r="AP67" t="str">
        <f t="shared" si="41"/>
        <v>0</v>
      </c>
      <c r="AQ67" t="str">
        <f t="shared" si="42"/>
        <v>0</v>
      </c>
      <c r="AR67" t="str">
        <f t="shared" si="43"/>
        <v>0</v>
      </c>
      <c r="AS67" t="str">
        <f t="shared" si="44"/>
        <v>0</v>
      </c>
      <c r="AT67" t="str">
        <f t="shared" si="45"/>
        <v>0</v>
      </c>
      <c r="AU67" t="str">
        <f t="shared" si="46"/>
        <v>1</v>
      </c>
      <c r="AV67" t="str">
        <f t="shared" si="47"/>
        <v>0</v>
      </c>
      <c r="AW67" t="str">
        <f t="shared" si="48"/>
        <v>0</v>
      </c>
      <c r="AX67" t="str">
        <f t="shared" si="49"/>
        <v>0</v>
      </c>
      <c r="AY67" t="str">
        <f t="shared" si="50"/>
        <v>0</v>
      </c>
      <c r="AZ67" t="str">
        <f t="shared" si="51"/>
        <v>0</v>
      </c>
      <c r="BA67" t="str">
        <f t="shared" si="52"/>
        <v>0</v>
      </c>
      <c r="BB67" t="str">
        <f t="shared" si="53"/>
        <v>0</v>
      </c>
      <c r="BC67" t="str">
        <f t="shared" si="54"/>
        <v>0</v>
      </c>
      <c r="BD67" t="str">
        <f t="shared" si="55"/>
        <v>0</v>
      </c>
      <c r="BE67" t="str">
        <f t="shared" si="56"/>
        <v>0</v>
      </c>
      <c r="BF67" t="str">
        <f t="shared" si="57"/>
        <v>1</v>
      </c>
      <c r="BG67" t="str">
        <f t="shared" si="58"/>
        <v>0</v>
      </c>
      <c r="BH67" t="str">
        <f t="shared" si="59"/>
        <v>0</v>
      </c>
      <c r="BI67" t="str">
        <f t="shared" si="60"/>
        <v>0</v>
      </c>
      <c r="BJ67" t="str">
        <f t="shared" si="61"/>
        <v>0</v>
      </c>
      <c r="BK67" t="str">
        <f t="shared" si="62"/>
        <v>0</v>
      </c>
      <c r="BL67" t="str">
        <f t="shared" si="63"/>
        <v>0</v>
      </c>
      <c r="BM67" t="str">
        <f t="shared" si="64"/>
        <v>0</v>
      </c>
      <c r="BN67" t="str">
        <f t="shared" si="65"/>
        <v>0</v>
      </c>
      <c r="BO67" t="str">
        <f t="shared" si="66"/>
        <v>0</v>
      </c>
      <c r="BP67" t="str">
        <f t="shared" si="67"/>
        <v>0</v>
      </c>
      <c r="BQ67" t="str">
        <f t="shared" si="68"/>
        <v>0</v>
      </c>
      <c r="BR67" t="str">
        <f t="shared" si="69"/>
        <v>0</v>
      </c>
      <c r="BS67" t="str">
        <f t="shared" si="70"/>
        <v>0</v>
      </c>
      <c r="BT67" t="str">
        <f t="shared" si="71"/>
        <v>0</v>
      </c>
      <c r="BU67" t="str">
        <f t="shared" si="72"/>
        <v>1</v>
      </c>
      <c r="BV67" t="str">
        <f t="shared" si="73"/>
        <v>0</v>
      </c>
      <c r="BW67" t="str">
        <f t="shared" si="74"/>
        <v>0</v>
      </c>
      <c r="BX67" t="str">
        <f t="shared" si="0"/>
        <v>0</v>
      </c>
      <c r="BY67" t="str">
        <f t="shared" si="75"/>
        <v>0</v>
      </c>
      <c r="BZ67" t="str">
        <f t="shared" si="76"/>
        <v>0</v>
      </c>
      <c r="CA67" t="str">
        <f t="shared" si="77"/>
        <v>1</v>
      </c>
      <c r="CB67" t="str">
        <f t="shared" si="78"/>
        <v>0</v>
      </c>
      <c r="CC67" t="str">
        <f t="shared" si="79"/>
        <v>0</v>
      </c>
      <c r="CD67" t="str">
        <f t="shared" si="80"/>
        <v>0</v>
      </c>
      <c r="CE67" t="str">
        <f t="shared" si="81"/>
        <v>1</v>
      </c>
      <c r="CF67" t="str">
        <f t="shared" si="82"/>
        <v>0</v>
      </c>
      <c r="CG67" t="str">
        <f t="shared" si="83"/>
        <v>0</v>
      </c>
      <c r="CH67" t="str">
        <f t="shared" si="84"/>
        <v>0</v>
      </c>
      <c r="CI67" t="str">
        <f t="shared" si="85"/>
        <v>0</v>
      </c>
      <c r="CJ67" t="str">
        <f t="shared" si="86"/>
        <v>0</v>
      </c>
      <c r="CK67" t="str">
        <f t="shared" si="87"/>
        <v>0</v>
      </c>
      <c r="CL67" t="str">
        <f t="shared" si="88"/>
        <v>0</v>
      </c>
      <c r="CM67" t="str">
        <f t="shared" si="89"/>
        <v>0</v>
      </c>
      <c r="CN67" t="str">
        <f t="shared" si="90"/>
        <v>0</v>
      </c>
      <c r="CO67" t="str">
        <f t="shared" si="91"/>
        <v>0</v>
      </c>
      <c r="CP67" t="str">
        <f t="shared" si="92"/>
        <v>0</v>
      </c>
      <c r="CQ67" t="str">
        <f t="shared" si="93"/>
        <v>0</v>
      </c>
      <c r="CR67" t="str">
        <f t="shared" si="94"/>
        <v>0</v>
      </c>
      <c r="CS67" t="str">
        <f t="shared" si="95"/>
        <v>1</v>
      </c>
      <c r="CT67" t="str">
        <f t="shared" si="96"/>
        <v>0</v>
      </c>
      <c r="CU67" t="str">
        <f t="shared" si="97"/>
        <v>0</v>
      </c>
      <c r="CV67" t="str">
        <f t="shared" si="98"/>
        <v>0</v>
      </c>
      <c r="CW67" t="str">
        <f t="shared" si="99"/>
        <v>0</v>
      </c>
      <c r="CX67" t="str">
        <f t="shared" si="100"/>
        <v>0</v>
      </c>
      <c r="CY67" t="str">
        <f t="shared" si="101"/>
        <v>0</v>
      </c>
      <c r="CZ67" t="str">
        <f t="shared" si="102"/>
        <v>0</v>
      </c>
      <c r="DA67" t="str">
        <f t="shared" si="1"/>
        <v>1</v>
      </c>
      <c r="DB67" t="str">
        <f t="shared" si="103"/>
        <v>0</v>
      </c>
      <c r="DC67" t="str">
        <f t="shared" si="104"/>
        <v>0</v>
      </c>
      <c r="DD67" t="str">
        <f t="shared" si="105"/>
        <v>0</v>
      </c>
      <c r="DE67" t="str">
        <f t="shared" si="106"/>
        <v>0</v>
      </c>
      <c r="DF67" t="str">
        <f t="shared" si="107"/>
        <v>0</v>
      </c>
      <c r="DG67" t="str">
        <f t="shared" si="108"/>
        <v>0</v>
      </c>
      <c r="DH67" t="str">
        <f>IF(ISNUMBER(SEARCH("menghindari dorongan fisik,",B67)),"1","0")</f>
        <v>0</v>
      </c>
      <c r="DI67" t="str">
        <f t="shared" si="109"/>
        <v>0</v>
      </c>
      <c r="DJ67" t="str">
        <f t="shared" si="110"/>
        <v>0</v>
      </c>
      <c r="DK67" t="str">
        <f t="shared" si="111"/>
        <v>0</v>
      </c>
      <c r="DL67" t="str">
        <f t="shared" si="112"/>
        <v>0</v>
      </c>
      <c r="DM67" t="str">
        <f t="shared" si="113"/>
        <v>1</v>
      </c>
      <c r="DN67" t="str">
        <f t="shared" si="114"/>
        <v>0</v>
      </c>
      <c r="DO67" t="str">
        <f t="shared" si="115"/>
        <v>0</v>
      </c>
      <c r="DP67" t="str">
        <f t="shared" si="116"/>
        <v>0</v>
      </c>
      <c r="DQ67" t="str">
        <f t="shared" si="117"/>
        <v>0</v>
      </c>
      <c r="DR67" t="str">
        <f t="shared" si="118"/>
        <v>0</v>
      </c>
      <c r="DS67" t="str">
        <f t="shared" si="119"/>
        <v>0</v>
      </c>
      <c r="DT67" t="str">
        <f t="shared" si="120"/>
        <v>0</v>
      </c>
      <c r="DU67" t="str">
        <f t="shared" si="121"/>
        <v>1</v>
      </c>
      <c r="DV67" t="str">
        <f t="shared" si="122"/>
        <v>0</v>
      </c>
      <c r="DW67" t="str">
        <f t="shared" si="123"/>
        <v>0</v>
      </c>
      <c r="DX67" t="str">
        <f t="shared" si="124"/>
        <v>0</v>
      </c>
      <c r="DY67" t="str">
        <f t="shared" si="125"/>
        <v>1</v>
      </c>
      <c r="DZ67" t="str">
        <f t="shared" si="126"/>
        <v>0</v>
      </c>
      <c r="EA67" t="str">
        <f t="shared" si="127"/>
        <v>0</v>
      </c>
      <c r="EB67" t="str">
        <f t="shared" si="128"/>
        <v>0</v>
      </c>
      <c r="EC67" t="str">
        <f t="shared" si="129"/>
        <v>0</v>
      </c>
      <c r="ED67" t="str">
        <f t="shared" si="130"/>
        <v>0</v>
      </c>
      <c r="EE67" t="str">
        <f t="shared" si="131"/>
        <v>0</v>
      </c>
      <c r="EF67" t="str">
        <f t="shared" si="132"/>
        <v>0</v>
      </c>
      <c r="EG67" t="str">
        <f t="shared" si="133"/>
        <v>1</v>
      </c>
      <c r="EH67" t="str">
        <f t="shared" si="134"/>
        <v>0</v>
      </c>
      <c r="EI67" t="str">
        <f t="shared" si="135"/>
        <v>0</v>
      </c>
      <c r="EJ67" t="str">
        <f t="shared" si="136"/>
        <v>0</v>
      </c>
      <c r="EK67" t="str">
        <f t="shared" si="137"/>
        <v>0</v>
      </c>
      <c r="EL67" t="str">
        <f t="shared" si="138"/>
        <v>0</v>
      </c>
      <c r="EM67" t="str">
        <f t="shared" si="139"/>
        <v>0</v>
      </c>
      <c r="EN67" t="str">
        <f t="shared" si="140"/>
        <v>0</v>
      </c>
    </row>
    <row r="68" spans="1:144" ht="39.950000000000003" customHeight="1" x14ac:dyDescent="0.25">
      <c r="A68" t="s">
        <v>201</v>
      </c>
      <c r="B68" t="s">
        <v>509</v>
      </c>
      <c r="C68" t="str">
        <f t="shared" si="141"/>
        <v>0</v>
      </c>
      <c r="D68" t="str">
        <f t="shared" si="3"/>
        <v>1</v>
      </c>
      <c r="E68" t="str">
        <f t="shared" si="4"/>
        <v>0</v>
      </c>
      <c r="F68" t="str">
        <f t="shared" si="5"/>
        <v>1</v>
      </c>
      <c r="G68" t="str">
        <f t="shared" si="6"/>
        <v>0</v>
      </c>
      <c r="H68" t="str">
        <f t="shared" si="7"/>
        <v>0</v>
      </c>
      <c r="I68" t="str">
        <f t="shared" si="8"/>
        <v>1</v>
      </c>
      <c r="J68" t="str">
        <f t="shared" si="9"/>
        <v>0</v>
      </c>
      <c r="K68" t="str">
        <f t="shared" si="10"/>
        <v>0</v>
      </c>
      <c r="L68" t="str">
        <f t="shared" si="11"/>
        <v>0</v>
      </c>
      <c r="M68" t="str">
        <f t="shared" si="12"/>
        <v>0</v>
      </c>
      <c r="N68" t="str">
        <f t="shared" si="13"/>
        <v>0</v>
      </c>
      <c r="O68" t="str">
        <f t="shared" si="14"/>
        <v>0</v>
      </c>
      <c r="P68" t="str">
        <f t="shared" si="15"/>
        <v>0</v>
      </c>
      <c r="Q68" t="str">
        <f t="shared" si="16"/>
        <v>1</v>
      </c>
      <c r="R68" t="str">
        <f t="shared" si="17"/>
        <v>0</v>
      </c>
      <c r="S68" t="str">
        <f t="shared" si="18"/>
        <v>1</v>
      </c>
      <c r="T68" t="str">
        <f t="shared" si="19"/>
        <v>0</v>
      </c>
      <c r="U68" t="str">
        <f t="shared" si="20"/>
        <v>0</v>
      </c>
      <c r="V68" t="str">
        <f t="shared" si="21"/>
        <v>1</v>
      </c>
      <c r="W68" t="str">
        <f t="shared" si="22"/>
        <v>0</v>
      </c>
      <c r="X68" t="str">
        <f t="shared" si="23"/>
        <v>0</v>
      </c>
      <c r="Y68" t="str">
        <f t="shared" si="24"/>
        <v>0</v>
      </c>
      <c r="Z68" t="str">
        <f t="shared" si="25"/>
        <v>0</v>
      </c>
      <c r="AA68" t="str">
        <f t="shared" si="26"/>
        <v>0</v>
      </c>
      <c r="AB68" t="str">
        <f t="shared" si="27"/>
        <v>0</v>
      </c>
      <c r="AC68" t="str">
        <f t="shared" si="28"/>
        <v>0</v>
      </c>
      <c r="AD68" t="str">
        <f t="shared" si="29"/>
        <v>1</v>
      </c>
      <c r="AE68" t="str">
        <f t="shared" si="30"/>
        <v>0</v>
      </c>
      <c r="AF68" t="str">
        <f t="shared" si="31"/>
        <v>0</v>
      </c>
      <c r="AG68" t="str">
        <f t="shared" si="32"/>
        <v>0</v>
      </c>
      <c r="AH68" t="str">
        <f t="shared" si="33"/>
        <v>0</v>
      </c>
      <c r="AI68" t="str">
        <f t="shared" si="34"/>
        <v>0</v>
      </c>
      <c r="AJ68" t="str">
        <f t="shared" si="35"/>
        <v>0</v>
      </c>
      <c r="AK68" t="str">
        <f t="shared" si="36"/>
        <v>0</v>
      </c>
      <c r="AL68" t="str">
        <f t="shared" si="37"/>
        <v>0</v>
      </c>
      <c r="AM68" t="str">
        <f t="shared" si="38"/>
        <v>1</v>
      </c>
      <c r="AN68" t="str">
        <f t="shared" si="39"/>
        <v>0</v>
      </c>
      <c r="AO68" t="str">
        <f t="shared" si="40"/>
        <v>0</v>
      </c>
      <c r="AP68" t="str">
        <f t="shared" si="41"/>
        <v>0</v>
      </c>
      <c r="AQ68" t="str">
        <f t="shared" si="42"/>
        <v>0</v>
      </c>
      <c r="AR68" t="str">
        <f t="shared" si="43"/>
        <v>0</v>
      </c>
      <c r="AS68" t="str">
        <f t="shared" si="44"/>
        <v>0</v>
      </c>
      <c r="AT68" t="str">
        <f t="shared" si="45"/>
        <v>0</v>
      </c>
      <c r="AU68" t="str">
        <f t="shared" si="46"/>
        <v>1</v>
      </c>
      <c r="AV68" t="str">
        <f t="shared" si="47"/>
        <v>0</v>
      </c>
      <c r="AW68" t="str">
        <f t="shared" si="48"/>
        <v>0</v>
      </c>
      <c r="AX68" t="str">
        <f t="shared" si="49"/>
        <v>0</v>
      </c>
      <c r="AY68" t="str">
        <f t="shared" si="50"/>
        <v>0</v>
      </c>
      <c r="AZ68" t="str">
        <f t="shared" si="51"/>
        <v>0</v>
      </c>
      <c r="BA68" t="str">
        <f t="shared" si="52"/>
        <v>0</v>
      </c>
      <c r="BB68" t="str">
        <f t="shared" si="53"/>
        <v>0</v>
      </c>
      <c r="BC68" t="str">
        <f t="shared" si="54"/>
        <v>0</v>
      </c>
      <c r="BD68" t="str">
        <f t="shared" si="55"/>
        <v>0</v>
      </c>
      <c r="BE68" t="str">
        <f t="shared" si="56"/>
        <v>0</v>
      </c>
      <c r="BF68" t="str">
        <f t="shared" si="57"/>
        <v>0</v>
      </c>
      <c r="BG68" t="str">
        <f t="shared" si="58"/>
        <v>0</v>
      </c>
      <c r="BH68" t="str">
        <f t="shared" si="59"/>
        <v>1</v>
      </c>
      <c r="BI68" t="str">
        <f t="shared" si="60"/>
        <v>0</v>
      </c>
      <c r="BJ68" t="str">
        <f t="shared" si="61"/>
        <v>0</v>
      </c>
      <c r="BK68" t="str">
        <f t="shared" si="62"/>
        <v>0</v>
      </c>
      <c r="BL68" t="str">
        <f t="shared" si="63"/>
        <v>0</v>
      </c>
      <c r="BM68" t="str">
        <f t="shared" si="64"/>
        <v>0</v>
      </c>
      <c r="BN68" t="str">
        <f t="shared" si="65"/>
        <v>0</v>
      </c>
      <c r="BO68" t="str">
        <f t="shared" si="66"/>
        <v>0</v>
      </c>
      <c r="BP68" t="str">
        <f t="shared" si="67"/>
        <v>0</v>
      </c>
      <c r="BQ68" t="str">
        <f t="shared" si="68"/>
        <v>0</v>
      </c>
      <c r="BR68" t="str">
        <f t="shared" si="69"/>
        <v>0</v>
      </c>
      <c r="BS68" t="str">
        <f t="shared" si="70"/>
        <v>1</v>
      </c>
      <c r="BT68" t="str">
        <f t="shared" si="71"/>
        <v>0</v>
      </c>
      <c r="BU68" t="str">
        <f t="shared" si="72"/>
        <v>0</v>
      </c>
      <c r="BV68" t="str">
        <f t="shared" si="73"/>
        <v>0</v>
      </c>
      <c r="BW68" t="str">
        <f t="shared" si="74"/>
        <v>0</v>
      </c>
      <c r="BX68" t="str">
        <f t="shared" si="0"/>
        <v>0</v>
      </c>
      <c r="BY68" t="str">
        <f t="shared" si="75"/>
        <v>0</v>
      </c>
      <c r="BZ68" t="str">
        <f t="shared" si="76"/>
        <v>0</v>
      </c>
      <c r="CA68" t="str">
        <f t="shared" si="77"/>
        <v>1</v>
      </c>
      <c r="CB68" t="str">
        <f t="shared" si="78"/>
        <v>0</v>
      </c>
      <c r="CC68" t="str">
        <f t="shared" si="79"/>
        <v>0</v>
      </c>
      <c r="CD68" t="str">
        <f t="shared" si="80"/>
        <v>0</v>
      </c>
      <c r="CE68" t="str">
        <f t="shared" si="81"/>
        <v>1</v>
      </c>
      <c r="CF68" t="str">
        <f t="shared" si="82"/>
        <v>0</v>
      </c>
      <c r="CG68" t="str">
        <f t="shared" si="83"/>
        <v>0</v>
      </c>
      <c r="CH68" t="str">
        <f t="shared" si="84"/>
        <v>0</v>
      </c>
      <c r="CI68" t="str">
        <f t="shared" si="85"/>
        <v>0</v>
      </c>
      <c r="CJ68" t="str">
        <f t="shared" si="86"/>
        <v>0</v>
      </c>
      <c r="CK68" t="str">
        <f t="shared" si="87"/>
        <v>0</v>
      </c>
      <c r="CL68" t="str">
        <f t="shared" si="88"/>
        <v>0</v>
      </c>
      <c r="CM68" t="str">
        <f t="shared" si="89"/>
        <v>0</v>
      </c>
      <c r="CN68" t="str">
        <f t="shared" si="90"/>
        <v>0</v>
      </c>
      <c r="CO68" t="str">
        <f t="shared" si="91"/>
        <v>0</v>
      </c>
      <c r="CP68" t="str">
        <f t="shared" si="92"/>
        <v>0</v>
      </c>
      <c r="CQ68" t="str">
        <f t="shared" si="93"/>
        <v>0</v>
      </c>
      <c r="CR68" t="str">
        <f t="shared" si="94"/>
        <v>0</v>
      </c>
      <c r="CS68" t="str">
        <f t="shared" si="95"/>
        <v>0</v>
      </c>
      <c r="CT68" t="str">
        <f t="shared" si="96"/>
        <v>0</v>
      </c>
      <c r="CU68" t="str">
        <f t="shared" si="97"/>
        <v>0</v>
      </c>
      <c r="CV68" t="str">
        <f t="shared" si="98"/>
        <v>0</v>
      </c>
      <c r="CW68" t="str">
        <f t="shared" si="99"/>
        <v>0</v>
      </c>
      <c r="CX68" t="str">
        <f t="shared" si="100"/>
        <v>0</v>
      </c>
      <c r="CY68" t="str">
        <f t="shared" si="101"/>
        <v>0</v>
      </c>
      <c r="CZ68" t="str">
        <f t="shared" si="102"/>
        <v>0</v>
      </c>
      <c r="DA68" t="str">
        <f t="shared" si="1"/>
        <v>1</v>
      </c>
      <c r="DB68" t="str">
        <f t="shared" si="103"/>
        <v>0</v>
      </c>
      <c r="DC68" t="str">
        <f t="shared" si="104"/>
        <v>0</v>
      </c>
      <c r="DD68" t="str">
        <f t="shared" si="105"/>
        <v>0</v>
      </c>
      <c r="DE68" t="str">
        <f t="shared" si="106"/>
        <v>0</v>
      </c>
      <c r="DF68" t="str">
        <f t="shared" si="107"/>
        <v>0</v>
      </c>
      <c r="DG68" t="str">
        <f t="shared" si="108"/>
        <v>0</v>
      </c>
      <c r="DH68" t="str">
        <f>IF(ISNUMBER(SEARCH("menghindari dorongan fisik,",B68)),"1","0")</f>
        <v>0</v>
      </c>
      <c r="DI68" t="str">
        <f t="shared" si="109"/>
        <v>1</v>
      </c>
      <c r="DJ68" t="str">
        <f t="shared" si="110"/>
        <v>0</v>
      </c>
      <c r="DK68" t="str">
        <f t="shared" si="111"/>
        <v>0</v>
      </c>
      <c r="DL68" t="str">
        <f t="shared" si="112"/>
        <v>1</v>
      </c>
      <c r="DM68" t="str">
        <f t="shared" si="113"/>
        <v>0</v>
      </c>
      <c r="DN68" t="str">
        <f t="shared" si="114"/>
        <v>1</v>
      </c>
      <c r="DO68" t="str">
        <f t="shared" si="115"/>
        <v>0</v>
      </c>
      <c r="DP68" t="str">
        <f t="shared" si="116"/>
        <v>0</v>
      </c>
      <c r="DQ68" t="str">
        <f t="shared" si="117"/>
        <v>0</v>
      </c>
      <c r="DR68" t="str">
        <f t="shared" si="118"/>
        <v>0</v>
      </c>
      <c r="DS68" t="str">
        <f t="shared" si="119"/>
        <v>0</v>
      </c>
      <c r="DT68" t="str">
        <f t="shared" si="120"/>
        <v>0</v>
      </c>
      <c r="DU68" t="str">
        <f t="shared" si="121"/>
        <v>0</v>
      </c>
      <c r="DV68" t="str">
        <f t="shared" si="122"/>
        <v>1</v>
      </c>
      <c r="DW68" t="str">
        <f t="shared" si="123"/>
        <v>0</v>
      </c>
      <c r="DX68" t="str">
        <f t="shared" si="124"/>
        <v>0</v>
      </c>
      <c r="DY68" t="str">
        <f t="shared" si="125"/>
        <v>0</v>
      </c>
      <c r="DZ68" t="str">
        <f t="shared" si="126"/>
        <v>1</v>
      </c>
      <c r="EA68" t="str">
        <f t="shared" si="127"/>
        <v>0</v>
      </c>
      <c r="EB68" t="str">
        <f t="shared" si="128"/>
        <v>0</v>
      </c>
      <c r="EC68" t="str">
        <f t="shared" si="129"/>
        <v>0</v>
      </c>
      <c r="ED68" t="str">
        <f t="shared" si="130"/>
        <v>0</v>
      </c>
      <c r="EE68" t="str">
        <f t="shared" si="131"/>
        <v>0</v>
      </c>
      <c r="EF68" t="str">
        <f t="shared" si="132"/>
        <v>0</v>
      </c>
      <c r="EG68" t="str">
        <f t="shared" si="133"/>
        <v>1</v>
      </c>
      <c r="EH68" t="str">
        <f t="shared" si="134"/>
        <v>0</v>
      </c>
      <c r="EI68" t="str">
        <f t="shared" si="135"/>
        <v>0</v>
      </c>
      <c r="EJ68" t="str">
        <f t="shared" si="136"/>
        <v>0</v>
      </c>
      <c r="EK68" t="str">
        <f t="shared" si="137"/>
        <v>0</v>
      </c>
      <c r="EL68" t="str">
        <f t="shared" si="138"/>
        <v>0</v>
      </c>
      <c r="EM68" t="str">
        <f t="shared" si="139"/>
        <v>0</v>
      </c>
      <c r="EN68" t="str">
        <f t="shared" si="140"/>
        <v>0</v>
      </c>
    </row>
    <row r="69" spans="1:144" ht="39.950000000000003" customHeight="1" x14ac:dyDescent="0.25">
      <c r="A69" t="s">
        <v>202</v>
      </c>
      <c r="B69" t="s">
        <v>511</v>
      </c>
      <c r="C69" t="str">
        <f t="shared" si="141"/>
        <v>0</v>
      </c>
      <c r="D69" t="str">
        <f t="shared" si="3"/>
        <v>0</v>
      </c>
      <c r="E69" t="str">
        <f t="shared" si="4"/>
        <v>0</v>
      </c>
      <c r="F69" t="str">
        <f t="shared" si="5"/>
        <v>0</v>
      </c>
      <c r="G69" t="str">
        <f t="shared" si="6"/>
        <v>0</v>
      </c>
      <c r="H69" t="str">
        <f t="shared" si="7"/>
        <v>0</v>
      </c>
      <c r="I69" t="str">
        <f t="shared" si="8"/>
        <v>0</v>
      </c>
      <c r="J69" t="str">
        <f t="shared" si="9"/>
        <v>0</v>
      </c>
      <c r="K69" t="str">
        <f t="shared" si="10"/>
        <v>0</v>
      </c>
      <c r="L69" t="str">
        <f t="shared" si="11"/>
        <v>0</v>
      </c>
      <c r="M69" t="str">
        <f t="shared" si="12"/>
        <v>0</v>
      </c>
      <c r="N69" t="str">
        <f t="shared" si="13"/>
        <v>0</v>
      </c>
      <c r="O69" t="str">
        <f t="shared" si="14"/>
        <v>0</v>
      </c>
      <c r="P69" t="str">
        <f t="shared" si="15"/>
        <v>0</v>
      </c>
      <c r="Q69" t="str">
        <f t="shared" si="16"/>
        <v>0</v>
      </c>
      <c r="R69" t="str">
        <f t="shared" si="17"/>
        <v>0</v>
      </c>
      <c r="S69" t="str">
        <f t="shared" si="18"/>
        <v>0</v>
      </c>
      <c r="T69" t="str">
        <f t="shared" si="19"/>
        <v>0</v>
      </c>
      <c r="U69" t="str">
        <f t="shared" si="20"/>
        <v>0</v>
      </c>
      <c r="V69" t="str">
        <f t="shared" si="21"/>
        <v>0</v>
      </c>
      <c r="W69" t="str">
        <f t="shared" si="22"/>
        <v>0</v>
      </c>
      <c r="X69" t="str">
        <f t="shared" si="23"/>
        <v>0</v>
      </c>
      <c r="Y69" t="str">
        <f t="shared" si="24"/>
        <v>0</v>
      </c>
      <c r="Z69" t="str">
        <f t="shared" si="25"/>
        <v>0</v>
      </c>
      <c r="AA69" t="str">
        <f t="shared" si="26"/>
        <v>0</v>
      </c>
      <c r="AB69" t="str">
        <f t="shared" si="27"/>
        <v>0</v>
      </c>
      <c r="AC69" t="str">
        <f t="shared" si="28"/>
        <v>0</v>
      </c>
      <c r="AD69" t="str">
        <f t="shared" si="29"/>
        <v>0</v>
      </c>
      <c r="AE69" t="str">
        <f t="shared" si="30"/>
        <v>0</v>
      </c>
      <c r="AF69" t="str">
        <f t="shared" si="31"/>
        <v>0</v>
      </c>
      <c r="AG69" t="str">
        <f t="shared" si="32"/>
        <v>0</v>
      </c>
      <c r="AH69" t="str">
        <f t="shared" si="33"/>
        <v>0</v>
      </c>
      <c r="AI69" t="str">
        <f t="shared" si="34"/>
        <v>0</v>
      </c>
      <c r="AJ69" t="str">
        <f t="shared" si="35"/>
        <v>0</v>
      </c>
      <c r="AK69" t="str">
        <f t="shared" si="36"/>
        <v>0</v>
      </c>
      <c r="AL69" t="str">
        <f t="shared" si="37"/>
        <v>0</v>
      </c>
      <c r="AM69" t="str">
        <f t="shared" si="38"/>
        <v>0</v>
      </c>
      <c r="AN69" t="str">
        <f t="shared" si="39"/>
        <v>0</v>
      </c>
      <c r="AO69" t="str">
        <f t="shared" si="40"/>
        <v>0</v>
      </c>
      <c r="AP69" t="str">
        <f t="shared" si="41"/>
        <v>0</v>
      </c>
      <c r="AQ69" t="str">
        <f t="shared" si="42"/>
        <v>0</v>
      </c>
      <c r="AR69" t="str">
        <f t="shared" si="43"/>
        <v>0</v>
      </c>
      <c r="AS69" t="str">
        <f t="shared" si="44"/>
        <v>0</v>
      </c>
      <c r="AT69" t="str">
        <f t="shared" si="45"/>
        <v>0</v>
      </c>
      <c r="AU69" t="str">
        <f t="shared" si="46"/>
        <v>0</v>
      </c>
      <c r="AV69" t="str">
        <f t="shared" si="47"/>
        <v>0</v>
      </c>
      <c r="AW69" t="str">
        <f t="shared" si="48"/>
        <v>0</v>
      </c>
      <c r="AX69" t="str">
        <f t="shared" si="49"/>
        <v>0</v>
      </c>
      <c r="AY69" t="str">
        <f t="shared" si="50"/>
        <v>0</v>
      </c>
      <c r="AZ69" t="str">
        <f t="shared" si="51"/>
        <v>0</v>
      </c>
      <c r="BA69" t="str">
        <f t="shared" si="52"/>
        <v>0</v>
      </c>
      <c r="BB69" t="str">
        <f t="shared" si="53"/>
        <v>0</v>
      </c>
      <c r="BC69" t="str">
        <f t="shared" si="54"/>
        <v>0</v>
      </c>
      <c r="BD69" t="str">
        <f t="shared" si="55"/>
        <v>0</v>
      </c>
      <c r="BE69" t="str">
        <f t="shared" si="56"/>
        <v>0</v>
      </c>
      <c r="BF69" t="str">
        <f t="shared" si="57"/>
        <v>0</v>
      </c>
      <c r="BG69" t="str">
        <f t="shared" si="58"/>
        <v>0</v>
      </c>
      <c r="BH69" t="str">
        <f t="shared" si="59"/>
        <v>0</v>
      </c>
      <c r="BI69" t="str">
        <f t="shared" si="60"/>
        <v>0</v>
      </c>
      <c r="BJ69" t="str">
        <f t="shared" si="61"/>
        <v>0</v>
      </c>
      <c r="BK69" t="str">
        <f t="shared" si="62"/>
        <v>0</v>
      </c>
      <c r="BL69" t="str">
        <f t="shared" si="63"/>
        <v>0</v>
      </c>
      <c r="BM69" t="str">
        <f t="shared" si="64"/>
        <v>0</v>
      </c>
      <c r="BN69" t="str">
        <f t="shared" si="65"/>
        <v>0</v>
      </c>
      <c r="BO69" t="str">
        <f t="shared" si="66"/>
        <v>0</v>
      </c>
      <c r="BP69" t="str">
        <f t="shared" si="67"/>
        <v>0</v>
      </c>
      <c r="BQ69" t="str">
        <f t="shared" si="68"/>
        <v>0</v>
      </c>
      <c r="BR69" t="str">
        <f t="shared" si="69"/>
        <v>0</v>
      </c>
      <c r="BS69" t="str">
        <f t="shared" si="70"/>
        <v>0</v>
      </c>
      <c r="BT69" t="str">
        <f t="shared" si="71"/>
        <v>0</v>
      </c>
      <c r="BU69" t="str">
        <f t="shared" si="72"/>
        <v>0</v>
      </c>
      <c r="BV69" t="str">
        <f t="shared" si="73"/>
        <v>0</v>
      </c>
      <c r="BW69" t="str">
        <f t="shared" si="74"/>
        <v>0</v>
      </c>
      <c r="BX69" t="str">
        <f t="shared" si="0"/>
        <v>0</v>
      </c>
      <c r="BY69" t="str">
        <f t="shared" si="75"/>
        <v>0</v>
      </c>
      <c r="BZ69" t="str">
        <f t="shared" si="76"/>
        <v>0</v>
      </c>
      <c r="CA69" t="str">
        <f t="shared" si="77"/>
        <v>0</v>
      </c>
      <c r="CB69" t="str">
        <f t="shared" si="78"/>
        <v>0</v>
      </c>
      <c r="CC69" t="str">
        <f t="shared" si="79"/>
        <v>0</v>
      </c>
      <c r="CD69" t="str">
        <f t="shared" si="80"/>
        <v>0</v>
      </c>
      <c r="CE69" t="str">
        <f t="shared" si="81"/>
        <v>0</v>
      </c>
      <c r="CF69" t="str">
        <f t="shared" si="82"/>
        <v>0</v>
      </c>
      <c r="CG69" t="str">
        <f t="shared" si="83"/>
        <v>0</v>
      </c>
      <c r="CH69" t="str">
        <f t="shared" si="84"/>
        <v>0</v>
      </c>
      <c r="CI69" t="str">
        <f t="shared" si="85"/>
        <v>0</v>
      </c>
      <c r="CJ69" t="str">
        <f t="shared" si="86"/>
        <v>0</v>
      </c>
      <c r="CK69" t="str">
        <f t="shared" si="87"/>
        <v>0</v>
      </c>
      <c r="CL69" t="str">
        <f t="shared" si="88"/>
        <v>0</v>
      </c>
      <c r="CM69" t="str">
        <f t="shared" si="89"/>
        <v>0</v>
      </c>
      <c r="CN69" t="str">
        <f t="shared" si="90"/>
        <v>0</v>
      </c>
      <c r="CO69" t="str">
        <f t="shared" si="91"/>
        <v>0</v>
      </c>
      <c r="CP69" t="str">
        <f t="shared" si="92"/>
        <v>0</v>
      </c>
      <c r="CQ69" t="str">
        <f t="shared" si="93"/>
        <v>0</v>
      </c>
      <c r="CR69" t="str">
        <f t="shared" si="94"/>
        <v>0</v>
      </c>
      <c r="CS69" t="str">
        <f t="shared" si="95"/>
        <v>0</v>
      </c>
      <c r="CT69" t="str">
        <f t="shared" si="96"/>
        <v>0</v>
      </c>
      <c r="CU69" t="str">
        <f t="shared" si="97"/>
        <v>0</v>
      </c>
      <c r="CV69" t="str">
        <f t="shared" si="98"/>
        <v>0</v>
      </c>
      <c r="CW69" t="str">
        <f t="shared" si="99"/>
        <v>0</v>
      </c>
      <c r="CX69" t="str">
        <f t="shared" si="100"/>
        <v>0</v>
      </c>
      <c r="CY69" t="str">
        <f t="shared" si="101"/>
        <v>0</v>
      </c>
      <c r="CZ69" t="str">
        <f t="shared" si="102"/>
        <v>0</v>
      </c>
      <c r="DA69" t="str">
        <f t="shared" si="1"/>
        <v>0</v>
      </c>
      <c r="DB69" t="str">
        <f t="shared" si="103"/>
        <v>0</v>
      </c>
      <c r="DC69" t="str">
        <f t="shared" si="104"/>
        <v>0</v>
      </c>
      <c r="DD69" t="str">
        <f t="shared" si="105"/>
        <v>0</v>
      </c>
      <c r="DE69" t="str">
        <f t="shared" si="106"/>
        <v>0</v>
      </c>
      <c r="DF69" t="str">
        <f t="shared" si="107"/>
        <v>0</v>
      </c>
      <c r="DG69" t="str">
        <f t="shared" si="108"/>
        <v>0</v>
      </c>
      <c r="DH69" t="str">
        <f>IF(ISNUMBER(SEARCH("menghindari dorongan fisik,",B69)),"1","0")</f>
        <v>0</v>
      </c>
      <c r="DI69" t="str">
        <f t="shared" si="109"/>
        <v>0</v>
      </c>
      <c r="DJ69" t="str">
        <f t="shared" si="110"/>
        <v>0</v>
      </c>
      <c r="DK69" t="str">
        <f t="shared" si="111"/>
        <v>0</v>
      </c>
      <c r="DL69" t="str">
        <f t="shared" si="112"/>
        <v>0</v>
      </c>
      <c r="DM69" t="str">
        <f t="shared" si="113"/>
        <v>0</v>
      </c>
      <c r="DN69" t="str">
        <f t="shared" si="114"/>
        <v>0</v>
      </c>
      <c r="DO69" t="str">
        <f t="shared" si="115"/>
        <v>0</v>
      </c>
      <c r="DP69" t="str">
        <f t="shared" si="116"/>
        <v>0</v>
      </c>
      <c r="DQ69" t="str">
        <f t="shared" si="117"/>
        <v>0</v>
      </c>
      <c r="DR69" t="str">
        <f t="shared" si="118"/>
        <v>0</v>
      </c>
      <c r="DS69" t="str">
        <f t="shared" si="119"/>
        <v>0</v>
      </c>
      <c r="DT69" t="str">
        <f t="shared" si="120"/>
        <v>0</v>
      </c>
      <c r="DU69" t="str">
        <f t="shared" si="121"/>
        <v>0</v>
      </c>
      <c r="DV69" t="str">
        <f t="shared" si="122"/>
        <v>0</v>
      </c>
      <c r="DW69" t="str">
        <f t="shared" si="123"/>
        <v>0</v>
      </c>
      <c r="DX69" t="str">
        <f t="shared" si="124"/>
        <v>0</v>
      </c>
      <c r="DY69" t="str">
        <f t="shared" si="125"/>
        <v>0</v>
      </c>
      <c r="DZ69" t="str">
        <f t="shared" si="126"/>
        <v>0</v>
      </c>
      <c r="EA69" t="str">
        <f t="shared" si="127"/>
        <v>0</v>
      </c>
      <c r="EB69" t="str">
        <f t="shared" si="128"/>
        <v>0</v>
      </c>
      <c r="EC69" t="str">
        <f t="shared" si="129"/>
        <v>0</v>
      </c>
      <c r="ED69" t="str">
        <f t="shared" si="130"/>
        <v>0</v>
      </c>
      <c r="EE69" t="str">
        <f t="shared" si="131"/>
        <v>0</v>
      </c>
      <c r="EF69" t="str">
        <f t="shared" si="132"/>
        <v>0</v>
      </c>
      <c r="EG69" t="str">
        <f t="shared" si="133"/>
        <v>0</v>
      </c>
      <c r="EH69" t="str">
        <f t="shared" si="134"/>
        <v>0</v>
      </c>
      <c r="EI69" t="str">
        <f t="shared" si="135"/>
        <v>0</v>
      </c>
      <c r="EJ69" t="str">
        <f t="shared" si="136"/>
        <v>0</v>
      </c>
      <c r="EK69" t="str">
        <f t="shared" si="137"/>
        <v>0</v>
      </c>
      <c r="EL69" t="str">
        <f t="shared" si="138"/>
        <v>0</v>
      </c>
      <c r="EM69" t="str">
        <f t="shared" si="139"/>
        <v>0</v>
      </c>
      <c r="EN69" t="str">
        <f t="shared" si="140"/>
        <v>0</v>
      </c>
    </row>
    <row r="70" spans="1:144" ht="39.950000000000003" customHeight="1" x14ac:dyDescent="0.25">
      <c r="A70" t="s">
        <v>203</v>
      </c>
      <c r="B70" t="s">
        <v>510</v>
      </c>
      <c r="C70" t="str">
        <f t="shared" si="141"/>
        <v>0</v>
      </c>
      <c r="D70" t="str">
        <f t="shared" si="3"/>
        <v>0</v>
      </c>
      <c r="E70" t="str">
        <f t="shared" si="4"/>
        <v>0</v>
      </c>
      <c r="F70" t="str">
        <f t="shared" si="5"/>
        <v>0</v>
      </c>
      <c r="G70" t="str">
        <f t="shared" si="6"/>
        <v>0</v>
      </c>
      <c r="H70" t="str">
        <f t="shared" si="7"/>
        <v>0</v>
      </c>
      <c r="I70" t="str">
        <f t="shared" si="8"/>
        <v>0</v>
      </c>
      <c r="J70" t="str">
        <f t="shared" si="9"/>
        <v>0</v>
      </c>
      <c r="K70" t="str">
        <f t="shared" si="10"/>
        <v>0</v>
      </c>
      <c r="L70" t="str">
        <f t="shared" si="11"/>
        <v>0</v>
      </c>
      <c r="M70" t="str">
        <f t="shared" si="12"/>
        <v>0</v>
      </c>
      <c r="N70" t="str">
        <f t="shared" si="13"/>
        <v>0</v>
      </c>
      <c r="O70" t="str">
        <f t="shared" si="14"/>
        <v>0</v>
      </c>
      <c r="P70" t="str">
        <f t="shared" si="15"/>
        <v>0</v>
      </c>
      <c r="Q70" t="str">
        <f t="shared" si="16"/>
        <v>0</v>
      </c>
      <c r="R70" t="str">
        <f t="shared" si="17"/>
        <v>0</v>
      </c>
      <c r="S70" t="str">
        <f t="shared" si="18"/>
        <v>0</v>
      </c>
      <c r="T70" t="str">
        <f t="shared" si="19"/>
        <v>0</v>
      </c>
      <c r="U70" t="str">
        <f t="shared" si="20"/>
        <v>0</v>
      </c>
      <c r="V70" t="str">
        <f t="shared" si="21"/>
        <v>0</v>
      </c>
      <c r="W70" t="str">
        <f t="shared" si="22"/>
        <v>0</v>
      </c>
      <c r="X70" t="str">
        <f t="shared" si="23"/>
        <v>0</v>
      </c>
      <c r="Y70" t="str">
        <f t="shared" si="24"/>
        <v>0</v>
      </c>
      <c r="Z70" t="str">
        <f t="shared" si="25"/>
        <v>0</v>
      </c>
      <c r="AA70" t="str">
        <f t="shared" si="26"/>
        <v>0</v>
      </c>
      <c r="AB70" t="str">
        <f t="shared" si="27"/>
        <v>0</v>
      </c>
      <c r="AC70" t="str">
        <f t="shared" si="28"/>
        <v>0</v>
      </c>
      <c r="AD70" t="str">
        <f t="shared" si="29"/>
        <v>0</v>
      </c>
      <c r="AE70" t="str">
        <f t="shared" si="30"/>
        <v>0</v>
      </c>
      <c r="AF70" t="str">
        <f t="shared" si="31"/>
        <v>0</v>
      </c>
      <c r="AG70" t="str">
        <f t="shared" si="32"/>
        <v>0</v>
      </c>
      <c r="AH70" t="str">
        <f t="shared" si="33"/>
        <v>0</v>
      </c>
      <c r="AI70" t="str">
        <f t="shared" si="34"/>
        <v>0</v>
      </c>
      <c r="AJ70" t="str">
        <f t="shared" si="35"/>
        <v>0</v>
      </c>
      <c r="AK70" t="str">
        <f t="shared" si="36"/>
        <v>0</v>
      </c>
      <c r="AL70" t="str">
        <f t="shared" si="37"/>
        <v>0</v>
      </c>
      <c r="AM70" t="str">
        <f t="shared" si="38"/>
        <v>0</v>
      </c>
      <c r="AN70" t="str">
        <f t="shared" si="39"/>
        <v>0</v>
      </c>
      <c r="AO70" t="str">
        <f t="shared" si="40"/>
        <v>0</v>
      </c>
      <c r="AP70" t="str">
        <f t="shared" si="41"/>
        <v>0</v>
      </c>
      <c r="AQ70" t="str">
        <f t="shared" si="42"/>
        <v>0</v>
      </c>
      <c r="AR70" t="str">
        <f t="shared" si="43"/>
        <v>0</v>
      </c>
      <c r="AS70" t="str">
        <f t="shared" si="44"/>
        <v>0</v>
      </c>
      <c r="AT70" t="str">
        <f t="shared" si="45"/>
        <v>0</v>
      </c>
      <c r="AU70" t="str">
        <f t="shared" si="46"/>
        <v>0</v>
      </c>
      <c r="AV70" t="str">
        <f t="shared" si="47"/>
        <v>0</v>
      </c>
      <c r="AW70" t="str">
        <f t="shared" si="48"/>
        <v>0</v>
      </c>
      <c r="AX70" t="str">
        <f t="shared" si="49"/>
        <v>0</v>
      </c>
      <c r="AY70" t="str">
        <f t="shared" si="50"/>
        <v>0</v>
      </c>
      <c r="AZ70" t="str">
        <f t="shared" si="51"/>
        <v>0</v>
      </c>
      <c r="BA70" t="str">
        <f t="shared" si="52"/>
        <v>0</v>
      </c>
      <c r="BB70" t="str">
        <f t="shared" si="53"/>
        <v>0</v>
      </c>
      <c r="BC70" t="str">
        <f t="shared" si="54"/>
        <v>0</v>
      </c>
      <c r="BD70" t="str">
        <f t="shared" si="55"/>
        <v>0</v>
      </c>
      <c r="BE70" t="str">
        <f t="shared" si="56"/>
        <v>0</v>
      </c>
      <c r="BF70" t="str">
        <f t="shared" si="57"/>
        <v>0</v>
      </c>
      <c r="BG70" t="str">
        <f t="shared" si="58"/>
        <v>0</v>
      </c>
      <c r="BH70" t="str">
        <f t="shared" si="59"/>
        <v>0</v>
      </c>
      <c r="BI70" t="str">
        <f t="shared" si="60"/>
        <v>0</v>
      </c>
      <c r="BJ70" t="str">
        <f t="shared" si="61"/>
        <v>0</v>
      </c>
      <c r="BK70" t="str">
        <f t="shared" si="62"/>
        <v>0</v>
      </c>
      <c r="BL70" t="str">
        <f t="shared" si="63"/>
        <v>0</v>
      </c>
      <c r="BM70" t="str">
        <f t="shared" si="64"/>
        <v>0</v>
      </c>
      <c r="BN70" t="str">
        <f t="shared" si="65"/>
        <v>0</v>
      </c>
      <c r="BO70" t="str">
        <f t="shared" si="66"/>
        <v>0</v>
      </c>
      <c r="BP70" t="str">
        <f t="shared" si="67"/>
        <v>0</v>
      </c>
      <c r="BQ70" t="str">
        <f t="shared" si="68"/>
        <v>0</v>
      </c>
      <c r="BR70" t="str">
        <f t="shared" si="69"/>
        <v>0</v>
      </c>
      <c r="BS70" t="str">
        <f t="shared" si="70"/>
        <v>0</v>
      </c>
      <c r="BT70" t="str">
        <f t="shared" si="71"/>
        <v>0</v>
      </c>
      <c r="BU70" t="str">
        <f t="shared" si="72"/>
        <v>0</v>
      </c>
      <c r="BV70" t="str">
        <f t="shared" si="73"/>
        <v>0</v>
      </c>
      <c r="BW70" t="str">
        <f t="shared" si="74"/>
        <v>0</v>
      </c>
      <c r="BX70" t="str">
        <f t="shared" si="0"/>
        <v>0</v>
      </c>
      <c r="BY70" t="str">
        <f t="shared" si="75"/>
        <v>0</v>
      </c>
      <c r="BZ70" t="str">
        <f t="shared" si="76"/>
        <v>0</v>
      </c>
      <c r="CA70" t="str">
        <f t="shared" si="77"/>
        <v>0</v>
      </c>
      <c r="CB70" t="str">
        <f t="shared" si="78"/>
        <v>0</v>
      </c>
      <c r="CC70" t="str">
        <f t="shared" si="79"/>
        <v>0</v>
      </c>
      <c r="CD70" t="str">
        <f t="shared" si="80"/>
        <v>0</v>
      </c>
      <c r="CE70" t="str">
        <f t="shared" si="81"/>
        <v>1</v>
      </c>
      <c r="CF70" t="str">
        <f t="shared" si="82"/>
        <v>0</v>
      </c>
      <c r="CG70" t="str">
        <f t="shared" si="83"/>
        <v>0</v>
      </c>
      <c r="CH70" t="str">
        <f t="shared" si="84"/>
        <v>0</v>
      </c>
      <c r="CI70" t="str">
        <f t="shared" si="85"/>
        <v>0</v>
      </c>
      <c r="CJ70" t="str">
        <f t="shared" si="86"/>
        <v>0</v>
      </c>
      <c r="CK70" t="str">
        <f t="shared" si="87"/>
        <v>0</v>
      </c>
      <c r="CL70" t="str">
        <f t="shared" si="88"/>
        <v>0</v>
      </c>
      <c r="CM70" t="str">
        <f t="shared" si="89"/>
        <v>0</v>
      </c>
      <c r="CN70" t="str">
        <f t="shared" si="90"/>
        <v>0</v>
      </c>
      <c r="CO70" t="str">
        <f t="shared" si="91"/>
        <v>0</v>
      </c>
      <c r="CP70" t="str">
        <f t="shared" si="92"/>
        <v>0</v>
      </c>
      <c r="CQ70" t="str">
        <f t="shared" si="93"/>
        <v>0</v>
      </c>
      <c r="CR70" t="str">
        <f t="shared" si="94"/>
        <v>0</v>
      </c>
      <c r="CS70" t="str">
        <f t="shared" si="95"/>
        <v>0</v>
      </c>
      <c r="CT70" t="str">
        <f t="shared" si="96"/>
        <v>0</v>
      </c>
      <c r="CU70" t="str">
        <f t="shared" si="97"/>
        <v>0</v>
      </c>
      <c r="CV70" t="str">
        <f t="shared" si="98"/>
        <v>0</v>
      </c>
      <c r="CW70" t="str">
        <f t="shared" si="99"/>
        <v>0</v>
      </c>
      <c r="CX70" t="str">
        <f t="shared" si="100"/>
        <v>0</v>
      </c>
      <c r="CY70" t="str">
        <f t="shared" si="101"/>
        <v>0</v>
      </c>
      <c r="CZ70" t="str">
        <f t="shared" si="102"/>
        <v>0</v>
      </c>
      <c r="DA70" t="str">
        <f t="shared" si="1"/>
        <v>0</v>
      </c>
      <c r="DB70" t="str">
        <f t="shared" si="103"/>
        <v>0</v>
      </c>
      <c r="DC70" t="str">
        <f t="shared" si="104"/>
        <v>0</v>
      </c>
      <c r="DD70" t="str">
        <f t="shared" si="105"/>
        <v>0</v>
      </c>
      <c r="DE70" t="str">
        <f t="shared" si="106"/>
        <v>0</v>
      </c>
      <c r="DF70" t="str">
        <f t="shared" si="107"/>
        <v>0</v>
      </c>
      <c r="DG70" t="str">
        <f t="shared" si="108"/>
        <v>0</v>
      </c>
      <c r="DH70" t="str">
        <f>IF(ISNUMBER(SEARCH("menghindari dorongan fisik,",B70)),"1","0")</f>
        <v>0</v>
      </c>
      <c r="DI70" t="str">
        <f t="shared" si="109"/>
        <v>0</v>
      </c>
      <c r="DJ70" t="str">
        <f t="shared" si="110"/>
        <v>0</v>
      </c>
      <c r="DK70" t="str">
        <f t="shared" si="111"/>
        <v>0</v>
      </c>
      <c r="DL70" t="str">
        <f t="shared" si="112"/>
        <v>0</v>
      </c>
      <c r="DM70" t="str">
        <f t="shared" si="113"/>
        <v>0</v>
      </c>
      <c r="DN70" t="str">
        <f t="shared" si="114"/>
        <v>0</v>
      </c>
      <c r="DO70" t="str">
        <f t="shared" si="115"/>
        <v>0</v>
      </c>
      <c r="DP70" t="str">
        <f t="shared" si="116"/>
        <v>0</v>
      </c>
      <c r="DQ70" t="str">
        <f t="shared" si="117"/>
        <v>0</v>
      </c>
      <c r="DR70" t="str">
        <f t="shared" si="118"/>
        <v>0</v>
      </c>
      <c r="DS70" t="str">
        <f t="shared" si="119"/>
        <v>0</v>
      </c>
      <c r="DT70" t="str">
        <f t="shared" si="120"/>
        <v>0</v>
      </c>
      <c r="DU70" t="str">
        <f t="shared" si="121"/>
        <v>0</v>
      </c>
      <c r="DV70" t="str">
        <f t="shared" si="122"/>
        <v>0</v>
      </c>
      <c r="DW70" t="str">
        <f t="shared" si="123"/>
        <v>0</v>
      </c>
      <c r="DX70" t="str">
        <f t="shared" si="124"/>
        <v>0</v>
      </c>
      <c r="DY70" t="str">
        <f t="shared" si="125"/>
        <v>0</v>
      </c>
      <c r="DZ70" t="str">
        <f t="shared" si="126"/>
        <v>0</v>
      </c>
      <c r="EA70" t="str">
        <f t="shared" si="127"/>
        <v>0</v>
      </c>
      <c r="EB70" t="str">
        <f t="shared" si="128"/>
        <v>0</v>
      </c>
      <c r="EC70" t="str">
        <f t="shared" si="129"/>
        <v>0</v>
      </c>
      <c r="ED70" t="str">
        <f t="shared" si="130"/>
        <v>0</v>
      </c>
      <c r="EE70" t="str">
        <f t="shared" si="131"/>
        <v>0</v>
      </c>
      <c r="EF70" t="str">
        <f t="shared" si="132"/>
        <v>0</v>
      </c>
      <c r="EG70" t="str">
        <f t="shared" si="133"/>
        <v>0</v>
      </c>
      <c r="EH70" t="str">
        <f t="shared" si="134"/>
        <v>0</v>
      </c>
      <c r="EI70" t="str">
        <f t="shared" si="135"/>
        <v>0</v>
      </c>
      <c r="EJ70" t="str">
        <f t="shared" si="136"/>
        <v>0</v>
      </c>
      <c r="EK70" t="str">
        <f t="shared" si="137"/>
        <v>0</v>
      </c>
      <c r="EL70" t="str">
        <f t="shared" si="138"/>
        <v>0</v>
      </c>
      <c r="EM70" t="str">
        <f t="shared" si="139"/>
        <v>0</v>
      </c>
      <c r="EN70" t="str">
        <f t="shared" si="140"/>
        <v>0</v>
      </c>
    </row>
    <row r="71" spans="1:144" ht="39.950000000000003" customHeight="1" x14ac:dyDescent="0.25">
      <c r="A71" t="s">
        <v>204</v>
      </c>
      <c r="B71" t="s">
        <v>512</v>
      </c>
      <c r="C71" t="str">
        <f t="shared" si="141"/>
        <v>1</v>
      </c>
      <c r="D71" t="str">
        <f t="shared" si="3"/>
        <v>0</v>
      </c>
      <c r="E71" t="str">
        <f t="shared" si="4"/>
        <v>1</v>
      </c>
      <c r="F71" t="str">
        <f t="shared" si="5"/>
        <v>0</v>
      </c>
      <c r="G71" t="str">
        <f t="shared" si="6"/>
        <v>1</v>
      </c>
      <c r="H71" t="str">
        <f t="shared" si="7"/>
        <v>0</v>
      </c>
      <c r="I71" t="str">
        <f t="shared" si="8"/>
        <v>0</v>
      </c>
      <c r="J71" t="str">
        <f t="shared" si="9"/>
        <v>0</v>
      </c>
      <c r="K71" t="str">
        <f t="shared" si="10"/>
        <v>0</v>
      </c>
      <c r="L71" t="str">
        <f t="shared" si="11"/>
        <v>0</v>
      </c>
      <c r="M71" t="str">
        <f t="shared" si="12"/>
        <v>0</v>
      </c>
      <c r="N71" t="str">
        <f t="shared" si="13"/>
        <v>0</v>
      </c>
      <c r="O71" t="str">
        <f t="shared" si="14"/>
        <v>0</v>
      </c>
      <c r="P71" t="str">
        <f t="shared" si="15"/>
        <v>0</v>
      </c>
      <c r="Q71" t="str">
        <f t="shared" si="16"/>
        <v>1</v>
      </c>
      <c r="R71" t="str">
        <f t="shared" si="17"/>
        <v>0</v>
      </c>
      <c r="S71" t="str">
        <f t="shared" si="18"/>
        <v>1</v>
      </c>
      <c r="T71" t="str">
        <f t="shared" si="19"/>
        <v>0</v>
      </c>
      <c r="U71" t="str">
        <f t="shared" si="20"/>
        <v>0</v>
      </c>
      <c r="V71" t="str">
        <f t="shared" si="21"/>
        <v>0</v>
      </c>
      <c r="W71" t="str">
        <f t="shared" si="22"/>
        <v>0</v>
      </c>
      <c r="X71" t="str">
        <f t="shared" si="23"/>
        <v>0</v>
      </c>
      <c r="Y71" t="str">
        <f t="shared" si="24"/>
        <v>0</v>
      </c>
      <c r="Z71" t="str">
        <f t="shared" si="25"/>
        <v>0</v>
      </c>
      <c r="AA71" t="str">
        <f t="shared" si="26"/>
        <v>0</v>
      </c>
      <c r="AB71" t="str">
        <f t="shared" si="27"/>
        <v>0</v>
      </c>
      <c r="AC71" t="str">
        <f t="shared" si="28"/>
        <v>0</v>
      </c>
      <c r="AD71" t="str">
        <f t="shared" si="29"/>
        <v>0</v>
      </c>
      <c r="AE71" t="str">
        <f t="shared" si="30"/>
        <v>1</v>
      </c>
      <c r="AF71" t="str">
        <f t="shared" si="31"/>
        <v>0</v>
      </c>
      <c r="AG71" t="str">
        <f t="shared" si="32"/>
        <v>0</v>
      </c>
      <c r="AH71" t="str">
        <f t="shared" si="33"/>
        <v>0</v>
      </c>
      <c r="AI71" t="str">
        <f t="shared" si="34"/>
        <v>0</v>
      </c>
      <c r="AJ71" t="str">
        <f t="shared" si="35"/>
        <v>0</v>
      </c>
      <c r="AK71" t="str">
        <f t="shared" si="36"/>
        <v>0</v>
      </c>
      <c r="AL71" t="str">
        <f t="shared" si="37"/>
        <v>0</v>
      </c>
      <c r="AM71" t="str">
        <f t="shared" si="38"/>
        <v>0</v>
      </c>
      <c r="AN71" t="str">
        <f t="shared" si="39"/>
        <v>0</v>
      </c>
      <c r="AO71" t="str">
        <f t="shared" si="40"/>
        <v>1</v>
      </c>
      <c r="AP71" t="str">
        <f t="shared" si="41"/>
        <v>0</v>
      </c>
      <c r="AQ71" t="str">
        <f t="shared" si="42"/>
        <v>0</v>
      </c>
      <c r="AR71" t="str">
        <f t="shared" si="43"/>
        <v>1</v>
      </c>
      <c r="AS71" t="str">
        <f t="shared" si="44"/>
        <v>0</v>
      </c>
      <c r="AT71" t="str">
        <f t="shared" si="45"/>
        <v>0</v>
      </c>
      <c r="AU71" t="str">
        <f t="shared" si="46"/>
        <v>0</v>
      </c>
      <c r="AV71" t="str">
        <f t="shared" si="47"/>
        <v>0</v>
      </c>
      <c r="AW71" t="str">
        <f t="shared" si="48"/>
        <v>0</v>
      </c>
      <c r="AX71" t="str">
        <f t="shared" si="49"/>
        <v>0</v>
      </c>
      <c r="AY71" t="str">
        <f t="shared" si="50"/>
        <v>0</v>
      </c>
      <c r="AZ71" t="str">
        <f t="shared" si="51"/>
        <v>0</v>
      </c>
      <c r="BA71" t="str">
        <f t="shared" si="52"/>
        <v>0</v>
      </c>
      <c r="BB71" t="str">
        <f t="shared" si="53"/>
        <v>0</v>
      </c>
      <c r="BC71" t="str">
        <f t="shared" si="54"/>
        <v>0</v>
      </c>
      <c r="BD71" t="str">
        <f t="shared" si="55"/>
        <v>0</v>
      </c>
      <c r="BE71" t="str">
        <f t="shared" si="56"/>
        <v>0</v>
      </c>
      <c r="BF71" t="str">
        <f t="shared" si="57"/>
        <v>1</v>
      </c>
      <c r="BG71" t="str">
        <f t="shared" si="58"/>
        <v>0</v>
      </c>
      <c r="BH71" t="str">
        <f t="shared" si="59"/>
        <v>0</v>
      </c>
      <c r="BI71" t="str">
        <f t="shared" si="60"/>
        <v>0</v>
      </c>
      <c r="BJ71" t="str">
        <f t="shared" si="61"/>
        <v>0</v>
      </c>
      <c r="BK71" t="str">
        <f t="shared" si="62"/>
        <v>0</v>
      </c>
      <c r="BL71" t="str">
        <f t="shared" si="63"/>
        <v>0</v>
      </c>
      <c r="BM71" t="str">
        <f t="shared" si="64"/>
        <v>0</v>
      </c>
      <c r="BN71" t="str">
        <f t="shared" si="65"/>
        <v>0</v>
      </c>
      <c r="BO71" t="str">
        <f t="shared" si="66"/>
        <v>0</v>
      </c>
      <c r="BP71" t="str">
        <f t="shared" si="67"/>
        <v>0</v>
      </c>
      <c r="BQ71" t="str">
        <f t="shared" si="68"/>
        <v>0</v>
      </c>
      <c r="BR71" t="str">
        <f t="shared" si="69"/>
        <v>0</v>
      </c>
      <c r="BS71" t="str">
        <f t="shared" si="70"/>
        <v>0</v>
      </c>
      <c r="BT71" t="str">
        <f t="shared" si="71"/>
        <v>0</v>
      </c>
      <c r="BU71" t="str">
        <f t="shared" si="72"/>
        <v>0</v>
      </c>
      <c r="BV71" t="str">
        <f t="shared" si="73"/>
        <v>0</v>
      </c>
      <c r="BW71" t="str">
        <f t="shared" si="74"/>
        <v>0</v>
      </c>
      <c r="BX71" t="str">
        <f t="shared" si="0"/>
        <v>0</v>
      </c>
      <c r="BY71" t="str">
        <f t="shared" si="75"/>
        <v>0</v>
      </c>
      <c r="BZ71" t="str">
        <f t="shared" si="76"/>
        <v>0</v>
      </c>
      <c r="CA71" t="str">
        <f t="shared" si="77"/>
        <v>0</v>
      </c>
      <c r="CB71" t="str">
        <f t="shared" si="78"/>
        <v>0</v>
      </c>
      <c r="CC71" t="str">
        <f t="shared" si="79"/>
        <v>0</v>
      </c>
      <c r="CD71" t="str">
        <f t="shared" si="80"/>
        <v>0</v>
      </c>
      <c r="CE71" t="str">
        <f t="shared" si="81"/>
        <v>1</v>
      </c>
      <c r="CF71" t="str">
        <f t="shared" si="82"/>
        <v>0</v>
      </c>
      <c r="CG71" t="str">
        <f t="shared" si="83"/>
        <v>0</v>
      </c>
      <c r="CH71" t="str">
        <f t="shared" si="84"/>
        <v>0</v>
      </c>
      <c r="CI71" t="str">
        <f t="shared" si="85"/>
        <v>0</v>
      </c>
      <c r="CJ71" t="str">
        <f t="shared" si="86"/>
        <v>0</v>
      </c>
      <c r="CK71" t="str">
        <f t="shared" si="87"/>
        <v>0</v>
      </c>
      <c r="CL71" t="str">
        <f t="shared" si="88"/>
        <v>0</v>
      </c>
      <c r="CM71" t="str">
        <f t="shared" si="89"/>
        <v>0</v>
      </c>
      <c r="CN71" t="str">
        <f t="shared" si="90"/>
        <v>0</v>
      </c>
      <c r="CO71" t="str">
        <f t="shared" si="91"/>
        <v>0</v>
      </c>
      <c r="CP71" t="str">
        <f t="shared" si="92"/>
        <v>0</v>
      </c>
      <c r="CQ71" t="str">
        <f t="shared" si="93"/>
        <v>0</v>
      </c>
      <c r="CR71" t="str">
        <f t="shared" si="94"/>
        <v>0</v>
      </c>
      <c r="CS71" t="str">
        <f t="shared" si="95"/>
        <v>1</v>
      </c>
      <c r="CT71" t="str">
        <f t="shared" si="96"/>
        <v>0</v>
      </c>
      <c r="CU71" t="str">
        <f t="shared" si="97"/>
        <v>0</v>
      </c>
      <c r="CV71" t="str">
        <f t="shared" si="98"/>
        <v>0</v>
      </c>
      <c r="CW71" t="str">
        <f t="shared" si="99"/>
        <v>0</v>
      </c>
      <c r="CX71" t="str">
        <f t="shared" si="100"/>
        <v>0</v>
      </c>
      <c r="CY71" t="str">
        <f t="shared" si="101"/>
        <v>0</v>
      </c>
      <c r="CZ71" t="str">
        <f t="shared" si="102"/>
        <v>0</v>
      </c>
      <c r="DA71" t="str">
        <f t="shared" si="1"/>
        <v>0</v>
      </c>
      <c r="DB71" t="str">
        <f t="shared" si="103"/>
        <v>0</v>
      </c>
      <c r="DC71" t="str">
        <f t="shared" si="104"/>
        <v>0</v>
      </c>
      <c r="DD71" t="str">
        <f t="shared" si="105"/>
        <v>1</v>
      </c>
      <c r="DE71" t="str">
        <f t="shared" si="106"/>
        <v>0</v>
      </c>
      <c r="DF71" t="str">
        <f t="shared" si="107"/>
        <v>0</v>
      </c>
      <c r="DG71" t="str">
        <f t="shared" si="108"/>
        <v>0</v>
      </c>
      <c r="DH71" t="str">
        <f>IF(ISNUMBER(SEARCH("menghindari dorongan fisik,",B71)),"1","0")</f>
        <v>0</v>
      </c>
      <c r="DI71" t="str">
        <f t="shared" si="109"/>
        <v>0</v>
      </c>
      <c r="DJ71" t="str">
        <f t="shared" si="110"/>
        <v>0</v>
      </c>
      <c r="DK71" t="str">
        <f t="shared" si="111"/>
        <v>0</v>
      </c>
      <c r="DL71" t="str">
        <f t="shared" si="112"/>
        <v>0</v>
      </c>
      <c r="DM71" t="str">
        <f t="shared" si="113"/>
        <v>1</v>
      </c>
      <c r="DN71" t="str">
        <f t="shared" si="114"/>
        <v>1</v>
      </c>
      <c r="DO71" t="str">
        <f t="shared" si="115"/>
        <v>0</v>
      </c>
      <c r="DP71" t="str">
        <f t="shared" si="116"/>
        <v>0</v>
      </c>
      <c r="DQ71" t="str">
        <f t="shared" si="117"/>
        <v>0</v>
      </c>
      <c r="DR71" t="str">
        <f t="shared" si="118"/>
        <v>0</v>
      </c>
      <c r="DS71" t="str">
        <f t="shared" si="119"/>
        <v>0</v>
      </c>
      <c r="DT71" t="str">
        <f t="shared" si="120"/>
        <v>0</v>
      </c>
      <c r="DU71" t="str">
        <f t="shared" si="121"/>
        <v>1</v>
      </c>
      <c r="DV71" t="str">
        <f t="shared" si="122"/>
        <v>0</v>
      </c>
      <c r="DW71" t="str">
        <f t="shared" si="123"/>
        <v>0</v>
      </c>
      <c r="DX71" t="str">
        <f t="shared" si="124"/>
        <v>0</v>
      </c>
      <c r="DY71" t="str">
        <f t="shared" si="125"/>
        <v>1</v>
      </c>
      <c r="DZ71" t="str">
        <f t="shared" si="126"/>
        <v>0</v>
      </c>
      <c r="EA71" t="str">
        <f t="shared" si="127"/>
        <v>0</v>
      </c>
      <c r="EB71" t="str">
        <f t="shared" si="128"/>
        <v>0</v>
      </c>
      <c r="EC71" t="str">
        <f t="shared" si="129"/>
        <v>0</v>
      </c>
      <c r="ED71" t="str">
        <f t="shared" si="130"/>
        <v>0</v>
      </c>
      <c r="EE71" t="str">
        <f t="shared" si="131"/>
        <v>0</v>
      </c>
      <c r="EF71" t="str">
        <f t="shared" si="132"/>
        <v>0</v>
      </c>
      <c r="EG71" t="str">
        <f t="shared" si="133"/>
        <v>1</v>
      </c>
      <c r="EH71" t="str">
        <f t="shared" si="134"/>
        <v>0</v>
      </c>
      <c r="EI71" t="str">
        <f t="shared" si="135"/>
        <v>0</v>
      </c>
      <c r="EJ71" t="str">
        <f t="shared" si="136"/>
        <v>0</v>
      </c>
      <c r="EK71" t="str">
        <f t="shared" si="137"/>
        <v>0</v>
      </c>
      <c r="EL71" t="str">
        <f t="shared" si="138"/>
        <v>0</v>
      </c>
      <c r="EM71" t="str">
        <f t="shared" si="139"/>
        <v>0</v>
      </c>
      <c r="EN71" t="str">
        <f t="shared" si="140"/>
        <v>0</v>
      </c>
    </row>
    <row r="72" spans="1:144" ht="39.950000000000003" customHeight="1" x14ac:dyDescent="0.25">
      <c r="A72" t="s">
        <v>205</v>
      </c>
      <c r="B72" t="s">
        <v>513</v>
      </c>
      <c r="C72" t="str">
        <f t="shared" si="141"/>
        <v>1</v>
      </c>
      <c r="D72" t="str">
        <f t="shared" si="3"/>
        <v>0</v>
      </c>
      <c r="E72" t="str">
        <f t="shared" si="4"/>
        <v>0</v>
      </c>
      <c r="F72" t="str">
        <f t="shared" si="5"/>
        <v>1</v>
      </c>
      <c r="G72" t="str">
        <f t="shared" si="6"/>
        <v>1</v>
      </c>
      <c r="H72" t="str">
        <f t="shared" si="7"/>
        <v>0</v>
      </c>
      <c r="I72" t="str">
        <f t="shared" si="8"/>
        <v>0</v>
      </c>
      <c r="J72" t="str">
        <f t="shared" si="9"/>
        <v>0</v>
      </c>
      <c r="K72" t="str">
        <f t="shared" si="10"/>
        <v>0</v>
      </c>
      <c r="L72" t="str">
        <f t="shared" si="11"/>
        <v>0</v>
      </c>
      <c r="M72" t="str">
        <f t="shared" si="12"/>
        <v>0</v>
      </c>
      <c r="N72" t="str">
        <f t="shared" si="13"/>
        <v>0</v>
      </c>
      <c r="O72" t="str">
        <f t="shared" si="14"/>
        <v>1</v>
      </c>
      <c r="P72" t="str">
        <f t="shared" si="15"/>
        <v>0</v>
      </c>
      <c r="Q72" t="str">
        <f t="shared" si="16"/>
        <v>0</v>
      </c>
      <c r="R72" t="str">
        <f t="shared" si="17"/>
        <v>0</v>
      </c>
      <c r="S72" t="str">
        <f t="shared" si="18"/>
        <v>0</v>
      </c>
      <c r="T72" t="str">
        <f t="shared" si="19"/>
        <v>0</v>
      </c>
      <c r="U72" t="str">
        <f t="shared" si="20"/>
        <v>1</v>
      </c>
      <c r="V72" t="str">
        <f t="shared" si="21"/>
        <v>1</v>
      </c>
      <c r="W72" t="str">
        <f t="shared" si="22"/>
        <v>0</v>
      </c>
      <c r="X72" t="str">
        <f t="shared" si="23"/>
        <v>0</v>
      </c>
      <c r="Y72" t="str">
        <f t="shared" si="24"/>
        <v>0</v>
      </c>
      <c r="Z72" t="str">
        <f t="shared" si="25"/>
        <v>0</v>
      </c>
      <c r="AA72" t="str">
        <f t="shared" si="26"/>
        <v>0</v>
      </c>
      <c r="AB72" t="str">
        <f t="shared" si="27"/>
        <v>0</v>
      </c>
      <c r="AC72" t="str">
        <f t="shared" si="28"/>
        <v>0</v>
      </c>
      <c r="AD72" t="str">
        <f t="shared" si="29"/>
        <v>1</v>
      </c>
      <c r="AE72" t="str">
        <f t="shared" si="30"/>
        <v>0</v>
      </c>
      <c r="AF72" t="str">
        <f t="shared" si="31"/>
        <v>0</v>
      </c>
      <c r="AG72" t="str">
        <f t="shared" si="32"/>
        <v>0</v>
      </c>
      <c r="AH72" t="str">
        <f t="shared" si="33"/>
        <v>0</v>
      </c>
      <c r="AI72" t="str">
        <f t="shared" si="34"/>
        <v>0</v>
      </c>
      <c r="AJ72" t="str">
        <f t="shared" si="35"/>
        <v>0</v>
      </c>
      <c r="AK72" t="str">
        <f t="shared" si="36"/>
        <v>0</v>
      </c>
      <c r="AL72" t="str">
        <f t="shared" si="37"/>
        <v>0</v>
      </c>
      <c r="AM72" t="str">
        <f t="shared" si="38"/>
        <v>1</v>
      </c>
      <c r="AN72" t="str">
        <f t="shared" si="39"/>
        <v>0</v>
      </c>
      <c r="AO72" t="str">
        <f t="shared" si="40"/>
        <v>1</v>
      </c>
      <c r="AP72" t="str">
        <f t="shared" si="41"/>
        <v>0</v>
      </c>
      <c r="AQ72" t="str">
        <f t="shared" si="42"/>
        <v>0</v>
      </c>
      <c r="AR72" t="str">
        <f t="shared" si="43"/>
        <v>0</v>
      </c>
      <c r="AS72" t="str">
        <f t="shared" si="44"/>
        <v>0</v>
      </c>
      <c r="AT72" t="str">
        <f t="shared" si="45"/>
        <v>0</v>
      </c>
      <c r="AU72" t="str">
        <f t="shared" si="46"/>
        <v>0</v>
      </c>
      <c r="AV72" t="str">
        <f t="shared" si="47"/>
        <v>0</v>
      </c>
      <c r="AW72" t="str">
        <f t="shared" si="48"/>
        <v>0</v>
      </c>
      <c r="AX72" t="str">
        <f t="shared" si="49"/>
        <v>0</v>
      </c>
      <c r="AY72" t="str">
        <f t="shared" si="50"/>
        <v>0</v>
      </c>
      <c r="AZ72" t="str">
        <f t="shared" si="51"/>
        <v>0</v>
      </c>
      <c r="BA72" t="str">
        <f t="shared" si="52"/>
        <v>0</v>
      </c>
      <c r="BB72" t="str">
        <f t="shared" si="53"/>
        <v>0</v>
      </c>
      <c r="BC72" t="str">
        <f t="shared" si="54"/>
        <v>0</v>
      </c>
      <c r="BD72" t="str">
        <f t="shared" si="55"/>
        <v>0</v>
      </c>
      <c r="BE72" t="str">
        <f t="shared" si="56"/>
        <v>0</v>
      </c>
      <c r="BF72" t="str">
        <f t="shared" si="57"/>
        <v>0</v>
      </c>
      <c r="BG72" t="str">
        <f t="shared" si="58"/>
        <v>0</v>
      </c>
      <c r="BH72" t="str">
        <f t="shared" si="59"/>
        <v>0</v>
      </c>
      <c r="BI72" t="str">
        <f t="shared" si="60"/>
        <v>0</v>
      </c>
      <c r="BJ72" t="str">
        <f t="shared" si="61"/>
        <v>1</v>
      </c>
      <c r="BK72" t="str">
        <f t="shared" si="62"/>
        <v>0</v>
      </c>
      <c r="BL72" t="str">
        <f t="shared" si="63"/>
        <v>0</v>
      </c>
      <c r="BM72" t="str">
        <f t="shared" si="64"/>
        <v>0</v>
      </c>
      <c r="BN72" t="str">
        <f t="shared" si="65"/>
        <v>0</v>
      </c>
      <c r="BO72" t="str">
        <f t="shared" si="66"/>
        <v>0</v>
      </c>
      <c r="BP72" t="str">
        <f t="shared" si="67"/>
        <v>0</v>
      </c>
      <c r="BQ72" t="str">
        <f t="shared" si="68"/>
        <v>0</v>
      </c>
      <c r="BR72" t="str">
        <f t="shared" si="69"/>
        <v>0</v>
      </c>
      <c r="BS72" t="str">
        <f t="shared" si="70"/>
        <v>0</v>
      </c>
      <c r="BT72" t="str">
        <f t="shared" si="71"/>
        <v>0</v>
      </c>
      <c r="BU72" t="str">
        <f t="shared" si="72"/>
        <v>1</v>
      </c>
      <c r="BV72" t="str">
        <f t="shared" si="73"/>
        <v>0</v>
      </c>
      <c r="BW72" t="str">
        <f t="shared" si="74"/>
        <v>0</v>
      </c>
      <c r="BX72" t="str">
        <f t="shared" si="0"/>
        <v>0</v>
      </c>
      <c r="BY72" t="str">
        <f t="shared" si="75"/>
        <v>0</v>
      </c>
      <c r="BZ72" t="str">
        <f t="shared" si="76"/>
        <v>0</v>
      </c>
      <c r="CA72" t="str">
        <f t="shared" si="77"/>
        <v>0</v>
      </c>
      <c r="CB72" t="str">
        <f t="shared" si="78"/>
        <v>0</v>
      </c>
      <c r="CC72" t="str">
        <f t="shared" si="79"/>
        <v>0</v>
      </c>
      <c r="CD72" t="str">
        <f t="shared" si="80"/>
        <v>1</v>
      </c>
      <c r="CE72" t="str">
        <f t="shared" si="81"/>
        <v>0</v>
      </c>
      <c r="CF72" t="str">
        <f t="shared" si="82"/>
        <v>0</v>
      </c>
      <c r="CG72" t="str">
        <f t="shared" si="83"/>
        <v>0</v>
      </c>
      <c r="CH72" t="str">
        <f t="shared" si="84"/>
        <v>0</v>
      </c>
      <c r="CI72" t="str">
        <f t="shared" si="85"/>
        <v>0</v>
      </c>
      <c r="CJ72" t="str">
        <f t="shared" si="86"/>
        <v>0</v>
      </c>
      <c r="CK72" t="str">
        <f t="shared" si="87"/>
        <v>0</v>
      </c>
      <c r="CL72" t="str">
        <f t="shared" si="88"/>
        <v>0</v>
      </c>
      <c r="CM72" t="str">
        <f t="shared" si="89"/>
        <v>1</v>
      </c>
      <c r="CN72" t="str">
        <f t="shared" si="90"/>
        <v>0</v>
      </c>
      <c r="CO72" t="str">
        <f t="shared" si="91"/>
        <v>0</v>
      </c>
      <c r="CP72" t="str">
        <f t="shared" si="92"/>
        <v>0</v>
      </c>
      <c r="CQ72" t="str">
        <f t="shared" si="93"/>
        <v>0</v>
      </c>
      <c r="CR72" t="str">
        <f t="shared" si="94"/>
        <v>0</v>
      </c>
      <c r="CS72" t="str">
        <f t="shared" si="95"/>
        <v>0</v>
      </c>
      <c r="CT72" t="str">
        <f t="shared" si="96"/>
        <v>0</v>
      </c>
      <c r="CU72" t="str">
        <f t="shared" si="97"/>
        <v>0</v>
      </c>
      <c r="CV72" t="str">
        <f t="shared" si="98"/>
        <v>0</v>
      </c>
      <c r="CW72" t="str">
        <f t="shared" si="99"/>
        <v>0</v>
      </c>
      <c r="CX72" t="str">
        <f t="shared" si="100"/>
        <v>0</v>
      </c>
      <c r="CY72" t="str">
        <f t="shared" si="101"/>
        <v>0</v>
      </c>
      <c r="CZ72" t="str">
        <f t="shared" si="102"/>
        <v>0</v>
      </c>
      <c r="DA72" t="str">
        <f t="shared" si="1"/>
        <v>0</v>
      </c>
      <c r="DB72" t="str">
        <f t="shared" si="103"/>
        <v>0</v>
      </c>
      <c r="DC72" t="str">
        <f t="shared" si="104"/>
        <v>0</v>
      </c>
      <c r="DD72" t="str">
        <f t="shared" si="105"/>
        <v>0</v>
      </c>
      <c r="DE72" t="str">
        <f t="shared" si="106"/>
        <v>0</v>
      </c>
      <c r="DF72" t="str">
        <f t="shared" si="107"/>
        <v>0</v>
      </c>
      <c r="DG72" t="str">
        <f t="shared" si="108"/>
        <v>0</v>
      </c>
      <c r="DH72" t="str">
        <f>IF(ISNUMBER(SEARCH("menghindari dorongan fisik,",B72)),"1","0")</f>
        <v>0</v>
      </c>
      <c r="DI72" t="str">
        <f t="shared" si="109"/>
        <v>0</v>
      </c>
      <c r="DJ72" t="str">
        <f t="shared" si="110"/>
        <v>0</v>
      </c>
      <c r="DK72" t="str">
        <f t="shared" si="111"/>
        <v>0</v>
      </c>
      <c r="DL72" t="str">
        <f t="shared" si="112"/>
        <v>0</v>
      </c>
      <c r="DM72" t="str">
        <f t="shared" si="113"/>
        <v>1</v>
      </c>
      <c r="DN72" t="str">
        <f t="shared" si="114"/>
        <v>0</v>
      </c>
      <c r="DO72" t="str">
        <f t="shared" si="115"/>
        <v>0</v>
      </c>
      <c r="DP72" t="str">
        <f t="shared" si="116"/>
        <v>0</v>
      </c>
      <c r="DQ72" t="str">
        <f t="shared" si="117"/>
        <v>1</v>
      </c>
      <c r="DR72" t="str">
        <f t="shared" si="118"/>
        <v>0</v>
      </c>
      <c r="DS72" t="str">
        <f t="shared" si="119"/>
        <v>0</v>
      </c>
      <c r="DT72" t="str">
        <f t="shared" si="120"/>
        <v>0</v>
      </c>
      <c r="DU72" t="str">
        <f t="shared" si="121"/>
        <v>0</v>
      </c>
      <c r="DV72" t="str">
        <f t="shared" si="122"/>
        <v>0</v>
      </c>
      <c r="DW72" t="str">
        <f t="shared" si="123"/>
        <v>0</v>
      </c>
      <c r="DX72" t="str">
        <f t="shared" si="124"/>
        <v>0</v>
      </c>
      <c r="DY72" t="str">
        <f t="shared" si="125"/>
        <v>1</v>
      </c>
      <c r="DZ72" t="str">
        <f t="shared" si="126"/>
        <v>0</v>
      </c>
      <c r="EA72" t="str">
        <f t="shared" si="127"/>
        <v>0</v>
      </c>
      <c r="EB72" t="str">
        <f t="shared" si="128"/>
        <v>0</v>
      </c>
      <c r="EC72" t="str">
        <f t="shared" si="129"/>
        <v>0</v>
      </c>
      <c r="ED72" t="str">
        <f t="shared" si="130"/>
        <v>0</v>
      </c>
      <c r="EE72" t="str">
        <f t="shared" si="131"/>
        <v>0</v>
      </c>
      <c r="EF72" t="str">
        <f t="shared" si="132"/>
        <v>0</v>
      </c>
      <c r="EG72" t="str">
        <f t="shared" si="133"/>
        <v>1</v>
      </c>
      <c r="EH72" t="str">
        <f t="shared" si="134"/>
        <v>0</v>
      </c>
      <c r="EI72" t="str">
        <f t="shared" si="135"/>
        <v>0</v>
      </c>
      <c r="EJ72" t="str">
        <f t="shared" si="136"/>
        <v>0</v>
      </c>
      <c r="EK72" t="str">
        <f t="shared" si="137"/>
        <v>0</v>
      </c>
      <c r="EL72" t="str">
        <f t="shared" si="138"/>
        <v>1</v>
      </c>
      <c r="EM72" t="str">
        <f t="shared" si="139"/>
        <v>0</v>
      </c>
      <c r="EN72" t="str">
        <f t="shared" si="140"/>
        <v>0</v>
      </c>
    </row>
    <row r="73" spans="1:144" ht="39.950000000000003" customHeight="1" x14ac:dyDescent="0.25">
      <c r="A73" t="s">
        <v>206</v>
      </c>
      <c r="B73" t="s">
        <v>515</v>
      </c>
      <c r="C73" t="str">
        <f t="shared" si="141"/>
        <v>1</v>
      </c>
      <c r="D73" t="str">
        <f t="shared" si="3"/>
        <v>0</v>
      </c>
      <c r="E73" t="str">
        <f t="shared" si="4"/>
        <v>1</v>
      </c>
      <c r="F73" t="str">
        <f t="shared" si="5"/>
        <v>0</v>
      </c>
      <c r="G73" t="str">
        <f t="shared" si="6"/>
        <v>0</v>
      </c>
      <c r="H73" t="str">
        <f t="shared" si="7"/>
        <v>0</v>
      </c>
      <c r="I73" t="str">
        <f t="shared" si="8"/>
        <v>1</v>
      </c>
      <c r="J73" t="str">
        <f t="shared" si="9"/>
        <v>0</v>
      </c>
      <c r="K73" t="str">
        <f t="shared" si="10"/>
        <v>0</v>
      </c>
      <c r="L73" t="str">
        <f t="shared" si="11"/>
        <v>0</v>
      </c>
      <c r="M73" t="str">
        <f t="shared" si="12"/>
        <v>0</v>
      </c>
      <c r="N73" t="str">
        <f t="shared" si="13"/>
        <v>0</v>
      </c>
      <c r="O73" t="str">
        <f t="shared" si="14"/>
        <v>0</v>
      </c>
      <c r="P73" t="str">
        <f t="shared" si="15"/>
        <v>0</v>
      </c>
      <c r="Q73" t="str">
        <f t="shared" si="16"/>
        <v>0</v>
      </c>
      <c r="R73" t="str">
        <f t="shared" si="17"/>
        <v>1</v>
      </c>
      <c r="S73" t="str">
        <f t="shared" si="18"/>
        <v>1</v>
      </c>
      <c r="T73" t="str">
        <f t="shared" si="19"/>
        <v>0</v>
      </c>
      <c r="U73" t="str">
        <f t="shared" si="20"/>
        <v>0</v>
      </c>
      <c r="V73" t="str">
        <f t="shared" si="21"/>
        <v>0</v>
      </c>
      <c r="W73" t="str">
        <f t="shared" si="22"/>
        <v>0</v>
      </c>
      <c r="X73" t="str">
        <f t="shared" si="23"/>
        <v>0</v>
      </c>
      <c r="Y73" t="str">
        <f t="shared" si="24"/>
        <v>0</v>
      </c>
      <c r="Z73" t="str">
        <f t="shared" si="25"/>
        <v>0</v>
      </c>
      <c r="AA73" t="str">
        <f t="shared" si="26"/>
        <v>0</v>
      </c>
      <c r="AB73" t="str">
        <f t="shared" si="27"/>
        <v>0</v>
      </c>
      <c r="AC73" t="str">
        <f t="shared" si="28"/>
        <v>0</v>
      </c>
      <c r="AD73" t="str">
        <f t="shared" si="29"/>
        <v>1</v>
      </c>
      <c r="AE73" t="str">
        <f t="shared" si="30"/>
        <v>0</v>
      </c>
      <c r="AF73" t="str">
        <f t="shared" si="31"/>
        <v>0</v>
      </c>
      <c r="AG73" t="str">
        <f t="shared" si="32"/>
        <v>0</v>
      </c>
      <c r="AH73" t="str">
        <f t="shared" si="33"/>
        <v>0</v>
      </c>
      <c r="AI73" t="str">
        <f t="shared" si="34"/>
        <v>1</v>
      </c>
      <c r="AJ73" t="str">
        <f t="shared" si="35"/>
        <v>0</v>
      </c>
      <c r="AK73" t="str">
        <f t="shared" si="36"/>
        <v>0</v>
      </c>
      <c r="AL73" t="str">
        <f t="shared" si="37"/>
        <v>0</v>
      </c>
      <c r="AM73" t="str">
        <f t="shared" si="38"/>
        <v>1</v>
      </c>
      <c r="AN73" t="str">
        <f t="shared" si="39"/>
        <v>0</v>
      </c>
      <c r="AO73" t="str">
        <f t="shared" si="40"/>
        <v>0</v>
      </c>
      <c r="AP73" t="str">
        <f t="shared" si="41"/>
        <v>0</v>
      </c>
      <c r="AQ73" t="str">
        <f t="shared" si="42"/>
        <v>0</v>
      </c>
      <c r="AR73" t="str">
        <f t="shared" si="43"/>
        <v>1</v>
      </c>
      <c r="AS73" t="str">
        <f t="shared" si="44"/>
        <v>0</v>
      </c>
      <c r="AT73" t="str">
        <f t="shared" si="45"/>
        <v>0</v>
      </c>
      <c r="AU73" t="str">
        <f t="shared" si="46"/>
        <v>0</v>
      </c>
      <c r="AV73" t="str">
        <f t="shared" si="47"/>
        <v>0</v>
      </c>
      <c r="AW73" t="str">
        <f t="shared" si="48"/>
        <v>0</v>
      </c>
      <c r="AX73" t="str">
        <f t="shared" si="49"/>
        <v>0</v>
      </c>
      <c r="AY73" t="str">
        <f t="shared" si="50"/>
        <v>0</v>
      </c>
      <c r="AZ73" t="str">
        <f t="shared" si="51"/>
        <v>0</v>
      </c>
      <c r="BA73" t="str">
        <f t="shared" si="52"/>
        <v>0</v>
      </c>
      <c r="BB73" t="str">
        <f t="shared" si="53"/>
        <v>0</v>
      </c>
      <c r="BC73" t="str">
        <f t="shared" si="54"/>
        <v>0</v>
      </c>
      <c r="BD73" t="str">
        <f t="shared" si="55"/>
        <v>0</v>
      </c>
      <c r="BE73" t="str">
        <f t="shared" si="56"/>
        <v>0</v>
      </c>
      <c r="BF73" t="str">
        <f t="shared" si="57"/>
        <v>0</v>
      </c>
      <c r="BG73" t="str">
        <f t="shared" si="58"/>
        <v>0</v>
      </c>
      <c r="BH73" t="str">
        <f t="shared" si="59"/>
        <v>1</v>
      </c>
      <c r="BI73" t="str">
        <f t="shared" si="60"/>
        <v>0</v>
      </c>
      <c r="BJ73" t="str">
        <f t="shared" si="61"/>
        <v>0</v>
      </c>
      <c r="BK73" t="str">
        <f t="shared" si="62"/>
        <v>0</v>
      </c>
      <c r="BL73" t="str">
        <f t="shared" si="63"/>
        <v>0</v>
      </c>
      <c r="BM73" t="str">
        <f t="shared" si="64"/>
        <v>0</v>
      </c>
      <c r="BN73" t="str">
        <f t="shared" si="65"/>
        <v>0</v>
      </c>
      <c r="BO73" t="str">
        <f t="shared" si="66"/>
        <v>0</v>
      </c>
      <c r="BP73" t="str">
        <f t="shared" si="67"/>
        <v>0</v>
      </c>
      <c r="BQ73" t="str">
        <f t="shared" si="68"/>
        <v>0</v>
      </c>
      <c r="BR73" t="str">
        <f t="shared" si="69"/>
        <v>0</v>
      </c>
      <c r="BS73" t="str">
        <f t="shared" si="70"/>
        <v>0</v>
      </c>
      <c r="BT73" t="str">
        <f t="shared" si="71"/>
        <v>0</v>
      </c>
      <c r="BU73" t="str">
        <f t="shared" si="72"/>
        <v>0</v>
      </c>
      <c r="BV73" t="str">
        <f t="shared" si="73"/>
        <v>0</v>
      </c>
      <c r="BW73" t="str">
        <f t="shared" si="74"/>
        <v>0</v>
      </c>
      <c r="BX73" t="str">
        <f t="shared" si="0"/>
        <v>0</v>
      </c>
      <c r="BY73" t="str">
        <f t="shared" si="75"/>
        <v>0</v>
      </c>
      <c r="BZ73" t="str">
        <f t="shared" si="76"/>
        <v>0</v>
      </c>
      <c r="CA73" t="str">
        <f t="shared" si="77"/>
        <v>1</v>
      </c>
      <c r="CB73" t="str">
        <f t="shared" si="78"/>
        <v>0</v>
      </c>
      <c r="CC73" t="str">
        <f t="shared" si="79"/>
        <v>1</v>
      </c>
      <c r="CD73" t="str">
        <f t="shared" si="80"/>
        <v>0</v>
      </c>
      <c r="CE73" t="str">
        <f t="shared" si="81"/>
        <v>0</v>
      </c>
      <c r="CF73" t="str">
        <f t="shared" si="82"/>
        <v>0</v>
      </c>
      <c r="CG73" t="str">
        <f t="shared" si="83"/>
        <v>0</v>
      </c>
      <c r="CH73" t="str">
        <f t="shared" si="84"/>
        <v>0</v>
      </c>
      <c r="CI73" t="str">
        <f t="shared" si="85"/>
        <v>0</v>
      </c>
      <c r="CJ73" t="str">
        <f t="shared" si="86"/>
        <v>0</v>
      </c>
      <c r="CK73" t="str">
        <f t="shared" si="87"/>
        <v>0</v>
      </c>
      <c r="CL73" t="str">
        <f t="shared" si="88"/>
        <v>0</v>
      </c>
      <c r="CM73" t="str">
        <f t="shared" si="89"/>
        <v>1</v>
      </c>
      <c r="CN73" t="str">
        <f t="shared" si="90"/>
        <v>0</v>
      </c>
      <c r="CO73" t="str">
        <f t="shared" si="91"/>
        <v>0</v>
      </c>
      <c r="CP73" t="str">
        <f t="shared" si="92"/>
        <v>0</v>
      </c>
      <c r="CQ73" t="str">
        <f t="shared" si="93"/>
        <v>0</v>
      </c>
      <c r="CR73" t="str">
        <f t="shared" si="94"/>
        <v>0</v>
      </c>
      <c r="CS73" t="str">
        <f t="shared" si="95"/>
        <v>0</v>
      </c>
      <c r="CT73" t="str">
        <f t="shared" si="96"/>
        <v>0</v>
      </c>
      <c r="CU73" t="str">
        <f t="shared" si="97"/>
        <v>0</v>
      </c>
      <c r="CV73" t="str">
        <f t="shared" si="98"/>
        <v>0</v>
      </c>
      <c r="CW73" t="str">
        <f t="shared" si="99"/>
        <v>0</v>
      </c>
      <c r="CX73" t="str">
        <f t="shared" si="100"/>
        <v>0</v>
      </c>
      <c r="CY73" t="str">
        <f t="shared" si="101"/>
        <v>0</v>
      </c>
      <c r="CZ73" t="str">
        <f t="shared" si="102"/>
        <v>0</v>
      </c>
      <c r="DA73" t="str">
        <f t="shared" si="1"/>
        <v>0</v>
      </c>
      <c r="DB73" t="str">
        <f t="shared" si="103"/>
        <v>0</v>
      </c>
      <c r="DC73" t="str">
        <f t="shared" si="104"/>
        <v>0</v>
      </c>
      <c r="DD73" t="str">
        <f t="shared" si="105"/>
        <v>1</v>
      </c>
      <c r="DE73" t="str">
        <f t="shared" si="106"/>
        <v>0</v>
      </c>
      <c r="DF73" t="str">
        <f t="shared" si="107"/>
        <v>0</v>
      </c>
      <c r="DG73" t="str">
        <f t="shared" si="108"/>
        <v>0</v>
      </c>
      <c r="DH73" t="str">
        <f>IF(ISNUMBER(SEARCH("menghindari dorongan fisik,",B73)),"1","0")</f>
        <v>0</v>
      </c>
      <c r="DI73" t="str">
        <f t="shared" si="109"/>
        <v>0</v>
      </c>
      <c r="DJ73" t="str">
        <f t="shared" si="110"/>
        <v>0</v>
      </c>
      <c r="DK73" t="str">
        <f t="shared" si="111"/>
        <v>0</v>
      </c>
      <c r="DL73" t="str">
        <f t="shared" si="112"/>
        <v>0</v>
      </c>
      <c r="DM73" t="str">
        <f t="shared" si="113"/>
        <v>0</v>
      </c>
      <c r="DN73" t="str">
        <f t="shared" si="114"/>
        <v>0</v>
      </c>
      <c r="DO73" t="str">
        <f t="shared" si="115"/>
        <v>0</v>
      </c>
      <c r="DP73" t="str">
        <f t="shared" si="116"/>
        <v>0</v>
      </c>
      <c r="DQ73" t="str">
        <f t="shared" si="117"/>
        <v>0</v>
      </c>
      <c r="DR73" t="str">
        <f t="shared" si="118"/>
        <v>0</v>
      </c>
      <c r="DS73" t="str">
        <f t="shared" si="119"/>
        <v>0</v>
      </c>
      <c r="DT73" t="str">
        <f t="shared" si="120"/>
        <v>0</v>
      </c>
      <c r="DU73" t="str">
        <f t="shared" si="121"/>
        <v>0</v>
      </c>
      <c r="DV73" t="str">
        <f t="shared" si="122"/>
        <v>1</v>
      </c>
      <c r="DW73" t="str">
        <f t="shared" si="123"/>
        <v>0</v>
      </c>
      <c r="DX73" t="str">
        <f t="shared" si="124"/>
        <v>1</v>
      </c>
      <c r="DY73" t="str">
        <f t="shared" si="125"/>
        <v>0</v>
      </c>
      <c r="DZ73" t="str">
        <f t="shared" si="126"/>
        <v>0</v>
      </c>
      <c r="EA73" t="str">
        <f t="shared" si="127"/>
        <v>0</v>
      </c>
      <c r="EB73" t="str">
        <f t="shared" si="128"/>
        <v>1</v>
      </c>
      <c r="EC73" t="str">
        <f t="shared" si="129"/>
        <v>0</v>
      </c>
      <c r="ED73" t="str">
        <f t="shared" si="130"/>
        <v>0</v>
      </c>
      <c r="EE73" t="str">
        <f t="shared" si="131"/>
        <v>0</v>
      </c>
      <c r="EF73" t="str">
        <f t="shared" si="132"/>
        <v>0</v>
      </c>
      <c r="EG73" t="str">
        <f t="shared" si="133"/>
        <v>1</v>
      </c>
      <c r="EH73" t="str">
        <f t="shared" si="134"/>
        <v>0</v>
      </c>
      <c r="EI73" t="str">
        <f t="shared" si="135"/>
        <v>0</v>
      </c>
      <c r="EJ73" t="str">
        <f t="shared" si="136"/>
        <v>0</v>
      </c>
      <c r="EK73" t="str">
        <f t="shared" si="137"/>
        <v>0</v>
      </c>
      <c r="EL73" t="str">
        <f t="shared" si="138"/>
        <v>0</v>
      </c>
      <c r="EM73" t="str">
        <f t="shared" si="139"/>
        <v>0</v>
      </c>
      <c r="EN73" t="str">
        <f t="shared" si="140"/>
        <v>0</v>
      </c>
    </row>
    <row r="74" spans="1:144" ht="39.950000000000003" customHeight="1" x14ac:dyDescent="0.25">
      <c r="A74" t="s">
        <v>207</v>
      </c>
      <c r="B74" t="s">
        <v>516</v>
      </c>
      <c r="C74" t="str">
        <f t="shared" si="141"/>
        <v>1</v>
      </c>
      <c r="D74" t="str">
        <f t="shared" si="3"/>
        <v>0</v>
      </c>
      <c r="E74" t="str">
        <f t="shared" si="4"/>
        <v>0</v>
      </c>
      <c r="F74" t="str">
        <f t="shared" si="5"/>
        <v>1</v>
      </c>
      <c r="G74" t="str">
        <f t="shared" si="6"/>
        <v>0</v>
      </c>
      <c r="H74" t="str">
        <f t="shared" si="7"/>
        <v>0</v>
      </c>
      <c r="I74" t="str">
        <f t="shared" si="8"/>
        <v>0</v>
      </c>
      <c r="J74" t="str">
        <f t="shared" si="9"/>
        <v>1</v>
      </c>
      <c r="K74" t="str">
        <f t="shared" si="10"/>
        <v>0</v>
      </c>
      <c r="L74" t="str">
        <f t="shared" si="11"/>
        <v>0</v>
      </c>
      <c r="M74" t="str">
        <f t="shared" si="12"/>
        <v>0</v>
      </c>
      <c r="N74" t="str">
        <f t="shared" si="13"/>
        <v>0</v>
      </c>
      <c r="O74" t="str">
        <f t="shared" si="14"/>
        <v>0</v>
      </c>
      <c r="P74" t="str">
        <f t="shared" si="15"/>
        <v>0</v>
      </c>
      <c r="Q74" t="str">
        <f t="shared" si="16"/>
        <v>1</v>
      </c>
      <c r="R74" t="str">
        <f t="shared" si="17"/>
        <v>0</v>
      </c>
      <c r="S74" t="str">
        <f t="shared" si="18"/>
        <v>0</v>
      </c>
      <c r="T74" t="str">
        <f t="shared" si="19"/>
        <v>1</v>
      </c>
      <c r="U74" t="str">
        <f t="shared" si="20"/>
        <v>0</v>
      </c>
      <c r="V74" t="str">
        <f t="shared" si="21"/>
        <v>1</v>
      </c>
      <c r="W74" t="str">
        <f t="shared" si="22"/>
        <v>0</v>
      </c>
      <c r="X74" t="str">
        <f t="shared" si="23"/>
        <v>0</v>
      </c>
      <c r="Y74" t="str">
        <f t="shared" si="24"/>
        <v>0</v>
      </c>
      <c r="Z74" t="str">
        <f t="shared" si="25"/>
        <v>0</v>
      </c>
      <c r="AA74" t="str">
        <f t="shared" si="26"/>
        <v>0</v>
      </c>
      <c r="AB74" t="str">
        <f t="shared" si="27"/>
        <v>0</v>
      </c>
      <c r="AC74" t="str">
        <f t="shared" si="28"/>
        <v>0</v>
      </c>
      <c r="AD74" t="str">
        <f t="shared" si="29"/>
        <v>1</v>
      </c>
      <c r="AE74" t="str">
        <f t="shared" si="30"/>
        <v>0</v>
      </c>
      <c r="AF74" t="str">
        <f t="shared" si="31"/>
        <v>0</v>
      </c>
      <c r="AG74" t="str">
        <f t="shared" si="32"/>
        <v>0</v>
      </c>
      <c r="AH74" t="str">
        <f t="shared" si="33"/>
        <v>0</v>
      </c>
      <c r="AI74" t="str">
        <f t="shared" si="34"/>
        <v>0</v>
      </c>
      <c r="AJ74" t="str">
        <f t="shared" si="35"/>
        <v>0</v>
      </c>
      <c r="AK74" t="str">
        <f t="shared" si="36"/>
        <v>0</v>
      </c>
      <c r="AL74" t="str">
        <f t="shared" si="37"/>
        <v>0</v>
      </c>
      <c r="AM74" t="str">
        <f t="shared" si="38"/>
        <v>1</v>
      </c>
      <c r="AN74" t="str">
        <f t="shared" si="39"/>
        <v>0</v>
      </c>
      <c r="AO74" t="str">
        <f t="shared" si="40"/>
        <v>0</v>
      </c>
      <c r="AP74" t="str">
        <f t="shared" si="41"/>
        <v>0</v>
      </c>
      <c r="AQ74" t="str">
        <f t="shared" si="42"/>
        <v>0</v>
      </c>
      <c r="AR74" t="str">
        <f t="shared" si="43"/>
        <v>1</v>
      </c>
      <c r="AS74" t="str">
        <f t="shared" si="44"/>
        <v>0</v>
      </c>
      <c r="AT74" t="str">
        <f t="shared" si="45"/>
        <v>0</v>
      </c>
      <c r="AU74" t="str">
        <f t="shared" si="46"/>
        <v>0</v>
      </c>
      <c r="AV74" t="str">
        <f t="shared" si="47"/>
        <v>0</v>
      </c>
      <c r="AW74" t="str">
        <f t="shared" si="48"/>
        <v>0</v>
      </c>
      <c r="AX74" t="str">
        <f t="shared" si="49"/>
        <v>0</v>
      </c>
      <c r="AY74" t="str">
        <f t="shared" si="50"/>
        <v>0</v>
      </c>
      <c r="AZ74" t="str">
        <f t="shared" si="51"/>
        <v>0</v>
      </c>
      <c r="BA74" t="str">
        <f t="shared" si="52"/>
        <v>0</v>
      </c>
      <c r="BB74" t="str">
        <f t="shared" si="53"/>
        <v>0</v>
      </c>
      <c r="BC74" t="str">
        <f t="shared" si="54"/>
        <v>1</v>
      </c>
      <c r="BD74" t="str">
        <f t="shared" si="55"/>
        <v>0</v>
      </c>
      <c r="BE74" t="str">
        <f t="shared" si="56"/>
        <v>0</v>
      </c>
      <c r="BF74" t="str">
        <f t="shared" si="57"/>
        <v>0</v>
      </c>
      <c r="BG74" t="str">
        <f t="shared" si="58"/>
        <v>0</v>
      </c>
      <c r="BH74" t="str">
        <f t="shared" si="59"/>
        <v>1</v>
      </c>
      <c r="BI74" t="str">
        <f t="shared" si="60"/>
        <v>0</v>
      </c>
      <c r="BJ74" t="str">
        <f t="shared" si="61"/>
        <v>0</v>
      </c>
      <c r="BK74" t="str">
        <f t="shared" si="62"/>
        <v>0</v>
      </c>
      <c r="BL74" t="str">
        <f t="shared" si="63"/>
        <v>0</v>
      </c>
      <c r="BM74" t="str">
        <f t="shared" si="64"/>
        <v>0</v>
      </c>
      <c r="BN74" t="str">
        <f t="shared" si="65"/>
        <v>0</v>
      </c>
      <c r="BO74" t="str">
        <f t="shared" si="66"/>
        <v>0</v>
      </c>
      <c r="BP74" t="str">
        <f t="shared" si="67"/>
        <v>0</v>
      </c>
      <c r="BQ74" t="str">
        <f t="shared" si="68"/>
        <v>0</v>
      </c>
      <c r="BR74" t="str">
        <f t="shared" si="69"/>
        <v>0</v>
      </c>
      <c r="BS74" t="str">
        <f t="shared" si="70"/>
        <v>0</v>
      </c>
      <c r="BT74" t="str">
        <f t="shared" si="71"/>
        <v>0</v>
      </c>
      <c r="BU74" t="str">
        <f t="shared" si="72"/>
        <v>1</v>
      </c>
      <c r="BV74" t="str">
        <f t="shared" si="73"/>
        <v>0</v>
      </c>
      <c r="BW74" t="str">
        <f t="shared" si="74"/>
        <v>0</v>
      </c>
      <c r="BX74" t="str">
        <f t="shared" si="0"/>
        <v>0</v>
      </c>
      <c r="BY74" t="str">
        <f t="shared" si="75"/>
        <v>0</v>
      </c>
      <c r="BZ74" t="str">
        <f t="shared" si="76"/>
        <v>0</v>
      </c>
      <c r="CA74" t="str">
        <f t="shared" si="77"/>
        <v>1</v>
      </c>
      <c r="CB74" t="str">
        <f t="shared" si="78"/>
        <v>0</v>
      </c>
      <c r="CC74" t="str">
        <f t="shared" si="79"/>
        <v>0</v>
      </c>
      <c r="CD74" t="str">
        <f t="shared" si="80"/>
        <v>0</v>
      </c>
      <c r="CE74" t="str">
        <f t="shared" si="81"/>
        <v>1</v>
      </c>
      <c r="CF74" t="str">
        <f t="shared" si="82"/>
        <v>0</v>
      </c>
      <c r="CG74" t="str">
        <f t="shared" si="83"/>
        <v>0</v>
      </c>
      <c r="CH74" t="str">
        <f t="shared" si="84"/>
        <v>0</v>
      </c>
      <c r="CI74" t="str">
        <f t="shared" si="85"/>
        <v>0</v>
      </c>
      <c r="CJ74" t="str">
        <f t="shared" si="86"/>
        <v>0</v>
      </c>
      <c r="CK74" t="str">
        <f t="shared" si="87"/>
        <v>0</v>
      </c>
      <c r="CL74" t="str">
        <f t="shared" si="88"/>
        <v>0</v>
      </c>
      <c r="CM74" t="str">
        <f t="shared" si="89"/>
        <v>1</v>
      </c>
      <c r="CN74" t="str">
        <f t="shared" si="90"/>
        <v>0</v>
      </c>
      <c r="CO74" t="str">
        <f t="shared" si="91"/>
        <v>0</v>
      </c>
      <c r="CP74" t="str">
        <f t="shared" si="92"/>
        <v>0</v>
      </c>
      <c r="CQ74" t="str">
        <f t="shared" si="93"/>
        <v>0</v>
      </c>
      <c r="CR74" t="str">
        <f t="shared" si="94"/>
        <v>0</v>
      </c>
      <c r="CS74" t="str">
        <f t="shared" si="95"/>
        <v>0</v>
      </c>
      <c r="CT74" t="str">
        <f t="shared" si="96"/>
        <v>0</v>
      </c>
      <c r="CU74" t="str">
        <f t="shared" si="97"/>
        <v>0</v>
      </c>
      <c r="CV74" t="str">
        <f t="shared" si="98"/>
        <v>0</v>
      </c>
      <c r="CW74" t="str">
        <f t="shared" si="99"/>
        <v>0</v>
      </c>
      <c r="CX74" t="str">
        <f t="shared" si="100"/>
        <v>0</v>
      </c>
      <c r="CY74" t="str">
        <f t="shared" si="101"/>
        <v>0</v>
      </c>
      <c r="CZ74" t="str">
        <f t="shared" si="102"/>
        <v>0</v>
      </c>
      <c r="DA74" t="str">
        <f t="shared" si="1"/>
        <v>0</v>
      </c>
      <c r="DB74" t="str">
        <f t="shared" si="103"/>
        <v>0</v>
      </c>
      <c r="DC74" t="str">
        <f t="shared" si="104"/>
        <v>0</v>
      </c>
      <c r="DD74" t="str">
        <f t="shared" si="105"/>
        <v>0</v>
      </c>
      <c r="DE74" t="str">
        <f t="shared" si="106"/>
        <v>1</v>
      </c>
      <c r="DF74" t="str">
        <f t="shared" si="107"/>
        <v>0</v>
      </c>
      <c r="DG74" t="str">
        <f t="shared" si="108"/>
        <v>0</v>
      </c>
      <c r="DH74" t="str">
        <f>IF(ISNUMBER(SEARCH("menghindari dorongan fisik,",B74)),"1","0")</f>
        <v>0</v>
      </c>
      <c r="DI74" t="str">
        <f t="shared" si="109"/>
        <v>0</v>
      </c>
      <c r="DJ74" t="str">
        <f t="shared" si="110"/>
        <v>0</v>
      </c>
      <c r="DK74" t="str">
        <f t="shared" si="111"/>
        <v>0</v>
      </c>
      <c r="DL74" t="str">
        <f t="shared" si="112"/>
        <v>0</v>
      </c>
      <c r="DM74" t="str">
        <f t="shared" si="113"/>
        <v>1</v>
      </c>
      <c r="DN74" t="str">
        <f t="shared" si="114"/>
        <v>1</v>
      </c>
      <c r="DO74" t="str">
        <f t="shared" si="115"/>
        <v>0</v>
      </c>
      <c r="DP74" t="str">
        <f t="shared" si="116"/>
        <v>0</v>
      </c>
      <c r="DQ74" t="str">
        <f t="shared" si="117"/>
        <v>0</v>
      </c>
      <c r="DR74" t="str">
        <f t="shared" si="118"/>
        <v>0</v>
      </c>
      <c r="DS74" t="str">
        <f t="shared" si="119"/>
        <v>0</v>
      </c>
      <c r="DT74" t="str">
        <f t="shared" si="120"/>
        <v>0</v>
      </c>
      <c r="DU74" t="str">
        <f t="shared" si="121"/>
        <v>1</v>
      </c>
      <c r="DV74" t="str">
        <f t="shared" si="122"/>
        <v>0</v>
      </c>
      <c r="DW74" t="str">
        <f t="shared" si="123"/>
        <v>0</v>
      </c>
      <c r="DX74" t="str">
        <f t="shared" si="124"/>
        <v>0</v>
      </c>
      <c r="DY74" t="str">
        <f t="shared" si="125"/>
        <v>1</v>
      </c>
      <c r="DZ74" t="str">
        <f t="shared" si="126"/>
        <v>1</v>
      </c>
      <c r="EA74" t="str">
        <f t="shared" si="127"/>
        <v>0</v>
      </c>
      <c r="EB74" t="str">
        <f t="shared" si="128"/>
        <v>0</v>
      </c>
      <c r="EC74" t="str">
        <f t="shared" si="129"/>
        <v>0</v>
      </c>
      <c r="ED74" t="str">
        <f t="shared" si="130"/>
        <v>0</v>
      </c>
      <c r="EE74" t="str">
        <f t="shared" si="131"/>
        <v>0</v>
      </c>
      <c r="EF74" t="str">
        <f t="shared" si="132"/>
        <v>0</v>
      </c>
      <c r="EG74" t="str">
        <f t="shared" si="133"/>
        <v>1</v>
      </c>
      <c r="EH74" t="str">
        <f t="shared" si="134"/>
        <v>0</v>
      </c>
      <c r="EI74" t="str">
        <f t="shared" si="135"/>
        <v>0</v>
      </c>
      <c r="EJ74" t="str">
        <f t="shared" si="136"/>
        <v>1</v>
      </c>
      <c r="EK74" t="str">
        <f t="shared" si="137"/>
        <v>0</v>
      </c>
      <c r="EL74" t="str">
        <f t="shared" si="138"/>
        <v>0</v>
      </c>
      <c r="EM74" t="str">
        <f t="shared" si="139"/>
        <v>0</v>
      </c>
      <c r="EN74" t="str">
        <f t="shared" si="140"/>
        <v>0</v>
      </c>
    </row>
    <row r="75" spans="1:144" ht="39.950000000000003" customHeight="1" x14ac:dyDescent="0.25">
      <c r="A75" t="s">
        <v>208</v>
      </c>
      <c r="B75" t="s">
        <v>517</v>
      </c>
      <c r="C75" t="str">
        <f t="shared" si="141"/>
        <v>1</v>
      </c>
      <c r="D75" t="str">
        <f t="shared" si="3"/>
        <v>0</v>
      </c>
      <c r="E75" t="str">
        <f t="shared" si="4"/>
        <v>1</v>
      </c>
      <c r="F75" t="str">
        <f t="shared" si="5"/>
        <v>0</v>
      </c>
      <c r="G75" t="str">
        <f t="shared" si="6"/>
        <v>0</v>
      </c>
      <c r="H75" t="str">
        <f t="shared" si="7"/>
        <v>0</v>
      </c>
      <c r="I75" t="str">
        <f t="shared" si="8"/>
        <v>0</v>
      </c>
      <c r="J75" t="str">
        <f t="shared" si="9"/>
        <v>0</v>
      </c>
      <c r="K75" t="str">
        <f t="shared" si="10"/>
        <v>0</v>
      </c>
      <c r="L75" t="str">
        <f t="shared" si="11"/>
        <v>1</v>
      </c>
      <c r="M75" t="str">
        <f t="shared" si="12"/>
        <v>0</v>
      </c>
      <c r="N75" t="str">
        <f t="shared" si="13"/>
        <v>0</v>
      </c>
      <c r="O75" t="str">
        <f t="shared" si="14"/>
        <v>1</v>
      </c>
      <c r="P75" t="str">
        <f t="shared" si="15"/>
        <v>0</v>
      </c>
      <c r="Q75" t="str">
        <f t="shared" si="16"/>
        <v>0</v>
      </c>
      <c r="R75" t="str">
        <f t="shared" si="17"/>
        <v>0</v>
      </c>
      <c r="S75" t="str">
        <f t="shared" si="18"/>
        <v>1</v>
      </c>
      <c r="T75" t="str">
        <f t="shared" si="19"/>
        <v>0</v>
      </c>
      <c r="U75" t="str">
        <f t="shared" si="20"/>
        <v>0</v>
      </c>
      <c r="V75" t="str">
        <f t="shared" si="21"/>
        <v>0</v>
      </c>
      <c r="W75" t="str">
        <f t="shared" si="22"/>
        <v>0</v>
      </c>
      <c r="X75" t="str">
        <f t="shared" si="23"/>
        <v>0</v>
      </c>
      <c r="Y75" t="str">
        <f t="shared" si="24"/>
        <v>0</v>
      </c>
      <c r="Z75" t="str">
        <f t="shared" si="25"/>
        <v>0</v>
      </c>
      <c r="AA75" t="str">
        <f t="shared" si="26"/>
        <v>0</v>
      </c>
      <c r="AB75" t="str">
        <f t="shared" si="27"/>
        <v>0</v>
      </c>
      <c r="AC75" t="str">
        <f t="shared" si="28"/>
        <v>0</v>
      </c>
      <c r="AD75" t="str">
        <f t="shared" si="29"/>
        <v>1</v>
      </c>
      <c r="AE75" t="str">
        <f t="shared" si="30"/>
        <v>0</v>
      </c>
      <c r="AF75" t="str">
        <f t="shared" si="31"/>
        <v>0</v>
      </c>
      <c r="AG75" t="str">
        <f t="shared" si="32"/>
        <v>0</v>
      </c>
      <c r="AH75" t="str">
        <f t="shared" si="33"/>
        <v>0</v>
      </c>
      <c r="AI75" t="str">
        <f t="shared" si="34"/>
        <v>0</v>
      </c>
      <c r="AJ75" t="str">
        <f t="shared" si="35"/>
        <v>0</v>
      </c>
      <c r="AK75" t="str">
        <f t="shared" si="36"/>
        <v>0</v>
      </c>
      <c r="AL75" t="str">
        <f t="shared" si="37"/>
        <v>0</v>
      </c>
      <c r="AM75" t="str">
        <f t="shared" si="38"/>
        <v>0</v>
      </c>
      <c r="AN75" t="str">
        <f t="shared" si="39"/>
        <v>0</v>
      </c>
      <c r="AO75" t="str">
        <f t="shared" si="40"/>
        <v>1</v>
      </c>
      <c r="AP75" t="str">
        <f t="shared" si="41"/>
        <v>0</v>
      </c>
      <c r="AQ75" t="str">
        <f t="shared" si="42"/>
        <v>0</v>
      </c>
      <c r="AR75" t="str">
        <f t="shared" si="43"/>
        <v>0</v>
      </c>
      <c r="AS75" t="str">
        <f t="shared" si="44"/>
        <v>0</v>
      </c>
      <c r="AT75" t="str">
        <f t="shared" si="45"/>
        <v>0</v>
      </c>
      <c r="AU75" t="str">
        <f t="shared" si="46"/>
        <v>0</v>
      </c>
      <c r="AV75" t="str">
        <f t="shared" si="47"/>
        <v>0</v>
      </c>
      <c r="AW75" t="str">
        <f t="shared" si="48"/>
        <v>0</v>
      </c>
      <c r="AX75" t="str">
        <f t="shared" si="49"/>
        <v>0</v>
      </c>
      <c r="AY75" t="str">
        <f t="shared" si="50"/>
        <v>0</v>
      </c>
      <c r="AZ75" t="str">
        <f t="shared" si="51"/>
        <v>0</v>
      </c>
      <c r="BA75" t="str">
        <f t="shared" si="52"/>
        <v>0</v>
      </c>
      <c r="BB75" t="str">
        <f t="shared" si="53"/>
        <v>0</v>
      </c>
      <c r="BC75" t="str">
        <f t="shared" si="54"/>
        <v>0</v>
      </c>
      <c r="BD75" t="str">
        <f t="shared" si="55"/>
        <v>0</v>
      </c>
      <c r="BE75" t="str">
        <f t="shared" si="56"/>
        <v>0</v>
      </c>
      <c r="BF75" t="str">
        <f t="shared" si="57"/>
        <v>0</v>
      </c>
      <c r="BG75" t="str">
        <f t="shared" si="58"/>
        <v>0</v>
      </c>
      <c r="BH75" t="str">
        <f t="shared" si="59"/>
        <v>0</v>
      </c>
      <c r="BI75" t="str">
        <f t="shared" si="60"/>
        <v>0</v>
      </c>
      <c r="BJ75" t="str">
        <f t="shared" si="61"/>
        <v>1</v>
      </c>
      <c r="BK75" t="str">
        <f t="shared" si="62"/>
        <v>0</v>
      </c>
      <c r="BL75" t="str">
        <f t="shared" si="63"/>
        <v>0</v>
      </c>
      <c r="BM75" t="str">
        <f t="shared" si="64"/>
        <v>0</v>
      </c>
      <c r="BN75" t="str">
        <f t="shared" si="65"/>
        <v>0</v>
      </c>
      <c r="BO75" t="str">
        <f t="shared" si="66"/>
        <v>0</v>
      </c>
      <c r="BP75" t="str">
        <f t="shared" si="67"/>
        <v>0</v>
      </c>
      <c r="BQ75" t="str">
        <f t="shared" si="68"/>
        <v>0</v>
      </c>
      <c r="BR75" t="str">
        <f t="shared" si="69"/>
        <v>0</v>
      </c>
      <c r="BS75" t="str">
        <f t="shared" si="70"/>
        <v>0</v>
      </c>
      <c r="BT75" t="str">
        <f t="shared" si="71"/>
        <v>0</v>
      </c>
      <c r="BU75" t="str">
        <f t="shared" si="72"/>
        <v>0</v>
      </c>
      <c r="BV75" t="str">
        <f t="shared" si="73"/>
        <v>0</v>
      </c>
      <c r="BW75" t="str">
        <f t="shared" si="74"/>
        <v>0</v>
      </c>
      <c r="BX75" t="str">
        <f t="shared" si="0"/>
        <v>0</v>
      </c>
      <c r="BY75" t="str">
        <f t="shared" si="75"/>
        <v>0</v>
      </c>
      <c r="BZ75" t="str">
        <f t="shared" si="76"/>
        <v>0</v>
      </c>
      <c r="CA75" t="str">
        <f t="shared" si="77"/>
        <v>0</v>
      </c>
      <c r="CB75" t="str">
        <f t="shared" si="78"/>
        <v>0</v>
      </c>
      <c r="CC75" t="str">
        <f t="shared" si="79"/>
        <v>1</v>
      </c>
      <c r="CD75" t="str">
        <f t="shared" si="80"/>
        <v>0</v>
      </c>
      <c r="CE75" t="str">
        <f t="shared" si="81"/>
        <v>0</v>
      </c>
      <c r="CF75" t="str">
        <f t="shared" si="82"/>
        <v>0</v>
      </c>
      <c r="CG75" t="str">
        <f t="shared" si="83"/>
        <v>0</v>
      </c>
      <c r="CH75" t="str">
        <f t="shared" si="84"/>
        <v>0</v>
      </c>
      <c r="CI75" t="str">
        <f t="shared" si="85"/>
        <v>0</v>
      </c>
      <c r="CJ75" t="str">
        <f t="shared" si="86"/>
        <v>0</v>
      </c>
      <c r="CK75" t="str">
        <f t="shared" si="87"/>
        <v>0</v>
      </c>
      <c r="CL75" t="str">
        <f t="shared" si="88"/>
        <v>0</v>
      </c>
      <c r="CM75" t="str">
        <f t="shared" si="89"/>
        <v>0</v>
      </c>
      <c r="CN75" t="str">
        <f t="shared" si="90"/>
        <v>0</v>
      </c>
      <c r="CO75" t="str">
        <f t="shared" si="91"/>
        <v>0</v>
      </c>
      <c r="CP75" t="str">
        <f t="shared" si="92"/>
        <v>0</v>
      </c>
      <c r="CQ75" t="str">
        <f t="shared" si="93"/>
        <v>0</v>
      </c>
      <c r="CR75" t="str">
        <f t="shared" si="94"/>
        <v>0</v>
      </c>
      <c r="CS75" t="str">
        <f t="shared" si="95"/>
        <v>1</v>
      </c>
      <c r="CT75" t="str">
        <f t="shared" si="96"/>
        <v>0</v>
      </c>
      <c r="CU75" t="str">
        <f t="shared" si="97"/>
        <v>0</v>
      </c>
      <c r="CV75" t="str">
        <f t="shared" si="98"/>
        <v>0</v>
      </c>
      <c r="CW75" t="str">
        <f t="shared" si="99"/>
        <v>0</v>
      </c>
      <c r="CX75" t="str">
        <f t="shared" si="100"/>
        <v>0</v>
      </c>
      <c r="CY75" t="str">
        <f t="shared" si="101"/>
        <v>0</v>
      </c>
      <c r="CZ75" t="str">
        <f t="shared" si="102"/>
        <v>0</v>
      </c>
      <c r="DA75" t="str">
        <f t="shared" si="1"/>
        <v>1</v>
      </c>
      <c r="DB75" t="str">
        <f t="shared" si="103"/>
        <v>0</v>
      </c>
      <c r="DC75" t="str">
        <f t="shared" si="104"/>
        <v>0</v>
      </c>
      <c r="DD75" t="str">
        <f t="shared" si="105"/>
        <v>0</v>
      </c>
      <c r="DE75" t="str">
        <f t="shared" si="106"/>
        <v>0</v>
      </c>
      <c r="DF75" t="str">
        <f t="shared" si="107"/>
        <v>0</v>
      </c>
      <c r="DG75" t="str">
        <f t="shared" si="108"/>
        <v>0</v>
      </c>
      <c r="DH75" t="str">
        <f>IF(ISNUMBER(SEARCH("menghindari dorongan fisik,",B75)),"1","0")</f>
        <v>0</v>
      </c>
      <c r="DI75" t="str">
        <f t="shared" si="109"/>
        <v>0</v>
      </c>
      <c r="DJ75" t="str">
        <f t="shared" si="110"/>
        <v>0</v>
      </c>
      <c r="DK75" t="str">
        <f t="shared" si="111"/>
        <v>0</v>
      </c>
      <c r="DL75" t="str">
        <f t="shared" si="112"/>
        <v>1</v>
      </c>
      <c r="DM75" t="str">
        <f t="shared" si="113"/>
        <v>0</v>
      </c>
      <c r="DN75" t="str">
        <f t="shared" si="114"/>
        <v>0</v>
      </c>
      <c r="DO75" t="str">
        <f t="shared" si="115"/>
        <v>0</v>
      </c>
      <c r="DP75" t="str">
        <f t="shared" si="116"/>
        <v>0</v>
      </c>
      <c r="DQ75" t="str">
        <f t="shared" si="117"/>
        <v>0</v>
      </c>
      <c r="DR75" t="str">
        <f t="shared" si="118"/>
        <v>0</v>
      </c>
      <c r="DS75" t="str">
        <f t="shared" si="119"/>
        <v>1</v>
      </c>
      <c r="DT75" t="str">
        <f t="shared" si="120"/>
        <v>0</v>
      </c>
      <c r="DU75" t="str">
        <f t="shared" si="121"/>
        <v>0</v>
      </c>
      <c r="DV75" t="str">
        <f t="shared" si="122"/>
        <v>0</v>
      </c>
      <c r="DW75" t="str">
        <f t="shared" si="123"/>
        <v>0</v>
      </c>
      <c r="DX75" t="str">
        <f t="shared" si="124"/>
        <v>0</v>
      </c>
      <c r="DY75" t="str">
        <f t="shared" si="125"/>
        <v>0</v>
      </c>
      <c r="DZ75" t="str">
        <f t="shared" si="126"/>
        <v>0</v>
      </c>
      <c r="EA75" t="str">
        <f t="shared" si="127"/>
        <v>0</v>
      </c>
      <c r="EB75" t="str">
        <f t="shared" si="128"/>
        <v>0</v>
      </c>
      <c r="EC75" t="str">
        <f t="shared" si="129"/>
        <v>0</v>
      </c>
      <c r="ED75" t="str">
        <f t="shared" si="130"/>
        <v>0</v>
      </c>
      <c r="EE75" t="str">
        <f t="shared" si="131"/>
        <v>0</v>
      </c>
      <c r="EF75" t="str">
        <f t="shared" si="132"/>
        <v>0</v>
      </c>
      <c r="EG75" t="str">
        <f t="shared" si="133"/>
        <v>1</v>
      </c>
      <c r="EH75" t="str">
        <f t="shared" si="134"/>
        <v>0</v>
      </c>
      <c r="EI75" t="str">
        <f t="shared" si="135"/>
        <v>0</v>
      </c>
      <c r="EJ75" t="str">
        <f t="shared" si="136"/>
        <v>0</v>
      </c>
      <c r="EK75" t="str">
        <f t="shared" si="137"/>
        <v>0</v>
      </c>
      <c r="EL75" t="str">
        <f t="shared" si="138"/>
        <v>0</v>
      </c>
      <c r="EM75" t="str">
        <f t="shared" si="139"/>
        <v>0</v>
      </c>
      <c r="EN75" t="str">
        <f t="shared" si="140"/>
        <v>0</v>
      </c>
    </row>
    <row r="76" spans="1:144" ht="39.950000000000003" customHeight="1" x14ac:dyDescent="0.25">
      <c r="A76" t="s">
        <v>209</v>
      </c>
      <c r="B76" t="s">
        <v>511</v>
      </c>
      <c r="C76" t="str">
        <f t="shared" si="141"/>
        <v>0</v>
      </c>
      <c r="D76" t="str">
        <f t="shared" si="3"/>
        <v>0</v>
      </c>
      <c r="E76" t="str">
        <f t="shared" si="4"/>
        <v>0</v>
      </c>
      <c r="F76" t="str">
        <f t="shared" si="5"/>
        <v>0</v>
      </c>
      <c r="G76" t="str">
        <f t="shared" si="6"/>
        <v>0</v>
      </c>
      <c r="H76" t="str">
        <f t="shared" si="7"/>
        <v>0</v>
      </c>
      <c r="I76" t="str">
        <f t="shared" si="8"/>
        <v>0</v>
      </c>
      <c r="J76" t="str">
        <f t="shared" si="9"/>
        <v>0</v>
      </c>
      <c r="K76" t="str">
        <f t="shared" si="10"/>
        <v>0</v>
      </c>
      <c r="L76" t="str">
        <f t="shared" si="11"/>
        <v>0</v>
      </c>
      <c r="M76" t="str">
        <f t="shared" si="12"/>
        <v>0</v>
      </c>
      <c r="N76" t="str">
        <f t="shared" si="13"/>
        <v>0</v>
      </c>
      <c r="O76" t="str">
        <f t="shared" si="14"/>
        <v>0</v>
      </c>
      <c r="P76" t="str">
        <f t="shared" si="15"/>
        <v>0</v>
      </c>
      <c r="Q76" t="str">
        <f t="shared" si="16"/>
        <v>0</v>
      </c>
      <c r="R76" t="str">
        <f t="shared" si="17"/>
        <v>0</v>
      </c>
      <c r="S76" t="str">
        <f t="shared" si="18"/>
        <v>0</v>
      </c>
      <c r="T76" t="str">
        <f t="shared" si="19"/>
        <v>0</v>
      </c>
      <c r="U76" t="str">
        <f t="shared" si="20"/>
        <v>0</v>
      </c>
      <c r="V76" t="str">
        <f t="shared" si="21"/>
        <v>0</v>
      </c>
      <c r="W76" t="str">
        <f t="shared" si="22"/>
        <v>0</v>
      </c>
      <c r="X76" t="str">
        <f t="shared" si="23"/>
        <v>0</v>
      </c>
      <c r="Y76" t="str">
        <f t="shared" si="24"/>
        <v>0</v>
      </c>
      <c r="Z76" t="str">
        <f t="shared" si="25"/>
        <v>0</v>
      </c>
      <c r="AA76" t="str">
        <f t="shared" si="26"/>
        <v>0</v>
      </c>
      <c r="AB76" t="str">
        <f t="shared" si="27"/>
        <v>0</v>
      </c>
      <c r="AC76" t="str">
        <f t="shared" si="28"/>
        <v>0</v>
      </c>
      <c r="AD76" t="str">
        <f t="shared" si="29"/>
        <v>0</v>
      </c>
      <c r="AE76" t="str">
        <f t="shared" si="30"/>
        <v>0</v>
      </c>
      <c r="AF76" t="str">
        <f t="shared" si="31"/>
        <v>0</v>
      </c>
      <c r="AG76" t="str">
        <f t="shared" si="32"/>
        <v>0</v>
      </c>
      <c r="AH76" t="str">
        <f t="shared" si="33"/>
        <v>0</v>
      </c>
      <c r="AI76" t="str">
        <f t="shared" si="34"/>
        <v>0</v>
      </c>
      <c r="AJ76" t="str">
        <f t="shared" si="35"/>
        <v>0</v>
      </c>
      <c r="AK76" t="str">
        <f t="shared" si="36"/>
        <v>0</v>
      </c>
      <c r="AL76" t="str">
        <f t="shared" si="37"/>
        <v>0</v>
      </c>
      <c r="AM76" t="str">
        <f t="shared" si="38"/>
        <v>0</v>
      </c>
      <c r="AN76" t="str">
        <f t="shared" si="39"/>
        <v>0</v>
      </c>
      <c r="AO76" t="str">
        <f t="shared" si="40"/>
        <v>0</v>
      </c>
      <c r="AP76" t="str">
        <f t="shared" si="41"/>
        <v>0</v>
      </c>
      <c r="AQ76" t="str">
        <f t="shared" si="42"/>
        <v>0</v>
      </c>
      <c r="AR76" t="str">
        <f t="shared" si="43"/>
        <v>0</v>
      </c>
      <c r="AS76" t="str">
        <f t="shared" si="44"/>
        <v>0</v>
      </c>
      <c r="AT76" t="str">
        <f t="shared" si="45"/>
        <v>0</v>
      </c>
      <c r="AU76" t="str">
        <f t="shared" si="46"/>
        <v>0</v>
      </c>
      <c r="AV76" t="str">
        <f t="shared" si="47"/>
        <v>0</v>
      </c>
      <c r="AW76" t="str">
        <f t="shared" si="48"/>
        <v>0</v>
      </c>
      <c r="AX76" t="str">
        <f t="shared" si="49"/>
        <v>0</v>
      </c>
      <c r="AY76" t="str">
        <f t="shared" si="50"/>
        <v>0</v>
      </c>
      <c r="AZ76" t="str">
        <f t="shared" si="51"/>
        <v>0</v>
      </c>
      <c r="BA76" t="str">
        <f t="shared" si="52"/>
        <v>0</v>
      </c>
      <c r="BB76" t="str">
        <f t="shared" si="53"/>
        <v>0</v>
      </c>
      <c r="BC76" t="str">
        <f t="shared" si="54"/>
        <v>0</v>
      </c>
      <c r="BD76" t="str">
        <f t="shared" si="55"/>
        <v>0</v>
      </c>
      <c r="BE76" t="str">
        <f t="shared" si="56"/>
        <v>0</v>
      </c>
      <c r="BF76" t="str">
        <f t="shared" si="57"/>
        <v>0</v>
      </c>
      <c r="BG76" t="str">
        <f t="shared" si="58"/>
        <v>0</v>
      </c>
      <c r="BH76" t="str">
        <f t="shared" si="59"/>
        <v>0</v>
      </c>
      <c r="BI76" t="str">
        <f t="shared" si="60"/>
        <v>0</v>
      </c>
      <c r="BJ76" t="str">
        <f t="shared" si="61"/>
        <v>0</v>
      </c>
      <c r="BK76" t="str">
        <f t="shared" si="62"/>
        <v>0</v>
      </c>
      <c r="BL76" t="str">
        <f t="shared" si="63"/>
        <v>0</v>
      </c>
      <c r="BM76" t="str">
        <f t="shared" si="64"/>
        <v>0</v>
      </c>
      <c r="BN76" t="str">
        <f t="shared" si="65"/>
        <v>0</v>
      </c>
      <c r="BO76" t="str">
        <f t="shared" si="66"/>
        <v>0</v>
      </c>
      <c r="BP76" t="str">
        <f t="shared" si="67"/>
        <v>0</v>
      </c>
      <c r="BQ76" t="str">
        <f t="shared" si="68"/>
        <v>0</v>
      </c>
      <c r="BR76" t="str">
        <f t="shared" si="69"/>
        <v>0</v>
      </c>
      <c r="BS76" t="str">
        <f t="shared" si="70"/>
        <v>0</v>
      </c>
      <c r="BT76" t="str">
        <f t="shared" si="71"/>
        <v>0</v>
      </c>
      <c r="BU76" t="str">
        <f t="shared" si="72"/>
        <v>0</v>
      </c>
      <c r="BV76" t="str">
        <f t="shared" si="73"/>
        <v>0</v>
      </c>
      <c r="BW76" t="str">
        <f t="shared" si="74"/>
        <v>0</v>
      </c>
      <c r="BX76" t="str">
        <f t="shared" si="0"/>
        <v>0</v>
      </c>
      <c r="BY76" t="str">
        <f t="shared" si="75"/>
        <v>0</v>
      </c>
      <c r="BZ76" t="str">
        <f t="shared" si="76"/>
        <v>0</v>
      </c>
      <c r="CA76" t="str">
        <f t="shared" si="77"/>
        <v>0</v>
      </c>
      <c r="CB76" t="str">
        <f t="shared" si="78"/>
        <v>0</v>
      </c>
      <c r="CC76" t="str">
        <f t="shared" si="79"/>
        <v>0</v>
      </c>
      <c r="CD76" t="str">
        <f t="shared" si="80"/>
        <v>0</v>
      </c>
      <c r="CE76" t="str">
        <f t="shared" si="81"/>
        <v>0</v>
      </c>
      <c r="CF76" t="str">
        <f t="shared" si="82"/>
        <v>0</v>
      </c>
      <c r="CG76" t="str">
        <f t="shared" si="83"/>
        <v>0</v>
      </c>
      <c r="CH76" t="str">
        <f t="shared" si="84"/>
        <v>0</v>
      </c>
      <c r="CI76" t="str">
        <f t="shared" si="85"/>
        <v>0</v>
      </c>
      <c r="CJ76" t="str">
        <f t="shared" si="86"/>
        <v>0</v>
      </c>
      <c r="CK76" t="str">
        <f t="shared" si="87"/>
        <v>0</v>
      </c>
      <c r="CL76" t="str">
        <f t="shared" si="88"/>
        <v>0</v>
      </c>
      <c r="CM76" t="str">
        <f t="shared" si="89"/>
        <v>0</v>
      </c>
      <c r="CN76" t="str">
        <f t="shared" si="90"/>
        <v>0</v>
      </c>
      <c r="CO76" t="str">
        <f t="shared" si="91"/>
        <v>0</v>
      </c>
      <c r="CP76" t="str">
        <f t="shared" si="92"/>
        <v>0</v>
      </c>
      <c r="CQ76" t="str">
        <f t="shared" si="93"/>
        <v>0</v>
      </c>
      <c r="CR76" t="str">
        <f t="shared" si="94"/>
        <v>0</v>
      </c>
      <c r="CS76" t="str">
        <f t="shared" si="95"/>
        <v>0</v>
      </c>
      <c r="CT76" t="str">
        <f t="shared" si="96"/>
        <v>0</v>
      </c>
      <c r="CU76" t="str">
        <f t="shared" si="97"/>
        <v>0</v>
      </c>
      <c r="CV76" t="str">
        <f t="shared" si="98"/>
        <v>0</v>
      </c>
      <c r="CW76" t="str">
        <f t="shared" si="99"/>
        <v>0</v>
      </c>
      <c r="CX76" t="str">
        <f t="shared" si="100"/>
        <v>0</v>
      </c>
      <c r="CY76" t="str">
        <f t="shared" si="101"/>
        <v>0</v>
      </c>
      <c r="CZ76" t="str">
        <f t="shared" si="102"/>
        <v>0</v>
      </c>
      <c r="DA76" t="str">
        <f t="shared" si="1"/>
        <v>0</v>
      </c>
      <c r="DB76" t="str">
        <f t="shared" si="103"/>
        <v>0</v>
      </c>
      <c r="DC76" t="str">
        <f t="shared" si="104"/>
        <v>0</v>
      </c>
      <c r="DD76" t="str">
        <f t="shared" si="105"/>
        <v>0</v>
      </c>
      <c r="DE76" t="str">
        <f t="shared" si="106"/>
        <v>0</v>
      </c>
      <c r="DF76" t="str">
        <f t="shared" si="107"/>
        <v>0</v>
      </c>
      <c r="DG76" t="str">
        <f t="shared" si="108"/>
        <v>0</v>
      </c>
      <c r="DH76" t="str">
        <f>IF(ISNUMBER(SEARCH("menghindari dorongan fisik,",B76)),"1","0")</f>
        <v>0</v>
      </c>
      <c r="DI76" t="str">
        <f t="shared" si="109"/>
        <v>0</v>
      </c>
      <c r="DJ76" t="str">
        <f t="shared" si="110"/>
        <v>0</v>
      </c>
      <c r="DK76" t="str">
        <f t="shared" si="111"/>
        <v>0</v>
      </c>
      <c r="DL76" t="str">
        <f t="shared" si="112"/>
        <v>0</v>
      </c>
      <c r="DM76" t="str">
        <f t="shared" si="113"/>
        <v>0</v>
      </c>
      <c r="DN76" t="str">
        <f t="shared" si="114"/>
        <v>0</v>
      </c>
      <c r="DO76" t="str">
        <f t="shared" si="115"/>
        <v>0</v>
      </c>
      <c r="DP76" t="str">
        <f t="shared" si="116"/>
        <v>0</v>
      </c>
      <c r="DQ76" t="str">
        <f t="shared" si="117"/>
        <v>0</v>
      </c>
      <c r="DR76" t="str">
        <f t="shared" si="118"/>
        <v>0</v>
      </c>
      <c r="DS76" t="str">
        <f t="shared" si="119"/>
        <v>0</v>
      </c>
      <c r="DT76" t="str">
        <f t="shared" si="120"/>
        <v>0</v>
      </c>
      <c r="DU76" t="str">
        <f t="shared" si="121"/>
        <v>0</v>
      </c>
      <c r="DV76" t="str">
        <f t="shared" si="122"/>
        <v>0</v>
      </c>
      <c r="DW76" t="str">
        <f t="shared" si="123"/>
        <v>0</v>
      </c>
      <c r="DX76" t="str">
        <f t="shared" si="124"/>
        <v>0</v>
      </c>
      <c r="DY76" t="str">
        <f t="shared" si="125"/>
        <v>0</v>
      </c>
      <c r="DZ76" t="str">
        <f t="shared" si="126"/>
        <v>0</v>
      </c>
      <c r="EA76" t="str">
        <f t="shared" si="127"/>
        <v>0</v>
      </c>
      <c r="EB76" t="str">
        <f t="shared" si="128"/>
        <v>0</v>
      </c>
      <c r="EC76" t="str">
        <f t="shared" si="129"/>
        <v>0</v>
      </c>
      <c r="ED76" t="str">
        <f t="shared" si="130"/>
        <v>0</v>
      </c>
      <c r="EE76" t="str">
        <f t="shared" si="131"/>
        <v>0</v>
      </c>
      <c r="EF76" t="str">
        <f t="shared" si="132"/>
        <v>0</v>
      </c>
      <c r="EG76" t="str">
        <f t="shared" si="133"/>
        <v>0</v>
      </c>
      <c r="EH76" t="str">
        <f t="shared" si="134"/>
        <v>0</v>
      </c>
      <c r="EI76" t="str">
        <f t="shared" si="135"/>
        <v>0</v>
      </c>
      <c r="EJ76" t="str">
        <f t="shared" si="136"/>
        <v>0</v>
      </c>
      <c r="EK76" t="str">
        <f t="shared" si="137"/>
        <v>0</v>
      </c>
      <c r="EL76" t="str">
        <f t="shared" si="138"/>
        <v>0</v>
      </c>
      <c r="EM76" t="str">
        <f t="shared" si="139"/>
        <v>0</v>
      </c>
      <c r="EN76" t="str">
        <f t="shared" si="140"/>
        <v>0</v>
      </c>
    </row>
    <row r="77" spans="1:144" ht="39.950000000000003" customHeight="1" x14ac:dyDescent="0.25">
      <c r="A77" t="s">
        <v>210</v>
      </c>
      <c r="B77" t="s">
        <v>518</v>
      </c>
      <c r="C77" t="str">
        <f t="shared" si="141"/>
        <v>1</v>
      </c>
      <c r="D77" t="str">
        <f t="shared" si="3"/>
        <v>0</v>
      </c>
      <c r="E77" t="str">
        <f t="shared" si="4"/>
        <v>0</v>
      </c>
      <c r="F77" t="str">
        <f t="shared" si="5"/>
        <v>1</v>
      </c>
      <c r="G77" t="str">
        <f t="shared" si="6"/>
        <v>0</v>
      </c>
      <c r="H77" t="str">
        <f t="shared" si="7"/>
        <v>0</v>
      </c>
      <c r="I77" t="str">
        <f t="shared" si="8"/>
        <v>0</v>
      </c>
      <c r="J77" t="str">
        <f t="shared" si="9"/>
        <v>0</v>
      </c>
      <c r="K77" t="str">
        <f t="shared" si="10"/>
        <v>0</v>
      </c>
      <c r="L77" t="str">
        <f t="shared" si="11"/>
        <v>0</v>
      </c>
      <c r="M77" t="str">
        <f t="shared" si="12"/>
        <v>1</v>
      </c>
      <c r="N77" t="str">
        <f t="shared" si="13"/>
        <v>0</v>
      </c>
      <c r="O77" t="str">
        <f t="shared" si="14"/>
        <v>1</v>
      </c>
      <c r="P77" t="str">
        <f t="shared" si="15"/>
        <v>0</v>
      </c>
      <c r="Q77" t="str">
        <f t="shared" si="16"/>
        <v>0</v>
      </c>
      <c r="R77" t="str">
        <f t="shared" si="17"/>
        <v>0</v>
      </c>
      <c r="S77" t="str">
        <f t="shared" si="18"/>
        <v>1</v>
      </c>
      <c r="T77" t="str">
        <f t="shared" si="19"/>
        <v>0</v>
      </c>
      <c r="U77" t="str">
        <f t="shared" si="20"/>
        <v>0</v>
      </c>
      <c r="V77" t="str">
        <f t="shared" si="21"/>
        <v>0</v>
      </c>
      <c r="W77" t="str">
        <f t="shared" si="22"/>
        <v>0</v>
      </c>
      <c r="X77" t="str">
        <f t="shared" si="23"/>
        <v>0</v>
      </c>
      <c r="Y77" t="str">
        <f t="shared" si="24"/>
        <v>0</v>
      </c>
      <c r="Z77" t="str">
        <f t="shared" si="25"/>
        <v>0</v>
      </c>
      <c r="AA77" t="str">
        <f t="shared" si="26"/>
        <v>0</v>
      </c>
      <c r="AB77" t="str">
        <f t="shared" si="27"/>
        <v>0</v>
      </c>
      <c r="AC77" t="str">
        <f t="shared" si="28"/>
        <v>1</v>
      </c>
      <c r="AD77" t="str">
        <f t="shared" si="29"/>
        <v>0</v>
      </c>
      <c r="AE77" t="str">
        <f t="shared" si="30"/>
        <v>0</v>
      </c>
      <c r="AF77" t="str">
        <f t="shared" si="31"/>
        <v>0</v>
      </c>
      <c r="AG77" t="str">
        <f t="shared" si="32"/>
        <v>0</v>
      </c>
      <c r="AH77" t="str">
        <f t="shared" si="33"/>
        <v>0</v>
      </c>
      <c r="AI77" t="str">
        <f t="shared" si="34"/>
        <v>0</v>
      </c>
      <c r="AJ77" t="str">
        <f t="shared" si="35"/>
        <v>0</v>
      </c>
      <c r="AK77" t="str">
        <f t="shared" si="36"/>
        <v>0</v>
      </c>
      <c r="AL77" t="str">
        <f t="shared" si="37"/>
        <v>0</v>
      </c>
      <c r="AM77" t="str">
        <f t="shared" si="38"/>
        <v>0</v>
      </c>
      <c r="AN77" t="str">
        <f t="shared" si="39"/>
        <v>0</v>
      </c>
      <c r="AO77" t="str">
        <f t="shared" si="40"/>
        <v>0</v>
      </c>
      <c r="AP77" t="str">
        <f t="shared" si="41"/>
        <v>0</v>
      </c>
      <c r="AQ77" t="str">
        <f t="shared" si="42"/>
        <v>0</v>
      </c>
      <c r="AR77" t="str">
        <f t="shared" si="43"/>
        <v>1</v>
      </c>
      <c r="AS77" t="str">
        <f t="shared" si="44"/>
        <v>0</v>
      </c>
      <c r="AT77" t="str">
        <f t="shared" si="45"/>
        <v>0</v>
      </c>
      <c r="AU77" t="str">
        <f t="shared" si="46"/>
        <v>0</v>
      </c>
      <c r="AV77" t="str">
        <f t="shared" si="47"/>
        <v>0</v>
      </c>
      <c r="AW77" t="str">
        <f t="shared" si="48"/>
        <v>0</v>
      </c>
      <c r="AX77" t="str">
        <f t="shared" si="49"/>
        <v>1</v>
      </c>
      <c r="AY77" t="str">
        <f t="shared" si="50"/>
        <v>0</v>
      </c>
      <c r="AZ77" t="str">
        <f t="shared" si="51"/>
        <v>0</v>
      </c>
      <c r="BA77" t="str">
        <f t="shared" si="52"/>
        <v>0</v>
      </c>
      <c r="BB77" t="str">
        <f t="shared" si="53"/>
        <v>0</v>
      </c>
      <c r="BC77" t="str">
        <f t="shared" si="54"/>
        <v>0</v>
      </c>
      <c r="BD77" t="str">
        <f t="shared" si="55"/>
        <v>0</v>
      </c>
      <c r="BE77" t="str">
        <f t="shared" si="56"/>
        <v>0</v>
      </c>
      <c r="BF77" t="str">
        <f t="shared" si="57"/>
        <v>0</v>
      </c>
      <c r="BG77" t="str">
        <f t="shared" si="58"/>
        <v>0</v>
      </c>
      <c r="BH77" t="str">
        <f t="shared" si="59"/>
        <v>0</v>
      </c>
      <c r="BI77" t="str">
        <f t="shared" si="60"/>
        <v>0</v>
      </c>
      <c r="BJ77" t="str">
        <f t="shared" si="61"/>
        <v>1</v>
      </c>
      <c r="BK77" t="str">
        <f t="shared" si="62"/>
        <v>0</v>
      </c>
      <c r="BL77" t="str">
        <f t="shared" si="63"/>
        <v>0</v>
      </c>
      <c r="BM77" t="str">
        <f t="shared" si="64"/>
        <v>0</v>
      </c>
      <c r="BN77" t="str">
        <f t="shared" si="65"/>
        <v>0</v>
      </c>
      <c r="BO77" t="str">
        <f t="shared" si="66"/>
        <v>0</v>
      </c>
      <c r="BP77" t="str">
        <f t="shared" si="67"/>
        <v>0</v>
      </c>
      <c r="BQ77" t="str">
        <f t="shared" si="68"/>
        <v>0</v>
      </c>
      <c r="BR77" t="str">
        <f t="shared" si="69"/>
        <v>0</v>
      </c>
      <c r="BS77" t="str">
        <f t="shared" si="70"/>
        <v>0</v>
      </c>
      <c r="BT77" t="str">
        <f t="shared" si="71"/>
        <v>0</v>
      </c>
      <c r="BU77" t="str">
        <f t="shared" si="72"/>
        <v>0</v>
      </c>
      <c r="BV77" t="str">
        <f t="shared" si="73"/>
        <v>0</v>
      </c>
      <c r="BW77" t="str">
        <f t="shared" si="74"/>
        <v>0</v>
      </c>
      <c r="BX77" t="str">
        <f t="shared" si="0"/>
        <v>1</v>
      </c>
      <c r="BY77" t="str">
        <f t="shared" si="75"/>
        <v>0</v>
      </c>
      <c r="BZ77" t="str">
        <f t="shared" si="76"/>
        <v>0</v>
      </c>
      <c r="CA77" t="str">
        <f t="shared" si="77"/>
        <v>0</v>
      </c>
      <c r="CB77" t="str">
        <f t="shared" si="78"/>
        <v>0</v>
      </c>
      <c r="CC77" t="str">
        <f t="shared" si="79"/>
        <v>0</v>
      </c>
      <c r="CD77" t="str">
        <f t="shared" si="80"/>
        <v>0</v>
      </c>
      <c r="CE77" t="str">
        <f t="shared" si="81"/>
        <v>0</v>
      </c>
      <c r="CF77" t="str">
        <f t="shared" si="82"/>
        <v>0</v>
      </c>
      <c r="CG77" t="str">
        <f t="shared" si="83"/>
        <v>1</v>
      </c>
      <c r="CH77" t="str">
        <f t="shared" si="84"/>
        <v>0</v>
      </c>
      <c r="CI77" t="str">
        <f t="shared" si="85"/>
        <v>0</v>
      </c>
      <c r="CJ77" t="str">
        <f t="shared" si="86"/>
        <v>0</v>
      </c>
      <c r="CK77" t="str">
        <f t="shared" si="87"/>
        <v>0</v>
      </c>
      <c r="CL77" t="str">
        <f t="shared" si="88"/>
        <v>0</v>
      </c>
      <c r="CM77" t="str">
        <f t="shared" si="89"/>
        <v>0</v>
      </c>
      <c r="CN77" t="str">
        <f t="shared" si="90"/>
        <v>0</v>
      </c>
      <c r="CO77" t="str">
        <f t="shared" si="91"/>
        <v>0</v>
      </c>
      <c r="CP77" t="str">
        <f t="shared" si="92"/>
        <v>0</v>
      </c>
      <c r="CQ77" t="str">
        <f t="shared" si="93"/>
        <v>0</v>
      </c>
      <c r="CR77" t="str">
        <f t="shared" si="94"/>
        <v>0</v>
      </c>
      <c r="CS77" t="str">
        <f t="shared" si="95"/>
        <v>1</v>
      </c>
      <c r="CT77" t="str">
        <f t="shared" si="96"/>
        <v>0</v>
      </c>
      <c r="CU77" t="str">
        <f t="shared" si="97"/>
        <v>0</v>
      </c>
      <c r="CV77" t="str">
        <f t="shared" si="98"/>
        <v>0</v>
      </c>
      <c r="CW77" t="str">
        <f t="shared" si="99"/>
        <v>0</v>
      </c>
      <c r="CX77" t="str">
        <f t="shared" si="100"/>
        <v>0</v>
      </c>
      <c r="CY77" t="str">
        <f t="shared" si="101"/>
        <v>0</v>
      </c>
      <c r="CZ77" t="str">
        <f t="shared" si="102"/>
        <v>0</v>
      </c>
      <c r="DA77" t="str">
        <f t="shared" si="1"/>
        <v>0</v>
      </c>
      <c r="DB77" t="str">
        <f t="shared" si="103"/>
        <v>0</v>
      </c>
      <c r="DC77" t="str">
        <f t="shared" si="104"/>
        <v>0</v>
      </c>
      <c r="DD77" t="str">
        <f t="shared" si="105"/>
        <v>1</v>
      </c>
      <c r="DE77" t="str">
        <f t="shared" si="106"/>
        <v>0</v>
      </c>
      <c r="DF77" t="str">
        <f t="shared" si="107"/>
        <v>0</v>
      </c>
      <c r="DG77" t="str">
        <f t="shared" si="108"/>
        <v>0</v>
      </c>
      <c r="DH77" t="str">
        <f>IF(ISNUMBER(SEARCH("menghindari dorongan fisik,",B77)),"1","0")</f>
        <v>0</v>
      </c>
      <c r="DI77" t="str">
        <f t="shared" si="109"/>
        <v>0</v>
      </c>
      <c r="DJ77" t="str">
        <f t="shared" si="110"/>
        <v>0</v>
      </c>
      <c r="DK77" t="str">
        <f t="shared" si="111"/>
        <v>0</v>
      </c>
      <c r="DL77" t="str">
        <f t="shared" si="112"/>
        <v>0</v>
      </c>
      <c r="DM77" t="str">
        <f t="shared" si="113"/>
        <v>1</v>
      </c>
      <c r="DN77" t="str">
        <f t="shared" si="114"/>
        <v>0</v>
      </c>
      <c r="DO77" t="str">
        <f t="shared" si="115"/>
        <v>0</v>
      </c>
      <c r="DP77" t="str">
        <f t="shared" si="116"/>
        <v>0</v>
      </c>
      <c r="DQ77" t="str">
        <f t="shared" si="117"/>
        <v>0</v>
      </c>
      <c r="DR77" t="str">
        <f t="shared" si="118"/>
        <v>0</v>
      </c>
      <c r="DS77" t="str">
        <f t="shared" si="119"/>
        <v>0</v>
      </c>
      <c r="DT77" t="str">
        <f t="shared" si="120"/>
        <v>0</v>
      </c>
      <c r="DU77" t="str">
        <f t="shared" si="121"/>
        <v>1</v>
      </c>
      <c r="DV77" t="str">
        <f t="shared" si="122"/>
        <v>0</v>
      </c>
      <c r="DW77" t="str">
        <f t="shared" si="123"/>
        <v>0</v>
      </c>
      <c r="DX77" t="str">
        <f t="shared" si="124"/>
        <v>0</v>
      </c>
      <c r="DY77" t="str">
        <f t="shared" si="125"/>
        <v>0</v>
      </c>
      <c r="DZ77" t="str">
        <f t="shared" si="126"/>
        <v>1</v>
      </c>
      <c r="EA77" t="str">
        <f t="shared" si="127"/>
        <v>0</v>
      </c>
      <c r="EB77" t="str">
        <f t="shared" si="128"/>
        <v>0</v>
      </c>
      <c r="EC77" t="str">
        <f t="shared" si="129"/>
        <v>0</v>
      </c>
      <c r="ED77" t="str">
        <f t="shared" si="130"/>
        <v>0</v>
      </c>
      <c r="EE77" t="str">
        <f t="shared" si="131"/>
        <v>0</v>
      </c>
      <c r="EF77" t="str">
        <f t="shared" si="132"/>
        <v>0</v>
      </c>
      <c r="EG77" t="str">
        <f t="shared" si="133"/>
        <v>1</v>
      </c>
      <c r="EH77" t="str">
        <f t="shared" si="134"/>
        <v>0</v>
      </c>
      <c r="EI77" t="str">
        <f t="shared" si="135"/>
        <v>0</v>
      </c>
      <c r="EJ77" t="str">
        <f t="shared" si="136"/>
        <v>0</v>
      </c>
      <c r="EK77" t="str">
        <f t="shared" si="137"/>
        <v>0</v>
      </c>
      <c r="EL77" t="str">
        <f t="shared" si="138"/>
        <v>0</v>
      </c>
      <c r="EM77" t="str">
        <f t="shared" si="139"/>
        <v>0</v>
      </c>
      <c r="EN77" t="str">
        <f t="shared" si="140"/>
        <v>0</v>
      </c>
    </row>
    <row r="78" spans="1:144" ht="39.950000000000003" customHeight="1" x14ac:dyDescent="0.25">
      <c r="A78" t="s">
        <v>211</v>
      </c>
      <c r="C78" t="str">
        <f t="shared" si="141"/>
        <v>0</v>
      </c>
      <c r="D78" t="str">
        <f t="shared" si="3"/>
        <v>0</v>
      </c>
      <c r="E78" t="str">
        <f t="shared" si="4"/>
        <v>0</v>
      </c>
      <c r="F78" t="str">
        <f t="shared" si="5"/>
        <v>0</v>
      </c>
      <c r="G78" t="str">
        <f t="shared" si="6"/>
        <v>0</v>
      </c>
      <c r="H78" t="str">
        <f t="shared" si="7"/>
        <v>0</v>
      </c>
      <c r="I78" t="str">
        <f t="shared" si="8"/>
        <v>0</v>
      </c>
      <c r="J78" t="str">
        <f t="shared" si="9"/>
        <v>0</v>
      </c>
      <c r="K78" t="str">
        <f t="shared" si="10"/>
        <v>0</v>
      </c>
      <c r="L78" t="str">
        <f t="shared" si="11"/>
        <v>0</v>
      </c>
      <c r="M78" t="str">
        <f t="shared" si="12"/>
        <v>0</v>
      </c>
      <c r="N78" t="str">
        <f t="shared" si="13"/>
        <v>0</v>
      </c>
      <c r="O78" t="str">
        <f t="shared" si="14"/>
        <v>0</v>
      </c>
      <c r="P78" t="str">
        <f t="shared" si="15"/>
        <v>0</v>
      </c>
      <c r="Q78" t="str">
        <f t="shared" si="16"/>
        <v>0</v>
      </c>
      <c r="R78" t="str">
        <f t="shared" si="17"/>
        <v>0</v>
      </c>
      <c r="S78" t="str">
        <f t="shared" si="18"/>
        <v>0</v>
      </c>
      <c r="T78" t="str">
        <f t="shared" si="19"/>
        <v>0</v>
      </c>
      <c r="U78" t="str">
        <f t="shared" si="20"/>
        <v>0</v>
      </c>
      <c r="V78" t="str">
        <f t="shared" si="21"/>
        <v>0</v>
      </c>
      <c r="W78" t="str">
        <f t="shared" si="22"/>
        <v>0</v>
      </c>
      <c r="X78" t="str">
        <f t="shared" si="23"/>
        <v>0</v>
      </c>
      <c r="Y78" t="str">
        <f t="shared" si="24"/>
        <v>0</v>
      </c>
      <c r="Z78" t="str">
        <f t="shared" si="25"/>
        <v>0</v>
      </c>
      <c r="AA78" t="str">
        <f t="shared" si="26"/>
        <v>0</v>
      </c>
      <c r="AB78" t="str">
        <f t="shared" si="27"/>
        <v>0</v>
      </c>
      <c r="AC78" t="str">
        <f t="shared" si="28"/>
        <v>0</v>
      </c>
      <c r="AD78" t="str">
        <f t="shared" si="29"/>
        <v>0</v>
      </c>
      <c r="AE78" t="str">
        <f t="shared" si="30"/>
        <v>0</v>
      </c>
      <c r="AF78" t="str">
        <f t="shared" si="31"/>
        <v>0</v>
      </c>
      <c r="AG78" t="str">
        <f t="shared" si="32"/>
        <v>0</v>
      </c>
      <c r="AH78" t="str">
        <f t="shared" si="33"/>
        <v>0</v>
      </c>
      <c r="AI78" t="str">
        <f t="shared" si="34"/>
        <v>0</v>
      </c>
      <c r="AJ78" t="str">
        <f t="shared" si="35"/>
        <v>0</v>
      </c>
      <c r="AK78" t="str">
        <f t="shared" si="36"/>
        <v>0</v>
      </c>
      <c r="AL78" t="str">
        <f t="shared" si="37"/>
        <v>0</v>
      </c>
      <c r="AM78" t="str">
        <f t="shared" si="38"/>
        <v>0</v>
      </c>
      <c r="AN78" t="str">
        <f t="shared" si="39"/>
        <v>0</v>
      </c>
      <c r="AO78" t="str">
        <f t="shared" si="40"/>
        <v>0</v>
      </c>
      <c r="AP78" t="str">
        <f t="shared" si="41"/>
        <v>0</v>
      </c>
      <c r="AQ78" t="str">
        <f t="shared" si="42"/>
        <v>0</v>
      </c>
      <c r="AR78" t="str">
        <f t="shared" si="43"/>
        <v>0</v>
      </c>
      <c r="AS78" t="str">
        <f t="shared" si="44"/>
        <v>0</v>
      </c>
      <c r="AT78" t="str">
        <f t="shared" si="45"/>
        <v>0</v>
      </c>
      <c r="AU78" t="str">
        <f t="shared" si="46"/>
        <v>0</v>
      </c>
      <c r="AV78" t="str">
        <f t="shared" si="47"/>
        <v>0</v>
      </c>
      <c r="AW78" t="str">
        <f t="shared" si="48"/>
        <v>0</v>
      </c>
      <c r="AX78" t="str">
        <f t="shared" si="49"/>
        <v>0</v>
      </c>
      <c r="AY78" t="str">
        <f t="shared" si="50"/>
        <v>0</v>
      </c>
      <c r="AZ78" t="str">
        <f t="shared" si="51"/>
        <v>0</v>
      </c>
      <c r="BA78" t="str">
        <f t="shared" si="52"/>
        <v>0</v>
      </c>
      <c r="BB78" t="str">
        <f t="shared" si="53"/>
        <v>0</v>
      </c>
      <c r="BC78" t="str">
        <f t="shared" si="54"/>
        <v>0</v>
      </c>
      <c r="BD78" t="str">
        <f t="shared" si="55"/>
        <v>0</v>
      </c>
      <c r="BE78" t="str">
        <f t="shared" si="56"/>
        <v>0</v>
      </c>
      <c r="BF78" t="str">
        <f t="shared" si="57"/>
        <v>0</v>
      </c>
      <c r="BG78" t="str">
        <f t="shared" si="58"/>
        <v>0</v>
      </c>
      <c r="BH78" t="str">
        <f t="shared" si="59"/>
        <v>0</v>
      </c>
      <c r="BI78" t="str">
        <f t="shared" si="60"/>
        <v>0</v>
      </c>
      <c r="BJ78" t="str">
        <f t="shared" si="61"/>
        <v>0</v>
      </c>
      <c r="BK78" t="str">
        <f t="shared" si="62"/>
        <v>0</v>
      </c>
      <c r="BL78" t="str">
        <f t="shared" si="63"/>
        <v>0</v>
      </c>
      <c r="BM78" t="str">
        <f t="shared" si="64"/>
        <v>0</v>
      </c>
      <c r="BN78" t="str">
        <f t="shared" si="65"/>
        <v>0</v>
      </c>
      <c r="BO78" t="str">
        <f t="shared" si="66"/>
        <v>0</v>
      </c>
      <c r="BP78" t="str">
        <f t="shared" si="67"/>
        <v>0</v>
      </c>
      <c r="BQ78" t="str">
        <f t="shared" si="68"/>
        <v>0</v>
      </c>
      <c r="BR78" t="str">
        <f t="shared" si="69"/>
        <v>0</v>
      </c>
      <c r="BS78" t="str">
        <f t="shared" si="70"/>
        <v>0</v>
      </c>
      <c r="BT78" t="str">
        <f t="shared" si="71"/>
        <v>0</v>
      </c>
      <c r="BU78" t="str">
        <f t="shared" si="72"/>
        <v>0</v>
      </c>
      <c r="BV78" t="str">
        <f t="shared" si="73"/>
        <v>0</v>
      </c>
      <c r="BW78" t="str">
        <f t="shared" si="74"/>
        <v>0</v>
      </c>
      <c r="BX78" t="str">
        <f t="shared" si="0"/>
        <v>0</v>
      </c>
      <c r="BY78" t="str">
        <f t="shared" si="75"/>
        <v>0</v>
      </c>
      <c r="BZ78" t="str">
        <f t="shared" si="76"/>
        <v>0</v>
      </c>
      <c r="CA78" t="str">
        <f t="shared" si="77"/>
        <v>0</v>
      </c>
      <c r="CB78" t="str">
        <f t="shared" si="78"/>
        <v>0</v>
      </c>
      <c r="CC78" t="str">
        <f t="shared" si="79"/>
        <v>0</v>
      </c>
      <c r="CD78" t="str">
        <f t="shared" si="80"/>
        <v>0</v>
      </c>
      <c r="CE78" t="str">
        <f t="shared" si="81"/>
        <v>0</v>
      </c>
      <c r="CF78" t="str">
        <f t="shared" si="82"/>
        <v>0</v>
      </c>
      <c r="CG78" t="str">
        <f t="shared" si="83"/>
        <v>0</v>
      </c>
      <c r="CH78" t="str">
        <f t="shared" si="84"/>
        <v>0</v>
      </c>
      <c r="CI78" t="str">
        <f t="shared" si="85"/>
        <v>0</v>
      </c>
      <c r="CJ78" t="str">
        <f t="shared" si="86"/>
        <v>0</v>
      </c>
      <c r="CK78" t="str">
        <f t="shared" si="87"/>
        <v>0</v>
      </c>
      <c r="CL78" t="str">
        <f t="shared" si="88"/>
        <v>0</v>
      </c>
      <c r="CM78" t="str">
        <f t="shared" si="89"/>
        <v>0</v>
      </c>
      <c r="CN78" t="str">
        <f t="shared" si="90"/>
        <v>0</v>
      </c>
      <c r="CO78" t="str">
        <f t="shared" si="91"/>
        <v>0</v>
      </c>
      <c r="CP78" t="str">
        <f t="shared" si="92"/>
        <v>0</v>
      </c>
      <c r="CQ78" t="str">
        <f t="shared" si="93"/>
        <v>0</v>
      </c>
      <c r="CR78" t="str">
        <f t="shared" si="94"/>
        <v>0</v>
      </c>
      <c r="CS78" t="str">
        <f t="shared" si="95"/>
        <v>0</v>
      </c>
      <c r="CT78" t="str">
        <f t="shared" si="96"/>
        <v>0</v>
      </c>
      <c r="CU78" t="str">
        <f t="shared" si="97"/>
        <v>0</v>
      </c>
      <c r="CV78" t="str">
        <f t="shared" si="98"/>
        <v>0</v>
      </c>
      <c r="CW78" t="str">
        <f t="shared" si="99"/>
        <v>0</v>
      </c>
      <c r="CX78" t="str">
        <f t="shared" si="100"/>
        <v>0</v>
      </c>
      <c r="CY78" t="str">
        <f t="shared" si="101"/>
        <v>0</v>
      </c>
      <c r="CZ78" t="str">
        <f t="shared" si="102"/>
        <v>0</v>
      </c>
      <c r="DA78" t="str">
        <f t="shared" si="1"/>
        <v>0</v>
      </c>
      <c r="DB78" t="str">
        <f t="shared" si="103"/>
        <v>0</v>
      </c>
      <c r="DC78" t="str">
        <f t="shared" si="104"/>
        <v>0</v>
      </c>
      <c r="DD78" t="str">
        <f t="shared" si="105"/>
        <v>0</v>
      </c>
      <c r="DE78" t="str">
        <f t="shared" si="106"/>
        <v>0</v>
      </c>
      <c r="DF78" t="str">
        <f t="shared" si="107"/>
        <v>0</v>
      </c>
      <c r="DG78" t="str">
        <f t="shared" si="108"/>
        <v>0</v>
      </c>
      <c r="DH78" t="str">
        <f>IF(ISNUMBER(SEARCH("menghindari dorongan fisik,",B78)),"1","0")</f>
        <v>0</v>
      </c>
      <c r="DI78" t="str">
        <f t="shared" si="109"/>
        <v>0</v>
      </c>
      <c r="DJ78" t="str">
        <f t="shared" si="110"/>
        <v>0</v>
      </c>
      <c r="DK78" t="str">
        <f t="shared" si="111"/>
        <v>0</v>
      </c>
      <c r="DL78" t="str">
        <f t="shared" si="112"/>
        <v>0</v>
      </c>
      <c r="DM78" t="str">
        <f t="shared" si="113"/>
        <v>0</v>
      </c>
      <c r="DN78" t="str">
        <f t="shared" si="114"/>
        <v>0</v>
      </c>
      <c r="DO78" t="str">
        <f t="shared" si="115"/>
        <v>0</v>
      </c>
      <c r="DP78" t="str">
        <f t="shared" si="116"/>
        <v>0</v>
      </c>
      <c r="DQ78" t="str">
        <f t="shared" si="117"/>
        <v>0</v>
      </c>
      <c r="DR78" t="str">
        <f t="shared" si="118"/>
        <v>0</v>
      </c>
      <c r="DS78" t="str">
        <f t="shared" si="119"/>
        <v>0</v>
      </c>
      <c r="DT78" t="str">
        <f t="shared" si="120"/>
        <v>0</v>
      </c>
      <c r="DU78" t="str">
        <f t="shared" si="121"/>
        <v>0</v>
      </c>
      <c r="DV78" t="str">
        <f t="shared" si="122"/>
        <v>0</v>
      </c>
      <c r="DW78" t="str">
        <f t="shared" si="123"/>
        <v>0</v>
      </c>
      <c r="DX78" t="str">
        <f t="shared" si="124"/>
        <v>0</v>
      </c>
      <c r="DY78" t="str">
        <f t="shared" si="125"/>
        <v>0</v>
      </c>
      <c r="DZ78" t="str">
        <f t="shared" si="126"/>
        <v>0</v>
      </c>
      <c r="EA78" t="str">
        <f t="shared" si="127"/>
        <v>0</v>
      </c>
      <c r="EB78" t="str">
        <f t="shared" si="128"/>
        <v>0</v>
      </c>
      <c r="EC78" t="str">
        <f t="shared" si="129"/>
        <v>0</v>
      </c>
      <c r="ED78" t="str">
        <f t="shared" si="130"/>
        <v>0</v>
      </c>
      <c r="EE78" t="str">
        <f t="shared" si="131"/>
        <v>0</v>
      </c>
      <c r="EF78" t="str">
        <f t="shared" si="132"/>
        <v>0</v>
      </c>
      <c r="EG78" t="str">
        <f t="shared" si="133"/>
        <v>0</v>
      </c>
      <c r="EH78" t="str">
        <f t="shared" si="134"/>
        <v>0</v>
      </c>
      <c r="EI78" t="str">
        <f t="shared" si="135"/>
        <v>0</v>
      </c>
      <c r="EJ78" t="str">
        <f t="shared" si="136"/>
        <v>0</v>
      </c>
      <c r="EK78" t="str">
        <f t="shared" si="137"/>
        <v>0</v>
      </c>
      <c r="EL78" t="str">
        <f t="shared" si="138"/>
        <v>0</v>
      </c>
      <c r="EM78" t="str">
        <f t="shared" si="139"/>
        <v>0</v>
      </c>
      <c r="EN78" t="str">
        <f t="shared" si="140"/>
        <v>0</v>
      </c>
    </row>
    <row r="79" spans="1:144" ht="39.950000000000003" customHeight="1" x14ac:dyDescent="0.25">
      <c r="A79" t="s">
        <v>212</v>
      </c>
      <c r="C79" t="str">
        <f t="shared" si="141"/>
        <v>0</v>
      </c>
      <c r="D79" t="str">
        <f t="shared" si="3"/>
        <v>0</v>
      </c>
      <c r="E79" t="str">
        <f t="shared" si="4"/>
        <v>0</v>
      </c>
      <c r="F79" t="str">
        <f t="shared" si="5"/>
        <v>0</v>
      </c>
      <c r="G79" t="str">
        <f t="shared" si="6"/>
        <v>0</v>
      </c>
      <c r="H79" t="str">
        <f t="shared" si="7"/>
        <v>0</v>
      </c>
      <c r="I79" t="str">
        <f t="shared" si="8"/>
        <v>0</v>
      </c>
      <c r="J79" t="str">
        <f t="shared" si="9"/>
        <v>0</v>
      </c>
      <c r="K79" t="str">
        <f t="shared" si="10"/>
        <v>0</v>
      </c>
      <c r="L79" t="str">
        <f t="shared" si="11"/>
        <v>0</v>
      </c>
      <c r="M79" t="str">
        <f t="shared" si="12"/>
        <v>0</v>
      </c>
      <c r="N79" t="str">
        <f t="shared" si="13"/>
        <v>0</v>
      </c>
      <c r="O79" t="str">
        <f t="shared" si="14"/>
        <v>0</v>
      </c>
      <c r="P79" t="str">
        <f t="shared" si="15"/>
        <v>0</v>
      </c>
      <c r="Q79" t="str">
        <f t="shared" si="16"/>
        <v>0</v>
      </c>
      <c r="R79" t="str">
        <f t="shared" si="17"/>
        <v>0</v>
      </c>
      <c r="S79" t="str">
        <f t="shared" si="18"/>
        <v>0</v>
      </c>
      <c r="T79" t="str">
        <f t="shared" si="19"/>
        <v>0</v>
      </c>
      <c r="U79" t="str">
        <f t="shared" si="20"/>
        <v>0</v>
      </c>
      <c r="V79" t="str">
        <f t="shared" si="21"/>
        <v>0</v>
      </c>
      <c r="W79" t="str">
        <f t="shared" si="22"/>
        <v>0</v>
      </c>
      <c r="X79" t="str">
        <f t="shared" si="23"/>
        <v>0</v>
      </c>
      <c r="Y79" t="str">
        <f t="shared" si="24"/>
        <v>0</v>
      </c>
      <c r="Z79" t="str">
        <f t="shared" si="25"/>
        <v>0</v>
      </c>
      <c r="AA79" t="str">
        <f t="shared" si="26"/>
        <v>0</v>
      </c>
      <c r="AB79" t="str">
        <f t="shared" si="27"/>
        <v>0</v>
      </c>
      <c r="AC79" t="str">
        <f t="shared" si="28"/>
        <v>0</v>
      </c>
      <c r="AD79" t="str">
        <f t="shared" si="29"/>
        <v>0</v>
      </c>
      <c r="AE79" t="str">
        <f t="shared" si="30"/>
        <v>0</v>
      </c>
      <c r="AF79" t="str">
        <f t="shared" si="31"/>
        <v>0</v>
      </c>
      <c r="AG79" t="str">
        <f t="shared" si="32"/>
        <v>0</v>
      </c>
      <c r="AH79" t="str">
        <f t="shared" si="33"/>
        <v>0</v>
      </c>
      <c r="AI79" t="str">
        <f t="shared" si="34"/>
        <v>0</v>
      </c>
      <c r="AJ79" t="str">
        <f t="shared" si="35"/>
        <v>0</v>
      </c>
      <c r="AK79" t="str">
        <f t="shared" si="36"/>
        <v>0</v>
      </c>
      <c r="AL79" t="str">
        <f t="shared" si="37"/>
        <v>0</v>
      </c>
      <c r="AM79" t="str">
        <f t="shared" si="38"/>
        <v>0</v>
      </c>
      <c r="AN79" t="str">
        <f t="shared" si="39"/>
        <v>0</v>
      </c>
      <c r="AO79" t="str">
        <f t="shared" si="40"/>
        <v>0</v>
      </c>
      <c r="AP79" t="str">
        <f t="shared" si="41"/>
        <v>0</v>
      </c>
      <c r="AQ79" t="str">
        <f t="shared" si="42"/>
        <v>0</v>
      </c>
      <c r="AR79" t="str">
        <f t="shared" si="43"/>
        <v>0</v>
      </c>
      <c r="AS79" t="str">
        <f t="shared" si="44"/>
        <v>0</v>
      </c>
      <c r="AT79" t="str">
        <f t="shared" si="45"/>
        <v>0</v>
      </c>
      <c r="AU79" t="str">
        <f t="shared" si="46"/>
        <v>0</v>
      </c>
      <c r="AV79" t="str">
        <f t="shared" si="47"/>
        <v>0</v>
      </c>
      <c r="AW79" t="str">
        <f t="shared" si="48"/>
        <v>0</v>
      </c>
      <c r="AX79" t="str">
        <f t="shared" si="49"/>
        <v>0</v>
      </c>
      <c r="AY79" t="str">
        <f t="shared" si="50"/>
        <v>0</v>
      </c>
      <c r="AZ79" t="str">
        <f t="shared" si="51"/>
        <v>0</v>
      </c>
      <c r="BA79" t="str">
        <f t="shared" si="52"/>
        <v>0</v>
      </c>
      <c r="BB79" t="str">
        <f t="shared" si="53"/>
        <v>0</v>
      </c>
      <c r="BC79" t="str">
        <f t="shared" si="54"/>
        <v>0</v>
      </c>
      <c r="BD79" t="str">
        <f t="shared" si="55"/>
        <v>0</v>
      </c>
      <c r="BE79" t="str">
        <f t="shared" si="56"/>
        <v>0</v>
      </c>
      <c r="BF79" t="str">
        <f t="shared" si="57"/>
        <v>0</v>
      </c>
      <c r="BG79" t="str">
        <f t="shared" si="58"/>
        <v>0</v>
      </c>
      <c r="BH79" t="str">
        <f t="shared" si="59"/>
        <v>0</v>
      </c>
      <c r="BI79" t="str">
        <f t="shared" si="60"/>
        <v>0</v>
      </c>
      <c r="BJ79" t="str">
        <f t="shared" si="61"/>
        <v>0</v>
      </c>
      <c r="BK79" t="str">
        <f t="shared" si="62"/>
        <v>0</v>
      </c>
      <c r="BL79" t="str">
        <f t="shared" si="63"/>
        <v>0</v>
      </c>
      <c r="BM79" t="str">
        <f t="shared" si="64"/>
        <v>0</v>
      </c>
      <c r="BN79" t="str">
        <f t="shared" si="65"/>
        <v>0</v>
      </c>
      <c r="BO79" t="str">
        <f t="shared" si="66"/>
        <v>0</v>
      </c>
      <c r="BP79" t="str">
        <f t="shared" si="67"/>
        <v>0</v>
      </c>
      <c r="BQ79" t="str">
        <f t="shared" si="68"/>
        <v>0</v>
      </c>
      <c r="BR79" t="str">
        <f t="shared" si="69"/>
        <v>0</v>
      </c>
      <c r="BS79" t="str">
        <f t="shared" si="70"/>
        <v>0</v>
      </c>
      <c r="BT79" t="str">
        <f t="shared" si="71"/>
        <v>0</v>
      </c>
      <c r="BU79" t="str">
        <f t="shared" si="72"/>
        <v>0</v>
      </c>
      <c r="BV79" t="str">
        <f t="shared" si="73"/>
        <v>0</v>
      </c>
      <c r="BW79" t="str">
        <f t="shared" si="74"/>
        <v>0</v>
      </c>
      <c r="BX79" t="str">
        <f t="shared" si="0"/>
        <v>0</v>
      </c>
      <c r="BY79" t="str">
        <f t="shared" si="75"/>
        <v>0</v>
      </c>
      <c r="BZ79" t="str">
        <f t="shared" si="76"/>
        <v>0</v>
      </c>
      <c r="CA79" t="str">
        <f t="shared" si="77"/>
        <v>0</v>
      </c>
      <c r="CB79" t="str">
        <f t="shared" si="78"/>
        <v>0</v>
      </c>
      <c r="CC79" t="str">
        <f t="shared" si="79"/>
        <v>0</v>
      </c>
      <c r="CD79" t="str">
        <f t="shared" si="80"/>
        <v>0</v>
      </c>
      <c r="CE79" t="str">
        <f t="shared" si="81"/>
        <v>0</v>
      </c>
      <c r="CF79" t="str">
        <f t="shared" si="82"/>
        <v>0</v>
      </c>
      <c r="CG79" t="str">
        <f t="shared" si="83"/>
        <v>0</v>
      </c>
      <c r="CH79" t="str">
        <f t="shared" si="84"/>
        <v>0</v>
      </c>
      <c r="CI79" t="str">
        <f t="shared" si="85"/>
        <v>0</v>
      </c>
      <c r="CJ79" t="str">
        <f t="shared" si="86"/>
        <v>0</v>
      </c>
      <c r="CK79" t="str">
        <f t="shared" si="87"/>
        <v>0</v>
      </c>
      <c r="CL79" t="str">
        <f t="shared" si="88"/>
        <v>0</v>
      </c>
      <c r="CM79" t="str">
        <f t="shared" si="89"/>
        <v>0</v>
      </c>
      <c r="CN79" t="str">
        <f t="shared" si="90"/>
        <v>0</v>
      </c>
      <c r="CO79" t="str">
        <f t="shared" si="91"/>
        <v>0</v>
      </c>
      <c r="CP79" t="str">
        <f t="shared" si="92"/>
        <v>0</v>
      </c>
      <c r="CQ79" t="str">
        <f t="shared" si="93"/>
        <v>0</v>
      </c>
      <c r="CR79" t="str">
        <f t="shared" si="94"/>
        <v>0</v>
      </c>
      <c r="CS79" t="str">
        <f t="shared" si="95"/>
        <v>0</v>
      </c>
      <c r="CT79" t="str">
        <f t="shared" si="96"/>
        <v>0</v>
      </c>
      <c r="CU79" t="str">
        <f t="shared" si="97"/>
        <v>0</v>
      </c>
      <c r="CV79" t="str">
        <f t="shared" si="98"/>
        <v>0</v>
      </c>
      <c r="CW79" t="str">
        <f t="shared" si="99"/>
        <v>0</v>
      </c>
      <c r="CX79" t="str">
        <f t="shared" si="100"/>
        <v>0</v>
      </c>
      <c r="CY79" t="str">
        <f t="shared" si="101"/>
        <v>0</v>
      </c>
      <c r="CZ79" t="str">
        <f t="shared" si="102"/>
        <v>0</v>
      </c>
      <c r="DA79" t="str">
        <f t="shared" si="1"/>
        <v>0</v>
      </c>
      <c r="DB79" t="str">
        <f t="shared" si="103"/>
        <v>0</v>
      </c>
      <c r="DC79" t="str">
        <f t="shared" si="104"/>
        <v>0</v>
      </c>
      <c r="DD79" t="str">
        <f t="shared" si="105"/>
        <v>0</v>
      </c>
      <c r="DE79" t="str">
        <f t="shared" si="106"/>
        <v>0</v>
      </c>
      <c r="DF79" t="str">
        <f t="shared" si="107"/>
        <v>0</v>
      </c>
      <c r="DG79" t="str">
        <f t="shared" si="108"/>
        <v>0</v>
      </c>
      <c r="DH79" t="str">
        <f>IF(ISNUMBER(SEARCH("menghindari dorongan fisik,",B79)),"1","0")</f>
        <v>0</v>
      </c>
      <c r="DI79" t="str">
        <f t="shared" si="109"/>
        <v>0</v>
      </c>
      <c r="DJ79" t="str">
        <f t="shared" si="110"/>
        <v>0</v>
      </c>
      <c r="DK79" t="str">
        <f t="shared" si="111"/>
        <v>0</v>
      </c>
      <c r="DL79" t="str">
        <f t="shared" si="112"/>
        <v>0</v>
      </c>
      <c r="DM79" t="str">
        <f t="shared" si="113"/>
        <v>0</v>
      </c>
      <c r="DN79" t="str">
        <f t="shared" si="114"/>
        <v>0</v>
      </c>
      <c r="DO79" t="str">
        <f t="shared" si="115"/>
        <v>0</v>
      </c>
      <c r="DP79" t="str">
        <f t="shared" si="116"/>
        <v>0</v>
      </c>
      <c r="DQ79" t="str">
        <f t="shared" si="117"/>
        <v>0</v>
      </c>
      <c r="DR79" t="str">
        <f t="shared" si="118"/>
        <v>0</v>
      </c>
      <c r="DS79" t="str">
        <f t="shared" si="119"/>
        <v>0</v>
      </c>
      <c r="DT79" t="str">
        <f t="shared" si="120"/>
        <v>0</v>
      </c>
      <c r="DU79" t="str">
        <f t="shared" si="121"/>
        <v>0</v>
      </c>
      <c r="DV79" t="str">
        <f t="shared" si="122"/>
        <v>0</v>
      </c>
      <c r="DW79" t="str">
        <f t="shared" si="123"/>
        <v>0</v>
      </c>
      <c r="DX79" t="str">
        <f t="shared" si="124"/>
        <v>0</v>
      </c>
      <c r="DY79" t="str">
        <f t="shared" si="125"/>
        <v>0</v>
      </c>
      <c r="DZ79" t="str">
        <f t="shared" si="126"/>
        <v>0</v>
      </c>
      <c r="EA79" t="str">
        <f t="shared" si="127"/>
        <v>0</v>
      </c>
      <c r="EB79" t="str">
        <f t="shared" si="128"/>
        <v>0</v>
      </c>
      <c r="EC79" t="str">
        <f t="shared" si="129"/>
        <v>0</v>
      </c>
      <c r="ED79" t="str">
        <f t="shared" si="130"/>
        <v>0</v>
      </c>
      <c r="EE79" t="str">
        <f t="shared" si="131"/>
        <v>0</v>
      </c>
      <c r="EF79" t="str">
        <f t="shared" si="132"/>
        <v>0</v>
      </c>
      <c r="EG79" t="str">
        <f t="shared" si="133"/>
        <v>0</v>
      </c>
      <c r="EH79" t="str">
        <f t="shared" si="134"/>
        <v>0</v>
      </c>
      <c r="EI79" t="str">
        <f t="shared" si="135"/>
        <v>0</v>
      </c>
      <c r="EJ79" t="str">
        <f t="shared" si="136"/>
        <v>0</v>
      </c>
      <c r="EK79" t="str">
        <f t="shared" si="137"/>
        <v>0</v>
      </c>
      <c r="EL79" t="str">
        <f t="shared" si="138"/>
        <v>0</v>
      </c>
      <c r="EM79" t="str">
        <f t="shared" si="139"/>
        <v>0</v>
      </c>
      <c r="EN79" t="str">
        <f t="shared" si="140"/>
        <v>0</v>
      </c>
    </row>
    <row r="80" spans="1:144" ht="39.950000000000003" customHeight="1" x14ac:dyDescent="0.25">
      <c r="A80" t="s">
        <v>213</v>
      </c>
      <c r="C80" t="str">
        <f t="shared" si="141"/>
        <v>0</v>
      </c>
      <c r="D80" t="str">
        <f t="shared" si="3"/>
        <v>0</v>
      </c>
      <c r="E80" t="str">
        <f t="shared" si="4"/>
        <v>0</v>
      </c>
      <c r="F80" t="str">
        <f t="shared" si="5"/>
        <v>0</v>
      </c>
      <c r="G80" t="str">
        <f t="shared" si="6"/>
        <v>0</v>
      </c>
      <c r="H80" t="str">
        <f t="shared" si="7"/>
        <v>0</v>
      </c>
      <c r="I80" t="str">
        <f t="shared" si="8"/>
        <v>0</v>
      </c>
      <c r="J80" t="str">
        <f t="shared" si="9"/>
        <v>0</v>
      </c>
      <c r="K80" t="str">
        <f t="shared" si="10"/>
        <v>0</v>
      </c>
      <c r="L80" t="str">
        <f t="shared" si="11"/>
        <v>0</v>
      </c>
      <c r="M80" t="str">
        <f t="shared" si="12"/>
        <v>0</v>
      </c>
      <c r="N80" t="str">
        <f t="shared" si="13"/>
        <v>0</v>
      </c>
      <c r="O80" t="str">
        <f t="shared" si="14"/>
        <v>0</v>
      </c>
      <c r="P80" t="str">
        <f t="shared" si="15"/>
        <v>0</v>
      </c>
      <c r="Q80" t="str">
        <f t="shared" si="16"/>
        <v>0</v>
      </c>
      <c r="R80" t="str">
        <f t="shared" si="17"/>
        <v>0</v>
      </c>
      <c r="S80" t="str">
        <f t="shared" si="18"/>
        <v>0</v>
      </c>
      <c r="T80" t="str">
        <f t="shared" si="19"/>
        <v>0</v>
      </c>
      <c r="U80" t="str">
        <f t="shared" si="20"/>
        <v>0</v>
      </c>
      <c r="V80" t="str">
        <f t="shared" si="21"/>
        <v>0</v>
      </c>
      <c r="W80" t="str">
        <f t="shared" si="22"/>
        <v>0</v>
      </c>
      <c r="X80" t="str">
        <f t="shared" si="23"/>
        <v>0</v>
      </c>
      <c r="Y80" t="str">
        <f t="shared" si="24"/>
        <v>0</v>
      </c>
      <c r="Z80" t="str">
        <f t="shared" si="25"/>
        <v>0</v>
      </c>
      <c r="AA80" t="str">
        <f t="shared" si="26"/>
        <v>0</v>
      </c>
      <c r="AB80" t="str">
        <f t="shared" si="27"/>
        <v>0</v>
      </c>
      <c r="AC80" t="str">
        <f t="shared" si="28"/>
        <v>0</v>
      </c>
      <c r="AD80" t="str">
        <f t="shared" si="29"/>
        <v>0</v>
      </c>
      <c r="AE80" t="str">
        <f t="shared" si="30"/>
        <v>0</v>
      </c>
      <c r="AF80" t="str">
        <f t="shared" si="31"/>
        <v>0</v>
      </c>
      <c r="AG80" t="str">
        <f t="shared" si="32"/>
        <v>0</v>
      </c>
      <c r="AH80" t="str">
        <f t="shared" si="33"/>
        <v>0</v>
      </c>
      <c r="AI80" t="str">
        <f t="shared" si="34"/>
        <v>0</v>
      </c>
      <c r="AJ80" t="str">
        <f t="shared" si="35"/>
        <v>0</v>
      </c>
      <c r="AK80" t="str">
        <f t="shared" si="36"/>
        <v>0</v>
      </c>
      <c r="AL80" t="str">
        <f t="shared" si="37"/>
        <v>0</v>
      </c>
      <c r="AM80" t="str">
        <f t="shared" si="38"/>
        <v>0</v>
      </c>
      <c r="AN80" t="str">
        <f t="shared" si="39"/>
        <v>0</v>
      </c>
      <c r="AO80" t="str">
        <f t="shared" si="40"/>
        <v>0</v>
      </c>
      <c r="AP80" t="str">
        <f t="shared" si="41"/>
        <v>0</v>
      </c>
      <c r="AQ80" t="str">
        <f t="shared" si="42"/>
        <v>0</v>
      </c>
      <c r="AR80" t="str">
        <f t="shared" si="43"/>
        <v>0</v>
      </c>
      <c r="AS80" t="str">
        <f t="shared" si="44"/>
        <v>0</v>
      </c>
      <c r="AT80" t="str">
        <f t="shared" si="45"/>
        <v>0</v>
      </c>
      <c r="AU80" t="str">
        <f t="shared" si="46"/>
        <v>0</v>
      </c>
      <c r="AV80" t="str">
        <f t="shared" si="47"/>
        <v>0</v>
      </c>
      <c r="AW80" t="str">
        <f t="shared" si="48"/>
        <v>0</v>
      </c>
      <c r="AX80" t="str">
        <f t="shared" si="49"/>
        <v>0</v>
      </c>
      <c r="AY80" t="str">
        <f t="shared" si="50"/>
        <v>0</v>
      </c>
      <c r="AZ80" t="str">
        <f t="shared" si="51"/>
        <v>0</v>
      </c>
      <c r="BA80" t="str">
        <f t="shared" si="52"/>
        <v>0</v>
      </c>
      <c r="BB80" t="str">
        <f t="shared" si="53"/>
        <v>0</v>
      </c>
      <c r="BC80" t="str">
        <f t="shared" si="54"/>
        <v>0</v>
      </c>
      <c r="BD80" t="str">
        <f t="shared" si="55"/>
        <v>0</v>
      </c>
      <c r="BE80" t="str">
        <f t="shared" si="56"/>
        <v>0</v>
      </c>
      <c r="BF80" t="str">
        <f t="shared" si="57"/>
        <v>0</v>
      </c>
      <c r="BG80" t="str">
        <f t="shared" si="58"/>
        <v>0</v>
      </c>
      <c r="BH80" t="str">
        <f t="shared" si="59"/>
        <v>0</v>
      </c>
      <c r="BI80" t="str">
        <f t="shared" si="60"/>
        <v>0</v>
      </c>
      <c r="BJ80" t="str">
        <f t="shared" si="61"/>
        <v>0</v>
      </c>
      <c r="BK80" t="str">
        <f t="shared" si="62"/>
        <v>0</v>
      </c>
      <c r="BL80" t="str">
        <f t="shared" si="63"/>
        <v>0</v>
      </c>
      <c r="BM80" t="str">
        <f t="shared" si="64"/>
        <v>0</v>
      </c>
      <c r="BN80" t="str">
        <f t="shared" si="65"/>
        <v>0</v>
      </c>
      <c r="BO80" t="str">
        <f t="shared" si="66"/>
        <v>0</v>
      </c>
      <c r="BP80" t="str">
        <f t="shared" si="67"/>
        <v>0</v>
      </c>
      <c r="BQ80" t="str">
        <f t="shared" si="68"/>
        <v>0</v>
      </c>
      <c r="BR80" t="str">
        <f t="shared" si="69"/>
        <v>0</v>
      </c>
      <c r="BS80" t="str">
        <f t="shared" si="70"/>
        <v>0</v>
      </c>
      <c r="BT80" t="str">
        <f t="shared" si="71"/>
        <v>0</v>
      </c>
      <c r="BU80" t="str">
        <f t="shared" si="72"/>
        <v>0</v>
      </c>
      <c r="BV80" t="str">
        <f t="shared" si="73"/>
        <v>0</v>
      </c>
      <c r="BW80" t="str">
        <f t="shared" si="74"/>
        <v>0</v>
      </c>
      <c r="BX80" t="str">
        <f t="shared" si="0"/>
        <v>0</v>
      </c>
      <c r="BY80" t="str">
        <f t="shared" si="75"/>
        <v>0</v>
      </c>
      <c r="BZ80" t="str">
        <f t="shared" si="76"/>
        <v>0</v>
      </c>
      <c r="CA80" t="str">
        <f t="shared" si="77"/>
        <v>0</v>
      </c>
      <c r="CB80" t="str">
        <f t="shared" si="78"/>
        <v>0</v>
      </c>
      <c r="CC80" t="str">
        <f t="shared" si="79"/>
        <v>0</v>
      </c>
      <c r="CD80" t="str">
        <f t="shared" si="80"/>
        <v>0</v>
      </c>
      <c r="CE80" t="str">
        <f t="shared" si="81"/>
        <v>0</v>
      </c>
      <c r="CF80" t="str">
        <f t="shared" si="82"/>
        <v>0</v>
      </c>
      <c r="CG80" t="str">
        <f t="shared" si="83"/>
        <v>0</v>
      </c>
      <c r="CH80" t="str">
        <f t="shared" si="84"/>
        <v>0</v>
      </c>
      <c r="CI80" t="str">
        <f t="shared" si="85"/>
        <v>0</v>
      </c>
      <c r="CJ80" t="str">
        <f t="shared" si="86"/>
        <v>0</v>
      </c>
      <c r="CK80" t="str">
        <f t="shared" si="87"/>
        <v>0</v>
      </c>
      <c r="CL80" t="str">
        <f t="shared" si="88"/>
        <v>0</v>
      </c>
      <c r="CM80" t="str">
        <f t="shared" si="89"/>
        <v>0</v>
      </c>
      <c r="CN80" t="str">
        <f t="shared" si="90"/>
        <v>0</v>
      </c>
      <c r="CO80" t="str">
        <f t="shared" si="91"/>
        <v>0</v>
      </c>
      <c r="CP80" t="str">
        <f t="shared" si="92"/>
        <v>0</v>
      </c>
      <c r="CQ80" t="str">
        <f t="shared" si="93"/>
        <v>0</v>
      </c>
      <c r="CR80" t="str">
        <f t="shared" si="94"/>
        <v>0</v>
      </c>
      <c r="CS80" t="str">
        <f t="shared" si="95"/>
        <v>0</v>
      </c>
      <c r="CT80" t="str">
        <f t="shared" si="96"/>
        <v>0</v>
      </c>
      <c r="CU80" t="str">
        <f t="shared" si="97"/>
        <v>0</v>
      </c>
      <c r="CV80" t="str">
        <f t="shared" si="98"/>
        <v>0</v>
      </c>
      <c r="CW80" t="str">
        <f t="shared" si="99"/>
        <v>0</v>
      </c>
      <c r="CX80" t="str">
        <f t="shared" si="100"/>
        <v>0</v>
      </c>
      <c r="CY80" t="str">
        <f t="shared" si="101"/>
        <v>0</v>
      </c>
      <c r="CZ80" t="str">
        <f t="shared" si="102"/>
        <v>0</v>
      </c>
      <c r="DA80" t="str">
        <f t="shared" si="1"/>
        <v>0</v>
      </c>
      <c r="DB80" t="str">
        <f t="shared" si="103"/>
        <v>0</v>
      </c>
      <c r="DC80" t="str">
        <f t="shared" si="104"/>
        <v>0</v>
      </c>
      <c r="DD80" t="str">
        <f t="shared" si="105"/>
        <v>0</v>
      </c>
      <c r="DE80" t="str">
        <f t="shared" si="106"/>
        <v>0</v>
      </c>
      <c r="DF80" t="str">
        <f t="shared" si="107"/>
        <v>0</v>
      </c>
      <c r="DG80" t="str">
        <f t="shared" si="108"/>
        <v>0</v>
      </c>
      <c r="DH80" t="str">
        <f>IF(ISNUMBER(SEARCH("menghindari dorongan fisik,",B80)),"1","0")</f>
        <v>0</v>
      </c>
      <c r="DI80" t="str">
        <f t="shared" si="109"/>
        <v>0</v>
      </c>
      <c r="DJ80" t="str">
        <f t="shared" si="110"/>
        <v>0</v>
      </c>
      <c r="DK80" t="str">
        <f t="shared" si="111"/>
        <v>0</v>
      </c>
      <c r="DL80" t="str">
        <f t="shared" si="112"/>
        <v>0</v>
      </c>
      <c r="DM80" t="str">
        <f t="shared" si="113"/>
        <v>0</v>
      </c>
      <c r="DN80" t="str">
        <f t="shared" si="114"/>
        <v>0</v>
      </c>
      <c r="DO80" t="str">
        <f t="shared" si="115"/>
        <v>0</v>
      </c>
      <c r="DP80" t="str">
        <f t="shared" si="116"/>
        <v>0</v>
      </c>
      <c r="DQ80" t="str">
        <f t="shared" si="117"/>
        <v>0</v>
      </c>
      <c r="DR80" t="str">
        <f t="shared" si="118"/>
        <v>0</v>
      </c>
      <c r="DS80" t="str">
        <f t="shared" si="119"/>
        <v>0</v>
      </c>
      <c r="DT80" t="str">
        <f t="shared" si="120"/>
        <v>0</v>
      </c>
      <c r="DU80" t="str">
        <f t="shared" si="121"/>
        <v>0</v>
      </c>
      <c r="DV80" t="str">
        <f t="shared" si="122"/>
        <v>0</v>
      </c>
      <c r="DW80" t="str">
        <f t="shared" si="123"/>
        <v>0</v>
      </c>
      <c r="DX80" t="str">
        <f t="shared" si="124"/>
        <v>0</v>
      </c>
      <c r="DY80" t="str">
        <f t="shared" si="125"/>
        <v>0</v>
      </c>
      <c r="DZ80" t="str">
        <f t="shared" si="126"/>
        <v>0</v>
      </c>
      <c r="EA80" t="str">
        <f t="shared" si="127"/>
        <v>0</v>
      </c>
      <c r="EB80" t="str">
        <f t="shared" si="128"/>
        <v>0</v>
      </c>
      <c r="EC80" t="str">
        <f t="shared" si="129"/>
        <v>0</v>
      </c>
      <c r="ED80" t="str">
        <f t="shared" si="130"/>
        <v>0</v>
      </c>
      <c r="EE80" t="str">
        <f t="shared" si="131"/>
        <v>0</v>
      </c>
      <c r="EF80" t="str">
        <f t="shared" si="132"/>
        <v>0</v>
      </c>
      <c r="EG80" t="str">
        <f t="shared" si="133"/>
        <v>0</v>
      </c>
      <c r="EH80" t="str">
        <f t="shared" si="134"/>
        <v>0</v>
      </c>
      <c r="EI80" t="str">
        <f t="shared" si="135"/>
        <v>0</v>
      </c>
      <c r="EJ80" t="str">
        <f t="shared" si="136"/>
        <v>0</v>
      </c>
      <c r="EK80" t="str">
        <f t="shared" si="137"/>
        <v>0</v>
      </c>
      <c r="EL80" t="str">
        <f t="shared" si="138"/>
        <v>0</v>
      </c>
      <c r="EM80" t="str">
        <f t="shared" si="139"/>
        <v>0</v>
      </c>
      <c r="EN80" t="str">
        <f t="shared" si="140"/>
        <v>0</v>
      </c>
    </row>
    <row r="81" spans="1:144" ht="39.950000000000003" customHeight="1" x14ac:dyDescent="0.25">
      <c r="A81" t="s">
        <v>214</v>
      </c>
      <c r="C81" t="str">
        <f t="shared" si="141"/>
        <v>0</v>
      </c>
      <c r="D81" t="str">
        <f t="shared" si="3"/>
        <v>0</v>
      </c>
      <c r="E81" t="str">
        <f t="shared" si="4"/>
        <v>0</v>
      </c>
      <c r="F81" t="str">
        <f t="shared" si="5"/>
        <v>0</v>
      </c>
      <c r="G81" t="str">
        <f t="shared" si="6"/>
        <v>0</v>
      </c>
      <c r="H81" t="str">
        <f t="shared" si="7"/>
        <v>0</v>
      </c>
      <c r="I81" t="str">
        <f t="shared" si="8"/>
        <v>0</v>
      </c>
      <c r="J81" t="str">
        <f t="shared" si="9"/>
        <v>0</v>
      </c>
      <c r="K81" t="str">
        <f t="shared" si="10"/>
        <v>0</v>
      </c>
      <c r="L81" t="str">
        <f t="shared" si="11"/>
        <v>0</v>
      </c>
      <c r="M81" t="str">
        <f t="shared" si="12"/>
        <v>0</v>
      </c>
      <c r="N81" t="str">
        <f t="shared" si="13"/>
        <v>0</v>
      </c>
      <c r="O81" t="str">
        <f t="shared" si="14"/>
        <v>0</v>
      </c>
      <c r="P81" t="str">
        <f t="shared" si="15"/>
        <v>0</v>
      </c>
      <c r="Q81" t="str">
        <f t="shared" si="16"/>
        <v>0</v>
      </c>
      <c r="R81" t="str">
        <f t="shared" si="17"/>
        <v>0</v>
      </c>
      <c r="S81" t="str">
        <f t="shared" si="18"/>
        <v>0</v>
      </c>
      <c r="T81" t="str">
        <f t="shared" si="19"/>
        <v>0</v>
      </c>
      <c r="U81" t="str">
        <f t="shared" si="20"/>
        <v>0</v>
      </c>
      <c r="V81" t="str">
        <f t="shared" si="21"/>
        <v>0</v>
      </c>
      <c r="W81" t="str">
        <f t="shared" si="22"/>
        <v>0</v>
      </c>
      <c r="X81" t="str">
        <f t="shared" si="23"/>
        <v>0</v>
      </c>
      <c r="Y81" t="str">
        <f t="shared" si="24"/>
        <v>0</v>
      </c>
      <c r="Z81" t="str">
        <f t="shared" si="25"/>
        <v>0</v>
      </c>
      <c r="AA81" t="str">
        <f t="shared" si="26"/>
        <v>0</v>
      </c>
      <c r="AB81" t="str">
        <f t="shared" si="27"/>
        <v>0</v>
      </c>
      <c r="AC81" t="str">
        <f t="shared" si="28"/>
        <v>0</v>
      </c>
      <c r="AD81" t="str">
        <f t="shared" si="29"/>
        <v>0</v>
      </c>
      <c r="AE81" t="str">
        <f t="shared" si="30"/>
        <v>0</v>
      </c>
      <c r="AF81" t="str">
        <f t="shared" si="31"/>
        <v>0</v>
      </c>
      <c r="AG81" t="str">
        <f t="shared" si="32"/>
        <v>0</v>
      </c>
      <c r="AH81" t="str">
        <f t="shared" si="33"/>
        <v>0</v>
      </c>
      <c r="AI81" t="str">
        <f t="shared" si="34"/>
        <v>0</v>
      </c>
      <c r="AJ81" t="str">
        <f t="shared" si="35"/>
        <v>0</v>
      </c>
      <c r="AK81" t="str">
        <f t="shared" si="36"/>
        <v>0</v>
      </c>
      <c r="AL81" t="str">
        <f t="shared" si="37"/>
        <v>0</v>
      </c>
      <c r="AM81" t="str">
        <f t="shared" si="38"/>
        <v>0</v>
      </c>
      <c r="AN81" t="str">
        <f t="shared" si="39"/>
        <v>0</v>
      </c>
      <c r="AO81" t="str">
        <f t="shared" si="40"/>
        <v>0</v>
      </c>
      <c r="AP81" t="str">
        <f t="shared" si="41"/>
        <v>0</v>
      </c>
      <c r="AQ81" t="str">
        <f t="shared" si="42"/>
        <v>0</v>
      </c>
      <c r="AR81" t="str">
        <f t="shared" si="43"/>
        <v>0</v>
      </c>
      <c r="AS81" t="str">
        <f t="shared" si="44"/>
        <v>0</v>
      </c>
      <c r="AT81" t="str">
        <f t="shared" si="45"/>
        <v>0</v>
      </c>
      <c r="AU81" t="str">
        <f t="shared" si="46"/>
        <v>0</v>
      </c>
      <c r="AV81" t="str">
        <f t="shared" si="47"/>
        <v>0</v>
      </c>
      <c r="AW81" t="str">
        <f t="shared" si="48"/>
        <v>0</v>
      </c>
      <c r="AX81" t="str">
        <f t="shared" si="49"/>
        <v>0</v>
      </c>
      <c r="AY81" t="str">
        <f t="shared" si="50"/>
        <v>0</v>
      </c>
      <c r="AZ81" t="str">
        <f t="shared" si="51"/>
        <v>0</v>
      </c>
      <c r="BA81" t="str">
        <f t="shared" si="52"/>
        <v>0</v>
      </c>
      <c r="BB81" t="str">
        <f t="shared" si="53"/>
        <v>0</v>
      </c>
      <c r="BC81" t="str">
        <f t="shared" si="54"/>
        <v>0</v>
      </c>
      <c r="BD81" t="str">
        <f t="shared" si="55"/>
        <v>0</v>
      </c>
      <c r="BE81" t="str">
        <f t="shared" si="56"/>
        <v>0</v>
      </c>
      <c r="BF81" t="str">
        <f t="shared" si="57"/>
        <v>0</v>
      </c>
      <c r="BG81" t="str">
        <f t="shared" si="58"/>
        <v>0</v>
      </c>
      <c r="BH81" t="str">
        <f t="shared" si="59"/>
        <v>0</v>
      </c>
      <c r="BI81" t="str">
        <f t="shared" si="60"/>
        <v>0</v>
      </c>
      <c r="BJ81" t="str">
        <f t="shared" si="61"/>
        <v>0</v>
      </c>
      <c r="BK81" t="str">
        <f t="shared" si="62"/>
        <v>0</v>
      </c>
      <c r="BL81" t="str">
        <f t="shared" si="63"/>
        <v>0</v>
      </c>
      <c r="BM81" t="str">
        <f t="shared" si="64"/>
        <v>0</v>
      </c>
      <c r="BN81" t="str">
        <f t="shared" si="65"/>
        <v>0</v>
      </c>
      <c r="BO81" t="str">
        <f t="shared" si="66"/>
        <v>0</v>
      </c>
      <c r="BP81" t="str">
        <f t="shared" si="67"/>
        <v>0</v>
      </c>
      <c r="BQ81" t="str">
        <f t="shared" si="68"/>
        <v>0</v>
      </c>
      <c r="BR81" t="str">
        <f t="shared" si="69"/>
        <v>0</v>
      </c>
      <c r="BS81" t="str">
        <f t="shared" si="70"/>
        <v>0</v>
      </c>
      <c r="BT81" t="str">
        <f t="shared" si="71"/>
        <v>0</v>
      </c>
      <c r="BU81" t="str">
        <f t="shared" si="72"/>
        <v>0</v>
      </c>
      <c r="BV81" t="str">
        <f t="shared" si="73"/>
        <v>0</v>
      </c>
      <c r="BW81" t="str">
        <f t="shared" si="74"/>
        <v>0</v>
      </c>
      <c r="BX81" t="str">
        <f t="shared" si="0"/>
        <v>0</v>
      </c>
      <c r="BY81" t="str">
        <f t="shared" si="75"/>
        <v>0</v>
      </c>
      <c r="BZ81" t="str">
        <f t="shared" si="76"/>
        <v>0</v>
      </c>
      <c r="CA81" t="str">
        <f t="shared" si="77"/>
        <v>0</v>
      </c>
      <c r="CB81" t="str">
        <f t="shared" si="78"/>
        <v>0</v>
      </c>
      <c r="CC81" t="str">
        <f t="shared" si="79"/>
        <v>0</v>
      </c>
      <c r="CD81" t="str">
        <f t="shared" si="80"/>
        <v>0</v>
      </c>
      <c r="CE81" t="str">
        <f t="shared" si="81"/>
        <v>0</v>
      </c>
      <c r="CF81" t="str">
        <f t="shared" si="82"/>
        <v>0</v>
      </c>
      <c r="CG81" t="str">
        <f t="shared" si="83"/>
        <v>0</v>
      </c>
      <c r="CH81" t="str">
        <f t="shared" si="84"/>
        <v>0</v>
      </c>
      <c r="CI81" t="str">
        <f t="shared" si="85"/>
        <v>0</v>
      </c>
      <c r="CJ81" t="str">
        <f t="shared" si="86"/>
        <v>0</v>
      </c>
      <c r="CK81" t="str">
        <f t="shared" si="87"/>
        <v>0</v>
      </c>
      <c r="CL81" t="str">
        <f t="shared" si="88"/>
        <v>0</v>
      </c>
      <c r="CM81" t="str">
        <f t="shared" si="89"/>
        <v>0</v>
      </c>
      <c r="CN81" t="str">
        <f t="shared" si="90"/>
        <v>0</v>
      </c>
      <c r="CO81" t="str">
        <f t="shared" si="91"/>
        <v>0</v>
      </c>
      <c r="CP81" t="str">
        <f t="shared" si="92"/>
        <v>0</v>
      </c>
      <c r="CQ81" t="str">
        <f t="shared" si="93"/>
        <v>0</v>
      </c>
      <c r="CR81" t="str">
        <f t="shared" si="94"/>
        <v>0</v>
      </c>
      <c r="CS81" t="str">
        <f t="shared" si="95"/>
        <v>0</v>
      </c>
      <c r="CT81" t="str">
        <f t="shared" si="96"/>
        <v>0</v>
      </c>
      <c r="CU81" t="str">
        <f t="shared" si="97"/>
        <v>0</v>
      </c>
      <c r="CV81" t="str">
        <f t="shared" si="98"/>
        <v>0</v>
      </c>
      <c r="CW81" t="str">
        <f t="shared" si="99"/>
        <v>0</v>
      </c>
      <c r="CX81" t="str">
        <f t="shared" si="100"/>
        <v>0</v>
      </c>
      <c r="CY81" t="str">
        <f t="shared" si="101"/>
        <v>0</v>
      </c>
      <c r="CZ81" t="str">
        <f t="shared" si="102"/>
        <v>0</v>
      </c>
      <c r="DA81" t="str">
        <f t="shared" si="1"/>
        <v>0</v>
      </c>
      <c r="DB81" t="str">
        <f t="shared" si="103"/>
        <v>0</v>
      </c>
      <c r="DC81" t="str">
        <f t="shared" si="104"/>
        <v>0</v>
      </c>
      <c r="DD81" t="str">
        <f t="shared" si="105"/>
        <v>0</v>
      </c>
      <c r="DE81" t="str">
        <f t="shared" si="106"/>
        <v>0</v>
      </c>
      <c r="DF81" t="str">
        <f t="shared" si="107"/>
        <v>0</v>
      </c>
      <c r="DG81" t="str">
        <f t="shared" si="108"/>
        <v>0</v>
      </c>
      <c r="DH81" t="str">
        <f>IF(ISNUMBER(SEARCH("menghindari dorongan fisik,",B81)),"1","0")</f>
        <v>0</v>
      </c>
      <c r="DI81" t="str">
        <f t="shared" si="109"/>
        <v>0</v>
      </c>
      <c r="DJ81" t="str">
        <f t="shared" si="110"/>
        <v>0</v>
      </c>
      <c r="DK81" t="str">
        <f t="shared" si="111"/>
        <v>0</v>
      </c>
      <c r="DL81" t="str">
        <f t="shared" si="112"/>
        <v>0</v>
      </c>
      <c r="DM81" t="str">
        <f t="shared" si="113"/>
        <v>0</v>
      </c>
      <c r="DN81" t="str">
        <f t="shared" si="114"/>
        <v>0</v>
      </c>
      <c r="DO81" t="str">
        <f t="shared" si="115"/>
        <v>0</v>
      </c>
      <c r="DP81" t="str">
        <f t="shared" si="116"/>
        <v>0</v>
      </c>
      <c r="DQ81" t="str">
        <f t="shared" si="117"/>
        <v>0</v>
      </c>
      <c r="DR81" t="str">
        <f t="shared" si="118"/>
        <v>0</v>
      </c>
      <c r="DS81" t="str">
        <f t="shared" si="119"/>
        <v>0</v>
      </c>
      <c r="DT81" t="str">
        <f t="shared" si="120"/>
        <v>0</v>
      </c>
      <c r="DU81" t="str">
        <f t="shared" si="121"/>
        <v>0</v>
      </c>
      <c r="DV81" t="str">
        <f t="shared" si="122"/>
        <v>0</v>
      </c>
      <c r="DW81" t="str">
        <f t="shared" si="123"/>
        <v>0</v>
      </c>
      <c r="DX81" t="str">
        <f t="shared" si="124"/>
        <v>0</v>
      </c>
      <c r="DY81" t="str">
        <f t="shared" si="125"/>
        <v>0</v>
      </c>
      <c r="DZ81" t="str">
        <f t="shared" si="126"/>
        <v>0</v>
      </c>
      <c r="EA81" t="str">
        <f t="shared" si="127"/>
        <v>0</v>
      </c>
      <c r="EB81" t="str">
        <f t="shared" si="128"/>
        <v>0</v>
      </c>
      <c r="EC81" t="str">
        <f t="shared" si="129"/>
        <v>0</v>
      </c>
      <c r="ED81" t="str">
        <f t="shared" si="130"/>
        <v>0</v>
      </c>
      <c r="EE81" t="str">
        <f t="shared" si="131"/>
        <v>0</v>
      </c>
      <c r="EF81" t="str">
        <f t="shared" si="132"/>
        <v>0</v>
      </c>
      <c r="EG81" t="str">
        <f t="shared" si="133"/>
        <v>0</v>
      </c>
      <c r="EH81" t="str">
        <f t="shared" si="134"/>
        <v>0</v>
      </c>
      <c r="EI81" t="str">
        <f t="shared" si="135"/>
        <v>0</v>
      </c>
      <c r="EJ81" t="str">
        <f t="shared" si="136"/>
        <v>0</v>
      </c>
      <c r="EK81" t="str">
        <f t="shared" si="137"/>
        <v>0</v>
      </c>
      <c r="EL81" t="str">
        <f t="shared" si="138"/>
        <v>0</v>
      </c>
      <c r="EM81" t="str">
        <f t="shared" si="139"/>
        <v>0</v>
      </c>
      <c r="EN81" t="str">
        <f t="shared" si="140"/>
        <v>0</v>
      </c>
    </row>
    <row r="82" spans="1:144" ht="39.950000000000003" customHeight="1" x14ac:dyDescent="0.25">
      <c r="A82" t="s">
        <v>215</v>
      </c>
      <c r="C82" t="str">
        <f t="shared" si="141"/>
        <v>0</v>
      </c>
      <c r="D82" t="str">
        <f t="shared" si="3"/>
        <v>0</v>
      </c>
      <c r="E82" t="str">
        <f t="shared" si="4"/>
        <v>0</v>
      </c>
      <c r="F82" t="str">
        <f t="shared" si="5"/>
        <v>0</v>
      </c>
      <c r="G82" t="str">
        <f t="shared" si="6"/>
        <v>0</v>
      </c>
      <c r="H82" t="str">
        <f t="shared" si="7"/>
        <v>0</v>
      </c>
      <c r="I82" t="str">
        <f t="shared" si="8"/>
        <v>0</v>
      </c>
      <c r="J82" t="str">
        <f t="shared" si="9"/>
        <v>0</v>
      </c>
      <c r="K82" t="str">
        <f t="shared" si="10"/>
        <v>0</v>
      </c>
      <c r="L82" t="str">
        <f t="shared" si="11"/>
        <v>0</v>
      </c>
      <c r="M82" t="str">
        <f t="shared" si="12"/>
        <v>0</v>
      </c>
      <c r="N82" t="str">
        <f t="shared" si="13"/>
        <v>0</v>
      </c>
      <c r="O82" t="str">
        <f t="shared" si="14"/>
        <v>0</v>
      </c>
      <c r="P82" t="str">
        <f t="shared" si="15"/>
        <v>0</v>
      </c>
      <c r="Q82" t="str">
        <f t="shared" si="16"/>
        <v>0</v>
      </c>
      <c r="R82" t="str">
        <f t="shared" si="17"/>
        <v>0</v>
      </c>
      <c r="S82" t="str">
        <f t="shared" si="18"/>
        <v>0</v>
      </c>
      <c r="T82" t="str">
        <f t="shared" si="19"/>
        <v>0</v>
      </c>
      <c r="U82" t="str">
        <f t="shared" si="20"/>
        <v>0</v>
      </c>
      <c r="V82" t="str">
        <f t="shared" si="21"/>
        <v>0</v>
      </c>
      <c r="W82" t="str">
        <f t="shared" si="22"/>
        <v>0</v>
      </c>
      <c r="X82" t="str">
        <f t="shared" si="23"/>
        <v>0</v>
      </c>
      <c r="Y82" t="str">
        <f t="shared" si="24"/>
        <v>0</v>
      </c>
      <c r="Z82" t="str">
        <f t="shared" si="25"/>
        <v>0</v>
      </c>
      <c r="AA82" t="str">
        <f t="shared" si="26"/>
        <v>0</v>
      </c>
      <c r="AB82" t="str">
        <f t="shared" si="27"/>
        <v>0</v>
      </c>
      <c r="AC82" t="str">
        <f t="shared" si="28"/>
        <v>0</v>
      </c>
      <c r="AD82" t="str">
        <f t="shared" si="29"/>
        <v>0</v>
      </c>
      <c r="AE82" t="str">
        <f t="shared" si="30"/>
        <v>0</v>
      </c>
      <c r="AF82" t="str">
        <f t="shared" si="31"/>
        <v>0</v>
      </c>
      <c r="AG82" t="str">
        <f t="shared" si="32"/>
        <v>0</v>
      </c>
      <c r="AH82" t="str">
        <f t="shared" si="33"/>
        <v>0</v>
      </c>
      <c r="AI82" t="str">
        <f t="shared" si="34"/>
        <v>0</v>
      </c>
      <c r="AJ82" t="str">
        <f t="shared" si="35"/>
        <v>0</v>
      </c>
      <c r="AK82" t="str">
        <f t="shared" si="36"/>
        <v>0</v>
      </c>
      <c r="AL82" t="str">
        <f t="shared" si="37"/>
        <v>0</v>
      </c>
      <c r="AM82" t="str">
        <f t="shared" si="38"/>
        <v>0</v>
      </c>
      <c r="AN82" t="str">
        <f t="shared" si="39"/>
        <v>0</v>
      </c>
      <c r="AO82" t="str">
        <f t="shared" si="40"/>
        <v>0</v>
      </c>
      <c r="AP82" t="str">
        <f t="shared" si="41"/>
        <v>0</v>
      </c>
      <c r="AQ82" t="str">
        <f t="shared" si="42"/>
        <v>0</v>
      </c>
      <c r="AR82" t="str">
        <f t="shared" si="43"/>
        <v>0</v>
      </c>
      <c r="AS82" t="str">
        <f t="shared" si="44"/>
        <v>0</v>
      </c>
      <c r="AT82" t="str">
        <f t="shared" si="45"/>
        <v>0</v>
      </c>
      <c r="AU82" t="str">
        <f t="shared" si="46"/>
        <v>0</v>
      </c>
      <c r="AV82" t="str">
        <f t="shared" si="47"/>
        <v>0</v>
      </c>
      <c r="AW82" t="str">
        <f t="shared" si="48"/>
        <v>0</v>
      </c>
      <c r="AX82" t="str">
        <f t="shared" si="49"/>
        <v>0</v>
      </c>
      <c r="AY82" t="str">
        <f t="shared" si="50"/>
        <v>0</v>
      </c>
      <c r="AZ82" t="str">
        <f t="shared" si="51"/>
        <v>0</v>
      </c>
      <c r="BA82" t="str">
        <f t="shared" si="52"/>
        <v>0</v>
      </c>
      <c r="BB82" t="str">
        <f t="shared" si="53"/>
        <v>0</v>
      </c>
      <c r="BC82" t="str">
        <f t="shared" si="54"/>
        <v>0</v>
      </c>
      <c r="BD82" t="str">
        <f t="shared" si="55"/>
        <v>0</v>
      </c>
      <c r="BE82" t="str">
        <f t="shared" si="56"/>
        <v>0</v>
      </c>
      <c r="BF82" t="str">
        <f t="shared" si="57"/>
        <v>0</v>
      </c>
      <c r="BG82" t="str">
        <f t="shared" si="58"/>
        <v>0</v>
      </c>
      <c r="BH82" t="str">
        <f t="shared" si="59"/>
        <v>0</v>
      </c>
      <c r="BI82" t="str">
        <f t="shared" si="60"/>
        <v>0</v>
      </c>
      <c r="BJ82" t="str">
        <f t="shared" si="61"/>
        <v>0</v>
      </c>
      <c r="BK82" t="str">
        <f t="shared" si="62"/>
        <v>0</v>
      </c>
      <c r="BL82" t="str">
        <f t="shared" si="63"/>
        <v>0</v>
      </c>
      <c r="BM82" t="str">
        <f t="shared" si="64"/>
        <v>0</v>
      </c>
      <c r="BN82" t="str">
        <f t="shared" si="65"/>
        <v>0</v>
      </c>
      <c r="BO82" t="str">
        <f t="shared" si="66"/>
        <v>0</v>
      </c>
      <c r="BP82" t="str">
        <f t="shared" si="67"/>
        <v>0</v>
      </c>
      <c r="BQ82" t="str">
        <f t="shared" si="68"/>
        <v>0</v>
      </c>
      <c r="BR82" t="str">
        <f t="shared" si="69"/>
        <v>0</v>
      </c>
      <c r="BS82" t="str">
        <f t="shared" si="70"/>
        <v>0</v>
      </c>
      <c r="BT82" t="str">
        <f t="shared" si="71"/>
        <v>0</v>
      </c>
      <c r="BU82" t="str">
        <f t="shared" si="72"/>
        <v>0</v>
      </c>
      <c r="BV82" t="str">
        <f t="shared" si="73"/>
        <v>0</v>
      </c>
      <c r="BW82" t="str">
        <f t="shared" si="74"/>
        <v>0</v>
      </c>
      <c r="BX82" t="str">
        <f t="shared" si="0"/>
        <v>0</v>
      </c>
      <c r="BY82" t="str">
        <f t="shared" si="75"/>
        <v>0</v>
      </c>
      <c r="BZ82" t="str">
        <f t="shared" si="76"/>
        <v>0</v>
      </c>
      <c r="CA82" t="str">
        <f t="shared" si="77"/>
        <v>0</v>
      </c>
      <c r="CB82" t="str">
        <f t="shared" si="78"/>
        <v>0</v>
      </c>
      <c r="CC82" t="str">
        <f t="shared" si="79"/>
        <v>0</v>
      </c>
      <c r="CD82" t="str">
        <f t="shared" si="80"/>
        <v>0</v>
      </c>
      <c r="CE82" t="str">
        <f t="shared" si="81"/>
        <v>0</v>
      </c>
      <c r="CF82" t="str">
        <f t="shared" si="82"/>
        <v>0</v>
      </c>
      <c r="CG82" t="str">
        <f t="shared" si="83"/>
        <v>0</v>
      </c>
      <c r="CH82" t="str">
        <f t="shared" si="84"/>
        <v>0</v>
      </c>
      <c r="CI82" t="str">
        <f t="shared" si="85"/>
        <v>0</v>
      </c>
      <c r="CJ82" t="str">
        <f t="shared" si="86"/>
        <v>0</v>
      </c>
      <c r="CK82" t="str">
        <f t="shared" si="87"/>
        <v>0</v>
      </c>
      <c r="CL82" t="str">
        <f t="shared" si="88"/>
        <v>0</v>
      </c>
      <c r="CM82" t="str">
        <f t="shared" si="89"/>
        <v>0</v>
      </c>
      <c r="CN82" t="str">
        <f t="shared" si="90"/>
        <v>0</v>
      </c>
      <c r="CO82" t="str">
        <f t="shared" si="91"/>
        <v>0</v>
      </c>
      <c r="CP82" t="str">
        <f t="shared" si="92"/>
        <v>0</v>
      </c>
      <c r="CQ82" t="str">
        <f t="shared" si="93"/>
        <v>0</v>
      </c>
      <c r="CR82" t="str">
        <f t="shared" si="94"/>
        <v>0</v>
      </c>
      <c r="CS82" t="str">
        <f t="shared" si="95"/>
        <v>0</v>
      </c>
      <c r="CT82" t="str">
        <f t="shared" si="96"/>
        <v>0</v>
      </c>
      <c r="CU82" t="str">
        <f t="shared" si="97"/>
        <v>0</v>
      </c>
      <c r="CV82" t="str">
        <f t="shared" si="98"/>
        <v>0</v>
      </c>
      <c r="CW82" t="str">
        <f t="shared" si="99"/>
        <v>0</v>
      </c>
      <c r="CX82" t="str">
        <f t="shared" si="100"/>
        <v>0</v>
      </c>
      <c r="CY82" t="str">
        <f t="shared" si="101"/>
        <v>0</v>
      </c>
      <c r="CZ82" t="str">
        <f t="shared" si="102"/>
        <v>0</v>
      </c>
      <c r="DA82" t="str">
        <f t="shared" si="1"/>
        <v>0</v>
      </c>
      <c r="DB82" t="str">
        <f t="shared" si="103"/>
        <v>0</v>
      </c>
      <c r="DC82" t="str">
        <f t="shared" si="104"/>
        <v>0</v>
      </c>
      <c r="DD82" t="str">
        <f t="shared" si="105"/>
        <v>0</v>
      </c>
      <c r="DE82" t="str">
        <f t="shared" si="106"/>
        <v>0</v>
      </c>
      <c r="DF82" t="str">
        <f t="shared" si="107"/>
        <v>0</v>
      </c>
      <c r="DG82" t="str">
        <f t="shared" si="108"/>
        <v>0</v>
      </c>
      <c r="DH82" t="str">
        <f>IF(ISNUMBER(SEARCH("menghindari dorongan fisik,",B82)),"1","0")</f>
        <v>0</v>
      </c>
      <c r="DI82" t="str">
        <f t="shared" si="109"/>
        <v>0</v>
      </c>
      <c r="DJ82" t="str">
        <f t="shared" si="110"/>
        <v>0</v>
      </c>
      <c r="DK82" t="str">
        <f t="shared" si="111"/>
        <v>0</v>
      </c>
      <c r="DL82" t="str">
        <f t="shared" si="112"/>
        <v>0</v>
      </c>
      <c r="DM82" t="str">
        <f t="shared" si="113"/>
        <v>0</v>
      </c>
      <c r="DN82" t="str">
        <f t="shared" si="114"/>
        <v>0</v>
      </c>
      <c r="DO82" t="str">
        <f t="shared" si="115"/>
        <v>0</v>
      </c>
      <c r="DP82" t="str">
        <f t="shared" si="116"/>
        <v>0</v>
      </c>
      <c r="DQ82" t="str">
        <f t="shared" si="117"/>
        <v>0</v>
      </c>
      <c r="DR82" t="str">
        <f t="shared" si="118"/>
        <v>0</v>
      </c>
      <c r="DS82" t="str">
        <f t="shared" si="119"/>
        <v>0</v>
      </c>
      <c r="DT82" t="str">
        <f t="shared" si="120"/>
        <v>0</v>
      </c>
      <c r="DU82" t="str">
        <f t="shared" si="121"/>
        <v>0</v>
      </c>
      <c r="DV82" t="str">
        <f t="shared" si="122"/>
        <v>0</v>
      </c>
      <c r="DW82" t="str">
        <f t="shared" si="123"/>
        <v>0</v>
      </c>
      <c r="DX82" t="str">
        <f t="shared" si="124"/>
        <v>0</v>
      </c>
      <c r="DY82" t="str">
        <f t="shared" si="125"/>
        <v>0</v>
      </c>
      <c r="DZ82" t="str">
        <f t="shared" si="126"/>
        <v>0</v>
      </c>
      <c r="EA82" t="str">
        <f t="shared" si="127"/>
        <v>0</v>
      </c>
      <c r="EB82" t="str">
        <f t="shared" si="128"/>
        <v>0</v>
      </c>
      <c r="EC82" t="str">
        <f t="shared" si="129"/>
        <v>0</v>
      </c>
      <c r="ED82" t="str">
        <f t="shared" si="130"/>
        <v>0</v>
      </c>
      <c r="EE82" t="str">
        <f t="shared" si="131"/>
        <v>0</v>
      </c>
      <c r="EF82" t="str">
        <f t="shared" si="132"/>
        <v>0</v>
      </c>
      <c r="EG82" t="str">
        <f t="shared" si="133"/>
        <v>0</v>
      </c>
      <c r="EH82" t="str">
        <f t="shared" si="134"/>
        <v>0</v>
      </c>
      <c r="EI82" t="str">
        <f t="shared" si="135"/>
        <v>0</v>
      </c>
      <c r="EJ82" t="str">
        <f t="shared" si="136"/>
        <v>0</v>
      </c>
      <c r="EK82" t="str">
        <f t="shared" si="137"/>
        <v>0</v>
      </c>
      <c r="EL82" t="str">
        <f t="shared" si="138"/>
        <v>0</v>
      </c>
      <c r="EM82" t="str">
        <f t="shared" si="139"/>
        <v>0</v>
      </c>
      <c r="EN82" t="str">
        <f t="shared" si="140"/>
        <v>0</v>
      </c>
    </row>
    <row r="83" spans="1:144" ht="39.950000000000003" customHeight="1" x14ac:dyDescent="0.25">
      <c r="A83" t="s">
        <v>216</v>
      </c>
      <c r="C83" t="str">
        <f t="shared" si="141"/>
        <v>0</v>
      </c>
      <c r="D83" t="str">
        <f t="shared" si="3"/>
        <v>0</v>
      </c>
      <c r="E83" t="str">
        <f t="shared" si="4"/>
        <v>0</v>
      </c>
      <c r="F83" t="str">
        <f t="shared" si="5"/>
        <v>0</v>
      </c>
      <c r="G83" t="str">
        <f t="shared" si="6"/>
        <v>0</v>
      </c>
      <c r="H83" t="str">
        <f t="shared" si="7"/>
        <v>0</v>
      </c>
      <c r="I83" t="str">
        <f t="shared" si="8"/>
        <v>0</v>
      </c>
      <c r="J83" t="str">
        <f t="shared" si="9"/>
        <v>0</v>
      </c>
      <c r="K83" t="str">
        <f t="shared" si="10"/>
        <v>0</v>
      </c>
      <c r="L83" t="str">
        <f t="shared" si="11"/>
        <v>0</v>
      </c>
      <c r="M83" t="str">
        <f t="shared" si="12"/>
        <v>0</v>
      </c>
      <c r="N83" t="str">
        <f t="shared" si="13"/>
        <v>0</v>
      </c>
      <c r="O83" t="str">
        <f t="shared" si="14"/>
        <v>0</v>
      </c>
      <c r="P83" t="str">
        <f t="shared" si="15"/>
        <v>0</v>
      </c>
      <c r="Q83" t="str">
        <f t="shared" si="16"/>
        <v>0</v>
      </c>
      <c r="R83" t="str">
        <f t="shared" si="17"/>
        <v>0</v>
      </c>
      <c r="S83" t="str">
        <f t="shared" si="18"/>
        <v>0</v>
      </c>
      <c r="T83" t="str">
        <f t="shared" si="19"/>
        <v>0</v>
      </c>
      <c r="U83" t="str">
        <f t="shared" si="20"/>
        <v>0</v>
      </c>
      <c r="V83" t="str">
        <f t="shared" si="21"/>
        <v>0</v>
      </c>
      <c r="W83" t="str">
        <f t="shared" si="22"/>
        <v>0</v>
      </c>
      <c r="X83" t="str">
        <f t="shared" si="23"/>
        <v>0</v>
      </c>
      <c r="Y83" t="str">
        <f t="shared" si="24"/>
        <v>0</v>
      </c>
      <c r="Z83" t="str">
        <f t="shared" si="25"/>
        <v>0</v>
      </c>
      <c r="AA83" t="str">
        <f t="shared" si="26"/>
        <v>0</v>
      </c>
      <c r="AB83" t="str">
        <f t="shared" si="27"/>
        <v>0</v>
      </c>
      <c r="AC83" t="str">
        <f t="shared" si="28"/>
        <v>0</v>
      </c>
      <c r="AD83" t="str">
        <f t="shared" si="29"/>
        <v>0</v>
      </c>
      <c r="AE83" t="str">
        <f t="shared" si="30"/>
        <v>0</v>
      </c>
      <c r="AF83" t="str">
        <f t="shared" si="31"/>
        <v>0</v>
      </c>
      <c r="AG83" t="str">
        <f t="shared" si="32"/>
        <v>0</v>
      </c>
      <c r="AH83" t="str">
        <f t="shared" si="33"/>
        <v>0</v>
      </c>
      <c r="AI83" t="str">
        <f t="shared" si="34"/>
        <v>0</v>
      </c>
      <c r="AJ83" t="str">
        <f t="shared" si="35"/>
        <v>0</v>
      </c>
      <c r="AK83" t="str">
        <f t="shared" si="36"/>
        <v>0</v>
      </c>
      <c r="AL83" t="str">
        <f t="shared" si="37"/>
        <v>0</v>
      </c>
      <c r="AM83" t="str">
        <f t="shared" si="38"/>
        <v>0</v>
      </c>
      <c r="AN83" t="str">
        <f t="shared" si="39"/>
        <v>0</v>
      </c>
      <c r="AO83" t="str">
        <f t="shared" si="40"/>
        <v>0</v>
      </c>
      <c r="AP83" t="str">
        <f t="shared" si="41"/>
        <v>0</v>
      </c>
      <c r="AQ83" t="str">
        <f t="shared" si="42"/>
        <v>0</v>
      </c>
      <c r="AR83" t="str">
        <f t="shared" si="43"/>
        <v>0</v>
      </c>
      <c r="AS83" t="str">
        <f t="shared" si="44"/>
        <v>0</v>
      </c>
      <c r="AT83" t="str">
        <f t="shared" si="45"/>
        <v>0</v>
      </c>
      <c r="AU83" t="str">
        <f t="shared" si="46"/>
        <v>0</v>
      </c>
      <c r="AV83" t="str">
        <f t="shared" si="47"/>
        <v>0</v>
      </c>
      <c r="AW83" t="str">
        <f t="shared" si="48"/>
        <v>0</v>
      </c>
      <c r="AX83" t="str">
        <f t="shared" si="49"/>
        <v>0</v>
      </c>
      <c r="AY83" t="str">
        <f t="shared" si="50"/>
        <v>0</v>
      </c>
      <c r="AZ83" t="str">
        <f t="shared" si="51"/>
        <v>0</v>
      </c>
      <c r="BA83" t="str">
        <f t="shared" si="52"/>
        <v>0</v>
      </c>
      <c r="BB83" t="str">
        <f t="shared" si="53"/>
        <v>0</v>
      </c>
      <c r="BC83" t="str">
        <f t="shared" si="54"/>
        <v>0</v>
      </c>
      <c r="BD83" t="str">
        <f t="shared" si="55"/>
        <v>0</v>
      </c>
      <c r="BE83" t="str">
        <f t="shared" si="56"/>
        <v>0</v>
      </c>
      <c r="BF83" t="str">
        <f t="shared" si="57"/>
        <v>0</v>
      </c>
      <c r="BG83" t="str">
        <f t="shared" si="58"/>
        <v>0</v>
      </c>
      <c r="BH83" t="str">
        <f t="shared" si="59"/>
        <v>0</v>
      </c>
      <c r="BI83" t="str">
        <f t="shared" si="60"/>
        <v>0</v>
      </c>
      <c r="BJ83" t="str">
        <f t="shared" si="61"/>
        <v>0</v>
      </c>
      <c r="BK83" t="str">
        <f t="shared" si="62"/>
        <v>0</v>
      </c>
      <c r="BL83" t="str">
        <f t="shared" si="63"/>
        <v>0</v>
      </c>
      <c r="BM83" t="str">
        <f t="shared" si="64"/>
        <v>0</v>
      </c>
      <c r="BN83" t="str">
        <f t="shared" si="65"/>
        <v>0</v>
      </c>
      <c r="BO83" t="str">
        <f t="shared" si="66"/>
        <v>0</v>
      </c>
      <c r="BP83" t="str">
        <f t="shared" si="67"/>
        <v>0</v>
      </c>
      <c r="BQ83" t="str">
        <f t="shared" si="68"/>
        <v>0</v>
      </c>
      <c r="BR83" t="str">
        <f t="shared" si="69"/>
        <v>0</v>
      </c>
      <c r="BS83" t="str">
        <f t="shared" si="70"/>
        <v>0</v>
      </c>
      <c r="BT83" t="str">
        <f t="shared" si="71"/>
        <v>0</v>
      </c>
      <c r="BU83" t="str">
        <f t="shared" si="72"/>
        <v>0</v>
      </c>
      <c r="BV83" t="str">
        <f t="shared" si="73"/>
        <v>0</v>
      </c>
      <c r="BW83" t="str">
        <f t="shared" si="74"/>
        <v>0</v>
      </c>
      <c r="BX83" t="str">
        <f t="shared" si="0"/>
        <v>0</v>
      </c>
      <c r="BY83" t="str">
        <f t="shared" si="75"/>
        <v>0</v>
      </c>
      <c r="BZ83" t="str">
        <f t="shared" si="76"/>
        <v>0</v>
      </c>
      <c r="CA83" t="str">
        <f t="shared" si="77"/>
        <v>0</v>
      </c>
      <c r="CB83" t="str">
        <f t="shared" si="78"/>
        <v>0</v>
      </c>
      <c r="CC83" t="str">
        <f t="shared" si="79"/>
        <v>0</v>
      </c>
      <c r="CD83" t="str">
        <f t="shared" si="80"/>
        <v>0</v>
      </c>
      <c r="CE83" t="str">
        <f t="shared" si="81"/>
        <v>0</v>
      </c>
      <c r="CF83" t="str">
        <f t="shared" si="82"/>
        <v>0</v>
      </c>
      <c r="CG83" t="str">
        <f t="shared" si="83"/>
        <v>0</v>
      </c>
      <c r="CH83" t="str">
        <f t="shared" si="84"/>
        <v>0</v>
      </c>
      <c r="CI83" t="str">
        <f t="shared" si="85"/>
        <v>0</v>
      </c>
      <c r="CJ83" t="str">
        <f t="shared" si="86"/>
        <v>0</v>
      </c>
      <c r="CK83" t="str">
        <f t="shared" si="87"/>
        <v>0</v>
      </c>
      <c r="CL83" t="str">
        <f t="shared" si="88"/>
        <v>0</v>
      </c>
      <c r="CM83" t="str">
        <f t="shared" si="89"/>
        <v>0</v>
      </c>
      <c r="CN83" t="str">
        <f t="shared" si="90"/>
        <v>0</v>
      </c>
      <c r="CO83" t="str">
        <f t="shared" si="91"/>
        <v>0</v>
      </c>
      <c r="CP83" t="str">
        <f t="shared" si="92"/>
        <v>0</v>
      </c>
      <c r="CQ83" t="str">
        <f t="shared" si="93"/>
        <v>0</v>
      </c>
      <c r="CR83" t="str">
        <f t="shared" si="94"/>
        <v>0</v>
      </c>
      <c r="CS83" t="str">
        <f t="shared" si="95"/>
        <v>0</v>
      </c>
      <c r="CT83" t="str">
        <f t="shared" si="96"/>
        <v>0</v>
      </c>
      <c r="CU83" t="str">
        <f t="shared" si="97"/>
        <v>0</v>
      </c>
      <c r="CV83" t="str">
        <f t="shared" si="98"/>
        <v>0</v>
      </c>
      <c r="CW83" t="str">
        <f t="shared" si="99"/>
        <v>0</v>
      </c>
      <c r="CX83" t="str">
        <f t="shared" si="100"/>
        <v>0</v>
      </c>
      <c r="CY83" t="str">
        <f t="shared" si="101"/>
        <v>0</v>
      </c>
      <c r="CZ83" t="str">
        <f t="shared" si="102"/>
        <v>0</v>
      </c>
      <c r="DA83" t="str">
        <f t="shared" si="1"/>
        <v>0</v>
      </c>
      <c r="DB83" t="str">
        <f t="shared" si="103"/>
        <v>0</v>
      </c>
      <c r="DC83" t="str">
        <f t="shared" si="104"/>
        <v>0</v>
      </c>
      <c r="DD83" t="str">
        <f t="shared" si="105"/>
        <v>0</v>
      </c>
      <c r="DE83" t="str">
        <f t="shared" si="106"/>
        <v>0</v>
      </c>
      <c r="DF83" t="str">
        <f t="shared" si="107"/>
        <v>0</v>
      </c>
      <c r="DG83" t="str">
        <f t="shared" si="108"/>
        <v>0</v>
      </c>
      <c r="DH83" t="str">
        <f>IF(ISNUMBER(SEARCH("menghindari dorongan fisik,",B83)),"1","0")</f>
        <v>0</v>
      </c>
      <c r="DI83" t="str">
        <f t="shared" si="109"/>
        <v>0</v>
      </c>
      <c r="DJ83" t="str">
        <f t="shared" si="110"/>
        <v>0</v>
      </c>
      <c r="DK83" t="str">
        <f t="shared" si="111"/>
        <v>0</v>
      </c>
      <c r="DL83" t="str">
        <f t="shared" si="112"/>
        <v>0</v>
      </c>
      <c r="DM83" t="str">
        <f t="shared" si="113"/>
        <v>0</v>
      </c>
      <c r="DN83" t="str">
        <f t="shared" si="114"/>
        <v>0</v>
      </c>
      <c r="DO83" t="str">
        <f t="shared" si="115"/>
        <v>0</v>
      </c>
      <c r="DP83" t="str">
        <f t="shared" si="116"/>
        <v>0</v>
      </c>
      <c r="DQ83" t="str">
        <f t="shared" si="117"/>
        <v>0</v>
      </c>
      <c r="DR83" t="str">
        <f t="shared" si="118"/>
        <v>0</v>
      </c>
      <c r="DS83" t="str">
        <f t="shared" si="119"/>
        <v>0</v>
      </c>
      <c r="DT83" t="str">
        <f t="shared" si="120"/>
        <v>0</v>
      </c>
      <c r="DU83" t="str">
        <f t="shared" si="121"/>
        <v>0</v>
      </c>
      <c r="DV83" t="str">
        <f t="shared" si="122"/>
        <v>0</v>
      </c>
      <c r="DW83" t="str">
        <f t="shared" si="123"/>
        <v>0</v>
      </c>
      <c r="DX83" t="str">
        <f t="shared" si="124"/>
        <v>0</v>
      </c>
      <c r="DY83" t="str">
        <f t="shared" si="125"/>
        <v>0</v>
      </c>
      <c r="DZ83" t="str">
        <f t="shared" si="126"/>
        <v>0</v>
      </c>
      <c r="EA83" t="str">
        <f t="shared" si="127"/>
        <v>0</v>
      </c>
      <c r="EB83" t="str">
        <f t="shared" si="128"/>
        <v>0</v>
      </c>
      <c r="EC83" t="str">
        <f t="shared" si="129"/>
        <v>0</v>
      </c>
      <c r="ED83" t="str">
        <f t="shared" si="130"/>
        <v>0</v>
      </c>
      <c r="EE83" t="str">
        <f t="shared" si="131"/>
        <v>0</v>
      </c>
      <c r="EF83" t="str">
        <f t="shared" si="132"/>
        <v>0</v>
      </c>
      <c r="EG83" t="str">
        <f t="shared" si="133"/>
        <v>0</v>
      </c>
      <c r="EH83" t="str">
        <f t="shared" si="134"/>
        <v>0</v>
      </c>
      <c r="EI83" t="str">
        <f t="shared" si="135"/>
        <v>0</v>
      </c>
      <c r="EJ83" t="str">
        <f t="shared" si="136"/>
        <v>0</v>
      </c>
      <c r="EK83" t="str">
        <f t="shared" si="137"/>
        <v>0</v>
      </c>
      <c r="EL83" t="str">
        <f t="shared" si="138"/>
        <v>0</v>
      </c>
      <c r="EM83" t="str">
        <f t="shared" si="139"/>
        <v>0</v>
      </c>
      <c r="EN83" t="str">
        <f t="shared" si="140"/>
        <v>0</v>
      </c>
    </row>
    <row r="84" spans="1:144" ht="39.950000000000003" customHeight="1" x14ac:dyDescent="0.25">
      <c r="A84" t="s">
        <v>217</v>
      </c>
      <c r="C84" t="str">
        <f t="shared" si="141"/>
        <v>0</v>
      </c>
      <c r="D84" t="str">
        <f t="shared" si="3"/>
        <v>0</v>
      </c>
      <c r="E84" t="str">
        <f t="shared" si="4"/>
        <v>0</v>
      </c>
      <c r="F84" t="str">
        <f t="shared" si="5"/>
        <v>0</v>
      </c>
      <c r="G84" t="str">
        <f t="shared" si="6"/>
        <v>0</v>
      </c>
      <c r="H84" t="str">
        <f t="shared" si="7"/>
        <v>0</v>
      </c>
      <c r="I84" t="str">
        <f t="shared" si="8"/>
        <v>0</v>
      </c>
      <c r="J84" t="str">
        <f t="shared" si="9"/>
        <v>0</v>
      </c>
      <c r="K84" t="str">
        <f t="shared" si="10"/>
        <v>0</v>
      </c>
      <c r="L84" t="str">
        <f t="shared" si="11"/>
        <v>0</v>
      </c>
      <c r="M84" t="str">
        <f t="shared" si="12"/>
        <v>0</v>
      </c>
      <c r="N84" t="str">
        <f t="shared" si="13"/>
        <v>0</v>
      </c>
      <c r="O84" t="str">
        <f t="shared" si="14"/>
        <v>0</v>
      </c>
      <c r="P84" t="str">
        <f t="shared" si="15"/>
        <v>0</v>
      </c>
      <c r="Q84" t="str">
        <f t="shared" si="16"/>
        <v>0</v>
      </c>
      <c r="R84" t="str">
        <f t="shared" si="17"/>
        <v>0</v>
      </c>
      <c r="S84" t="str">
        <f t="shared" si="18"/>
        <v>0</v>
      </c>
      <c r="T84" t="str">
        <f t="shared" si="19"/>
        <v>0</v>
      </c>
      <c r="U84" t="str">
        <f t="shared" si="20"/>
        <v>0</v>
      </c>
      <c r="V84" t="str">
        <f t="shared" si="21"/>
        <v>0</v>
      </c>
      <c r="W84" t="str">
        <f t="shared" si="22"/>
        <v>0</v>
      </c>
      <c r="X84" t="str">
        <f t="shared" si="23"/>
        <v>0</v>
      </c>
      <c r="Y84" t="str">
        <f t="shared" si="24"/>
        <v>0</v>
      </c>
      <c r="Z84" t="str">
        <f t="shared" si="25"/>
        <v>0</v>
      </c>
      <c r="AA84" t="str">
        <f t="shared" si="26"/>
        <v>0</v>
      </c>
      <c r="AB84" t="str">
        <f t="shared" si="27"/>
        <v>0</v>
      </c>
      <c r="AC84" t="str">
        <f t="shared" si="28"/>
        <v>0</v>
      </c>
      <c r="AD84" t="str">
        <f t="shared" si="29"/>
        <v>0</v>
      </c>
      <c r="AE84" t="str">
        <f t="shared" si="30"/>
        <v>0</v>
      </c>
      <c r="AF84" t="str">
        <f t="shared" si="31"/>
        <v>0</v>
      </c>
      <c r="AG84" t="str">
        <f t="shared" si="32"/>
        <v>0</v>
      </c>
      <c r="AH84" t="str">
        <f t="shared" si="33"/>
        <v>0</v>
      </c>
      <c r="AI84" t="str">
        <f t="shared" si="34"/>
        <v>0</v>
      </c>
      <c r="AJ84" t="str">
        <f t="shared" si="35"/>
        <v>0</v>
      </c>
      <c r="AK84" t="str">
        <f t="shared" si="36"/>
        <v>0</v>
      </c>
      <c r="AL84" t="str">
        <f t="shared" si="37"/>
        <v>0</v>
      </c>
      <c r="AM84" t="str">
        <f t="shared" si="38"/>
        <v>0</v>
      </c>
      <c r="AN84" t="str">
        <f t="shared" si="39"/>
        <v>0</v>
      </c>
      <c r="AO84" t="str">
        <f t="shared" si="40"/>
        <v>0</v>
      </c>
      <c r="AP84" t="str">
        <f t="shared" si="41"/>
        <v>0</v>
      </c>
      <c r="AQ84" t="str">
        <f t="shared" si="42"/>
        <v>0</v>
      </c>
      <c r="AR84" t="str">
        <f t="shared" si="43"/>
        <v>0</v>
      </c>
      <c r="AS84" t="str">
        <f t="shared" si="44"/>
        <v>0</v>
      </c>
      <c r="AT84" t="str">
        <f t="shared" si="45"/>
        <v>0</v>
      </c>
      <c r="AU84" t="str">
        <f t="shared" si="46"/>
        <v>0</v>
      </c>
      <c r="AV84" t="str">
        <f t="shared" si="47"/>
        <v>0</v>
      </c>
      <c r="AW84" t="str">
        <f t="shared" si="48"/>
        <v>0</v>
      </c>
      <c r="AX84" t="str">
        <f t="shared" si="49"/>
        <v>0</v>
      </c>
      <c r="AY84" t="str">
        <f t="shared" si="50"/>
        <v>0</v>
      </c>
      <c r="AZ84" t="str">
        <f t="shared" si="51"/>
        <v>0</v>
      </c>
      <c r="BA84" t="str">
        <f t="shared" si="52"/>
        <v>0</v>
      </c>
      <c r="BB84" t="str">
        <f t="shared" si="53"/>
        <v>0</v>
      </c>
      <c r="BC84" t="str">
        <f t="shared" si="54"/>
        <v>0</v>
      </c>
      <c r="BD84" t="str">
        <f t="shared" si="55"/>
        <v>0</v>
      </c>
      <c r="BE84" t="str">
        <f t="shared" si="56"/>
        <v>0</v>
      </c>
      <c r="BF84" t="str">
        <f t="shared" si="57"/>
        <v>0</v>
      </c>
      <c r="BG84" t="str">
        <f t="shared" si="58"/>
        <v>0</v>
      </c>
      <c r="BH84" t="str">
        <f t="shared" si="59"/>
        <v>0</v>
      </c>
      <c r="BI84" t="str">
        <f t="shared" si="60"/>
        <v>0</v>
      </c>
      <c r="BJ84" t="str">
        <f t="shared" si="61"/>
        <v>0</v>
      </c>
      <c r="BK84" t="str">
        <f t="shared" si="62"/>
        <v>0</v>
      </c>
      <c r="BL84" t="str">
        <f t="shared" si="63"/>
        <v>0</v>
      </c>
      <c r="BM84" t="str">
        <f t="shared" si="64"/>
        <v>0</v>
      </c>
      <c r="BN84" t="str">
        <f t="shared" si="65"/>
        <v>0</v>
      </c>
      <c r="BO84" t="str">
        <f t="shared" si="66"/>
        <v>0</v>
      </c>
      <c r="BP84" t="str">
        <f t="shared" si="67"/>
        <v>0</v>
      </c>
      <c r="BQ84" t="str">
        <f t="shared" si="68"/>
        <v>0</v>
      </c>
      <c r="BR84" t="str">
        <f t="shared" si="69"/>
        <v>0</v>
      </c>
      <c r="BS84" t="str">
        <f t="shared" si="70"/>
        <v>0</v>
      </c>
      <c r="BT84" t="str">
        <f t="shared" si="71"/>
        <v>0</v>
      </c>
      <c r="BU84" t="str">
        <f t="shared" si="72"/>
        <v>0</v>
      </c>
      <c r="BV84" t="str">
        <f t="shared" si="73"/>
        <v>0</v>
      </c>
      <c r="BW84" t="str">
        <f t="shared" si="74"/>
        <v>0</v>
      </c>
      <c r="BX84" t="str">
        <f t="shared" ref="BX84:BX147" si="142">IF(ISNUMBER(SEARCH("Kurang mampu mengontrol dorongan",B84)),"1","0")</f>
        <v>0</v>
      </c>
      <c r="BY84" t="str">
        <f t="shared" si="75"/>
        <v>0</v>
      </c>
      <c r="BZ84" t="str">
        <f t="shared" si="76"/>
        <v>0</v>
      </c>
      <c r="CA84" t="str">
        <f t="shared" si="77"/>
        <v>0</v>
      </c>
      <c r="CB84" t="str">
        <f t="shared" si="78"/>
        <v>0</v>
      </c>
      <c r="CC84" t="str">
        <f t="shared" si="79"/>
        <v>0</v>
      </c>
      <c r="CD84" t="str">
        <f t="shared" si="80"/>
        <v>0</v>
      </c>
      <c r="CE84" t="str">
        <f t="shared" si="81"/>
        <v>0</v>
      </c>
      <c r="CF84" t="str">
        <f t="shared" si="82"/>
        <v>0</v>
      </c>
      <c r="CG84" t="str">
        <f t="shared" si="83"/>
        <v>0</v>
      </c>
      <c r="CH84" t="str">
        <f t="shared" si="84"/>
        <v>0</v>
      </c>
      <c r="CI84" t="str">
        <f t="shared" si="85"/>
        <v>0</v>
      </c>
      <c r="CJ84" t="str">
        <f t="shared" si="86"/>
        <v>0</v>
      </c>
      <c r="CK84" t="str">
        <f t="shared" si="87"/>
        <v>0</v>
      </c>
      <c r="CL84" t="str">
        <f t="shared" si="88"/>
        <v>0</v>
      </c>
      <c r="CM84" t="str">
        <f t="shared" si="89"/>
        <v>0</v>
      </c>
      <c r="CN84" t="str">
        <f t="shared" si="90"/>
        <v>0</v>
      </c>
      <c r="CO84" t="str">
        <f t="shared" si="91"/>
        <v>0</v>
      </c>
      <c r="CP84" t="str">
        <f t="shared" si="92"/>
        <v>0</v>
      </c>
      <c r="CQ84" t="str">
        <f t="shared" si="93"/>
        <v>0</v>
      </c>
      <c r="CR84" t="str">
        <f t="shared" si="94"/>
        <v>0</v>
      </c>
      <c r="CS84" t="str">
        <f t="shared" si="95"/>
        <v>0</v>
      </c>
      <c r="CT84" t="str">
        <f t="shared" si="96"/>
        <v>0</v>
      </c>
      <c r="CU84" t="str">
        <f t="shared" si="97"/>
        <v>0</v>
      </c>
      <c r="CV84" t="str">
        <f t="shared" si="98"/>
        <v>0</v>
      </c>
      <c r="CW84" t="str">
        <f t="shared" si="99"/>
        <v>0</v>
      </c>
      <c r="CX84" t="str">
        <f t="shared" si="100"/>
        <v>0</v>
      </c>
      <c r="CY84" t="str">
        <f t="shared" si="101"/>
        <v>0</v>
      </c>
      <c r="CZ84" t="str">
        <f t="shared" si="102"/>
        <v>0</v>
      </c>
      <c r="DA84" t="str">
        <f t="shared" ref="DA84:DA147" si="143">IF(ISNUMBER(SEARCH("Menolak atau ketidaksediaan berhubungan",B84)),"1","0")</f>
        <v>0</v>
      </c>
      <c r="DB84" t="str">
        <f t="shared" si="103"/>
        <v>0</v>
      </c>
      <c r="DC84" t="str">
        <f t="shared" si="104"/>
        <v>0</v>
      </c>
      <c r="DD84" t="str">
        <f t="shared" si="105"/>
        <v>0</v>
      </c>
      <c r="DE84" t="str">
        <f t="shared" si="106"/>
        <v>0</v>
      </c>
      <c r="DF84" t="str">
        <f t="shared" si="107"/>
        <v>0</v>
      </c>
      <c r="DG84" t="str">
        <f t="shared" si="108"/>
        <v>0</v>
      </c>
      <c r="DH84" t="str">
        <f>IF(ISNUMBER(SEARCH("menghindari dorongan fisik,",B84)),"1","0")</f>
        <v>0</v>
      </c>
      <c r="DI84" t="str">
        <f t="shared" si="109"/>
        <v>0</v>
      </c>
      <c r="DJ84" t="str">
        <f t="shared" si="110"/>
        <v>0</v>
      </c>
      <c r="DK84" t="str">
        <f t="shared" si="111"/>
        <v>0</v>
      </c>
      <c r="DL84" t="str">
        <f t="shared" si="112"/>
        <v>0</v>
      </c>
      <c r="DM84" t="str">
        <f t="shared" si="113"/>
        <v>0</v>
      </c>
      <c r="DN84" t="str">
        <f t="shared" si="114"/>
        <v>0</v>
      </c>
      <c r="DO84" t="str">
        <f t="shared" si="115"/>
        <v>0</v>
      </c>
      <c r="DP84" t="str">
        <f t="shared" si="116"/>
        <v>0</v>
      </c>
      <c r="DQ84" t="str">
        <f t="shared" si="117"/>
        <v>0</v>
      </c>
      <c r="DR84" t="str">
        <f t="shared" si="118"/>
        <v>0</v>
      </c>
      <c r="DS84" t="str">
        <f t="shared" si="119"/>
        <v>0</v>
      </c>
      <c r="DT84" t="str">
        <f t="shared" si="120"/>
        <v>0</v>
      </c>
      <c r="DU84" t="str">
        <f t="shared" si="121"/>
        <v>0</v>
      </c>
      <c r="DV84" t="str">
        <f t="shared" si="122"/>
        <v>0</v>
      </c>
      <c r="DW84" t="str">
        <f t="shared" si="123"/>
        <v>0</v>
      </c>
      <c r="DX84" t="str">
        <f t="shared" si="124"/>
        <v>0</v>
      </c>
      <c r="DY84" t="str">
        <f t="shared" si="125"/>
        <v>0</v>
      </c>
      <c r="DZ84" t="str">
        <f t="shared" si="126"/>
        <v>0</v>
      </c>
      <c r="EA84" t="str">
        <f t="shared" si="127"/>
        <v>0</v>
      </c>
      <c r="EB84" t="str">
        <f t="shared" si="128"/>
        <v>0</v>
      </c>
      <c r="EC84" t="str">
        <f t="shared" si="129"/>
        <v>0</v>
      </c>
      <c r="ED84" t="str">
        <f t="shared" si="130"/>
        <v>0</v>
      </c>
      <c r="EE84" t="str">
        <f t="shared" si="131"/>
        <v>0</v>
      </c>
      <c r="EF84" t="str">
        <f t="shared" si="132"/>
        <v>0</v>
      </c>
      <c r="EG84" t="str">
        <f t="shared" si="133"/>
        <v>0</v>
      </c>
      <c r="EH84" t="str">
        <f t="shared" si="134"/>
        <v>0</v>
      </c>
      <c r="EI84" t="str">
        <f t="shared" si="135"/>
        <v>0</v>
      </c>
      <c r="EJ84" t="str">
        <f t="shared" si="136"/>
        <v>0</v>
      </c>
      <c r="EK84" t="str">
        <f t="shared" si="137"/>
        <v>0</v>
      </c>
      <c r="EL84" t="str">
        <f t="shared" si="138"/>
        <v>0</v>
      </c>
      <c r="EM84" t="str">
        <f t="shared" si="139"/>
        <v>0</v>
      </c>
      <c r="EN84" t="str">
        <f t="shared" si="140"/>
        <v>0</v>
      </c>
    </row>
    <row r="85" spans="1:144" ht="39.950000000000003" customHeight="1" x14ac:dyDescent="0.25">
      <c r="A85" t="s">
        <v>218</v>
      </c>
      <c r="C85" t="str">
        <f t="shared" si="141"/>
        <v>0</v>
      </c>
      <c r="D85" t="str">
        <f t="shared" ref="D85:D148" si="144">IF(ISNUMBER(SEARCH("Depresif, tidak mengakui kenyataan, tertekan secraa neurotis, kurang dorongan berprestasi",B85)),"1","0")</f>
        <v>0</v>
      </c>
      <c r="E85" t="str">
        <f t="shared" ref="E85:E148" si="145">IF(ISNUMBER(SEARCH("perasaan sedih",B85)),"1","0")</f>
        <v>0</v>
      </c>
      <c r="F85" t="str">
        <f t="shared" ref="F85:F148" si="146">IF(ISNUMBER(SEARCH("bersemangat dan motivasi",B85)),"1","0")</f>
        <v>0</v>
      </c>
      <c r="G85" t="str">
        <f t="shared" ref="G85:G148" si="147">IF(ISNUMBER(SEARCH("pegangan",B85)),"1","0")</f>
        <v>0</v>
      </c>
      <c r="H85" t="str">
        <f t="shared" ref="H85:H148" si="148">IF(ISNUMBER(SEARCH("kemauan cukup tinggi",B85)),"1","0")</f>
        <v>0</v>
      </c>
      <c r="I85" t="str">
        <f t="shared" ref="I85:I148" si="149">IF(ISNUMBER(SEARCH("memiliki adaptasi yang cukup baik",B85)),"1","0")</f>
        <v>0</v>
      </c>
      <c r="J85" t="str">
        <f t="shared" ref="J85:J148" si="150">IF(ISNUMBER(SEARCH("perasaan insecure",B85)),"1","0")</f>
        <v>0</v>
      </c>
      <c r="K85" t="str">
        <f t="shared" ref="K85:K148" si="151">IF(ISNUMBER(SEARCH("kontrol emosionil",B85)),"1","0")</f>
        <v>0</v>
      </c>
      <c r="L85" t="str">
        <f t="shared" ref="L85:L148" si="152">IF(ISNUMBER(SEARCH("negativisme",B85)),"1","0")</f>
        <v>0</v>
      </c>
      <c r="M85" t="str">
        <f t="shared" ref="M85:M148" si="153">IF(ISNUMBER(SEARCH("Dikuasai emosi, menekankan masa yang lalu, tendensi impulsif, self oriented, depresif tapi banyak frustasi, introfert, bayak dikendalikan ketaksadaran",B85)),"1","0")</f>
        <v>0</v>
      </c>
      <c r="N85" t="str">
        <f t="shared" ref="N85:N148" si="154">IF(ISNUMBER(SEARCH("Dikuasai emosi, menekankan masa lalu, tendensi impulsif, self-oriented, intro-vert, banyak dikendalikan ketidaksa-daran, depresif",B85)),"1","0")</f>
        <v>0</v>
      </c>
      <c r="O85" t="str">
        <f t="shared" ref="O85:O148" si="155">IF(ISNUMBER(SEARCH("penyesuaian diri baik",B85)),"1","0")</f>
        <v>0</v>
      </c>
      <c r="P85" t="str">
        <f t="shared" ref="P85:P148" si="156">IF(ISNUMBER(SEARCH("menyatakan diri",B85)),"1","0")</f>
        <v>0</v>
      </c>
      <c r="Q85" t="str">
        <f t="shared" ref="Q85:Q148" si="157">IF(ISNUMBER(SEARCH("penuntut",B85)),"1","0")</f>
        <v>0</v>
      </c>
      <c r="R85" t="str">
        <f t="shared" ref="R85:R148" si="158">IF(ISNUMBER(SEARCH("lingkungan",B85)),"1","0")</f>
        <v>0</v>
      </c>
      <c r="S85" t="str">
        <f t="shared" ref="S85:S148" si="159">IF(ISNUMBER(SEARCH("Tendensi hambatan dalam hubungan sosial, neourotis",B85)),"1","0")</f>
        <v>0</v>
      </c>
      <c r="T85" t="str">
        <f t="shared" ref="T85:T148" si="160">IF(ISNUMBER(SEARCH("Ada kemungkinan gangguan organis (misalnya, orang sering sakit, kerusakan otak",B85)),"1","0")</f>
        <v>0</v>
      </c>
      <c r="U85" t="str">
        <f t="shared" ref="U85:U148" si="161">IF(ISNUMBER(SEARCH("aspirasi lebih besar",B85)),"1","0")</f>
        <v>0</v>
      </c>
      <c r="V85" t="str">
        <f t="shared" ref="V85:V148" si="162">IF(ISNUMBER(SEARCH("Merasa kurang jantan",B85)),"1","0")</f>
        <v>0</v>
      </c>
      <c r="W85" t="str">
        <f t="shared" ref="W85:W148" si="163">IF(ISNUMBER(SEARCH("infantil dan kemunduran dorongan seks, sensuaitas kebutuhan seksualitas",B85)),"1","0")</f>
        <v>0</v>
      </c>
      <c r="X85" t="str">
        <f t="shared" ref="X85:X148" si="164">IF(ISNUMBER(SEARCH("Lambang kejantanan,  mungkin anxiety akan kebutuhan sensual",B85)),"1","0")</f>
        <v>0</v>
      </c>
      <c r="Y85" t="str">
        <f t="shared" ref="Y85:Y148" si="165">IF(ISNUMBER(SEARCH("Nascistis, mungkin tendensi homoseks",B85)),"1","0")</f>
        <v>0</v>
      </c>
      <c r="Z85" t="str">
        <f t="shared" ref="Z85:Z148" si="166">IF(ISNUMBER(SEARCH("Immorality sexuil",B85)),"1","0")</f>
        <v>0</v>
      </c>
      <c r="AA85" t="str">
        <f t="shared" ref="AA85:AA148" si="167">IF(ISNUMBER(SEARCH("Suka menyerang",B85)),"1","0")</f>
        <v>0</v>
      </c>
      <c r="AB85" t="str">
        <f t="shared" ref="AB85:AB148" si="168">IF(ISNUMBER(SEARCH("Regresi",B85)),"1","0")</f>
        <v>0</v>
      </c>
      <c r="AC85" t="str">
        <f t="shared" ref="AC85:AC148" si="169">IF(ISNUMBER(SEARCH("Tekanan/ tuntutan kejantanan",B85)),"1","0")</f>
        <v>0</v>
      </c>
      <c r="AD85" t="str">
        <f t="shared" ref="AD85:AD148" si="170">IF(ISNUMBER(SEARCH("Kurang jantan",B85)),"1","0")</f>
        <v>0</v>
      </c>
      <c r="AE85" t="str">
        <f t="shared" ref="AE85:AE148" si="171">IF(ISNUMBER(SEARCH("Sifat kekacauan",B85)),"1","0")</f>
        <v>0</v>
      </c>
      <c r="AF85" t="str">
        <f t="shared" ref="AF85:AF148" si="172">IF(ISNUMBER(SEARCH("Tendensi castrasi",B85)),"1","0")</f>
        <v>0</v>
      </c>
      <c r="AG85" t="str">
        <f t="shared" ref="AG85:AG148" si="173">IF(ISNUMBER(SEARCH("Erotis protes",B85)),"1","0")</f>
        <v>0</v>
      </c>
      <c r="AH85" t="str">
        <f t="shared" ref="AH85:AH148" si="174">IF(ISNUMBER(SEARCH("Keraguan pada kejantanan",B85)),"1","0")</f>
        <v>0</v>
      </c>
      <c r="AI85" t="str">
        <f t="shared" ref="AI85:AI148" si="175">IF(ISNUMBER(SEARCH("Skizoid",B85)),"1","0")</f>
        <v>0</v>
      </c>
      <c r="AJ85" t="str">
        <f t="shared" ref="AJ85:AJ148" si="176">IF(ISNUMBER(SEARCH("Ingin menunujukkan kejantanan",B85)),"1","0")</f>
        <v>0</v>
      </c>
      <c r="AK85" t="str">
        <f t="shared" ref="AK85:AK148" si="177">IF(ISNUMBER(SEARCH("Perhatian berlebihan",B85)),"1","0")</f>
        <v>0</v>
      </c>
      <c r="AL85" t="str">
        <f t="shared" ref="AL85:AL148" si="178">IF(ISNUMBER(SEARCH("Mengingkari",B85)),"1","0")</f>
        <v>0</v>
      </c>
      <c r="AM85" t="str">
        <f t="shared" ref="AM85:AM148" si="179">IF(ISNUMBER(SEARCH("Wajar",B85)),"1","0")</f>
        <v>0</v>
      </c>
      <c r="AN85" t="str">
        <f t="shared" ref="AN85:AN148" si="180">IF(ISNUMBER(SEARCH("Sebagai hiasan",B85)),"1","0")</f>
        <v>0</v>
      </c>
      <c r="AO85" t="str">
        <f t="shared" ref="AO85:AO148" si="181">IF(ISNUMBER(SEARCH("Paranoia dan menampakkan",B85)),"1","0")</f>
        <v>0</v>
      </c>
      <c r="AP85" t="str">
        <f t="shared" ref="AP85:AP148" si="182">IF(ISNUMBER(SEARCH("Egosentris histeris",B85)),"1","0")</f>
        <v>0</v>
      </c>
      <c r="AQ85" t="str">
        <f t="shared" ref="AQ85:AQ148" si="183">IF(ISNUMBER(SEARCH("Pertautan ide-ide",B85)),"1","0")</f>
        <v>0</v>
      </c>
      <c r="AR85" t="str">
        <f t="shared" ref="AR85:AR148" si="184">IF(ISNUMBER(SEARCH("Paranoid",B85)),"1","0")</f>
        <v>0</v>
      </c>
      <c r="AS85" t="str">
        <f t="shared" ref="AS85:AS148" si="185">IF(ISNUMBER(SEARCH("Ingin mencampakkan dunia luar",B85)),"1","0")</f>
        <v>0</v>
      </c>
      <c r="AT85" t="str">
        <f t="shared" ref="AT85:AT148" si="186">IF(ISNUMBER(SEARCH("Emotional immaturity",B85)),"1","0")</f>
        <v>0</v>
      </c>
      <c r="AU85" t="str">
        <f t="shared" ref="AU85:AU148" si="187">IF(ISNUMBER(SEARCH("Tanda keengganann",B85)),"1","0")</f>
        <v>0</v>
      </c>
      <c r="AV85" t="str">
        <f t="shared" ref="AV85:AV148" si="188">IF(ISNUMBER(SEARCH("Bermusuhan dan mengancam",B85)),"1","0")</f>
        <v>0</v>
      </c>
      <c r="AW85" t="str">
        <f t="shared" ref="AW85:AW148" si="189">IF(ISNUMBER(SEARCH("unsur agresif",B85)),"1","0")</f>
        <v>0</v>
      </c>
      <c r="AX85" t="str">
        <f t="shared" ref="AX85:AX148" si="190">IF(ISNUMBER(SEARCH("kontak sosila sangat kurang",B85)),"1","0")</f>
        <v>0</v>
      </c>
      <c r="AY85" t="str">
        <f t="shared" ref="AY85:AY148" si="191">IF(ISNUMBER(SEARCH("Kekanak-kanakan",B85)),"1","0")</f>
        <v>0</v>
      </c>
      <c r="AZ85" t="str">
        <f t="shared" ref="AZ85:AZ148" si="192">IF(ISNUMBER(SEARCH("terhadap konflik yang dialami",B85)),"1","0")</f>
        <v>0</v>
      </c>
      <c r="BA85" t="str">
        <f t="shared" ref="BA85:BA148" si="193">IF(ISNUMBER(SEARCH("Kepicikan pandangan",B85)),"1","0")</f>
        <v>0</v>
      </c>
      <c r="BB85" t="str">
        <f t="shared" ref="BB85:BB148" si="194">IF(ISNUMBER(SEARCH("Rangsangan",B85)),"1","0")</f>
        <v>0</v>
      </c>
      <c r="BC85" t="str">
        <f t="shared" ref="BC85:BC148" si="195">IF(ISNUMBER(SEARCH("Pikiran kacau",B85)),"1","0")</f>
        <v>0</v>
      </c>
      <c r="BD85" t="str">
        <f t="shared" ref="BD85:BD148" si="196">IF(ISNUMBER(SEARCH("Rasa ingin tau hal dosa",B85)),"1","0")</f>
        <v>0</v>
      </c>
      <c r="BE85" t="str">
        <f t="shared" ref="BE85:BE148" si="197">IF(ISNUMBER(SEARCH("Menerima dan membutuhkan",B85)),"1","0")</f>
        <v>0</v>
      </c>
      <c r="BF85" t="str">
        <f t="shared" ref="BF85:BF148" si="198">IF(ISNUMBER(SEARCH("Psikosomatik",B85)),"1","0")</f>
        <v>0</v>
      </c>
      <c r="BG85" t="str">
        <f t="shared" ref="BG85:BG148" si="199">IF(ISNUMBER(SEARCH("Biasa pada anak",B85)),"1","0")</f>
        <v>0</v>
      </c>
      <c r="BH85" t="str">
        <f t="shared" ref="BH85:BH148" si="200">IF(ISNUMBER(SEARCH("terus dapat dikatakan sadisme",B85)),"1","0")</f>
        <v>0</v>
      </c>
      <c r="BI85" t="str">
        <f t="shared" ref="BI85:BI148" si="201">IF(ISNUMBER(SEARCH("tendensi menyerang secara",B85)),"1","0")</f>
        <v>0</v>
      </c>
      <c r="BJ85" t="str">
        <f t="shared" ref="BJ85:BJ148" si="202">IF(ISNUMBER(SEARCH("Tendensi orang depresif",B85)),"1","0")</f>
        <v>0</v>
      </c>
      <c r="BK85" t="str">
        <f t="shared" ref="BK85:BK148" si="203">IF(ISNUMBER(SEARCH("Menentang oral dependency, independent",B85)),"1","0")</f>
        <v>0</v>
      </c>
      <c r="BL85" t="str">
        <f t="shared" ref="BL85:BL148" si="204">IF(ISNUMBER(SEARCH("Penolakan terhadap kebutuhan",B85)),"1","0")</f>
        <v>0</v>
      </c>
      <c r="BM85" t="str">
        <f t="shared" ref="BM85:BM148" si="205">IF(ISNUMBER(SEARCH("Jika berlebihan mungkin halusinasi",B85)),"1","0")</f>
        <v>0</v>
      </c>
      <c r="BN85" t="str">
        <f t="shared" ref="BN85:BN148" si="206">IF(ISNUMBER(SEARCH("Tendensi oposisi",B85)),"1","0")</f>
        <v>0</v>
      </c>
      <c r="BO85" t="str">
        <f t="shared" ref="BO85:BO148" si="207">IF(ISNUMBER(SEARCH("Peka terhadap kritik",B85)),"1","0")</f>
        <v>0</v>
      </c>
      <c r="BP85" t="str">
        <f t="shared" ref="BP85:BP148" si="208">IF(ISNUMBER(SEARCH("Kesadaran pribadi",B85)),"1","0")</f>
        <v>0</v>
      </c>
      <c r="BQ85" t="str">
        <f t="shared" ref="BQ85:BQ148" si="209">IF(ISNUMBER(SEARCH("Konflik dengan hubungan",B85)),"1","0")</f>
        <v>0</v>
      </c>
      <c r="BR85" t="str">
        <f t="shared" ref="BR85:BR148" si="210">IF(ISNUMBER(SEARCH("lebih umum pada orang lanjut usia",B85)),"1","0")</f>
        <v>0</v>
      </c>
      <c r="BS85" t="str">
        <f t="shared" ref="BS85:BS148" si="211">IF(ISNUMBER(SEARCH("tak bisa mengambil keputusan",B85)),"1","0")</f>
        <v>0</v>
      </c>
      <c r="BT85" t="str">
        <f t="shared" ref="BT85:BT148" si="212">IF(ISNUMBER(SEARCH("dari perasaan tak mampu",B85)),"1","0")</f>
        <v>0</v>
      </c>
      <c r="BU85" t="str">
        <f t="shared" ref="BU85:BU148" si="213">IF(ISNUMBER(SEARCH("Adanya dorongan agresif",B85)),"1","0")</f>
        <v>0</v>
      </c>
      <c r="BV85" t="str">
        <f t="shared" ref="BV85:BV148" si="214">IF(ISNUMBER(SEARCH("Ketergantungan pada jenis lain",B85)),"1","0")</f>
        <v>0</v>
      </c>
      <c r="BW85" t="str">
        <f t="shared" ref="BW85:BW148" si="215">IF(ISNUMBER(SEARCH("Menunjukkan sifat kejantanan",B85)),"1","0")</f>
        <v>0</v>
      </c>
      <c r="BX85" t="str">
        <f t="shared" si="142"/>
        <v>0</v>
      </c>
      <c r="BY85" t="str">
        <f t="shared" ref="BY85:BY148" si="216">IF(ISNUMBER(SEARCH("mungkin rigid",B85)),"1","0")</f>
        <v>0</v>
      </c>
      <c r="BZ85" t="str">
        <f t="shared" ref="BZ85:BZ148" si="217">IF(ISNUMBER(SEARCH("Sering membiarkan dorongan-dorongan",B85)),"1","0")</f>
        <v>0</v>
      </c>
      <c r="CA85" t="str">
        <f t="shared" ref="CA85:CA148" si="218">IF(ISNUMBER(SEARCH("Melakukan Kontrol intelektual",B85)),"1","0")</f>
        <v>0</v>
      </c>
      <c r="CB85" t="str">
        <f t="shared" ref="CB85:CB148" si="219">IF(ISNUMBER(SEARCH("Dorongan kekuatan fisik, merasa mampu",B85)),"1","0")</f>
        <v>0</v>
      </c>
      <c r="CC85" t="str">
        <f t="shared" ref="CC85:CC148" si="220">IF(ISNUMBER(SEARCH("Perasaan inferior, kurang mampu",B85)),"1","0")</f>
        <v>0</v>
      </c>
      <c r="CD85" t="str">
        <f t="shared" ref="CD85:CD148" si="221">IF(ISNUMBER(SEARCH("Kaku dan bermusuhan, defensif terhadap permusuhan",B85)),"1","0")</f>
        <v>0</v>
      </c>
      <c r="CE85" t="str">
        <f t="shared" ref="CE85:CE148" si="222">IF(ISNUMBER(SEARCH("konflik peran seksualnya",B85)),"1","0")</f>
        <v>0</v>
      </c>
      <c r="CF85" t="str">
        <f t="shared" ref="CF85:CF148" si="223">IF(ISNUMBER(SEARCH("Kurang yakin pada kemampuan",B85)),"1","0")</f>
        <v>0</v>
      </c>
      <c r="CG85" t="str">
        <f t="shared" ref="CG85:CG148" si="224">IF(ISNUMBER(SEARCH("seimbang dan merasa mampu",B85)),"1","0")</f>
        <v>0</v>
      </c>
      <c r="CH85" t="str">
        <f t="shared" ref="CH85:CH148" si="225">IF(ISNUMBER(SEARCH("scizoprenic",B85)),"1","0")</f>
        <v>0</v>
      </c>
      <c r="CI85" t="str">
        <f t="shared" ref="CI85:CI148" si="226">IF(ISNUMBER(SEARCH("Gangguan otak yang berhubungan dengan motorik",B85)),"1","0")</f>
        <v>0</v>
      </c>
      <c r="CJ85" t="str">
        <f t="shared" ref="CJ85:CJ148" si="227">IF(ISNUMBER(SEARCH("Konflik dalam kontan dengan",B85)),"1","0")</f>
        <v>0</v>
      </c>
      <c r="CK85" t="str">
        <f t="shared" ref="CK85:CK148" si="228">IF(ISNUMBER(SEARCH("bermusuhan dan seksualitas",B85)),"1","0")</f>
        <v>0</v>
      </c>
      <c r="CL85" t="str">
        <f t="shared" ref="CL85:CL148" si="229">IF(ISNUMBER(SEARCH("Menolak dunia luar karena rasa curiga",B85)),"1","0")</f>
        <v>0</v>
      </c>
      <c r="CM85" t="str">
        <f t="shared" ref="CM85:CM148" si="230">IF(ISNUMBER(SEARCH("Ambisi, kemauan lemah, merasa lemah, loyo",B85)),"1","0")</f>
        <v>0</v>
      </c>
      <c r="CN85" t="str">
        <f t="shared" ref="CN85:CN148" si="231">IF(ISNUMBER(SEARCH("Merasa lemah dan sia",B85)),"1","0")</f>
        <v>0</v>
      </c>
      <c r="CO85" t="str">
        <f t="shared" ref="CO85:CO148" si="232">IF(ISNUMBER(SEARCH("Lemah, ada hambatan kontak sosial",B85)),"1","0")</f>
        <v>0</v>
      </c>
      <c r="CP85" t="str">
        <f t="shared" ref="CP85:CP148" si="233">IF(ISNUMBER(SEARCH("Guilty feeling,",B85)),"1","0")</f>
        <v>0</v>
      </c>
      <c r="CQ85" t="str">
        <f t="shared" ref="CQ85:CQ148" si="234">IF(ISNUMBER(SEARCH("Perasaan menghukum",B85)),"1","0")</f>
        <v>0</v>
      </c>
      <c r="CR85" t="str">
        <f t="shared" ref="CR85:CR148" si="235">IF(ISNUMBER(SEARCH("Mengutamakan kekuatan",B85)),"1","0")</f>
        <v>0</v>
      </c>
      <c r="CS85" t="str">
        <f t="shared" ref="CS85:CS148" si="236">IF(ISNUMBER(SEARCH("mengharapkan perhatian dan kasih",B85)),"1","0")</f>
        <v>0</v>
      </c>
      <c r="CT85" t="str">
        <f t="shared" ref="CT85:CT148" si="237">IF(ISNUMBER(SEARCH("Ambisi dan mencari kompensasi",B85)),"1","0")</f>
        <v>0</v>
      </c>
      <c r="CU85" t="str">
        <f t="shared" ref="CU85:CU148" si="238">IF(ISNUMBER(SEARCH("Melaksanakan interaksi sosial",B85)),"1","0")</f>
        <v>0</v>
      </c>
      <c r="CV85" t="str">
        <f t="shared" ref="CV85:CV148" si="239">IF(ISNUMBER(SEARCH("Siap berhubungan dengan",B85)),"1","0")</f>
        <v>0</v>
      </c>
      <c r="CW85" t="str">
        <f t="shared" ref="CW85:CW148" si="240">IF(ISNUMBER(SEARCH("Butuh dorongan emosionil",B85)),"1","0")</f>
        <v>0</v>
      </c>
      <c r="CX85" t="str">
        <f t="shared" ref="CX85:CX148" si="241">IF(ISNUMBER(SEARCH("ingin memperbaiki hubungan sosial karena merasa tak pasti",B85)),"1","0")</f>
        <v>0</v>
      </c>
      <c r="CY85" t="str">
        <f t="shared" ref="CY85:CY148" si="242">IF(ISNUMBER(SEARCH("Perasaan tidak pasti dalam kontak",B85)),"1","0")</f>
        <v>0</v>
      </c>
      <c r="CZ85" t="str">
        <f t="shared" ref="CZ85:CZ148" si="243">IF(ISNUMBER(SEARCH("Kesulitan dan",B85)),"1","0")</f>
        <v>0</v>
      </c>
      <c r="DA85" t="str">
        <f t="shared" si="143"/>
        <v>0</v>
      </c>
      <c r="DB85" t="str">
        <f t="shared" ref="DB85:DB148" si="244">IF(ISNUMBER(SEARCH("Rasa bersalah, masturbasi,",B85)),"1","0")</f>
        <v>0</v>
      </c>
      <c r="DC85" t="str">
        <f t="shared" ref="DC85:DC148" si="245">IF(ISNUMBER(SEARCH("Perhatian pada seksual,",B85)),"1","0")</f>
        <v>0</v>
      </c>
      <c r="DD85" t="str">
        <f t="shared" ref="DD85:DD148" si="246">IF(ISNUMBER(SEARCH("Cenderung ke arah paranoid",B85)),"1","0")</f>
        <v>0</v>
      </c>
      <c r="DE85" t="str">
        <f t="shared" ref="DE85:DE148" si="247">IF(ISNUMBER(SEARCH("Agresi terhadap/",B85)),"1","0")</f>
        <v>0</v>
      </c>
      <c r="DF85" t="str">
        <f t="shared" ref="DF85:DF148" si="248">IF(ISNUMBER(SEARCH("Agresif dalam bentuk motorik,",B85)),"1","0")</f>
        <v>0</v>
      </c>
      <c r="DG85" t="str">
        <f t="shared" ref="DG85:DG148" si="249">IF(ISNUMBER(SEARCH("Penolakan terhadap impuls fisik,",B85)),"1","0")</f>
        <v>0</v>
      </c>
      <c r="DH85" t="str">
        <f>IF(ISNUMBER(SEARCH("menghindari dorongan fisik,",B85)),"1","0")</f>
        <v>0</v>
      </c>
      <c r="DI85" t="str">
        <f t="shared" ref="DI85:DI148" si="250">IF(ISNUMBER(SEARCH("Kurang merasakan kepauasan fisik,",B85)),"1","0")</f>
        <v>0</v>
      </c>
      <c r="DJ85" t="str">
        <f t="shared" ref="DJ85:DJ148" si="251">IF(ISNUMBER(SEARCH("Menentang/",B85)),"1","0")</f>
        <v>0</v>
      </c>
      <c r="DK85" t="str">
        <f t="shared" ref="DK85:DK148" si="252">IF(ISNUMBER(SEARCH("Perasaan tertekan dan tergantung yang bersifat",B85)),"1","0")</f>
        <v>0</v>
      </c>
      <c r="DL85" t="str">
        <f t="shared" ref="DL85:DL148" si="253">IF(ISNUMBER(SEARCH("Berusaha mencapai otoritas,",B85)),"1","0")</f>
        <v>0</v>
      </c>
      <c r="DM85" t="str">
        <f t="shared" ref="DM85:DM148" si="254">IF(ISNUMBER(SEARCH("Merasa kurang lincah",B85)),"1","0")</f>
        <v>0</v>
      </c>
      <c r="DN85" t="str">
        <f t="shared" ref="DN85:DN148" si="255">IF(ISNUMBER(SEARCH("Menentang kekuasaan,",B85)),"1","0")</f>
        <v>0</v>
      </c>
      <c r="DO85" t="str">
        <f t="shared" ref="DO85:DO148" si="256">IF(ISNUMBER(SEARCH("Traumatis, kontrol diri secara impulsif",B85)),"1","0")</f>
        <v>0</v>
      </c>
      <c r="DP85" t="str">
        <f t="shared" ref="DP85:DP148" si="257">IF(ISNUMBER(SEARCH("Perasan tidak mampu,",B85)),"1","0")</f>
        <v>0</v>
      </c>
      <c r="DQ85" t="str">
        <f t="shared" ref="DQ85:DQ148" si="258">IF(ISNUMBER(SEARCH("Tertekan, kontrol kaku terhadap",B85)),"1","0")</f>
        <v>0</v>
      </c>
      <c r="DR85" t="str">
        <f t="shared" ref="DR85:DR148" si="259">IF(ISNUMBER(SEARCH("Kebutuhan yang besar akan rasa",B85)),"1","0")</f>
        <v>0</v>
      </c>
      <c r="DS85" t="str">
        <f t="shared" ref="DS85:DS148" si="260">IF(ISNUMBER(SEARCH("Berhubungan dengan seksualitas pria,",B85)),"1","0")</f>
        <v>0</v>
      </c>
      <c r="DT85" t="str">
        <f t="shared" ref="DT85:DT148" si="261">IF(ISNUMBER(SEARCH("Permusuhan yang ditekan,",B85)),"1","0")</f>
        <v>0</v>
      </c>
      <c r="DU85" t="str">
        <f t="shared" ref="DU85:DU148" si="262">IF(ISNUMBER(SEARCH("Sifat kepala batu",B85)),"1","0")</f>
        <v>0</v>
      </c>
      <c r="DV85" t="str">
        <f t="shared" ref="DV85:DV148" si="263">IF(ISNUMBER(SEARCH("Wajar bagi anak kecil,",B85)),"1","0")</f>
        <v>0</v>
      </c>
      <c r="DW85" t="str">
        <f t="shared" ref="DW85:DW148" si="264">IF(ISNUMBER(SEARCH("Vitalitas lemah",B85)),"1","0")</f>
        <v>0</v>
      </c>
      <c r="DX85" t="str">
        <f t="shared" ref="DX85:DX148" si="265">IF(ISNUMBER(SEARCH("Skizoid",B85)),"1","0")</f>
        <v>0</v>
      </c>
      <c r="DY85" t="str">
        <f t="shared" ref="DY85:DY148" si="266">IF(ISNUMBER(SEARCH("normal",B85)),"1","0")</f>
        <v>0</v>
      </c>
      <c r="DZ85" t="str">
        <f t="shared" ref="DZ85:DZ148" si="267">IF(ISNUMBER(SEARCH("Narsistis",B85)),"1","0")</f>
        <v>0</v>
      </c>
      <c r="EA85" t="str">
        <f t="shared" ref="EA85:EA148" si="268">IF(ISNUMBER(SEARCH("Pemujaan terhadap fisik",B85)),"1","0")</f>
        <v>0</v>
      </c>
      <c r="EB85" t="str">
        <f t="shared" ref="EB85:EB148" si="269">IF(ISNUMBER(SEARCH("Kurang mantap pada kekautan fisiknya",B85)),"1","0")</f>
        <v>0</v>
      </c>
      <c r="EC85" t="str">
        <f t="shared" ref="EC85:EC148" si="270">IF(ISNUMBER(SEARCH("Kompulsif",B85)),"1","0")</f>
        <v>0</v>
      </c>
      <c r="ED85" t="str">
        <f t="shared" ref="ED85:ED148" si="271">IF(ISNUMBER(SEARCH("Mencari perhatian, menunjukkan penyesuaian",B85)),"1","0")</f>
        <v>0</v>
      </c>
      <c r="EE85" t="str">
        <f t="shared" ref="EE85:EE148" si="272">IF(ISNUMBER(SEARCH("Sering dihubungkan dengan agresi seksuil yang dimunculkan, kurang masak seksuil",B85)),"1","0")</f>
        <v>0</v>
      </c>
      <c r="EF85" t="str">
        <f t="shared" ref="EF85:EF148" si="273">IF(ISNUMBER(SEARCH("Deprifasi afeksi, ketergantungan pada ibu",B85)),"1","0")</f>
        <v>0</v>
      </c>
      <c r="EG85" t="str">
        <f t="shared" ref="EG85:EG148" si="274">IF(ISNUMBER(SEARCH("Ketergantungan",B85)),"1","0")</f>
        <v>0</v>
      </c>
      <c r="EH85" t="str">
        <f t="shared" ref="EH85:EH148" si="275">IF(ISNUMBER(SEARCH("Infantil, etrgantung dependent, kikir, suka minta, kehausan kasih sayang dan perlindungan, usaha mengatasi ketergantungan secara jantan, ketergantungan oral, menekan kebebasan sendiri (terutama pada wanita",B85)),"1","0")</f>
        <v>0</v>
      </c>
      <c r="EI85" t="str">
        <f t="shared" ref="EI85:EI148" si="276">IF(ISNUMBER(SEARCH("Ketergantungan pada ibu",B85)),"1","0")</f>
        <v>0</v>
      </c>
      <c r="EJ85" t="str">
        <f t="shared" ref="EJ85:EJ148" si="277">IF(ISNUMBER(SEARCH("Ketergantungan, tidak masak , tidak pasti",B85)),"1","0")</f>
        <v>0</v>
      </c>
      <c r="EK85" t="str">
        <f t="shared" ref="EK85:EK148" si="278">IF(ISNUMBER(SEARCH("Santa teliti, formil",B85)),"1","0")</f>
        <v>0</v>
      </c>
      <c r="EL85" t="str">
        <f t="shared" ref="EL85:EL148" si="279">IF(ISNUMBER(SEARCH("Kontrol kuat terhadap nafsu",B85)),"1","0")</f>
        <v>0</v>
      </c>
      <c r="EM85" t="str">
        <f t="shared" ref="EM85:EM148" si="280">IF(ISNUMBER(SEARCH("Biasa, mudah menyatakan dorongan",B85)),"1","0")</f>
        <v>0</v>
      </c>
      <c r="EN85" t="str">
        <f t="shared" ref="EN85:EN148" si="281">IF(ISNUMBER(SEARCH("Obsesif kompulsif",B89)),"1","0")</f>
        <v>0</v>
      </c>
    </row>
    <row r="86" spans="1:144" ht="39.950000000000003" customHeight="1" x14ac:dyDescent="0.25">
      <c r="A86" t="s">
        <v>219</v>
      </c>
      <c r="C86" t="str">
        <f t="shared" si="141"/>
        <v>0</v>
      </c>
      <c r="D86" t="str">
        <f t="shared" si="144"/>
        <v>0</v>
      </c>
      <c r="E86" t="str">
        <f t="shared" si="145"/>
        <v>0</v>
      </c>
      <c r="F86" t="str">
        <f t="shared" si="146"/>
        <v>0</v>
      </c>
      <c r="G86" t="str">
        <f t="shared" si="147"/>
        <v>0</v>
      </c>
      <c r="H86" t="str">
        <f t="shared" si="148"/>
        <v>0</v>
      </c>
      <c r="I86" t="str">
        <f t="shared" si="149"/>
        <v>0</v>
      </c>
      <c r="J86" t="str">
        <f t="shared" si="150"/>
        <v>0</v>
      </c>
      <c r="K86" t="str">
        <f t="shared" si="151"/>
        <v>0</v>
      </c>
      <c r="L86" t="str">
        <f t="shared" si="152"/>
        <v>0</v>
      </c>
      <c r="M86" t="str">
        <f t="shared" si="153"/>
        <v>0</v>
      </c>
      <c r="N86" t="str">
        <f t="shared" si="154"/>
        <v>0</v>
      </c>
      <c r="O86" t="str">
        <f t="shared" si="155"/>
        <v>0</v>
      </c>
      <c r="P86" t="str">
        <f t="shared" si="156"/>
        <v>0</v>
      </c>
      <c r="Q86" t="str">
        <f t="shared" si="157"/>
        <v>0</v>
      </c>
      <c r="R86" t="str">
        <f t="shared" si="158"/>
        <v>0</v>
      </c>
      <c r="S86" t="str">
        <f t="shared" si="159"/>
        <v>0</v>
      </c>
      <c r="T86" t="str">
        <f t="shared" si="160"/>
        <v>0</v>
      </c>
      <c r="U86" t="str">
        <f t="shared" si="161"/>
        <v>0</v>
      </c>
      <c r="V86" t="str">
        <f t="shared" si="162"/>
        <v>0</v>
      </c>
      <c r="W86" t="str">
        <f t="shared" si="163"/>
        <v>0</v>
      </c>
      <c r="X86" t="str">
        <f t="shared" si="164"/>
        <v>0</v>
      </c>
      <c r="Y86" t="str">
        <f t="shared" si="165"/>
        <v>0</v>
      </c>
      <c r="Z86" t="str">
        <f t="shared" si="166"/>
        <v>0</v>
      </c>
      <c r="AA86" t="str">
        <f t="shared" si="167"/>
        <v>0</v>
      </c>
      <c r="AB86" t="str">
        <f t="shared" si="168"/>
        <v>0</v>
      </c>
      <c r="AC86" t="str">
        <f t="shared" si="169"/>
        <v>0</v>
      </c>
      <c r="AD86" t="str">
        <f t="shared" si="170"/>
        <v>0</v>
      </c>
      <c r="AE86" t="str">
        <f t="shared" si="171"/>
        <v>0</v>
      </c>
      <c r="AF86" t="str">
        <f t="shared" si="172"/>
        <v>0</v>
      </c>
      <c r="AG86" t="str">
        <f t="shared" si="173"/>
        <v>0</v>
      </c>
      <c r="AH86" t="str">
        <f t="shared" si="174"/>
        <v>0</v>
      </c>
      <c r="AI86" t="str">
        <f t="shared" si="175"/>
        <v>0</v>
      </c>
      <c r="AJ86" t="str">
        <f t="shared" si="176"/>
        <v>0</v>
      </c>
      <c r="AK86" t="str">
        <f t="shared" si="177"/>
        <v>0</v>
      </c>
      <c r="AL86" t="str">
        <f t="shared" si="178"/>
        <v>0</v>
      </c>
      <c r="AM86" t="str">
        <f t="shared" si="179"/>
        <v>0</v>
      </c>
      <c r="AN86" t="str">
        <f t="shared" si="180"/>
        <v>0</v>
      </c>
      <c r="AO86" t="str">
        <f t="shared" si="181"/>
        <v>0</v>
      </c>
      <c r="AP86" t="str">
        <f t="shared" si="182"/>
        <v>0</v>
      </c>
      <c r="AQ86" t="str">
        <f t="shared" si="183"/>
        <v>0</v>
      </c>
      <c r="AR86" t="str">
        <f t="shared" si="184"/>
        <v>0</v>
      </c>
      <c r="AS86" t="str">
        <f t="shared" si="185"/>
        <v>0</v>
      </c>
      <c r="AT86" t="str">
        <f t="shared" si="186"/>
        <v>0</v>
      </c>
      <c r="AU86" t="str">
        <f t="shared" si="187"/>
        <v>0</v>
      </c>
      <c r="AV86" t="str">
        <f t="shared" si="188"/>
        <v>0</v>
      </c>
      <c r="AW86" t="str">
        <f t="shared" si="189"/>
        <v>0</v>
      </c>
      <c r="AX86" t="str">
        <f t="shared" si="190"/>
        <v>0</v>
      </c>
      <c r="AY86" t="str">
        <f t="shared" si="191"/>
        <v>0</v>
      </c>
      <c r="AZ86" t="str">
        <f t="shared" si="192"/>
        <v>0</v>
      </c>
      <c r="BA86" t="str">
        <f t="shared" si="193"/>
        <v>0</v>
      </c>
      <c r="BB86" t="str">
        <f t="shared" si="194"/>
        <v>0</v>
      </c>
      <c r="BC86" t="str">
        <f t="shared" si="195"/>
        <v>0</v>
      </c>
      <c r="BD86" t="str">
        <f t="shared" si="196"/>
        <v>0</v>
      </c>
      <c r="BE86" t="str">
        <f t="shared" si="197"/>
        <v>0</v>
      </c>
      <c r="BF86" t="str">
        <f t="shared" si="198"/>
        <v>0</v>
      </c>
      <c r="BG86" t="str">
        <f t="shared" si="199"/>
        <v>0</v>
      </c>
      <c r="BH86" t="str">
        <f t="shared" si="200"/>
        <v>0</v>
      </c>
      <c r="BI86" t="str">
        <f t="shared" si="201"/>
        <v>0</v>
      </c>
      <c r="BJ86" t="str">
        <f t="shared" si="202"/>
        <v>0</v>
      </c>
      <c r="BK86" t="str">
        <f t="shared" si="203"/>
        <v>0</v>
      </c>
      <c r="BL86" t="str">
        <f t="shared" si="204"/>
        <v>0</v>
      </c>
      <c r="BM86" t="str">
        <f t="shared" si="205"/>
        <v>0</v>
      </c>
      <c r="BN86" t="str">
        <f t="shared" si="206"/>
        <v>0</v>
      </c>
      <c r="BO86" t="str">
        <f t="shared" si="207"/>
        <v>0</v>
      </c>
      <c r="BP86" t="str">
        <f t="shared" si="208"/>
        <v>0</v>
      </c>
      <c r="BQ86" t="str">
        <f t="shared" si="209"/>
        <v>0</v>
      </c>
      <c r="BR86" t="str">
        <f t="shared" si="210"/>
        <v>0</v>
      </c>
      <c r="BS86" t="str">
        <f t="shared" si="211"/>
        <v>0</v>
      </c>
      <c r="BT86" t="str">
        <f t="shared" si="212"/>
        <v>0</v>
      </c>
      <c r="BU86" t="str">
        <f t="shared" si="213"/>
        <v>0</v>
      </c>
      <c r="BV86" t="str">
        <f t="shared" si="214"/>
        <v>0</v>
      </c>
      <c r="BW86" t="str">
        <f t="shared" si="215"/>
        <v>0</v>
      </c>
      <c r="BX86" t="str">
        <f t="shared" si="142"/>
        <v>0</v>
      </c>
      <c r="BY86" t="str">
        <f t="shared" si="216"/>
        <v>0</v>
      </c>
      <c r="BZ86" t="str">
        <f t="shared" si="217"/>
        <v>0</v>
      </c>
      <c r="CA86" t="str">
        <f t="shared" si="218"/>
        <v>0</v>
      </c>
      <c r="CB86" t="str">
        <f t="shared" si="219"/>
        <v>0</v>
      </c>
      <c r="CC86" t="str">
        <f t="shared" si="220"/>
        <v>0</v>
      </c>
      <c r="CD86" t="str">
        <f t="shared" si="221"/>
        <v>0</v>
      </c>
      <c r="CE86" t="str">
        <f t="shared" si="222"/>
        <v>0</v>
      </c>
      <c r="CF86" t="str">
        <f t="shared" si="223"/>
        <v>0</v>
      </c>
      <c r="CG86" t="str">
        <f t="shared" si="224"/>
        <v>0</v>
      </c>
      <c r="CH86" t="str">
        <f t="shared" si="225"/>
        <v>0</v>
      </c>
      <c r="CI86" t="str">
        <f t="shared" si="226"/>
        <v>0</v>
      </c>
      <c r="CJ86" t="str">
        <f t="shared" si="227"/>
        <v>0</v>
      </c>
      <c r="CK86" t="str">
        <f t="shared" si="228"/>
        <v>0</v>
      </c>
      <c r="CL86" t="str">
        <f t="shared" si="229"/>
        <v>0</v>
      </c>
      <c r="CM86" t="str">
        <f t="shared" si="230"/>
        <v>0</v>
      </c>
      <c r="CN86" t="str">
        <f t="shared" si="231"/>
        <v>0</v>
      </c>
      <c r="CO86" t="str">
        <f t="shared" si="232"/>
        <v>0</v>
      </c>
      <c r="CP86" t="str">
        <f t="shared" si="233"/>
        <v>0</v>
      </c>
      <c r="CQ86" t="str">
        <f t="shared" si="234"/>
        <v>0</v>
      </c>
      <c r="CR86" t="str">
        <f t="shared" si="235"/>
        <v>0</v>
      </c>
      <c r="CS86" t="str">
        <f t="shared" si="236"/>
        <v>0</v>
      </c>
      <c r="CT86" t="str">
        <f t="shared" si="237"/>
        <v>0</v>
      </c>
      <c r="CU86" t="str">
        <f t="shared" si="238"/>
        <v>0</v>
      </c>
      <c r="CV86" t="str">
        <f t="shared" si="239"/>
        <v>0</v>
      </c>
      <c r="CW86" t="str">
        <f t="shared" si="240"/>
        <v>0</v>
      </c>
      <c r="CX86" t="str">
        <f t="shared" si="241"/>
        <v>0</v>
      </c>
      <c r="CY86" t="str">
        <f t="shared" si="242"/>
        <v>0</v>
      </c>
      <c r="CZ86" t="str">
        <f t="shared" si="243"/>
        <v>0</v>
      </c>
      <c r="DA86" t="str">
        <f t="shared" si="143"/>
        <v>0</v>
      </c>
      <c r="DB86" t="str">
        <f t="shared" si="244"/>
        <v>0</v>
      </c>
      <c r="DC86" t="str">
        <f t="shared" si="245"/>
        <v>0</v>
      </c>
      <c r="DD86" t="str">
        <f t="shared" si="246"/>
        <v>0</v>
      </c>
      <c r="DE86" t="str">
        <f t="shared" si="247"/>
        <v>0</v>
      </c>
      <c r="DF86" t="str">
        <f t="shared" si="248"/>
        <v>0</v>
      </c>
      <c r="DG86" t="str">
        <f t="shared" si="249"/>
        <v>0</v>
      </c>
      <c r="DH86" t="str">
        <f>IF(ISNUMBER(SEARCH("menghindari dorongan fisik,",B86)),"1","0")</f>
        <v>0</v>
      </c>
      <c r="DI86" t="str">
        <f t="shared" si="250"/>
        <v>0</v>
      </c>
      <c r="DJ86" t="str">
        <f t="shared" si="251"/>
        <v>0</v>
      </c>
      <c r="DK86" t="str">
        <f t="shared" si="252"/>
        <v>0</v>
      </c>
      <c r="DL86" t="str">
        <f t="shared" si="253"/>
        <v>0</v>
      </c>
      <c r="DM86" t="str">
        <f t="shared" si="254"/>
        <v>0</v>
      </c>
      <c r="DN86" t="str">
        <f t="shared" si="255"/>
        <v>0</v>
      </c>
      <c r="DO86" t="str">
        <f t="shared" si="256"/>
        <v>0</v>
      </c>
      <c r="DP86" t="str">
        <f t="shared" si="257"/>
        <v>0</v>
      </c>
      <c r="DQ86" t="str">
        <f t="shared" si="258"/>
        <v>0</v>
      </c>
      <c r="DR86" t="str">
        <f t="shared" si="259"/>
        <v>0</v>
      </c>
      <c r="DS86" t="str">
        <f t="shared" si="260"/>
        <v>0</v>
      </c>
      <c r="DT86" t="str">
        <f t="shared" si="261"/>
        <v>0</v>
      </c>
      <c r="DU86" t="str">
        <f t="shared" si="262"/>
        <v>0</v>
      </c>
      <c r="DV86" t="str">
        <f t="shared" si="263"/>
        <v>0</v>
      </c>
      <c r="DW86" t="str">
        <f t="shared" si="264"/>
        <v>0</v>
      </c>
      <c r="DX86" t="str">
        <f t="shared" si="265"/>
        <v>0</v>
      </c>
      <c r="DY86" t="str">
        <f t="shared" si="266"/>
        <v>0</v>
      </c>
      <c r="DZ86" t="str">
        <f t="shared" si="267"/>
        <v>0</v>
      </c>
      <c r="EA86" t="str">
        <f t="shared" si="268"/>
        <v>0</v>
      </c>
      <c r="EB86" t="str">
        <f t="shared" si="269"/>
        <v>0</v>
      </c>
      <c r="EC86" t="str">
        <f t="shared" si="270"/>
        <v>0</v>
      </c>
      <c r="ED86" t="str">
        <f t="shared" si="271"/>
        <v>0</v>
      </c>
      <c r="EE86" t="str">
        <f t="shared" si="272"/>
        <v>0</v>
      </c>
      <c r="EF86" t="str">
        <f t="shared" si="273"/>
        <v>0</v>
      </c>
      <c r="EG86" t="str">
        <f t="shared" si="274"/>
        <v>0</v>
      </c>
      <c r="EH86" t="str">
        <f t="shared" si="275"/>
        <v>0</v>
      </c>
      <c r="EI86" t="str">
        <f t="shared" si="276"/>
        <v>0</v>
      </c>
      <c r="EJ86" t="str">
        <f t="shared" si="277"/>
        <v>0</v>
      </c>
      <c r="EK86" t="str">
        <f t="shared" si="278"/>
        <v>0</v>
      </c>
      <c r="EL86" t="str">
        <f t="shared" si="279"/>
        <v>0</v>
      </c>
      <c r="EM86" t="str">
        <f t="shared" si="280"/>
        <v>0</v>
      </c>
      <c r="EN86" t="str">
        <f t="shared" si="281"/>
        <v>0</v>
      </c>
    </row>
    <row r="87" spans="1:144" ht="39.950000000000003" customHeight="1" x14ac:dyDescent="0.25">
      <c r="A87" t="s">
        <v>220</v>
      </c>
      <c r="C87" t="str">
        <f t="shared" si="141"/>
        <v>0</v>
      </c>
      <c r="D87" t="str">
        <f t="shared" si="144"/>
        <v>0</v>
      </c>
      <c r="E87" t="str">
        <f t="shared" si="145"/>
        <v>0</v>
      </c>
      <c r="F87" t="str">
        <f t="shared" si="146"/>
        <v>0</v>
      </c>
      <c r="G87" t="str">
        <f t="shared" si="147"/>
        <v>0</v>
      </c>
      <c r="H87" t="str">
        <f t="shared" si="148"/>
        <v>0</v>
      </c>
      <c r="I87" t="str">
        <f t="shared" si="149"/>
        <v>0</v>
      </c>
      <c r="J87" t="str">
        <f t="shared" si="150"/>
        <v>0</v>
      </c>
      <c r="K87" t="str">
        <f t="shared" si="151"/>
        <v>0</v>
      </c>
      <c r="L87" t="str">
        <f t="shared" si="152"/>
        <v>0</v>
      </c>
      <c r="M87" t="str">
        <f t="shared" si="153"/>
        <v>0</v>
      </c>
      <c r="N87" t="str">
        <f t="shared" si="154"/>
        <v>0</v>
      </c>
      <c r="O87" t="str">
        <f t="shared" si="155"/>
        <v>0</v>
      </c>
      <c r="P87" t="str">
        <f t="shared" si="156"/>
        <v>0</v>
      </c>
      <c r="Q87" t="str">
        <f t="shared" si="157"/>
        <v>0</v>
      </c>
      <c r="R87" t="str">
        <f t="shared" si="158"/>
        <v>0</v>
      </c>
      <c r="S87" t="str">
        <f t="shared" si="159"/>
        <v>0</v>
      </c>
      <c r="T87" t="str">
        <f t="shared" si="160"/>
        <v>0</v>
      </c>
      <c r="U87" t="str">
        <f t="shared" si="161"/>
        <v>0</v>
      </c>
      <c r="V87" t="str">
        <f t="shared" si="162"/>
        <v>0</v>
      </c>
      <c r="W87" t="str">
        <f t="shared" si="163"/>
        <v>0</v>
      </c>
      <c r="X87" t="str">
        <f t="shared" si="164"/>
        <v>0</v>
      </c>
      <c r="Y87" t="str">
        <f t="shared" si="165"/>
        <v>0</v>
      </c>
      <c r="Z87" t="str">
        <f t="shared" si="166"/>
        <v>0</v>
      </c>
      <c r="AA87" t="str">
        <f t="shared" si="167"/>
        <v>0</v>
      </c>
      <c r="AB87" t="str">
        <f t="shared" si="168"/>
        <v>0</v>
      </c>
      <c r="AC87" t="str">
        <f t="shared" si="169"/>
        <v>0</v>
      </c>
      <c r="AD87" t="str">
        <f t="shared" si="170"/>
        <v>0</v>
      </c>
      <c r="AE87" t="str">
        <f t="shared" si="171"/>
        <v>0</v>
      </c>
      <c r="AF87" t="str">
        <f t="shared" si="172"/>
        <v>0</v>
      </c>
      <c r="AG87" t="str">
        <f t="shared" si="173"/>
        <v>0</v>
      </c>
      <c r="AH87" t="str">
        <f t="shared" si="174"/>
        <v>0</v>
      </c>
      <c r="AI87" t="str">
        <f t="shared" si="175"/>
        <v>0</v>
      </c>
      <c r="AJ87" t="str">
        <f t="shared" si="176"/>
        <v>0</v>
      </c>
      <c r="AK87" t="str">
        <f t="shared" si="177"/>
        <v>0</v>
      </c>
      <c r="AL87" t="str">
        <f t="shared" si="178"/>
        <v>0</v>
      </c>
      <c r="AM87" t="str">
        <f t="shared" si="179"/>
        <v>0</v>
      </c>
      <c r="AN87" t="str">
        <f t="shared" si="180"/>
        <v>0</v>
      </c>
      <c r="AO87" t="str">
        <f t="shared" si="181"/>
        <v>0</v>
      </c>
      <c r="AP87" t="str">
        <f t="shared" si="182"/>
        <v>0</v>
      </c>
      <c r="AQ87" t="str">
        <f t="shared" si="183"/>
        <v>0</v>
      </c>
      <c r="AR87" t="str">
        <f t="shared" si="184"/>
        <v>0</v>
      </c>
      <c r="AS87" t="str">
        <f t="shared" si="185"/>
        <v>0</v>
      </c>
      <c r="AT87" t="str">
        <f t="shared" si="186"/>
        <v>0</v>
      </c>
      <c r="AU87" t="str">
        <f t="shared" si="187"/>
        <v>0</v>
      </c>
      <c r="AV87" t="str">
        <f t="shared" si="188"/>
        <v>0</v>
      </c>
      <c r="AW87" t="str">
        <f t="shared" si="189"/>
        <v>0</v>
      </c>
      <c r="AX87" t="str">
        <f t="shared" si="190"/>
        <v>0</v>
      </c>
      <c r="AY87" t="str">
        <f t="shared" si="191"/>
        <v>0</v>
      </c>
      <c r="AZ87" t="str">
        <f t="shared" si="192"/>
        <v>0</v>
      </c>
      <c r="BA87" t="str">
        <f t="shared" si="193"/>
        <v>0</v>
      </c>
      <c r="BB87" t="str">
        <f t="shared" si="194"/>
        <v>0</v>
      </c>
      <c r="BC87" t="str">
        <f t="shared" si="195"/>
        <v>0</v>
      </c>
      <c r="BD87" t="str">
        <f t="shared" si="196"/>
        <v>0</v>
      </c>
      <c r="BE87" t="str">
        <f t="shared" si="197"/>
        <v>0</v>
      </c>
      <c r="BF87" t="str">
        <f t="shared" si="198"/>
        <v>0</v>
      </c>
      <c r="BG87" t="str">
        <f t="shared" si="199"/>
        <v>0</v>
      </c>
      <c r="BH87" t="str">
        <f t="shared" si="200"/>
        <v>0</v>
      </c>
      <c r="BI87" t="str">
        <f t="shared" si="201"/>
        <v>0</v>
      </c>
      <c r="BJ87" t="str">
        <f t="shared" si="202"/>
        <v>0</v>
      </c>
      <c r="BK87" t="str">
        <f t="shared" si="203"/>
        <v>0</v>
      </c>
      <c r="BL87" t="str">
        <f t="shared" si="204"/>
        <v>0</v>
      </c>
      <c r="BM87" t="str">
        <f t="shared" si="205"/>
        <v>0</v>
      </c>
      <c r="BN87" t="str">
        <f t="shared" si="206"/>
        <v>0</v>
      </c>
      <c r="BO87" t="str">
        <f t="shared" si="207"/>
        <v>0</v>
      </c>
      <c r="BP87" t="str">
        <f t="shared" si="208"/>
        <v>0</v>
      </c>
      <c r="BQ87" t="str">
        <f t="shared" si="209"/>
        <v>0</v>
      </c>
      <c r="BR87" t="str">
        <f t="shared" si="210"/>
        <v>0</v>
      </c>
      <c r="BS87" t="str">
        <f t="shared" si="211"/>
        <v>0</v>
      </c>
      <c r="BT87" t="str">
        <f t="shared" si="212"/>
        <v>0</v>
      </c>
      <c r="BU87" t="str">
        <f t="shared" si="213"/>
        <v>0</v>
      </c>
      <c r="BV87" t="str">
        <f t="shared" si="214"/>
        <v>0</v>
      </c>
      <c r="BW87" t="str">
        <f t="shared" si="215"/>
        <v>0</v>
      </c>
      <c r="BX87" t="str">
        <f t="shared" si="142"/>
        <v>0</v>
      </c>
      <c r="BY87" t="str">
        <f t="shared" si="216"/>
        <v>0</v>
      </c>
      <c r="BZ87" t="str">
        <f t="shared" si="217"/>
        <v>0</v>
      </c>
      <c r="CA87" t="str">
        <f t="shared" si="218"/>
        <v>0</v>
      </c>
      <c r="CB87" t="str">
        <f t="shared" si="219"/>
        <v>0</v>
      </c>
      <c r="CC87" t="str">
        <f t="shared" si="220"/>
        <v>0</v>
      </c>
      <c r="CD87" t="str">
        <f t="shared" si="221"/>
        <v>0</v>
      </c>
      <c r="CE87" t="str">
        <f t="shared" si="222"/>
        <v>0</v>
      </c>
      <c r="CF87" t="str">
        <f t="shared" si="223"/>
        <v>0</v>
      </c>
      <c r="CG87" t="str">
        <f t="shared" si="224"/>
        <v>0</v>
      </c>
      <c r="CH87" t="str">
        <f t="shared" si="225"/>
        <v>0</v>
      </c>
      <c r="CI87" t="str">
        <f t="shared" si="226"/>
        <v>0</v>
      </c>
      <c r="CJ87" t="str">
        <f t="shared" si="227"/>
        <v>0</v>
      </c>
      <c r="CK87" t="str">
        <f t="shared" si="228"/>
        <v>0</v>
      </c>
      <c r="CL87" t="str">
        <f t="shared" si="229"/>
        <v>0</v>
      </c>
      <c r="CM87" t="str">
        <f t="shared" si="230"/>
        <v>0</v>
      </c>
      <c r="CN87" t="str">
        <f t="shared" si="231"/>
        <v>0</v>
      </c>
      <c r="CO87" t="str">
        <f t="shared" si="232"/>
        <v>0</v>
      </c>
      <c r="CP87" t="str">
        <f t="shared" si="233"/>
        <v>0</v>
      </c>
      <c r="CQ87" t="str">
        <f t="shared" si="234"/>
        <v>0</v>
      </c>
      <c r="CR87" t="str">
        <f t="shared" si="235"/>
        <v>0</v>
      </c>
      <c r="CS87" t="str">
        <f t="shared" si="236"/>
        <v>0</v>
      </c>
      <c r="CT87" t="str">
        <f t="shared" si="237"/>
        <v>0</v>
      </c>
      <c r="CU87" t="str">
        <f t="shared" si="238"/>
        <v>0</v>
      </c>
      <c r="CV87" t="str">
        <f t="shared" si="239"/>
        <v>0</v>
      </c>
      <c r="CW87" t="str">
        <f t="shared" si="240"/>
        <v>0</v>
      </c>
      <c r="CX87" t="str">
        <f t="shared" si="241"/>
        <v>0</v>
      </c>
      <c r="CY87" t="str">
        <f t="shared" si="242"/>
        <v>0</v>
      </c>
      <c r="CZ87" t="str">
        <f t="shared" si="243"/>
        <v>0</v>
      </c>
      <c r="DA87" t="str">
        <f t="shared" si="143"/>
        <v>0</v>
      </c>
      <c r="DB87" t="str">
        <f t="shared" si="244"/>
        <v>0</v>
      </c>
      <c r="DC87" t="str">
        <f t="shared" si="245"/>
        <v>0</v>
      </c>
      <c r="DD87" t="str">
        <f t="shared" si="246"/>
        <v>0</v>
      </c>
      <c r="DE87" t="str">
        <f t="shared" si="247"/>
        <v>0</v>
      </c>
      <c r="DF87" t="str">
        <f t="shared" si="248"/>
        <v>0</v>
      </c>
      <c r="DG87" t="str">
        <f t="shared" si="249"/>
        <v>0</v>
      </c>
      <c r="DH87" t="str">
        <f>IF(ISNUMBER(SEARCH("menghindari dorongan fisik,",B87)),"1","0")</f>
        <v>0</v>
      </c>
      <c r="DI87" t="str">
        <f t="shared" si="250"/>
        <v>0</v>
      </c>
      <c r="DJ87" t="str">
        <f t="shared" si="251"/>
        <v>0</v>
      </c>
      <c r="DK87" t="str">
        <f t="shared" si="252"/>
        <v>0</v>
      </c>
      <c r="DL87" t="str">
        <f t="shared" si="253"/>
        <v>0</v>
      </c>
      <c r="DM87" t="str">
        <f t="shared" si="254"/>
        <v>0</v>
      </c>
      <c r="DN87" t="str">
        <f t="shared" si="255"/>
        <v>0</v>
      </c>
      <c r="DO87" t="str">
        <f t="shared" si="256"/>
        <v>0</v>
      </c>
      <c r="DP87" t="str">
        <f t="shared" si="257"/>
        <v>0</v>
      </c>
      <c r="DQ87" t="str">
        <f t="shared" si="258"/>
        <v>0</v>
      </c>
      <c r="DR87" t="str">
        <f t="shared" si="259"/>
        <v>0</v>
      </c>
      <c r="DS87" t="str">
        <f t="shared" si="260"/>
        <v>0</v>
      </c>
      <c r="DT87" t="str">
        <f t="shared" si="261"/>
        <v>0</v>
      </c>
      <c r="DU87" t="str">
        <f t="shared" si="262"/>
        <v>0</v>
      </c>
      <c r="DV87" t="str">
        <f t="shared" si="263"/>
        <v>0</v>
      </c>
      <c r="DW87" t="str">
        <f t="shared" si="264"/>
        <v>0</v>
      </c>
      <c r="DX87" t="str">
        <f t="shared" si="265"/>
        <v>0</v>
      </c>
      <c r="DY87" t="str">
        <f t="shared" si="266"/>
        <v>0</v>
      </c>
      <c r="DZ87" t="str">
        <f t="shared" si="267"/>
        <v>0</v>
      </c>
      <c r="EA87" t="str">
        <f t="shared" si="268"/>
        <v>0</v>
      </c>
      <c r="EB87" t="str">
        <f t="shared" si="269"/>
        <v>0</v>
      </c>
      <c r="EC87" t="str">
        <f t="shared" si="270"/>
        <v>0</v>
      </c>
      <c r="ED87" t="str">
        <f t="shared" si="271"/>
        <v>0</v>
      </c>
      <c r="EE87" t="str">
        <f t="shared" si="272"/>
        <v>0</v>
      </c>
      <c r="EF87" t="str">
        <f t="shared" si="273"/>
        <v>0</v>
      </c>
      <c r="EG87" t="str">
        <f t="shared" si="274"/>
        <v>0</v>
      </c>
      <c r="EH87" t="str">
        <f t="shared" si="275"/>
        <v>0</v>
      </c>
      <c r="EI87" t="str">
        <f t="shared" si="276"/>
        <v>0</v>
      </c>
      <c r="EJ87" t="str">
        <f t="shared" si="277"/>
        <v>0</v>
      </c>
      <c r="EK87" t="str">
        <f t="shared" si="278"/>
        <v>0</v>
      </c>
      <c r="EL87" t="str">
        <f t="shared" si="279"/>
        <v>0</v>
      </c>
      <c r="EM87" t="str">
        <f t="shared" si="280"/>
        <v>0</v>
      </c>
      <c r="EN87" t="str">
        <f t="shared" si="281"/>
        <v>0</v>
      </c>
    </row>
    <row r="88" spans="1:144" ht="39.950000000000003" customHeight="1" x14ac:dyDescent="0.25">
      <c r="A88" t="s">
        <v>221</v>
      </c>
      <c r="C88" t="str">
        <f t="shared" si="141"/>
        <v>0</v>
      </c>
      <c r="D88" t="str">
        <f t="shared" si="144"/>
        <v>0</v>
      </c>
      <c r="E88" t="str">
        <f t="shared" si="145"/>
        <v>0</v>
      </c>
      <c r="F88" t="str">
        <f t="shared" si="146"/>
        <v>0</v>
      </c>
      <c r="G88" t="str">
        <f t="shared" si="147"/>
        <v>0</v>
      </c>
      <c r="H88" t="str">
        <f t="shared" si="148"/>
        <v>0</v>
      </c>
      <c r="I88" t="str">
        <f t="shared" si="149"/>
        <v>0</v>
      </c>
      <c r="J88" t="str">
        <f t="shared" si="150"/>
        <v>0</v>
      </c>
      <c r="K88" t="str">
        <f t="shared" si="151"/>
        <v>0</v>
      </c>
      <c r="L88" t="str">
        <f t="shared" si="152"/>
        <v>0</v>
      </c>
      <c r="M88" t="str">
        <f t="shared" si="153"/>
        <v>0</v>
      </c>
      <c r="N88" t="str">
        <f t="shared" si="154"/>
        <v>0</v>
      </c>
      <c r="O88" t="str">
        <f t="shared" si="155"/>
        <v>0</v>
      </c>
      <c r="P88" t="str">
        <f t="shared" si="156"/>
        <v>0</v>
      </c>
      <c r="Q88" t="str">
        <f t="shared" si="157"/>
        <v>0</v>
      </c>
      <c r="R88" t="str">
        <f t="shared" si="158"/>
        <v>0</v>
      </c>
      <c r="S88" t="str">
        <f t="shared" si="159"/>
        <v>0</v>
      </c>
      <c r="T88" t="str">
        <f t="shared" si="160"/>
        <v>0</v>
      </c>
      <c r="U88" t="str">
        <f t="shared" si="161"/>
        <v>0</v>
      </c>
      <c r="V88" t="str">
        <f t="shared" si="162"/>
        <v>0</v>
      </c>
      <c r="W88" t="str">
        <f t="shared" si="163"/>
        <v>0</v>
      </c>
      <c r="X88" t="str">
        <f t="shared" si="164"/>
        <v>0</v>
      </c>
      <c r="Y88" t="str">
        <f t="shared" si="165"/>
        <v>0</v>
      </c>
      <c r="Z88" t="str">
        <f t="shared" si="166"/>
        <v>0</v>
      </c>
      <c r="AA88" t="str">
        <f t="shared" si="167"/>
        <v>0</v>
      </c>
      <c r="AB88" t="str">
        <f t="shared" si="168"/>
        <v>0</v>
      </c>
      <c r="AC88" t="str">
        <f t="shared" si="169"/>
        <v>0</v>
      </c>
      <c r="AD88" t="str">
        <f t="shared" si="170"/>
        <v>0</v>
      </c>
      <c r="AE88" t="str">
        <f t="shared" si="171"/>
        <v>0</v>
      </c>
      <c r="AF88" t="str">
        <f t="shared" si="172"/>
        <v>0</v>
      </c>
      <c r="AG88" t="str">
        <f t="shared" si="173"/>
        <v>0</v>
      </c>
      <c r="AH88" t="str">
        <f t="shared" si="174"/>
        <v>0</v>
      </c>
      <c r="AI88" t="str">
        <f t="shared" si="175"/>
        <v>0</v>
      </c>
      <c r="AJ88" t="str">
        <f t="shared" si="176"/>
        <v>0</v>
      </c>
      <c r="AK88" t="str">
        <f t="shared" si="177"/>
        <v>0</v>
      </c>
      <c r="AL88" t="str">
        <f t="shared" si="178"/>
        <v>0</v>
      </c>
      <c r="AM88" t="str">
        <f t="shared" si="179"/>
        <v>0</v>
      </c>
      <c r="AN88" t="str">
        <f t="shared" si="180"/>
        <v>0</v>
      </c>
      <c r="AO88" t="str">
        <f t="shared" si="181"/>
        <v>0</v>
      </c>
      <c r="AP88" t="str">
        <f t="shared" si="182"/>
        <v>0</v>
      </c>
      <c r="AQ88" t="str">
        <f t="shared" si="183"/>
        <v>0</v>
      </c>
      <c r="AR88" t="str">
        <f t="shared" si="184"/>
        <v>0</v>
      </c>
      <c r="AS88" t="str">
        <f t="shared" si="185"/>
        <v>0</v>
      </c>
      <c r="AT88" t="str">
        <f t="shared" si="186"/>
        <v>0</v>
      </c>
      <c r="AU88" t="str">
        <f t="shared" si="187"/>
        <v>0</v>
      </c>
      <c r="AV88" t="str">
        <f t="shared" si="188"/>
        <v>0</v>
      </c>
      <c r="AW88" t="str">
        <f t="shared" si="189"/>
        <v>0</v>
      </c>
      <c r="AX88" t="str">
        <f t="shared" si="190"/>
        <v>0</v>
      </c>
      <c r="AY88" t="str">
        <f t="shared" si="191"/>
        <v>0</v>
      </c>
      <c r="AZ88" t="str">
        <f t="shared" si="192"/>
        <v>0</v>
      </c>
      <c r="BA88" t="str">
        <f t="shared" si="193"/>
        <v>0</v>
      </c>
      <c r="BB88" t="str">
        <f t="shared" si="194"/>
        <v>0</v>
      </c>
      <c r="BC88" t="str">
        <f t="shared" si="195"/>
        <v>0</v>
      </c>
      <c r="BD88" t="str">
        <f t="shared" si="196"/>
        <v>0</v>
      </c>
      <c r="BE88" t="str">
        <f t="shared" si="197"/>
        <v>0</v>
      </c>
      <c r="BF88" t="str">
        <f t="shared" si="198"/>
        <v>0</v>
      </c>
      <c r="BG88" t="str">
        <f t="shared" si="199"/>
        <v>0</v>
      </c>
      <c r="BH88" t="str">
        <f t="shared" si="200"/>
        <v>0</v>
      </c>
      <c r="BI88" t="str">
        <f t="shared" si="201"/>
        <v>0</v>
      </c>
      <c r="BJ88" t="str">
        <f t="shared" si="202"/>
        <v>0</v>
      </c>
      <c r="BK88" t="str">
        <f t="shared" si="203"/>
        <v>0</v>
      </c>
      <c r="BL88" t="str">
        <f t="shared" si="204"/>
        <v>0</v>
      </c>
      <c r="BM88" t="str">
        <f t="shared" si="205"/>
        <v>0</v>
      </c>
      <c r="BN88" t="str">
        <f t="shared" si="206"/>
        <v>0</v>
      </c>
      <c r="BO88" t="str">
        <f t="shared" si="207"/>
        <v>0</v>
      </c>
      <c r="BP88" t="str">
        <f t="shared" si="208"/>
        <v>0</v>
      </c>
      <c r="BQ88" t="str">
        <f t="shared" si="209"/>
        <v>0</v>
      </c>
      <c r="BR88" t="str">
        <f t="shared" si="210"/>
        <v>0</v>
      </c>
      <c r="BS88" t="str">
        <f t="shared" si="211"/>
        <v>0</v>
      </c>
      <c r="BT88" t="str">
        <f t="shared" si="212"/>
        <v>0</v>
      </c>
      <c r="BU88" t="str">
        <f t="shared" si="213"/>
        <v>0</v>
      </c>
      <c r="BV88" t="str">
        <f t="shared" si="214"/>
        <v>0</v>
      </c>
      <c r="BW88" t="str">
        <f t="shared" si="215"/>
        <v>0</v>
      </c>
      <c r="BX88" t="str">
        <f t="shared" si="142"/>
        <v>0</v>
      </c>
      <c r="BY88" t="str">
        <f t="shared" si="216"/>
        <v>0</v>
      </c>
      <c r="BZ88" t="str">
        <f t="shared" si="217"/>
        <v>0</v>
      </c>
      <c r="CA88" t="str">
        <f t="shared" si="218"/>
        <v>0</v>
      </c>
      <c r="CB88" t="str">
        <f t="shared" si="219"/>
        <v>0</v>
      </c>
      <c r="CC88" t="str">
        <f t="shared" si="220"/>
        <v>0</v>
      </c>
      <c r="CD88" t="str">
        <f t="shared" si="221"/>
        <v>0</v>
      </c>
      <c r="CE88" t="str">
        <f t="shared" si="222"/>
        <v>0</v>
      </c>
      <c r="CF88" t="str">
        <f t="shared" si="223"/>
        <v>0</v>
      </c>
      <c r="CG88" t="str">
        <f t="shared" si="224"/>
        <v>0</v>
      </c>
      <c r="CH88" t="str">
        <f t="shared" si="225"/>
        <v>0</v>
      </c>
      <c r="CI88" t="str">
        <f t="shared" si="226"/>
        <v>0</v>
      </c>
      <c r="CJ88" t="str">
        <f t="shared" si="227"/>
        <v>0</v>
      </c>
      <c r="CK88" t="str">
        <f t="shared" si="228"/>
        <v>0</v>
      </c>
      <c r="CL88" t="str">
        <f t="shared" si="229"/>
        <v>0</v>
      </c>
      <c r="CM88" t="str">
        <f t="shared" si="230"/>
        <v>0</v>
      </c>
      <c r="CN88" t="str">
        <f t="shared" si="231"/>
        <v>0</v>
      </c>
      <c r="CO88" t="str">
        <f t="shared" si="232"/>
        <v>0</v>
      </c>
      <c r="CP88" t="str">
        <f t="shared" si="233"/>
        <v>0</v>
      </c>
      <c r="CQ88" t="str">
        <f t="shared" si="234"/>
        <v>0</v>
      </c>
      <c r="CR88" t="str">
        <f t="shared" si="235"/>
        <v>0</v>
      </c>
      <c r="CS88" t="str">
        <f t="shared" si="236"/>
        <v>0</v>
      </c>
      <c r="CT88" t="str">
        <f t="shared" si="237"/>
        <v>0</v>
      </c>
      <c r="CU88" t="str">
        <f t="shared" si="238"/>
        <v>0</v>
      </c>
      <c r="CV88" t="str">
        <f t="shared" si="239"/>
        <v>0</v>
      </c>
      <c r="CW88" t="str">
        <f t="shared" si="240"/>
        <v>0</v>
      </c>
      <c r="CX88" t="str">
        <f t="shared" si="241"/>
        <v>0</v>
      </c>
      <c r="CY88" t="str">
        <f t="shared" si="242"/>
        <v>0</v>
      </c>
      <c r="CZ88" t="str">
        <f t="shared" si="243"/>
        <v>0</v>
      </c>
      <c r="DA88" t="str">
        <f t="shared" si="143"/>
        <v>0</v>
      </c>
      <c r="DB88" t="str">
        <f t="shared" si="244"/>
        <v>0</v>
      </c>
      <c r="DC88" t="str">
        <f t="shared" si="245"/>
        <v>0</v>
      </c>
      <c r="DD88" t="str">
        <f t="shared" si="246"/>
        <v>0</v>
      </c>
      <c r="DE88" t="str">
        <f t="shared" si="247"/>
        <v>0</v>
      </c>
      <c r="DF88" t="str">
        <f t="shared" si="248"/>
        <v>0</v>
      </c>
      <c r="DG88" t="str">
        <f t="shared" si="249"/>
        <v>0</v>
      </c>
      <c r="DH88" t="str">
        <f>IF(ISNUMBER(SEARCH("menghindari dorongan fisik,",B88)),"1","0")</f>
        <v>0</v>
      </c>
      <c r="DI88" t="str">
        <f t="shared" si="250"/>
        <v>0</v>
      </c>
      <c r="DJ88" t="str">
        <f t="shared" si="251"/>
        <v>0</v>
      </c>
      <c r="DK88" t="str">
        <f t="shared" si="252"/>
        <v>0</v>
      </c>
      <c r="DL88" t="str">
        <f t="shared" si="253"/>
        <v>0</v>
      </c>
      <c r="DM88" t="str">
        <f t="shared" si="254"/>
        <v>0</v>
      </c>
      <c r="DN88" t="str">
        <f t="shared" si="255"/>
        <v>0</v>
      </c>
      <c r="DO88" t="str">
        <f t="shared" si="256"/>
        <v>0</v>
      </c>
      <c r="DP88" t="str">
        <f t="shared" si="257"/>
        <v>0</v>
      </c>
      <c r="DQ88" t="str">
        <f t="shared" si="258"/>
        <v>0</v>
      </c>
      <c r="DR88" t="str">
        <f t="shared" si="259"/>
        <v>0</v>
      </c>
      <c r="DS88" t="str">
        <f t="shared" si="260"/>
        <v>0</v>
      </c>
      <c r="DT88" t="str">
        <f t="shared" si="261"/>
        <v>0</v>
      </c>
      <c r="DU88" t="str">
        <f t="shared" si="262"/>
        <v>0</v>
      </c>
      <c r="DV88" t="str">
        <f t="shared" si="263"/>
        <v>0</v>
      </c>
      <c r="DW88" t="str">
        <f t="shared" si="264"/>
        <v>0</v>
      </c>
      <c r="DX88" t="str">
        <f t="shared" si="265"/>
        <v>0</v>
      </c>
      <c r="DY88" t="str">
        <f t="shared" si="266"/>
        <v>0</v>
      </c>
      <c r="DZ88" t="str">
        <f t="shared" si="267"/>
        <v>0</v>
      </c>
      <c r="EA88" t="str">
        <f t="shared" si="268"/>
        <v>0</v>
      </c>
      <c r="EB88" t="str">
        <f t="shared" si="269"/>
        <v>0</v>
      </c>
      <c r="EC88" t="str">
        <f t="shared" si="270"/>
        <v>0</v>
      </c>
      <c r="ED88" t="str">
        <f t="shared" si="271"/>
        <v>0</v>
      </c>
      <c r="EE88" t="str">
        <f t="shared" si="272"/>
        <v>0</v>
      </c>
      <c r="EF88" t="str">
        <f t="shared" si="273"/>
        <v>0</v>
      </c>
      <c r="EG88" t="str">
        <f t="shared" si="274"/>
        <v>0</v>
      </c>
      <c r="EH88" t="str">
        <f t="shared" si="275"/>
        <v>0</v>
      </c>
      <c r="EI88" t="str">
        <f t="shared" si="276"/>
        <v>0</v>
      </c>
      <c r="EJ88" t="str">
        <f t="shared" si="277"/>
        <v>0</v>
      </c>
      <c r="EK88" t="str">
        <f t="shared" si="278"/>
        <v>0</v>
      </c>
      <c r="EL88" t="str">
        <f t="shared" si="279"/>
        <v>0</v>
      </c>
      <c r="EM88" t="str">
        <f t="shared" si="280"/>
        <v>0</v>
      </c>
      <c r="EN88" t="str">
        <f t="shared" si="281"/>
        <v>0</v>
      </c>
    </row>
    <row r="89" spans="1:144" ht="39.950000000000003" customHeight="1" x14ac:dyDescent="0.25">
      <c r="A89" t="s">
        <v>222</v>
      </c>
      <c r="C89" t="str">
        <f t="shared" si="141"/>
        <v>0</v>
      </c>
      <c r="D89" t="str">
        <f t="shared" si="144"/>
        <v>0</v>
      </c>
      <c r="E89" t="str">
        <f t="shared" si="145"/>
        <v>0</v>
      </c>
      <c r="F89" t="str">
        <f t="shared" si="146"/>
        <v>0</v>
      </c>
      <c r="G89" t="str">
        <f t="shared" si="147"/>
        <v>0</v>
      </c>
      <c r="H89" t="str">
        <f t="shared" si="148"/>
        <v>0</v>
      </c>
      <c r="I89" t="str">
        <f t="shared" si="149"/>
        <v>0</v>
      </c>
      <c r="J89" t="str">
        <f t="shared" si="150"/>
        <v>0</v>
      </c>
      <c r="K89" t="str">
        <f t="shared" si="151"/>
        <v>0</v>
      </c>
      <c r="L89" t="str">
        <f t="shared" si="152"/>
        <v>0</v>
      </c>
      <c r="M89" t="str">
        <f t="shared" si="153"/>
        <v>0</v>
      </c>
      <c r="N89" t="str">
        <f t="shared" si="154"/>
        <v>0</v>
      </c>
      <c r="O89" t="str">
        <f t="shared" si="155"/>
        <v>0</v>
      </c>
      <c r="P89" t="str">
        <f t="shared" si="156"/>
        <v>0</v>
      </c>
      <c r="Q89" t="str">
        <f t="shared" si="157"/>
        <v>0</v>
      </c>
      <c r="R89" t="str">
        <f t="shared" si="158"/>
        <v>0</v>
      </c>
      <c r="S89" t="str">
        <f t="shared" si="159"/>
        <v>0</v>
      </c>
      <c r="T89" t="str">
        <f t="shared" si="160"/>
        <v>0</v>
      </c>
      <c r="U89" t="str">
        <f t="shared" si="161"/>
        <v>0</v>
      </c>
      <c r="V89" t="str">
        <f t="shared" si="162"/>
        <v>0</v>
      </c>
      <c r="W89" t="str">
        <f t="shared" si="163"/>
        <v>0</v>
      </c>
      <c r="X89" t="str">
        <f t="shared" si="164"/>
        <v>0</v>
      </c>
      <c r="Y89" t="str">
        <f t="shared" si="165"/>
        <v>0</v>
      </c>
      <c r="Z89" t="str">
        <f t="shared" si="166"/>
        <v>0</v>
      </c>
      <c r="AA89" t="str">
        <f t="shared" si="167"/>
        <v>0</v>
      </c>
      <c r="AB89" t="str">
        <f t="shared" si="168"/>
        <v>0</v>
      </c>
      <c r="AC89" t="str">
        <f t="shared" si="169"/>
        <v>0</v>
      </c>
      <c r="AD89" t="str">
        <f t="shared" si="170"/>
        <v>0</v>
      </c>
      <c r="AE89" t="str">
        <f t="shared" si="171"/>
        <v>0</v>
      </c>
      <c r="AF89" t="str">
        <f t="shared" si="172"/>
        <v>0</v>
      </c>
      <c r="AG89" t="str">
        <f t="shared" si="173"/>
        <v>0</v>
      </c>
      <c r="AH89" t="str">
        <f t="shared" si="174"/>
        <v>0</v>
      </c>
      <c r="AI89" t="str">
        <f t="shared" si="175"/>
        <v>0</v>
      </c>
      <c r="AJ89" t="str">
        <f t="shared" si="176"/>
        <v>0</v>
      </c>
      <c r="AK89" t="str">
        <f t="shared" si="177"/>
        <v>0</v>
      </c>
      <c r="AL89" t="str">
        <f t="shared" si="178"/>
        <v>0</v>
      </c>
      <c r="AM89" t="str">
        <f t="shared" si="179"/>
        <v>0</v>
      </c>
      <c r="AN89" t="str">
        <f t="shared" si="180"/>
        <v>0</v>
      </c>
      <c r="AO89" t="str">
        <f t="shared" si="181"/>
        <v>0</v>
      </c>
      <c r="AP89" t="str">
        <f t="shared" si="182"/>
        <v>0</v>
      </c>
      <c r="AQ89" t="str">
        <f t="shared" si="183"/>
        <v>0</v>
      </c>
      <c r="AR89" t="str">
        <f t="shared" si="184"/>
        <v>0</v>
      </c>
      <c r="AS89" t="str">
        <f t="shared" si="185"/>
        <v>0</v>
      </c>
      <c r="AT89" t="str">
        <f t="shared" si="186"/>
        <v>0</v>
      </c>
      <c r="AU89" t="str">
        <f t="shared" si="187"/>
        <v>0</v>
      </c>
      <c r="AV89" t="str">
        <f t="shared" si="188"/>
        <v>0</v>
      </c>
      <c r="AW89" t="str">
        <f t="shared" si="189"/>
        <v>0</v>
      </c>
      <c r="AX89" t="str">
        <f t="shared" si="190"/>
        <v>0</v>
      </c>
      <c r="AY89" t="str">
        <f t="shared" si="191"/>
        <v>0</v>
      </c>
      <c r="AZ89" t="str">
        <f t="shared" si="192"/>
        <v>0</v>
      </c>
      <c r="BA89" t="str">
        <f t="shared" si="193"/>
        <v>0</v>
      </c>
      <c r="BB89" t="str">
        <f t="shared" si="194"/>
        <v>0</v>
      </c>
      <c r="BC89" t="str">
        <f t="shared" si="195"/>
        <v>0</v>
      </c>
      <c r="BD89" t="str">
        <f t="shared" si="196"/>
        <v>0</v>
      </c>
      <c r="BE89" t="str">
        <f t="shared" si="197"/>
        <v>0</v>
      </c>
      <c r="BF89" t="str">
        <f t="shared" si="198"/>
        <v>0</v>
      </c>
      <c r="BG89" t="str">
        <f t="shared" si="199"/>
        <v>0</v>
      </c>
      <c r="BH89" t="str">
        <f t="shared" si="200"/>
        <v>0</v>
      </c>
      <c r="BI89" t="str">
        <f t="shared" si="201"/>
        <v>0</v>
      </c>
      <c r="BJ89" t="str">
        <f t="shared" si="202"/>
        <v>0</v>
      </c>
      <c r="BK89" t="str">
        <f t="shared" si="203"/>
        <v>0</v>
      </c>
      <c r="BL89" t="str">
        <f t="shared" si="204"/>
        <v>0</v>
      </c>
      <c r="BM89" t="str">
        <f t="shared" si="205"/>
        <v>0</v>
      </c>
      <c r="BN89" t="str">
        <f t="shared" si="206"/>
        <v>0</v>
      </c>
      <c r="BO89" t="str">
        <f t="shared" si="207"/>
        <v>0</v>
      </c>
      <c r="BP89" t="str">
        <f t="shared" si="208"/>
        <v>0</v>
      </c>
      <c r="BQ89" t="str">
        <f t="shared" si="209"/>
        <v>0</v>
      </c>
      <c r="BR89" t="str">
        <f t="shared" si="210"/>
        <v>0</v>
      </c>
      <c r="BS89" t="str">
        <f t="shared" si="211"/>
        <v>0</v>
      </c>
      <c r="BT89" t="str">
        <f t="shared" si="212"/>
        <v>0</v>
      </c>
      <c r="BU89" t="str">
        <f t="shared" si="213"/>
        <v>0</v>
      </c>
      <c r="BV89" t="str">
        <f t="shared" si="214"/>
        <v>0</v>
      </c>
      <c r="BW89" t="str">
        <f t="shared" si="215"/>
        <v>0</v>
      </c>
      <c r="BX89" t="str">
        <f t="shared" si="142"/>
        <v>0</v>
      </c>
      <c r="BY89" t="str">
        <f t="shared" si="216"/>
        <v>0</v>
      </c>
      <c r="BZ89" t="str">
        <f t="shared" si="217"/>
        <v>0</v>
      </c>
      <c r="CA89" t="str">
        <f t="shared" si="218"/>
        <v>0</v>
      </c>
      <c r="CB89" t="str">
        <f t="shared" si="219"/>
        <v>0</v>
      </c>
      <c r="CC89" t="str">
        <f t="shared" si="220"/>
        <v>0</v>
      </c>
      <c r="CD89" t="str">
        <f t="shared" si="221"/>
        <v>0</v>
      </c>
      <c r="CE89" t="str">
        <f t="shared" si="222"/>
        <v>0</v>
      </c>
      <c r="CF89" t="str">
        <f t="shared" si="223"/>
        <v>0</v>
      </c>
      <c r="CG89" t="str">
        <f t="shared" si="224"/>
        <v>0</v>
      </c>
      <c r="CH89" t="str">
        <f t="shared" si="225"/>
        <v>0</v>
      </c>
      <c r="CI89" t="str">
        <f t="shared" si="226"/>
        <v>0</v>
      </c>
      <c r="CJ89" t="str">
        <f t="shared" si="227"/>
        <v>0</v>
      </c>
      <c r="CK89" t="str">
        <f t="shared" si="228"/>
        <v>0</v>
      </c>
      <c r="CL89" t="str">
        <f t="shared" si="229"/>
        <v>0</v>
      </c>
      <c r="CM89" t="str">
        <f t="shared" si="230"/>
        <v>0</v>
      </c>
      <c r="CN89" t="str">
        <f t="shared" si="231"/>
        <v>0</v>
      </c>
      <c r="CO89" t="str">
        <f t="shared" si="232"/>
        <v>0</v>
      </c>
      <c r="CP89" t="str">
        <f t="shared" si="233"/>
        <v>0</v>
      </c>
      <c r="CQ89" t="str">
        <f t="shared" si="234"/>
        <v>0</v>
      </c>
      <c r="CR89" t="str">
        <f t="shared" si="235"/>
        <v>0</v>
      </c>
      <c r="CS89" t="str">
        <f t="shared" si="236"/>
        <v>0</v>
      </c>
      <c r="CT89" t="str">
        <f t="shared" si="237"/>
        <v>0</v>
      </c>
      <c r="CU89" t="str">
        <f t="shared" si="238"/>
        <v>0</v>
      </c>
      <c r="CV89" t="str">
        <f t="shared" si="239"/>
        <v>0</v>
      </c>
      <c r="CW89" t="str">
        <f t="shared" si="240"/>
        <v>0</v>
      </c>
      <c r="CX89" t="str">
        <f t="shared" si="241"/>
        <v>0</v>
      </c>
      <c r="CY89" t="str">
        <f t="shared" si="242"/>
        <v>0</v>
      </c>
      <c r="CZ89" t="str">
        <f t="shared" si="243"/>
        <v>0</v>
      </c>
      <c r="DA89" t="str">
        <f t="shared" si="143"/>
        <v>0</v>
      </c>
      <c r="DB89" t="str">
        <f t="shared" si="244"/>
        <v>0</v>
      </c>
      <c r="DC89" t="str">
        <f t="shared" si="245"/>
        <v>0</v>
      </c>
      <c r="DD89" t="str">
        <f t="shared" si="246"/>
        <v>0</v>
      </c>
      <c r="DE89" t="str">
        <f t="shared" si="247"/>
        <v>0</v>
      </c>
      <c r="DF89" t="str">
        <f t="shared" si="248"/>
        <v>0</v>
      </c>
      <c r="DG89" t="str">
        <f t="shared" si="249"/>
        <v>0</v>
      </c>
      <c r="DH89" t="str">
        <f>IF(ISNUMBER(SEARCH("menghindari dorongan fisik,",B89)),"1","0")</f>
        <v>0</v>
      </c>
      <c r="DI89" t="str">
        <f t="shared" si="250"/>
        <v>0</v>
      </c>
      <c r="DJ89" t="str">
        <f t="shared" si="251"/>
        <v>0</v>
      </c>
      <c r="DK89" t="str">
        <f t="shared" si="252"/>
        <v>0</v>
      </c>
      <c r="DL89" t="str">
        <f t="shared" si="253"/>
        <v>0</v>
      </c>
      <c r="DM89" t="str">
        <f t="shared" si="254"/>
        <v>0</v>
      </c>
      <c r="DN89" t="str">
        <f t="shared" si="255"/>
        <v>0</v>
      </c>
      <c r="DO89" t="str">
        <f t="shared" si="256"/>
        <v>0</v>
      </c>
      <c r="DP89" t="str">
        <f t="shared" si="257"/>
        <v>0</v>
      </c>
      <c r="DQ89" t="str">
        <f t="shared" si="258"/>
        <v>0</v>
      </c>
      <c r="DR89" t="str">
        <f t="shared" si="259"/>
        <v>0</v>
      </c>
      <c r="DS89" t="str">
        <f t="shared" si="260"/>
        <v>0</v>
      </c>
      <c r="DT89" t="str">
        <f t="shared" si="261"/>
        <v>0</v>
      </c>
      <c r="DU89" t="str">
        <f t="shared" si="262"/>
        <v>0</v>
      </c>
      <c r="DV89" t="str">
        <f t="shared" si="263"/>
        <v>0</v>
      </c>
      <c r="DW89" t="str">
        <f t="shared" si="264"/>
        <v>0</v>
      </c>
      <c r="DX89" t="str">
        <f t="shared" si="265"/>
        <v>0</v>
      </c>
      <c r="DY89" t="str">
        <f t="shared" si="266"/>
        <v>0</v>
      </c>
      <c r="DZ89" t="str">
        <f t="shared" si="267"/>
        <v>0</v>
      </c>
      <c r="EA89" t="str">
        <f t="shared" si="268"/>
        <v>0</v>
      </c>
      <c r="EB89" t="str">
        <f t="shared" si="269"/>
        <v>0</v>
      </c>
      <c r="EC89" t="str">
        <f t="shared" si="270"/>
        <v>0</v>
      </c>
      <c r="ED89" t="str">
        <f t="shared" si="271"/>
        <v>0</v>
      </c>
      <c r="EE89" t="str">
        <f t="shared" si="272"/>
        <v>0</v>
      </c>
      <c r="EF89" t="str">
        <f t="shared" si="273"/>
        <v>0</v>
      </c>
      <c r="EG89" t="str">
        <f t="shared" si="274"/>
        <v>0</v>
      </c>
      <c r="EH89" t="str">
        <f t="shared" si="275"/>
        <v>0</v>
      </c>
      <c r="EI89" t="str">
        <f t="shared" si="276"/>
        <v>0</v>
      </c>
      <c r="EJ89" t="str">
        <f t="shared" si="277"/>
        <v>0</v>
      </c>
      <c r="EK89" t="str">
        <f t="shared" si="278"/>
        <v>0</v>
      </c>
      <c r="EL89" t="str">
        <f t="shared" si="279"/>
        <v>0</v>
      </c>
      <c r="EM89" t="str">
        <f t="shared" si="280"/>
        <v>0</v>
      </c>
      <c r="EN89" t="str">
        <f t="shared" si="281"/>
        <v>0</v>
      </c>
    </row>
    <row r="90" spans="1:144" ht="39.950000000000003" customHeight="1" x14ac:dyDescent="0.25">
      <c r="A90" t="s">
        <v>223</v>
      </c>
      <c r="C90" t="str">
        <f t="shared" si="141"/>
        <v>0</v>
      </c>
      <c r="D90" t="str">
        <f t="shared" si="144"/>
        <v>0</v>
      </c>
      <c r="E90" t="str">
        <f t="shared" si="145"/>
        <v>0</v>
      </c>
      <c r="F90" t="str">
        <f t="shared" si="146"/>
        <v>0</v>
      </c>
      <c r="G90" t="str">
        <f t="shared" si="147"/>
        <v>0</v>
      </c>
      <c r="H90" t="str">
        <f t="shared" si="148"/>
        <v>0</v>
      </c>
      <c r="I90" t="str">
        <f t="shared" si="149"/>
        <v>0</v>
      </c>
      <c r="J90" t="str">
        <f t="shared" si="150"/>
        <v>0</v>
      </c>
      <c r="K90" t="str">
        <f t="shared" si="151"/>
        <v>0</v>
      </c>
      <c r="L90" t="str">
        <f t="shared" si="152"/>
        <v>0</v>
      </c>
      <c r="M90" t="str">
        <f t="shared" si="153"/>
        <v>0</v>
      </c>
      <c r="N90" t="str">
        <f t="shared" si="154"/>
        <v>0</v>
      </c>
      <c r="O90" t="str">
        <f t="shared" si="155"/>
        <v>0</v>
      </c>
      <c r="P90" t="str">
        <f t="shared" si="156"/>
        <v>0</v>
      </c>
      <c r="Q90" t="str">
        <f t="shared" si="157"/>
        <v>0</v>
      </c>
      <c r="R90" t="str">
        <f t="shared" si="158"/>
        <v>0</v>
      </c>
      <c r="S90" t="str">
        <f t="shared" si="159"/>
        <v>0</v>
      </c>
      <c r="T90" t="str">
        <f t="shared" si="160"/>
        <v>0</v>
      </c>
      <c r="U90" t="str">
        <f t="shared" si="161"/>
        <v>0</v>
      </c>
      <c r="V90" t="str">
        <f t="shared" si="162"/>
        <v>0</v>
      </c>
      <c r="W90" t="str">
        <f t="shared" si="163"/>
        <v>0</v>
      </c>
      <c r="X90" t="str">
        <f t="shared" si="164"/>
        <v>0</v>
      </c>
      <c r="Y90" t="str">
        <f t="shared" si="165"/>
        <v>0</v>
      </c>
      <c r="Z90" t="str">
        <f t="shared" si="166"/>
        <v>0</v>
      </c>
      <c r="AA90" t="str">
        <f t="shared" si="167"/>
        <v>0</v>
      </c>
      <c r="AB90" t="str">
        <f t="shared" si="168"/>
        <v>0</v>
      </c>
      <c r="AC90" t="str">
        <f t="shared" si="169"/>
        <v>0</v>
      </c>
      <c r="AD90" t="str">
        <f t="shared" si="170"/>
        <v>0</v>
      </c>
      <c r="AE90" t="str">
        <f t="shared" si="171"/>
        <v>0</v>
      </c>
      <c r="AF90" t="str">
        <f t="shared" si="172"/>
        <v>0</v>
      </c>
      <c r="AG90" t="str">
        <f t="shared" si="173"/>
        <v>0</v>
      </c>
      <c r="AH90" t="str">
        <f t="shared" si="174"/>
        <v>0</v>
      </c>
      <c r="AI90" t="str">
        <f t="shared" si="175"/>
        <v>0</v>
      </c>
      <c r="AJ90" t="str">
        <f t="shared" si="176"/>
        <v>0</v>
      </c>
      <c r="AK90" t="str">
        <f t="shared" si="177"/>
        <v>0</v>
      </c>
      <c r="AL90" t="str">
        <f t="shared" si="178"/>
        <v>0</v>
      </c>
      <c r="AM90" t="str">
        <f t="shared" si="179"/>
        <v>0</v>
      </c>
      <c r="AN90" t="str">
        <f t="shared" si="180"/>
        <v>0</v>
      </c>
      <c r="AO90" t="str">
        <f t="shared" si="181"/>
        <v>0</v>
      </c>
      <c r="AP90" t="str">
        <f t="shared" si="182"/>
        <v>0</v>
      </c>
      <c r="AQ90" t="str">
        <f t="shared" si="183"/>
        <v>0</v>
      </c>
      <c r="AR90" t="str">
        <f t="shared" si="184"/>
        <v>0</v>
      </c>
      <c r="AS90" t="str">
        <f t="shared" si="185"/>
        <v>0</v>
      </c>
      <c r="AT90" t="str">
        <f t="shared" si="186"/>
        <v>0</v>
      </c>
      <c r="AU90" t="str">
        <f t="shared" si="187"/>
        <v>0</v>
      </c>
      <c r="AV90" t="str">
        <f t="shared" si="188"/>
        <v>0</v>
      </c>
      <c r="AW90" t="str">
        <f t="shared" si="189"/>
        <v>0</v>
      </c>
      <c r="AX90" t="str">
        <f t="shared" si="190"/>
        <v>0</v>
      </c>
      <c r="AY90" t="str">
        <f t="shared" si="191"/>
        <v>0</v>
      </c>
      <c r="AZ90" t="str">
        <f t="shared" si="192"/>
        <v>0</v>
      </c>
      <c r="BA90" t="str">
        <f t="shared" si="193"/>
        <v>0</v>
      </c>
      <c r="BB90" t="str">
        <f t="shared" si="194"/>
        <v>0</v>
      </c>
      <c r="BC90" t="str">
        <f t="shared" si="195"/>
        <v>0</v>
      </c>
      <c r="BD90" t="str">
        <f t="shared" si="196"/>
        <v>0</v>
      </c>
      <c r="BE90" t="str">
        <f t="shared" si="197"/>
        <v>0</v>
      </c>
      <c r="BF90" t="str">
        <f t="shared" si="198"/>
        <v>0</v>
      </c>
      <c r="BG90" t="str">
        <f t="shared" si="199"/>
        <v>0</v>
      </c>
      <c r="BH90" t="str">
        <f t="shared" si="200"/>
        <v>0</v>
      </c>
      <c r="BI90" t="str">
        <f t="shared" si="201"/>
        <v>0</v>
      </c>
      <c r="BJ90" t="str">
        <f t="shared" si="202"/>
        <v>0</v>
      </c>
      <c r="BK90" t="str">
        <f t="shared" si="203"/>
        <v>0</v>
      </c>
      <c r="BL90" t="str">
        <f t="shared" si="204"/>
        <v>0</v>
      </c>
      <c r="BM90" t="str">
        <f t="shared" si="205"/>
        <v>0</v>
      </c>
      <c r="BN90" t="str">
        <f t="shared" si="206"/>
        <v>0</v>
      </c>
      <c r="BO90" t="str">
        <f t="shared" si="207"/>
        <v>0</v>
      </c>
      <c r="BP90" t="str">
        <f t="shared" si="208"/>
        <v>0</v>
      </c>
      <c r="BQ90" t="str">
        <f t="shared" si="209"/>
        <v>0</v>
      </c>
      <c r="BR90" t="str">
        <f t="shared" si="210"/>
        <v>0</v>
      </c>
      <c r="BS90" t="str">
        <f t="shared" si="211"/>
        <v>0</v>
      </c>
      <c r="BT90" t="str">
        <f t="shared" si="212"/>
        <v>0</v>
      </c>
      <c r="BU90" t="str">
        <f t="shared" si="213"/>
        <v>0</v>
      </c>
      <c r="BV90" t="str">
        <f t="shared" si="214"/>
        <v>0</v>
      </c>
      <c r="BW90" t="str">
        <f t="shared" si="215"/>
        <v>0</v>
      </c>
      <c r="BX90" t="str">
        <f t="shared" si="142"/>
        <v>0</v>
      </c>
      <c r="BY90" t="str">
        <f t="shared" si="216"/>
        <v>0</v>
      </c>
      <c r="BZ90" t="str">
        <f t="shared" si="217"/>
        <v>0</v>
      </c>
      <c r="CA90" t="str">
        <f t="shared" si="218"/>
        <v>0</v>
      </c>
      <c r="CB90" t="str">
        <f t="shared" si="219"/>
        <v>0</v>
      </c>
      <c r="CC90" t="str">
        <f t="shared" si="220"/>
        <v>0</v>
      </c>
      <c r="CD90" t="str">
        <f t="shared" si="221"/>
        <v>0</v>
      </c>
      <c r="CE90" t="str">
        <f t="shared" si="222"/>
        <v>0</v>
      </c>
      <c r="CF90" t="str">
        <f t="shared" si="223"/>
        <v>0</v>
      </c>
      <c r="CG90" t="str">
        <f t="shared" si="224"/>
        <v>0</v>
      </c>
      <c r="CH90" t="str">
        <f t="shared" si="225"/>
        <v>0</v>
      </c>
      <c r="CI90" t="str">
        <f t="shared" si="226"/>
        <v>0</v>
      </c>
      <c r="CJ90" t="str">
        <f t="shared" si="227"/>
        <v>0</v>
      </c>
      <c r="CK90" t="str">
        <f t="shared" si="228"/>
        <v>0</v>
      </c>
      <c r="CL90" t="str">
        <f t="shared" si="229"/>
        <v>0</v>
      </c>
      <c r="CM90" t="str">
        <f t="shared" si="230"/>
        <v>0</v>
      </c>
      <c r="CN90" t="str">
        <f t="shared" si="231"/>
        <v>0</v>
      </c>
      <c r="CO90" t="str">
        <f t="shared" si="232"/>
        <v>0</v>
      </c>
      <c r="CP90" t="str">
        <f t="shared" si="233"/>
        <v>0</v>
      </c>
      <c r="CQ90" t="str">
        <f t="shared" si="234"/>
        <v>0</v>
      </c>
      <c r="CR90" t="str">
        <f t="shared" si="235"/>
        <v>0</v>
      </c>
      <c r="CS90" t="str">
        <f t="shared" si="236"/>
        <v>0</v>
      </c>
      <c r="CT90" t="str">
        <f t="shared" si="237"/>
        <v>0</v>
      </c>
      <c r="CU90" t="str">
        <f t="shared" si="238"/>
        <v>0</v>
      </c>
      <c r="CV90" t="str">
        <f t="shared" si="239"/>
        <v>0</v>
      </c>
      <c r="CW90" t="str">
        <f t="shared" si="240"/>
        <v>0</v>
      </c>
      <c r="CX90" t="str">
        <f t="shared" si="241"/>
        <v>0</v>
      </c>
      <c r="CY90" t="str">
        <f t="shared" si="242"/>
        <v>0</v>
      </c>
      <c r="CZ90" t="str">
        <f t="shared" si="243"/>
        <v>0</v>
      </c>
      <c r="DA90" t="str">
        <f t="shared" si="143"/>
        <v>0</v>
      </c>
      <c r="DB90" t="str">
        <f t="shared" si="244"/>
        <v>0</v>
      </c>
      <c r="DC90" t="str">
        <f t="shared" si="245"/>
        <v>0</v>
      </c>
      <c r="DD90" t="str">
        <f t="shared" si="246"/>
        <v>0</v>
      </c>
      <c r="DE90" t="str">
        <f t="shared" si="247"/>
        <v>0</v>
      </c>
      <c r="DF90" t="str">
        <f t="shared" si="248"/>
        <v>0</v>
      </c>
      <c r="DG90" t="str">
        <f t="shared" si="249"/>
        <v>0</v>
      </c>
      <c r="DH90" t="str">
        <f>IF(ISNUMBER(SEARCH("menghindari dorongan fisik,",B90)),"1","0")</f>
        <v>0</v>
      </c>
      <c r="DI90" t="str">
        <f t="shared" si="250"/>
        <v>0</v>
      </c>
      <c r="DJ90" t="str">
        <f t="shared" si="251"/>
        <v>0</v>
      </c>
      <c r="DK90" t="str">
        <f t="shared" si="252"/>
        <v>0</v>
      </c>
      <c r="DL90" t="str">
        <f t="shared" si="253"/>
        <v>0</v>
      </c>
      <c r="DM90" t="str">
        <f t="shared" si="254"/>
        <v>0</v>
      </c>
      <c r="DN90" t="str">
        <f t="shared" si="255"/>
        <v>0</v>
      </c>
      <c r="DO90" t="str">
        <f t="shared" si="256"/>
        <v>0</v>
      </c>
      <c r="DP90" t="str">
        <f t="shared" si="257"/>
        <v>0</v>
      </c>
      <c r="DQ90" t="str">
        <f t="shared" si="258"/>
        <v>0</v>
      </c>
      <c r="DR90" t="str">
        <f t="shared" si="259"/>
        <v>0</v>
      </c>
      <c r="DS90" t="str">
        <f t="shared" si="260"/>
        <v>0</v>
      </c>
      <c r="DT90" t="str">
        <f t="shared" si="261"/>
        <v>0</v>
      </c>
      <c r="DU90" t="str">
        <f t="shared" si="262"/>
        <v>0</v>
      </c>
      <c r="DV90" t="str">
        <f t="shared" si="263"/>
        <v>0</v>
      </c>
      <c r="DW90" t="str">
        <f t="shared" si="264"/>
        <v>0</v>
      </c>
      <c r="DX90" t="str">
        <f t="shared" si="265"/>
        <v>0</v>
      </c>
      <c r="DY90" t="str">
        <f t="shared" si="266"/>
        <v>0</v>
      </c>
      <c r="DZ90" t="str">
        <f t="shared" si="267"/>
        <v>0</v>
      </c>
      <c r="EA90" t="str">
        <f t="shared" si="268"/>
        <v>0</v>
      </c>
      <c r="EB90" t="str">
        <f t="shared" si="269"/>
        <v>0</v>
      </c>
      <c r="EC90" t="str">
        <f t="shared" si="270"/>
        <v>0</v>
      </c>
      <c r="ED90" t="str">
        <f t="shared" si="271"/>
        <v>0</v>
      </c>
      <c r="EE90" t="str">
        <f t="shared" si="272"/>
        <v>0</v>
      </c>
      <c r="EF90" t="str">
        <f t="shared" si="273"/>
        <v>0</v>
      </c>
      <c r="EG90" t="str">
        <f t="shared" si="274"/>
        <v>0</v>
      </c>
      <c r="EH90" t="str">
        <f t="shared" si="275"/>
        <v>0</v>
      </c>
      <c r="EI90" t="str">
        <f t="shared" si="276"/>
        <v>0</v>
      </c>
      <c r="EJ90" t="str">
        <f t="shared" si="277"/>
        <v>0</v>
      </c>
      <c r="EK90" t="str">
        <f t="shared" si="278"/>
        <v>0</v>
      </c>
      <c r="EL90" t="str">
        <f t="shared" si="279"/>
        <v>0</v>
      </c>
      <c r="EM90" t="str">
        <f t="shared" si="280"/>
        <v>0</v>
      </c>
      <c r="EN90" t="str">
        <f t="shared" si="281"/>
        <v>0</v>
      </c>
    </row>
    <row r="91" spans="1:144" ht="39.950000000000003" customHeight="1" x14ac:dyDescent="0.25">
      <c r="A91" t="s">
        <v>224</v>
      </c>
      <c r="C91" t="str">
        <f t="shared" si="141"/>
        <v>0</v>
      </c>
      <c r="D91" t="str">
        <f t="shared" si="144"/>
        <v>0</v>
      </c>
      <c r="E91" t="str">
        <f t="shared" si="145"/>
        <v>0</v>
      </c>
      <c r="F91" t="str">
        <f t="shared" si="146"/>
        <v>0</v>
      </c>
      <c r="G91" t="str">
        <f t="shared" si="147"/>
        <v>0</v>
      </c>
      <c r="H91" t="str">
        <f t="shared" si="148"/>
        <v>0</v>
      </c>
      <c r="I91" t="str">
        <f t="shared" si="149"/>
        <v>0</v>
      </c>
      <c r="J91" t="str">
        <f t="shared" si="150"/>
        <v>0</v>
      </c>
      <c r="K91" t="str">
        <f t="shared" si="151"/>
        <v>0</v>
      </c>
      <c r="L91" t="str">
        <f t="shared" si="152"/>
        <v>0</v>
      </c>
      <c r="M91" t="str">
        <f t="shared" si="153"/>
        <v>0</v>
      </c>
      <c r="N91" t="str">
        <f t="shared" si="154"/>
        <v>0</v>
      </c>
      <c r="O91" t="str">
        <f t="shared" si="155"/>
        <v>0</v>
      </c>
      <c r="P91" t="str">
        <f t="shared" si="156"/>
        <v>0</v>
      </c>
      <c r="Q91" t="str">
        <f t="shared" si="157"/>
        <v>0</v>
      </c>
      <c r="R91" t="str">
        <f t="shared" si="158"/>
        <v>0</v>
      </c>
      <c r="S91" t="str">
        <f t="shared" si="159"/>
        <v>0</v>
      </c>
      <c r="T91" t="str">
        <f t="shared" si="160"/>
        <v>0</v>
      </c>
      <c r="U91" t="str">
        <f t="shared" si="161"/>
        <v>0</v>
      </c>
      <c r="V91" t="str">
        <f t="shared" si="162"/>
        <v>0</v>
      </c>
      <c r="W91" t="str">
        <f t="shared" si="163"/>
        <v>0</v>
      </c>
      <c r="X91" t="str">
        <f t="shared" si="164"/>
        <v>0</v>
      </c>
      <c r="Y91" t="str">
        <f t="shared" si="165"/>
        <v>0</v>
      </c>
      <c r="Z91" t="str">
        <f t="shared" si="166"/>
        <v>0</v>
      </c>
      <c r="AA91" t="str">
        <f t="shared" si="167"/>
        <v>0</v>
      </c>
      <c r="AB91" t="str">
        <f t="shared" si="168"/>
        <v>0</v>
      </c>
      <c r="AC91" t="str">
        <f t="shared" si="169"/>
        <v>0</v>
      </c>
      <c r="AD91" t="str">
        <f t="shared" si="170"/>
        <v>0</v>
      </c>
      <c r="AE91" t="str">
        <f t="shared" si="171"/>
        <v>0</v>
      </c>
      <c r="AF91" t="str">
        <f t="shared" si="172"/>
        <v>0</v>
      </c>
      <c r="AG91" t="str">
        <f t="shared" si="173"/>
        <v>0</v>
      </c>
      <c r="AH91" t="str">
        <f t="shared" si="174"/>
        <v>0</v>
      </c>
      <c r="AI91" t="str">
        <f t="shared" si="175"/>
        <v>0</v>
      </c>
      <c r="AJ91" t="str">
        <f t="shared" si="176"/>
        <v>0</v>
      </c>
      <c r="AK91" t="str">
        <f t="shared" si="177"/>
        <v>0</v>
      </c>
      <c r="AL91" t="str">
        <f t="shared" si="178"/>
        <v>0</v>
      </c>
      <c r="AM91" t="str">
        <f t="shared" si="179"/>
        <v>0</v>
      </c>
      <c r="AN91" t="str">
        <f t="shared" si="180"/>
        <v>0</v>
      </c>
      <c r="AO91" t="str">
        <f t="shared" si="181"/>
        <v>0</v>
      </c>
      <c r="AP91" t="str">
        <f t="shared" si="182"/>
        <v>0</v>
      </c>
      <c r="AQ91" t="str">
        <f t="shared" si="183"/>
        <v>0</v>
      </c>
      <c r="AR91" t="str">
        <f t="shared" si="184"/>
        <v>0</v>
      </c>
      <c r="AS91" t="str">
        <f t="shared" si="185"/>
        <v>0</v>
      </c>
      <c r="AT91" t="str">
        <f t="shared" si="186"/>
        <v>0</v>
      </c>
      <c r="AU91" t="str">
        <f t="shared" si="187"/>
        <v>0</v>
      </c>
      <c r="AV91" t="str">
        <f t="shared" si="188"/>
        <v>0</v>
      </c>
      <c r="AW91" t="str">
        <f t="shared" si="189"/>
        <v>0</v>
      </c>
      <c r="AX91" t="str">
        <f t="shared" si="190"/>
        <v>0</v>
      </c>
      <c r="AY91" t="str">
        <f t="shared" si="191"/>
        <v>0</v>
      </c>
      <c r="AZ91" t="str">
        <f t="shared" si="192"/>
        <v>0</v>
      </c>
      <c r="BA91" t="str">
        <f t="shared" si="193"/>
        <v>0</v>
      </c>
      <c r="BB91" t="str">
        <f t="shared" si="194"/>
        <v>0</v>
      </c>
      <c r="BC91" t="str">
        <f t="shared" si="195"/>
        <v>0</v>
      </c>
      <c r="BD91" t="str">
        <f t="shared" si="196"/>
        <v>0</v>
      </c>
      <c r="BE91" t="str">
        <f t="shared" si="197"/>
        <v>0</v>
      </c>
      <c r="BF91" t="str">
        <f t="shared" si="198"/>
        <v>0</v>
      </c>
      <c r="BG91" t="str">
        <f t="shared" si="199"/>
        <v>0</v>
      </c>
      <c r="BH91" t="str">
        <f t="shared" si="200"/>
        <v>0</v>
      </c>
      <c r="BI91" t="str">
        <f t="shared" si="201"/>
        <v>0</v>
      </c>
      <c r="BJ91" t="str">
        <f t="shared" si="202"/>
        <v>0</v>
      </c>
      <c r="BK91" t="str">
        <f t="shared" si="203"/>
        <v>0</v>
      </c>
      <c r="BL91" t="str">
        <f t="shared" si="204"/>
        <v>0</v>
      </c>
      <c r="BM91" t="str">
        <f t="shared" si="205"/>
        <v>0</v>
      </c>
      <c r="BN91" t="str">
        <f t="shared" si="206"/>
        <v>0</v>
      </c>
      <c r="BO91" t="str">
        <f t="shared" si="207"/>
        <v>0</v>
      </c>
      <c r="BP91" t="str">
        <f t="shared" si="208"/>
        <v>0</v>
      </c>
      <c r="BQ91" t="str">
        <f t="shared" si="209"/>
        <v>0</v>
      </c>
      <c r="BR91" t="str">
        <f t="shared" si="210"/>
        <v>0</v>
      </c>
      <c r="BS91" t="str">
        <f t="shared" si="211"/>
        <v>0</v>
      </c>
      <c r="BT91" t="str">
        <f t="shared" si="212"/>
        <v>0</v>
      </c>
      <c r="BU91" t="str">
        <f t="shared" si="213"/>
        <v>0</v>
      </c>
      <c r="BV91" t="str">
        <f t="shared" si="214"/>
        <v>0</v>
      </c>
      <c r="BW91" t="str">
        <f t="shared" si="215"/>
        <v>0</v>
      </c>
      <c r="BX91" t="str">
        <f t="shared" si="142"/>
        <v>0</v>
      </c>
      <c r="BY91" t="str">
        <f t="shared" si="216"/>
        <v>0</v>
      </c>
      <c r="BZ91" t="str">
        <f t="shared" si="217"/>
        <v>0</v>
      </c>
      <c r="CA91" t="str">
        <f t="shared" si="218"/>
        <v>0</v>
      </c>
      <c r="CB91" t="str">
        <f t="shared" si="219"/>
        <v>0</v>
      </c>
      <c r="CC91" t="str">
        <f t="shared" si="220"/>
        <v>0</v>
      </c>
      <c r="CD91" t="str">
        <f t="shared" si="221"/>
        <v>0</v>
      </c>
      <c r="CE91" t="str">
        <f t="shared" si="222"/>
        <v>0</v>
      </c>
      <c r="CF91" t="str">
        <f t="shared" si="223"/>
        <v>0</v>
      </c>
      <c r="CG91" t="str">
        <f t="shared" si="224"/>
        <v>0</v>
      </c>
      <c r="CH91" t="str">
        <f t="shared" si="225"/>
        <v>0</v>
      </c>
      <c r="CI91" t="str">
        <f t="shared" si="226"/>
        <v>0</v>
      </c>
      <c r="CJ91" t="str">
        <f t="shared" si="227"/>
        <v>0</v>
      </c>
      <c r="CK91" t="str">
        <f t="shared" si="228"/>
        <v>0</v>
      </c>
      <c r="CL91" t="str">
        <f t="shared" si="229"/>
        <v>0</v>
      </c>
      <c r="CM91" t="str">
        <f t="shared" si="230"/>
        <v>0</v>
      </c>
      <c r="CN91" t="str">
        <f t="shared" si="231"/>
        <v>0</v>
      </c>
      <c r="CO91" t="str">
        <f t="shared" si="232"/>
        <v>0</v>
      </c>
      <c r="CP91" t="str">
        <f t="shared" si="233"/>
        <v>0</v>
      </c>
      <c r="CQ91" t="str">
        <f t="shared" si="234"/>
        <v>0</v>
      </c>
      <c r="CR91" t="str">
        <f t="shared" si="235"/>
        <v>0</v>
      </c>
      <c r="CS91" t="str">
        <f t="shared" si="236"/>
        <v>0</v>
      </c>
      <c r="CT91" t="str">
        <f t="shared" si="237"/>
        <v>0</v>
      </c>
      <c r="CU91" t="str">
        <f t="shared" si="238"/>
        <v>0</v>
      </c>
      <c r="CV91" t="str">
        <f t="shared" si="239"/>
        <v>0</v>
      </c>
      <c r="CW91" t="str">
        <f t="shared" si="240"/>
        <v>0</v>
      </c>
      <c r="CX91" t="str">
        <f t="shared" si="241"/>
        <v>0</v>
      </c>
      <c r="CY91" t="str">
        <f t="shared" si="242"/>
        <v>0</v>
      </c>
      <c r="CZ91" t="str">
        <f t="shared" si="243"/>
        <v>0</v>
      </c>
      <c r="DA91" t="str">
        <f t="shared" si="143"/>
        <v>0</v>
      </c>
      <c r="DB91" t="str">
        <f t="shared" si="244"/>
        <v>0</v>
      </c>
      <c r="DC91" t="str">
        <f t="shared" si="245"/>
        <v>0</v>
      </c>
      <c r="DD91" t="str">
        <f t="shared" si="246"/>
        <v>0</v>
      </c>
      <c r="DE91" t="str">
        <f t="shared" si="247"/>
        <v>0</v>
      </c>
      <c r="DF91" t="str">
        <f t="shared" si="248"/>
        <v>0</v>
      </c>
      <c r="DG91" t="str">
        <f t="shared" si="249"/>
        <v>0</v>
      </c>
      <c r="DH91" t="str">
        <f>IF(ISNUMBER(SEARCH("menghindari dorongan fisik,",B91)),"1","0")</f>
        <v>0</v>
      </c>
      <c r="DI91" t="str">
        <f t="shared" si="250"/>
        <v>0</v>
      </c>
      <c r="DJ91" t="str">
        <f t="shared" si="251"/>
        <v>0</v>
      </c>
      <c r="DK91" t="str">
        <f t="shared" si="252"/>
        <v>0</v>
      </c>
      <c r="DL91" t="str">
        <f t="shared" si="253"/>
        <v>0</v>
      </c>
      <c r="DM91" t="str">
        <f t="shared" si="254"/>
        <v>0</v>
      </c>
      <c r="DN91" t="str">
        <f t="shared" si="255"/>
        <v>0</v>
      </c>
      <c r="DO91" t="str">
        <f t="shared" si="256"/>
        <v>0</v>
      </c>
      <c r="DP91" t="str">
        <f t="shared" si="257"/>
        <v>0</v>
      </c>
      <c r="DQ91" t="str">
        <f t="shared" si="258"/>
        <v>0</v>
      </c>
      <c r="DR91" t="str">
        <f t="shared" si="259"/>
        <v>0</v>
      </c>
      <c r="DS91" t="str">
        <f t="shared" si="260"/>
        <v>0</v>
      </c>
      <c r="DT91" t="str">
        <f t="shared" si="261"/>
        <v>0</v>
      </c>
      <c r="DU91" t="str">
        <f t="shared" si="262"/>
        <v>0</v>
      </c>
      <c r="DV91" t="str">
        <f t="shared" si="263"/>
        <v>0</v>
      </c>
      <c r="DW91" t="str">
        <f t="shared" si="264"/>
        <v>0</v>
      </c>
      <c r="DX91" t="str">
        <f t="shared" si="265"/>
        <v>0</v>
      </c>
      <c r="DY91" t="str">
        <f t="shared" si="266"/>
        <v>0</v>
      </c>
      <c r="DZ91" t="str">
        <f t="shared" si="267"/>
        <v>0</v>
      </c>
      <c r="EA91" t="str">
        <f t="shared" si="268"/>
        <v>0</v>
      </c>
      <c r="EB91" t="str">
        <f t="shared" si="269"/>
        <v>0</v>
      </c>
      <c r="EC91" t="str">
        <f t="shared" si="270"/>
        <v>0</v>
      </c>
      <c r="ED91" t="str">
        <f t="shared" si="271"/>
        <v>0</v>
      </c>
      <c r="EE91" t="str">
        <f t="shared" si="272"/>
        <v>0</v>
      </c>
      <c r="EF91" t="str">
        <f t="shared" si="273"/>
        <v>0</v>
      </c>
      <c r="EG91" t="str">
        <f t="shared" si="274"/>
        <v>0</v>
      </c>
      <c r="EH91" t="str">
        <f t="shared" si="275"/>
        <v>0</v>
      </c>
      <c r="EI91" t="str">
        <f t="shared" si="276"/>
        <v>0</v>
      </c>
      <c r="EJ91" t="str">
        <f t="shared" si="277"/>
        <v>0</v>
      </c>
      <c r="EK91" t="str">
        <f t="shared" si="278"/>
        <v>0</v>
      </c>
      <c r="EL91" t="str">
        <f t="shared" si="279"/>
        <v>0</v>
      </c>
      <c r="EM91" t="str">
        <f t="shared" si="280"/>
        <v>0</v>
      </c>
      <c r="EN91" t="str">
        <f t="shared" si="281"/>
        <v>0</v>
      </c>
    </row>
    <row r="92" spans="1:144" ht="39.950000000000003" customHeight="1" x14ac:dyDescent="0.25">
      <c r="A92" t="s">
        <v>225</v>
      </c>
      <c r="C92" t="str">
        <f t="shared" si="141"/>
        <v>0</v>
      </c>
      <c r="D92" t="str">
        <f t="shared" si="144"/>
        <v>0</v>
      </c>
      <c r="E92" t="str">
        <f t="shared" si="145"/>
        <v>0</v>
      </c>
      <c r="F92" t="str">
        <f t="shared" si="146"/>
        <v>0</v>
      </c>
      <c r="G92" t="str">
        <f t="shared" si="147"/>
        <v>0</v>
      </c>
      <c r="H92" t="str">
        <f t="shared" si="148"/>
        <v>0</v>
      </c>
      <c r="I92" t="str">
        <f t="shared" si="149"/>
        <v>0</v>
      </c>
      <c r="J92" t="str">
        <f t="shared" si="150"/>
        <v>0</v>
      </c>
      <c r="K92" t="str">
        <f t="shared" si="151"/>
        <v>0</v>
      </c>
      <c r="L92" t="str">
        <f t="shared" si="152"/>
        <v>0</v>
      </c>
      <c r="M92" t="str">
        <f t="shared" si="153"/>
        <v>0</v>
      </c>
      <c r="N92" t="str">
        <f t="shared" si="154"/>
        <v>0</v>
      </c>
      <c r="O92" t="str">
        <f t="shared" si="155"/>
        <v>0</v>
      </c>
      <c r="P92" t="str">
        <f t="shared" si="156"/>
        <v>0</v>
      </c>
      <c r="Q92" t="str">
        <f t="shared" si="157"/>
        <v>0</v>
      </c>
      <c r="R92" t="str">
        <f t="shared" si="158"/>
        <v>0</v>
      </c>
      <c r="S92" t="str">
        <f t="shared" si="159"/>
        <v>0</v>
      </c>
      <c r="T92" t="str">
        <f t="shared" si="160"/>
        <v>0</v>
      </c>
      <c r="U92" t="str">
        <f t="shared" si="161"/>
        <v>0</v>
      </c>
      <c r="V92" t="str">
        <f t="shared" si="162"/>
        <v>0</v>
      </c>
      <c r="W92" t="str">
        <f t="shared" si="163"/>
        <v>0</v>
      </c>
      <c r="X92" t="str">
        <f t="shared" si="164"/>
        <v>0</v>
      </c>
      <c r="Y92" t="str">
        <f t="shared" si="165"/>
        <v>0</v>
      </c>
      <c r="Z92" t="str">
        <f t="shared" si="166"/>
        <v>0</v>
      </c>
      <c r="AA92" t="str">
        <f t="shared" si="167"/>
        <v>0</v>
      </c>
      <c r="AB92" t="str">
        <f t="shared" si="168"/>
        <v>0</v>
      </c>
      <c r="AC92" t="str">
        <f t="shared" si="169"/>
        <v>0</v>
      </c>
      <c r="AD92" t="str">
        <f t="shared" si="170"/>
        <v>0</v>
      </c>
      <c r="AE92" t="str">
        <f t="shared" si="171"/>
        <v>0</v>
      </c>
      <c r="AF92" t="str">
        <f t="shared" si="172"/>
        <v>0</v>
      </c>
      <c r="AG92" t="str">
        <f t="shared" si="173"/>
        <v>0</v>
      </c>
      <c r="AH92" t="str">
        <f t="shared" si="174"/>
        <v>0</v>
      </c>
      <c r="AI92" t="str">
        <f t="shared" si="175"/>
        <v>0</v>
      </c>
      <c r="AJ92" t="str">
        <f t="shared" si="176"/>
        <v>0</v>
      </c>
      <c r="AK92" t="str">
        <f t="shared" si="177"/>
        <v>0</v>
      </c>
      <c r="AL92" t="str">
        <f t="shared" si="178"/>
        <v>0</v>
      </c>
      <c r="AM92" t="str">
        <f t="shared" si="179"/>
        <v>0</v>
      </c>
      <c r="AN92" t="str">
        <f t="shared" si="180"/>
        <v>0</v>
      </c>
      <c r="AO92" t="str">
        <f t="shared" si="181"/>
        <v>0</v>
      </c>
      <c r="AP92" t="str">
        <f t="shared" si="182"/>
        <v>0</v>
      </c>
      <c r="AQ92" t="str">
        <f t="shared" si="183"/>
        <v>0</v>
      </c>
      <c r="AR92" t="str">
        <f t="shared" si="184"/>
        <v>0</v>
      </c>
      <c r="AS92" t="str">
        <f t="shared" si="185"/>
        <v>0</v>
      </c>
      <c r="AT92" t="str">
        <f t="shared" si="186"/>
        <v>0</v>
      </c>
      <c r="AU92" t="str">
        <f t="shared" si="187"/>
        <v>0</v>
      </c>
      <c r="AV92" t="str">
        <f t="shared" si="188"/>
        <v>0</v>
      </c>
      <c r="AW92" t="str">
        <f t="shared" si="189"/>
        <v>0</v>
      </c>
      <c r="AX92" t="str">
        <f t="shared" si="190"/>
        <v>0</v>
      </c>
      <c r="AY92" t="str">
        <f t="shared" si="191"/>
        <v>0</v>
      </c>
      <c r="AZ92" t="str">
        <f t="shared" si="192"/>
        <v>0</v>
      </c>
      <c r="BA92" t="str">
        <f t="shared" si="193"/>
        <v>0</v>
      </c>
      <c r="BB92" t="str">
        <f t="shared" si="194"/>
        <v>0</v>
      </c>
      <c r="BC92" t="str">
        <f t="shared" si="195"/>
        <v>0</v>
      </c>
      <c r="BD92" t="str">
        <f t="shared" si="196"/>
        <v>0</v>
      </c>
      <c r="BE92" t="str">
        <f t="shared" si="197"/>
        <v>0</v>
      </c>
      <c r="BF92" t="str">
        <f t="shared" si="198"/>
        <v>0</v>
      </c>
      <c r="BG92" t="str">
        <f t="shared" si="199"/>
        <v>0</v>
      </c>
      <c r="BH92" t="str">
        <f t="shared" si="200"/>
        <v>0</v>
      </c>
      <c r="BI92" t="str">
        <f t="shared" si="201"/>
        <v>0</v>
      </c>
      <c r="BJ92" t="str">
        <f t="shared" si="202"/>
        <v>0</v>
      </c>
      <c r="BK92" t="str">
        <f t="shared" si="203"/>
        <v>0</v>
      </c>
      <c r="BL92" t="str">
        <f t="shared" si="204"/>
        <v>0</v>
      </c>
      <c r="BM92" t="str">
        <f t="shared" si="205"/>
        <v>0</v>
      </c>
      <c r="BN92" t="str">
        <f t="shared" si="206"/>
        <v>0</v>
      </c>
      <c r="BO92" t="str">
        <f t="shared" si="207"/>
        <v>0</v>
      </c>
      <c r="BP92" t="str">
        <f t="shared" si="208"/>
        <v>0</v>
      </c>
      <c r="BQ92" t="str">
        <f t="shared" si="209"/>
        <v>0</v>
      </c>
      <c r="BR92" t="str">
        <f t="shared" si="210"/>
        <v>0</v>
      </c>
      <c r="BS92" t="str">
        <f t="shared" si="211"/>
        <v>0</v>
      </c>
      <c r="BT92" t="str">
        <f t="shared" si="212"/>
        <v>0</v>
      </c>
      <c r="BU92" t="str">
        <f t="shared" si="213"/>
        <v>0</v>
      </c>
      <c r="BV92" t="str">
        <f t="shared" si="214"/>
        <v>0</v>
      </c>
      <c r="BW92" t="str">
        <f t="shared" si="215"/>
        <v>0</v>
      </c>
      <c r="BX92" t="str">
        <f t="shared" si="142"/>
        <v>0</v>
      </c>
      <c r="BY92" t="str">
        <f t="shared" si="216"/>
        <v>0</v>
      </c>
      <c r="BZ92" t="str">
        <f t="shared" si="217"/>
        <v>0</v>
      </c>
      <c r="CA92" t="str">
        <f t="shared" si="218"/>
        <v>0</v>
      </c>
      <c r="CB92" t="str">
        <f t="shared" si="219"/>
        <v>0</v>
      </c>
      <c r="CC92" t="str">
        <f t="shared" si="220"/>
        <v>0</v>
      </c>
      <c r="CD92" t="str">
        <f t="shared" si="221"/>
        <v>0</v>
      </c>
      <c r="CE92" t="str">
        <f t="shared" si="222"/>
        <v>0</v>
      </c>
      <c r="CF92" t="str">
        <f t="shared" si="223"/>
        <v>0</v>
      </c>
      <c r="CG92" t="str">
        <f t="shared" si="224"/>
        <v>0</v>
      </c>
      <c r="CH92" t="str">
        <f t="shared" si="225"/>
        <v>0</v>
      </c>
      <c r="CI92" t="str">
        <f t="shared" si="226"/>
        <v>0</v>
      </c>
      <c r="CJ92" t="str">
        <f t="shared" si="227"/>
        <v>0</v>
      </c>
      <c r="CK92" t="str">
        <f t="shared" si="228"/>
        <v>0</v>
      </c>
      <c r="CL92" t="str">
        <f t="shared" si="229"/>
        <v>0</v>
      </c>
      <c r="CM92" t="str">
        <f t="shared" si="230"/>
        <v>0</v>
      </c>
      <c r="CN92" t="str">
        <f t="shared" si="231"/>
        <v>0</v>
      </c>
      <c r="CO92" t="str">
        <f t="shared" si="232"/>
        <v>0</v>
      </c>
      <c r="CP92" t="str">
        <f t="shared" si="233"/>
        <v>0</v>
      </c>
      <c r="CQ92" t="str">
        <f t="shared" si="234"/>
        <v>0</v>
      </c>
      <c r="CR92" t="str">
        <f t="shared" si="235"/>
        <v>0</v>
      </c>
      <c r="CS92" t="str">
        <f t="shared" si="236"/>
        <v>0</v>
      </c>
      <c r="CT92" t="str">
        <f t="shared" si="237"/>
        <v>0</v>
      </c>
      <c r="CU92" t="str">
        <f t="shared" si="238"/>
        <v>0</v>
      </c>
      <c r="CV92" t="str">
        <f t="shared" si="239"/>
        <v>0</v>
      </c>
      <c r="CW92" t="str">
        <f t="shared" si="240"/>
        <v>0</v>
      </c>
      <c r="CX92" t="str">
        <f t="shared" si="241"/>
        <v>0</v>
      </c>
      <c r="CY92" t="str">
        <f t="shared" si="242"/>
        <v>0</v>
      </c>
      <c r="CZ92" t="str">
        <f t="shared" si="243"/>
        <v>0</v>
      </c>
      <c r="DA92" t="str">
        <f t="shared" si="143"/>
        <v>0</v>
      </c>
      <c r="DB92" t="str">
        <f t="shared" si="244"/>
        <v>0</v>
      </c>
      <c r="DC92" t="str">
        <f t="shared" si="245"/>
        <v>0</v>
      </c>
      <c r="DD92" t="str">
        <f t="shared" si="246"/>
        <v>0</v>
      </c>
      <c r="DE92" t="str">
        <f t="shared" si="247"/>
        <v>0</v>
      </c>
      <c r="DF92" t="str">
        <f t="shared" si="248"/>
        <v>0</v>
      </c>
      <c r="DG92" t="str">
        <f t="shared" si="249"/>
        <v>0</v>
      </c>
      <c r="DH92" t="str">
        <f>IF(ISNUMBER(SEARCH("menghindari dorongan fisik,",B92)),"1","0")</f>
        <v>0</v>
      </c>
      <c r="DI92" t="str">
        <f t="shared" si="250"/>
        <v>0</v>
      </c>
      <c r="DJ92" t="str">
        <f t="shared" si="251"/>
        <v>0</v>
      </c>
      <c r="DK92" t="str">
        <f t="shared" si="252"/>
        <v>0</v>
      </c>
      <c r="DL92" t="str">
        <f t="shared" si="253"/>
        <v>0</v>
      </c>
      <c r="DM92" t="str">
        <f t="shared" si="254"/>
        <v>0</v>
      </c>
      <c r="DN92" t="str">
        <f t="shared" si="255"/>
        <v>0</v>
      </c>
      <c r="DO92" t="str">
        <f t="shared" si="256"/>
        <v>0</v>
      </c>
      <c r="DP92" t="str">
        <f t="shared" si="257"/>
        <v>0</v>
      </c>
      <c r="DQ92" t="str">
        <f t="shared" si="258"/>
        <v>0</v>
      </c>
      <c r="DR92" t="str">
        <f t="shared" si="259"/>
        <v>0</v>
      </c>
      <c r="DS92" t="str">
        <f t="shared" si="260"/>
        <v>0</v>
      </c>
      <c r="DT92" t="str">
        <f t="shared" si="261"/>
        <v>0</v>
      </c>
      <c r="DU92" t="str">
        <f t="shared" si="262"/>
        <v>0</v>
      </c>
      <c r="DV92" t="str">
        <f t="shared" si="263"/>
        <v>0</v>
      </c>
      <c r="DW92" t="str">
        <f t="shared" si="264"/>
        <v>0</v>
      </c>
      <c r="DX92" t="str">
        <f t="shared" si="265"/>
        <v>0</v>
      </c>
      <c r="DY92" t="str">
        <f t="shared" si="266"/>
        <v>0</v>
      </c>
      <c r="DZ92" t="str">
        <f t="shared" si="267"/>
        <v>0</v>
      </c>
      <c r="EA92" t="str">
        <f t="shared" si="268"/>
        <v>0</v>
      </c>
      <c r="EB92" t="str">
        <f t="shared" si="269"/>
        <v>0</v>
      </c>
      <c r="EC92" t="str">
        <f t="shared" si="270"/>
        <v>0</v>
      </c>
      <c r="ED92" t="str">
        <f t="shared" si="271"/>
        <v>0</v>
      </c>
      <c r="EE92" t="str">
        <f t="shared" si="272"/>
        <v>0</v>
      </c>
      <c r="EF92" t="str">
        <f t="shared" si="273"/>
        <v>0</v>
      </c>
      <c r="EG92" t="str">
        <f t="shared" si="274"/>
        <v>0</v>
      </c>
      <c r="EH92" t="str">
        <f t="shared" si="275"/>
        <v>0</v>
      </c>
      <c r="EI92" t="str">
        <f t="shared" si="276"/>
        <v>0</v>
      </c>
      <c r="EJ92" t="str">
        <f t="shared" si="277"/>
        <v>0</v>
      </c>
      <c r="EK92" t="str">
        <f t="shared" si="278"/>
        <v>0</v>
      </c>
      <c r="EL92" t="str">
        <f t="shared" si="279"/>
        <v>0</v>
      </c>
      <c r="EM92" t="str">
        <f t="shared" si="280"/>
        <v>0</v>
      </c>
      <c r="EN92" t="str">
        <f t="shared" si="281"/>
        <v>0</v>
      </c>
    </row>
    <row r="93" spans="1:144" ht="39.950000000000003" customHeight="1" x14ac:dyDescent="0.25">
      <c r="A93" t="s">
        <v>226</v>
      </c>
      <c r="C93" t="str">
        <f t="shared" si="141"/>
        <v>0</v>
      </c>
      <c r="D93" t="str">
        <f t="shared" si="144"/>
        <v>0</v>
      </c>
      <c r="E93" t="str">
        <f t="shared" si="145"/>
        <v>0</v>
      </c>
      <c r="F93" t="str">
        <f t="shared" si="146"/>
        <v>0</v>
      </c>
      <c r="G93" t="str">
        <f t="shared" si="147"/>
        <v>0</v>
      </c>
      <c r="H93" t="str">
        <f t="shared" si="148"/>
        <v>0</v>
      </c>
      <c r="I93" t="str">
        <f t="shared" si="149"/>
        <v>0</v>
      </c>
      <c r="J93" t="str">
        <f t="shared" si="150"/>
        <v>0</v>
      </c>
      <c r="K93" t="str">
        <f t="shared" si="151"/>
        <v>0</v>
      </c>
      <c r="L93" t="str">
        <f t="shared" si="152"/>
        <v>0</v>
      </c>
      <c r="M93" t="str">
        <f t="shared" si="153"/>
        <v>0</v>
      </c>
      <c r="N93" t="str">
        <f t="shared" si="154"/>
        <v>0</v>
      </c>
      <c r="O93" t="str">
        <f t="shared" si="155"/>
        <v>0</v>
      </c>
      <c r="P93" t="str">
        <f t="shared" si="156"/>
        <v>0</v>
      </c>
      <c r="Q93" t="str">
        <f t="shared" si="157"/>
        <v>0</v>
      </c>
      <c r="R93" t="str">
        <f t="shared" si="158"/>
        <v>0</v>
      </c>
      <c r="S93" t="str">
        <f t="shared" si="159"/>
        <v>0</v>
      </c>
      <c r="T93" t="str">
        <f t="shared" si="160"/>
        <v>0</v>
      </c>
      <c r="U93" t="str">
        <f t="shared" si="161"/>
        <v>0</v>
      </c>
      <c r="V93" t="str">
        <f t="shared" si="162"/>
        <v>0</v>
      </c>
      <c r="W93" t="str">
        <f t="shared" si="163"/>
        <v>0</v>
      </c>
      <c r="X93" t="str">
        <f t="shared" si="164"/>
        <v>0</v>
      </c>
      <c r="Y93" t="str">
        <f t="shared" si="165"/>
        <v>0</v>
      </c>
      <c r="Z93" t="str">
        <f t="shared" si="166"/>
        <v>0</v>
      </c>
      <c r="AA93" t="str">
        <f t="shared" si="167"/>
        <v>0</v>
      </c>
      <c r="AB93" t="str">
        <f t="shared" si="168"/>
        <v>0</v>
      </c>
      <c r="AC93" t="str">
        <f t="shared" si="169"/>
        <v>0</v>
      </c>
      <c r="AD93" t="str">
        <f t="shared" si="170"/>
        <v>0</v>
      </c>
      <c r="AE93" t="str">
        <f t="shared" si="171"/>
        <v>0</v>
      </c>
      <c r="AF93" t="str">
        <f t="shared" si="172"/>
        <v>0</v>
      </c>
      <c r="AG93" t="str">
        <f t="shared" si="173"/>
        <v>0</v>
      </c>
      <c r="AH93" t="str">
        <f t="shared" si="174"/>
        <v>0</v>
      </c>
      <c r="AI93" t="str">
        <f t="shared" si="175"/>
        <v>0</v>
      </c>
      <c r="AJ93" t="str">
        <f t="shared" si="176"/>
        <v>0</v>
      </c>
      <c r="AK93" t="str">
        <f t="shared" si="177"/>
        <v>0</v>
      </c>
      <c r="AL93" t="str">
        <f t="shared" si="178"/>
        <v>0</v>
      </c>
      <c r="AM93" t="str">
        <f t="shared" si="179"/>
        <v>0</v>
      </c>
      <c r="AN93" t="str">
        <f t="shared" si="180"/>
        <v>0</v>
      </c>
      <c r="AO93" t="str">
        <f t="shared" si="181"/>
        <v>0</v>
      </c>
      <c r="AP93" t="str">
        <f t="shared" si="182"/>
        <v>0</v>
      </c>
      <c r="AQ93" t="str">
        <f t="shared" si="183"/>
        <v>0</v>
      </c>
      <c r="AR93" t="str">
        <f t="shared" si="184"/>
        <v>0</v>
      </c>
      <c r="AS93" t="str">
        <f t="shared" si="185"/>
        <v>0</v>
      </c>
      <c r="AT93" t="str">
        <f t="shared" si="186"/>
        <v>0</v>
      </c>
      <c r="AU93" t="str">
        <f t="shared" si="187"/>
        <v>0</v>
      </c>
      <c r="AV93" t="str">
        <f t="shared" si="188"/>
        <v>0</v>
      </c>
      <c r="AW93" t="str">
        <f t="shared" si="189"/>
        <v>0</v>
      </c>
      <c r="AX93" t="str">
        <f t="shared" si="190"/>
        <v>0</v>
      </c>
      <c r="AY93" t="str">
        <f t="shared" si="191"/>
        <v>0</v>
      </c>
      <c r="AZ93" t="str">
        <f t="shared" si="192"/>
        <v>0</v>
      </c>
      <c r="BA93" t="str">
        <f t="shared" si="193"/>
        <v>0</v>
      </c>
      <c r="BB93" t="str">
        <f t="shared" si="194"/>
        <v>0</v>
      </c>
      <c r="BC93" t="str">
        <f t="shared" si="195"/>
        <v>0</v>
      </c>
      <c r="BD93" t="str">
        <f t="shared" si="196"/>
        <v>0</v>
      </c>
      <c r="BE93" t="str">
        <f t="shared" si="197"/>
        <v>0</v>
      </c>
      <c r="BF93" t="str">
        <f t="shared" si="198"/>
        <v>0</v>
      </c>
      <c r="BG93" t="str">
        <f t="shared" si="199"/>
        <v>0</v>
      </c>
      <c r="BH93" t="str">
        <f t="shared" si="200"/>
        <v>0</v>
      </c>
      <c r="BI93" t="str">
        <f t="shared" si="201"/>
        <v>0</v>
      </c>
      <c r="BJ93" t="str">
        <f t="shared" si="202"/>
        <v>0</v>
      </c>
      <c r="BK93" t="str">
        <f t="shared" si="203"/>
        <v>0</v>
      </c>
      <c r="BL93" t="str">
        <f t="shared" si="204"/>
        <v>0</v>
      </c>
      <c r="BM93" t="str">
        <f t="shared" si="205"/>
        <v>0</v>
      </c>
      <c r="BN93" t="str">
        <f t="shared" si="206"/>
        <v>0</v>
      </c>
      <c r="BO93" t="str">
        <f t="shared" si="207"/>
        <v>0</v>
      </c>
      <c r="BP93" t="str">
        <f t="shared" si="208"/>
        <v>0</v>
      </c>
      <c r="BQ93" t="str">
        <f t="shared" si="209"/>
        <v>0</v>
      </c>
      <c r="BR93" t="str">
        <f t="shared" si="210"/>
        <v>0</v>
      </c>
      <c r="BS93" t="str">
        <f t="shared" si="211"/>
        <v>0</v>
      </c>
      <c r="BT93" t="str">
        <f t="shared" si="212"/>
        <v>0</v>
      </c>
      <c r="BU93" t="str">
        <f t="shared" si="213"/>
        <v>0</v>
      </c>
      <c r="BV93" t="str">
        <f t="shared" si="214"/>
        <v>0</v>
      </c>
      <c r="BW93" t="str">
        <f t="shared" si="215"/>
        <v>0</v>
      </c>
      <c r="BX93" t="str">
        <f t="shared" si="142"/>
        <v>0</v>
      </c>
      <c r="BY93" t="str">
        <f t="shared" si="216"/>
        <v>0</v>
      </c>
      <c r="BZ93" t="str">
        <f t="shared" si="217"/>
        <v>0</v>
      </c>
      <c r="CA93" t="str">
        <f t="shared" si="218"/>
        <v>0</v>
      </c>
      <c r="CB93" t="str">
        <f t="shared" si="219"/>
        <v>0</v>
      </c>
      <c r="CC93" t="str">
        <f t="shared" si="220"/>
        <v>0</v>
      </c>
      <c r="CD93" t="str">
        <f t="shared" si="221"/>
        <v>0</v>
      </c>
      <c r="CE93" t="str">
        <f t="shared" si="222"/>
        <v>0</v>
      </c>
      <c r="CF93" t="str">
        <f t="shared" si="223"/>
        <v>0</v>
      </c>
      <c r="CG93" t="str">
        <f t="shared" si="224"/>
        <v>0</v>
      </c>
      <c r="CH93" t="str">
        <f t="shared" si="225"/>
        <v>0</v>
      </c>
      <c r="CI93" t="str">
        <f t="shared" si="226"/>
        <v>0</v>
      </c>
      <c r="CJ93" t="str">
        <f t="shared" si="227"/>
        <v>0</v>
      </c>
      <c r="CK93" t="str">
        <f t="shared" si="228"/>
        <v>0</v>
      </c>
      <c r="CL93" t="str">
        <f t="shared" si="229"/>
        <v>0</v>
      </c>
      <c r="CM93" t="str">
        <f t="shared" si="230"/>
        <v>0</v>
      </c>
      <c r="CN93" t="str">
        <f t="shared" si="231"/>
        <v>0</v>
      </c>
      <c r="CO93" t="str">
        <f t="shared" si="232"/>
        <v>0</v>
      </c>
      <c r="CP93" t="str">
        <f t="shared" si="233"/>
        <v>0</v>
      </c>
      <c r="CQ93" t="str">
        <f t="shared" si="234"/>
        <v>0</v>
      </c>
      <c r="CR93" t="str">
        <f t="shared" si="235"/>
        <v>0</v>
      </c>
      <c r="CS93" t="str">
        <f t="shared" si="236"/>
        <v>0</v>
      </c>
      <c r="CT93" t="str">
        <f t="shared" si="237"/>
        <v>0</v>
      </c>
      <c r="CU93" t="str">
        <f t="shared" si="238"/>
        <v>0</v>
      </c>
      <c r="CV93" t="str">
        <f t="shared" si="239"/>
        <v>0</v>
      </c>
      <c r="CW93" t="str">
        <f t="shared" si="240"/>
        <v>0</v>
      </c>
      <c r="CX93" t="str">
        <f t="shared" si="241"/>
        <v>0</v>
      </c>
      <c r="CY93" t="str">
        <f t="shared" si="242"/>
        <v>0</v>
      </c>
      <c r="CZ93" t="str">
        <f t="shared" si="243"/>
        <v>0</v>
      </c>
      <c r="DA93" t="str">
        <f t="shared" si="143"/>
        <v>0</v>
      </c>
      <c r="DB93" t="str">
        <f t="shared" si="244"/>
        <v>0</v>
      </c>
      <c r="DC93" t="str">
        <f t="shared" si="245"/>
        <v>0</v>
      </c>
      <c r="DD93" t="str">
        <f t="shared" si="246"/>
        <v>0</v>
      </c>
      <c r="DE93" t="str">
        <f t="shared" si="247"/>
        <v>0</v>
      </c>
      <c r="DF93" t="str">
        <f t="shared" si="248"/>
        <v>0</v>
      </c>
      <c r="DG93" t="str">
        <f t="shared" si="249"/>
        <v>0</v>
      </c>
      <c r="DH93" t="str">
        <f>IF(ISNUMBER(SEARCH("menghindari dorongan fisik,",B93)),"1","0")</f>
        <v>0</v>
      </c>
      <c r="DI93" t="str">
        <f t="shared" si="250"/>
        <v>0</v>
      </c>
      <c r="DJ93" t="str">
        <f t="shared" si="251"/>
        <v>0</v>
      </c>
      <c r="DK93" t="str">
        <f t="shared" si="252"/>
        <v>0</v>
      </c>
      <c r="DL93" t="str">
        <f t="shared" si="253"/>
        <v>0</v>
      </c>
      <c r="DM93" t="str">
        <f t="shared" si="254"/>
        <v>0</v>
      </c>
      <c r="DN93" t="str">
        <f t="shared" si="255"/>
        <v>0</v>
      </c>
      <c r="DO93" t="str">
        <f t="shared" si="256"/>
        <v>0</v>
      </c>
      <c r="DP93" t="str">
        <f t="shared" si="257"/>
        <v>0</v>
      </c>
      <c r="DQ93" t="str">
        <f t="shared" si="258"/>
        <v>0</v>
      </c>
      <c r="DR93" t="str">
        <f t="shared" si="259"/>
        <v>0</v>
      </c>
      <c r="DS93" t="str">
        <f t="shared" si="260"/>
        <v>0</v>
      </c>
      <c r="DT93" t="str">
        <f t="shared" si="261"/>
        <v>0</v>
      </c>
      <c r="DU93" t="str">
        <f t="shared" si="262"/>
        <v>0</v>
      </c>
      <c r="DV93" t="str">
        <f t="shared" si="263"/>
        <v>0</v>
      </c>
      <c r="DW93" t="str">
        <f t="shared" si="264"/>
        <v>0</v>
      </c>
      <c r="DX93" t="str">
        <f t="shared" si="265"/>
        <v>0</v>
      </c>
      <c r="DY93" t="str">
        <f t="shared" si="266"/>
        <v>0</v>
      </c>
      <c r="DZ93" t="str">
        <f t="shared" si="267"/>
        <v>0</v>
      </c>
      <c r="EA93" t="str">
        <f t="shared" si="268"/>
        <v>0</v>
      </c>
      <c r="EB93" t="str">
        <f t="shared" si="269"/>
        <v>0</v>
      </c>
      <c r="EC93" t="str">
        <f t="shared" si="270"/>
        <v>0</v>
      </c>
      <c r="ED93" t="str">
        <f t="shared" si="271"/>
        <v>0</v>
      </c>
      <c r="EE93" t="str">
        <f t="shared" si="272"/>
        <v>0</v>
      </c>
      <c r="EF93" t="str">
        <f t="shared" si="273"/>
        <v>0</v>
      </c>
      <c r="EG93" t="str">
        <f t="shared" si="274"/>
        <v>0</v>
      </c>
      <c r="EH93" t="str">
        <f t="shared" si="275"/>
        <v>0</v>
      </c>
      <c r="EI93" t="str">
        <f t="shared" si="276"/>
        <v>0</v>
      </c>
      <c r="EJ93" t="str">
        <f t="shared" si="277"/>
        <v>0</v>
      </c>
      <c r="EK93" t="str">
        <f t="shared" si="278"/>
        <v>0</v>
      </c>
      <c r="EL93" t="str">
        <f t="shared" si="279"/>
        <v>0</v>
      </c>
      <c r="EM93" t="str">
        <f t="shared" si="280"/>
        <v>0</v>
      </c>
      <c r="EN93" t="str">
        <f t="shared" si="281"/>
        <v>0</v>
      </c>
    </row>
    <row r="94" spans="1:144" ht="39.950000000000003" customHeight="1" x14ac:dyDescent="0.25">
      <c r="A94" t="s">
        <v>227</v>
      </c>
      <c r="C94" t="str">
        <f t="shared" si="141"/>
        <v>0</v>
      </c>
      <c r="D94" t="str">
        <f t="shared" si="144"/>
        <v>0</v>
      </c>
      <c r="E94" t="str">
        <f t="shared" si="145"/>
        <v>0</v>
      </c>
      <c r="F94" t="str">
        <f t="shared" si="146"/>
        <v>0</v>
      </c>
      <c r="G94" t="str">
        <f t="shared" si="147"/>
        <v>0</v>
      </c>
      <c r="H94" t="str">
        <f t="shared" si="148"/>
        <v>0</v>
      </c>
      <c r="I94" t="str">
        <f t="shared" si="149"/>
        <v>0</v>
      </c>
      <c r="J94" t="str">
        <f t="shared" si="150"/>
        <v>0</v>
      </c>
      <c r="K94" t="str">
        <f t="shared" si="151"/>
        <v>0</v>
      </c>
      <c r="L94" t="str">
        <f t="shared" si="152"/>
        <v>0</v>
      </c>
      <c r="M94" t="str">
        <f t="shared" si="153"/>
        <v>0</v>
      </c>
      <c r="N94" t="str">
        <f t="shared" si="154"/>
        <v>0</v>
      </c>
      <c r="O94" t="str">
        <f t="shared" si="155"/>
        <v>0</v>
      </c>
      <c r="P94" t="str">
        <f t="shared" si="156"/>
        <v>0</v>
      </c>
      <c r="Q94" t="str">
        <f t="shared" si="157"/>
        <v>0</v>
      </c>
      <c r="R94" t="str">
        <f t="shared" si="158"/>
        <v>0</v>
      </c>
      <c r="S94" t="str">
        <f t="shared" si="159"/>
        <v>0</v>
      </c>
      <c r="T94" t="str">
        <f t="shared" si="160"/>
        <v>0</v>
      </c>
      <c r="U94" t="str">
        <f t="shared" si="161"/>
        <v>0</v>
      </c>
      <c r="V94" t="str">
        <f t="shared" si="162"/>
        <v>0</v>
      </c>
      <c r="W94" t="str">
        <f t="shared" si="163"/>
        <v>0</v>
      </c>
      <c r="X94" t="str">
        <f t="shared" si="164"/>
        <v>0</v>
      </c>
      <c r="Y94" t="str">
        <f t="shared" si="165"/>
        <v>0</v>
      </c>
      <c r="Z94" t="str">
        <f t="shared" si="166"/>
        <v>0</v>
      </c>
      <c r="AA94" t="str">
        <f t="shared" si="167"/>
        <v>0</v>
      </c>
      <c r="AB94" t="str">
        <f t="shared" si="168"/>
        <v>0</v>
      </c>
      <c r="AC94" t="str">
        <f t="shared" si="169"/>
        <v>0</v>
      </c>
      <c r="AD94" t="str">
        <f t="shared" si="170"/>
        <v>0</v>
      </c>
      <c r="AE94" t="str">
        <f t="shared" si="171"/>
        <v>0</v>
      </c>
      <c r="AF94" t="str">
        <f t="shared" si="172"/>
        <v>0</v>
      </c>
      <c r="AG94" t="str">
        <f t="shared" si="173"/>
        <v>0</v>
      </c>
      <c r="AH94" t="str">
        <f t="shared" si="174"/>
        <v>0</v>
      </c>
      <c r="AI94" t="str">
        <f t="shared" si="175"/>
        <v>0</v>
      </c>
      <c r="AJ94" t="str">
        <f t="shared" si="176"/>
        <v>0</v>
      </c>
      <c r="AK94" t="str">
        <f t="shared" si="177"/>
        <v>0</v>
      </c>
      <c r="AL94" t="str">
        <f t="shared" si="178"/>
        <v>0</v>
      </c>
      <c r="AM94" t="str">
        <f t="shared" si="179"/>
        <v>0</v>
      </c>
      <c r="AN94" t="str">
        <f t="shared" si="180"/>
        <v>0</v>
      </c>
      <c r="AO94" t="str">
        <f t="shared" si="181"/>
        <v>0</v>
      </c>
      <c r="AP94" t="str">
        <f t="shared" si="182"/>
        <v>0</v>
      </c>
      <c r="AQ94" t="str">
        <f t="shared" si="183"/>
        <v>0</v>
      </c>
      <c r="AR94" t="str">
        <f t="shared" si="184"/>
        <v>0</v>
      </c>
      <c r="AS94" t="str">
        <f t="shared" si="185"/>
        <v>0</v>
      </c>
      <c r="AT94" t="str">
        <f t="shared" si="186"/>
        <v>0</v>
      </c>
      <c r="AU94" t="str">
        <f t="shared" si="187"/>
        <v>0</v>
      </c>
      <c r="AV94" t="str">
        <f t="shared" si="188"/>
        <v>0</v>
      </c>
      <c r="AW94" t="str">
        <f t="shared" si="189"/>
        <v>0</v>
      </c>
      <c r="AX94" t="str">
        <f t="shared" si="190"/>
        <v>0</v>
      </c>
      <c r="AY94" t="str">
        <f t="shared" si="191"/>
        <v>0</v>
      </c>
      <c r="AZ94" t="str">
        <f t="shared" si="192"/>
        <v>0</v>
      </c>
      <c r="BA94" t="str">
        <f t="shared" si="193"/>
        <v>0</v>
      </c>
      <c r="BB94" t="str">
        <f t="shared" si="194"/>
        <v>0</v>
      </c>
      <c r="BC94" t="str">
        <f t="shared" si="195"/>
        <v>0</v>
      </c>
      <c r="BD94" t="str">
        <f t="shared" si="196"/>
        <v>0</v>
      </c>
      <c r="BE94" t="str">
        <f t="shared" si="197"/>
        <v>0</v>
      </c>
      <c r="BF94" t="str">
        <f t="shared" si="198"/>
        <v>0</v>
      </c>
      <c r="BG94" t="str">
        <f t="shared" si="199"/>
        <v>0</v>
      </c>
      <c r="BH94" t="str">
        <f t="shared" si="200"/>
        <v>0</v>
      </c>
      <c r="BI94" t="str">
        <f t="shared" si="201"/>
        <v>0</v>
      </c>
      <c r="BJ94" t="str">
        <f t="shared" si="202"/>
        <v>0</v>
      </c>
      <c r="BK94" t="str">
        <f t="shared" si="203"/>
        <v>0</v>
      </c>
      <c r="BL94" t="str">
        <f t="shared" si="204"/>
        <v>0</v>
      </c>
      <c r="BM94" t="str">
        <f t="shared" si="205"/>
        <v>0</v>
      </c>
      <c r="BN94" t="str">
        <f t="shared" si="206"/>
        <v>0</v>
      </c>
      <c r="BO94" t="str">
        <f t="shared" si="207"/>
        <v>0</v>
      </c>
      <c r="BP94" t="str">
        <f t="shared" si="208"/>
        <v>0</v>
      </c>
      <c r="BQ94" t="str">
        <f t="shared" si="209"/>
        <v>0</v>
      </c>
      <c r="BR94" t="str">
        <f t="shared" si="210"/>
        <v>0</v>
      </c>
      <c r="BS94" t="str">
        <f t="shared" si="211"/>
        <v>0</v>
      </c>
      <c r="BT94" t="str">
        <f t="shared" si="212"/>
        <v>0</v>
      </c>
      <c r="BU94" t="str">
        <f t="shared" si="213"/>
        <v>0</v>
      </c>
      <c r="BV94" t="str">
        <f t="shared" si="214"/>
        <v>0</v>
      </c>
      <c r="BW94" t="str">
        <f t="shared" si="215"/>
        <v>0</v>
      </c>
      <c r="BX94" t="str">
        <f t="shared" si="142"/>
        <v>0</v>
      </c>
      <c r="BY94" t="str">
        <f t="shared" si="216"/>
        <v>0</v>
      </c>
      <c r="BZ94" t="str">
        <f t="shared" si="217"/>
        <v>0</v>
      </c>
      <c r="CA94" t="str">
        <f t="shared" si="218"/>
        <v>0</v>
      </c>
      <c r="CB94" t="str">
        <f t="shared" si="219"/>
        <v>0</v>
      </c>
      <c r="CC94" t="str">
        <f t="shared" si="220"/>
        <v>0</v>
      </c>
      <c r="CD94" t="str">
        <f t="shared" si="221"/>
        <v>0</v>
      </c>
      <c r="CE94" t="str">
        <f t="shared" si="222"/>
        <v>0</v>
      </c>
      <c r="CF94" t="str">
        <f t="shared" si="223"/>
        <v>0</v>
      </c>
      <c r="CG94" t="str">
        <f t="shared" si="224"/>
        <v>0</v>
      </c>
      <c r="CH94" t="str">
        <f t="shared" si="225"/>
        <v>0</v>
      </c>
      <c r="CI94" t="str">
        <f t="shared" si="226"/>
        <v>0</v>
      </c>
      <c r="CJ94" t="str">
        <f t="shared" si="227"/>
        <v>0</v>
      </c>
      <c r="CK94" t="str">
        <f t="shared" si="228"/>
        <v>0</v>
      </c>
      <c r="CL94" t="str">
        <f t="shared" si="229"/>
        <v>0</v>
      </c>
      <c r="CM94" t="str">
        <f t="shared" si="230"/>
        <v>0</v>
      </c>
      <c r="CN94" t="str">
        <f t="shared" si="231"/>
        <v>0</v>
      </c>
      <c r="CO94" t="str">
        <f t="shared" si="232"/>
        <v>0</v>
      </c>
      <c r="CP94" t="str">
        <f t="shared" si="233"/>
        <v>0</v>
      </c>
      <c r="CQ94" t="str">
        <f t="shared" si="234"/>
        <v>0</v>
      </c>
      <c r="CR94" t="str">
        <f t="shared" si="235"/>
        <v>0</v>
      </c>
      <c r="CS94" t="str">
        <f t="shared" si="236"/>
        <v>0</v>
      </c>
      <c r="CT94" t="str">
        <f t="shared" si="237"/>
        <v>0</v>
      </c>
      <c r="CU94" t="str">
        <f t="shared" si="238"/>
        <v>0</v>
      </c>
      <c r="CV94" t="str">
        <f t="shared" si="239"/>
        <v>0</v>
      </c>
      <c r="CW94" t="str">
        <f t="shared" si="240"/>
        <v>0</v>
      </c>
      <c r="CX94" t="str">
        <f t="shared" si="241"/>
        <v>0</v>
      </c>
      <c r="CY94" t="str">
        <f t="shared" si="242"/>
        <v>0</v>
      </c>
      <c r="CZ94" t="str">
        <f t="shared" si="243"/>
        <v>0</v>
      </c>
      <c r="DA94" t="str">
        <f t="shared" si="143"/>
        <v>0</v>
      </c>
      <c r="DB94" t="str">
        <f t="shared" si="244"/>
        <v>0</v>
      </c>
      <c r="DC94" t="str">
        <f t="shared" si="245"/>
        <v>0</v>
      </c>
      <c r="DD94" t="str">
        <f t="shared" si="246"/>
        <v>0</v>
      </c>
      <c r="DE94" t="str">
        <f t="shared" si="247"/>
        <v>0</v>
      </c>
      <c r="DF94" t="str">
        <f t="shared" si="248"/>
        <v>0</v>
      </c>
      <c r="DG94" t="str">
        <f t="shared" si="249"/>
        <v>0</v>
      </c>
      <c r="DH94" t="str">
        <f>IF(ISNUMBER(SEARCH("menghindari dorongan fisik,",B94)),"1","0")</f>
        <v>0</v>
      </c>
      <c r="DI94" t="str">
        <f t="shared" si="250"/>
        <v>0</v>
      </c>
      <c r="DJ94" t="str">
        <f t="shared" si="251"/>
        <v>0</v>
      </c>
      <c r="DK94" t="str">
        <f t="shared" si="252"/>
        <v>0</v>
      </c>
      <c r="DL94" t="str">
        <f t="shared" si="253"/>
        <v>0</v>
      </c>
      <c r="DM94" t="str">
        <f t="shared" si="254"/>
        <v>0</v>
      </c>
      <c r="DN94" t="str">
        <f t="shared" si="255"/>
        <v>0</v>
      </c>
      <c r="DO94" t="str">
        <f t="shared" si="256"/>
        <v>0</v>
      </c>
      <c r="DP94" t="str">
        <f t="shared" si="257"/>
        <v>0</v>
      </c>
      <c r="DQ94" t="str">
        <f t="shared" si="258"/>
        <v>0</v>
      </c>
      <c r="DR94" t="str">
        <f t="shared" si="259"/>
        <v>0</v>
      </c>
      <c r="DS94" t="str">
        <f t="shared" si="260"/>
        <v>0</v>
      </c>
      <c r="DT94" t="str">
        <f t="shared" si="261"/>
        <v>0</v>
      </c>
      <c r="DU94" t="str">
        <f t="shared" si="262"/>
        <v>0</v>
      </c>
      <c r="DV94" t="str">
        <f t="shared" si="263"/>
        <v>0</v>
      </c>
      <c r="DW94" t="str">
        <f t="shared" si="264"/>
        <v>0</v>
      </c>
      <c r="DX94" t="str">
        <f t="shared" si="265"/>
        <v>0</v>
      </c>
      <c r="DY94" t="str">
        <f t="shared" si="266"/>
        <v>0</v>
      </c>
      <c r="DZ94" t="str">
        <f t="shared" si="267"/>
        <v>0</v>
      </c>
      <c r="EA94" t="str">
        <f t="shared" si="268"/>
        <v>0</v>
      </c>
      <c r="EB94" t="str">
        <f t="shared" si="269"/>
        <v>0</v>
      </c>
      <c r="EC94" t="str">
        <f t="shared" si="270"/>
        <v>0</v>
      </c>
      <c r="ED94" t="str">
        <f t="shared" si="271"/>
        <v>0</v>
      </c>
      <c r="EE94" t="str">
        <f t="shared" si="272"/>
        <v>0</v>
      </c>
      <c r="EF94" t="str">
        <f t="shared" si="273"/>
        <v>0</v>
      </c>
      <c r="EG94" t="str">
        <f t="shared" si="274"/>
        <v>0</v>
      </c>
      <c r="EH94" t="str">
        <f t="shared" si="275"/>
        <v>0</v>
      </c>
      <c r="EI94" t="str">
        <f t="shared" si="276"/>
        <v>0</v>
      </c>
      <c r="EJ94" t="str">
        <f t="shared" si="277"/>
        <v>0</v>
      </c>
      <c r="EK94" t="str">
        <f t="shared" si="278"/>
        <v>0</v>
      </c>
      <c r="EL94" t="str">
        <f t="shared" si="279"/>
        <v>0</v>
      </c>
      <c r="EM94" t="str">
        <f t="shared" si="280"/>
        <v>0</v>
      </c>
      <c r="EN94" t="str">
        <f t="shared" si="281"/>
        <v>0</v>
      </c>
    </row>
    <row r="95" spans="1:144" ht="39.950000000000003" customHeight="1" x14ac:dyDescent="0.25">
      <c r="A95" t="s">
        <v>228</v>
      </c>
      <c r="C95" t="str">
        <f t="shared" ref="C95:C158" si="282">IF(ISNUMBER(SEARCH("Kecenderungan ekshibisionis, merasa mampu diterima secara sosial, ketergantungan sosial",B95)),"1","0")</f>
        <v>0</v>
      </c>
      <c r="D95" t="str">
        <f t="shared" si="144"/>
        <v>0</v>
      </c>
      <c r="E95" t="str">
        <f t="shared" si="145"/>
        <v>0</v>
      </c>
      <c r="F95" t="str">
        <f t="shared" si="146"/>
        <v>0</v>
      </c>
      <c r="G95" t="str">
        <f t="shared" si="147"/>
        <v>0</v>
      </c>
      <c r="H95" t="str">
        <f t="shared" si="148"/>
        <v>0</v>
      </c>
      <c r="I95" t="str">
        <f t="shared" si="149"/>
        <v>0</v>
      </c>
      <c r="J95" t="str">
        <f t="shared" si="150"/>
        <v>0</v>
      </c>
      <c r="K95" t="str">
        <f t="shared" si="151"/>
        <v>0</v>
      </c>
      <c r="L95" t="str">
        <f t="shared" si="152"/>
        <v>0</v>
      </c>
      <c r="M95" t="str">
        <f t="shared" si="153"/>
        <v>0</v>
      </c>
      <c r="N95" t="str">
        <f t="shared" si="154"/>
        <v>0</v>
      </c>
      <c r="O95" t="str">
        <f t="shared" si="155"/>
        <v>0</v>
      </c>
      <c r="P95" t="str">
        <f t="shared" si="156"/>
        <v>0</v>
      </c>
      <c r="Q95" t="str">
        <f t="shared" si="157"/>
        <v>0</v>
      </c>
      <c r="R95" t="str">
        <f t="shared" si="158"/>
        <v>0</v>
      </c>
      <c r="S95" t="str">
        <f t="shared" si="159"/>
        <v>0</v>
      </c>
      <c r="T95" t="str">
        <f t="shared" si="160"/>
        <v>0</v>
      </c>
      <c r="U95" t="str">
        <f t="shared" si="161"/>
        <v>0</v>
      </c>
      <c r="V95" t="str">
        <f t="shared" si="162"/>
        <v>0</v>
      </c>
      <c r="W95" t="str">
        <f t="shared" si="163"/>
        <v>0</v>
      </c>
      <c r="X95" t="str">
        <f t="shared" si="164"/>
        <v>0</v>
      </c>
      <c r="Y95" t="str">
        <f t="shared" si="165"/>
        <v>0</v>
      </c>
      <c r="Z95" t="str">
        <f t="shared" si="166"/>
        <v>0</v>
      </c>
      <c r="AA95" t="str">
        <f t="shared" si="167"/>
        <v>0</v>
      </c>
      <c r="AB95" t="str">
        <f t="shared" si="168"/>
        <v>0</v>
      </c>
      <c r="AC95" t="str">
        <f t="shared" si="169"/>
        <v>0</v>
      </c>
      <c r="AD95" t="str">
        <f t="shared" si="170"/>
        <v>0</v>
      </c>
      <c r="AE95" t="str">
        <f t="shared" si="171"/>
        <v>0</v>
      </c>
      <c r="AF95" t="str">
        <f t="shared" si="172"/>
        <v>0</v>
      </c>
      <c r="AG95" t="str">
        <f t="shared" si="173"/>
        <v>0</v>
      </c>
      <c r="AH95" t="str">
        <f t="shared" si="174"/>
        <v>0</v>
      </c>
      <c r="AI95" t="str">
        <f t="shared" si="175"/>
        <v>0</v>
      </c>
      <c r="AJ95" t="str">
        <f t="shared" si="176"/>
        <v>0</v>
      </c>
      <c r="AK95" t="str">
        <f t="shared" si="177"/>
        <v>0</v>
      </c>
      <c r="AL95" t="str">
        <f t="shared" si="178"/>
        <v>0</v>
      </c>
      <c r="AM95" t="str">
        <f t="shared" si="179"/>
        <v>0</v>
      </c>
      <c r="AN95" t="str">
        <f t="shared" si="180"/>
        <v>0</v>
      </c>
      <c r="AO95" t="str">
        <f t="shared" si="181"/>
        <v>0</v>
      </c>
      <c r="AP95" t="str">
        <f t="shared" si="182"/>
        <v>0</v>
      </c>
      <c r="AQ95" t="str">
        <f t="shared" si="183"/>
        <v>0</v>
      </c>
      <c r="AR95" t="str">
        <f t="shared" si="184"/>
        <v>0</v>
      </c>
      <c r="AS95" t="str">
        <f t="shared" si="185"/>
        <v>0</v>
      </c>
      <c r="AT95" t="str">
        <f t="shared" si="186"/>
        <v>0</v>
      </c>
      <c r="AU95" t="str">
        <f t="shared" si="187"/>
        <v>0</v>
      </c>
      <c r="AV95" t="str">
        <f t="shared" si="188"/>
        <v>0</v>
      </c>
      <c r="AW95" t="str">
        <f t="shared" si="189"/>
        <v>0</v>
      </c>
      <c r="AX95" t="str">
        <f t="shared" si="190"/>
        <v>0</v>
      </c>
      <c r="AY95" t="str">
        <f t="shared" si="191"/>
        <v>0</v>
      </c>
      <c r="AZ95" t="str">
        <f t="shared" si="192"/>
        <v>0</v>
      </c>
      <c r="BA95" t="str">
        <f t="shared" si="193"/>
        <v>0</v>
      </c>
      <c r="BB95" t="str">
        <f t="shared" si="194"/>
        <v>0</v>
      </c>
      <c r="BC95" t="str">
        <f t="shared" si="195"/>
        <v>0</v>
      </c>
      <c r="BD95" t="str">
        <f t="shared" si="196"/>
        <v>0</v>
      </c>
      <c r="BE95" t="str">
        <f t="shared" si="197"/>
        <v>0</v>
      </c>
      <c r="BF95" t="str">
        <f t="shared" si="198"/>
        <v>0</v>
      </c>
      <c r="BG95" t="str">
        <f t="shared" si="199"/>
        <v>0</v>
      </c>
      <c r="BH95" t="str">
        <f t="shared" si="200"/>
        <v>0</v>
      </c>
      <c r="BI95" t="str">
        <f t="shared" si="201"/>
        <v>0</v>
      </c>
      <c r="BJ95" t="str">
        <f t="shared" si="202"/>
        <v>0</v>
      </c>
      <c r="BK95" t="str">
        <f t="shared" si="203"/>
        <v>0</v>
      </c>
      <c r="BL95" t="str">
        <f t="shared" si="204"/>
        <v>0</v>
      </c>
      <c r="BM95" t="str">
        <f t="shared" si="205"/>
        <v>0</v>
      </c>
      <c r="BN95" t="str">
        <f t="shared" si="206"/>
        <v>0</v>
      </c>
      <c r="BO95" t="str">
        <f t="shared" si="207"/>
        <v>0</v>
      </c>
      <c r="BP95" t="str">
        <f t="shared" si="208"/>
        <v>0</v>
      </c>
      <c r="BQ95" t="str">
        <f t="shared" si="209"/>
        <v>0</v>
      </c>
      <c r="BR95" t="str">
        <f t="shared" si="210"/>
        <v>0</v>
      </c>
      <c r="BS95" t="str">
        <f t="shared" si="211"/>
        <v>0</v>
      </c>
      <c r="BT95" t="str">
        <f t="shared" si="212"/>
        <v>0</v>
      </c>
      <c r="BU95" t="str">
        <f t="shared" si="213"/>
        <v>0</v>
      </c>
      <c r="BV95" t="str">
        <f t="shared" si="214"/>
        <v>0</v>
      </c>
      <c r="BW95" t="str">
        <f t="shared" si="215"/>
        <v>0</v>
      </c>
      <c r="BX95" t="str">
        <f t="shared" si="142"/>
        <v>0</v>
      </c>
      <c r="BY95" t="str">
        <f t="shared" si="216"/>
        <v>0</v>
      </c>
      <c r="BZ95" t="str">
        <f t="shared" si="217"/>
        <v>0</v>
      </c>
      <c r="CA95" t="str">
        <f t="shared" si="218"/>
        <v>0</v>
      </c>
      <c r="CB95" t="str">
        <f t="shared" si="219"/>
        <v>0</v>
      </c>
      <c r="CC95" t="str">
        <f t="shared" si="220"/>
        <v>0</v>
      </c>
      <c r="CD95" t="str">
        <f t="shared" si="221"/>
        <v>0</v>
      </c>
      <c r="CE95" t="str">
        <f t="shared" si="222"/>
        <v>0</v>
      </c>
      <c r="CF95" t="str">
        <f t="shared" si="223"/>
        <v>0</v>
      </c>
      <c r="CG95" t="str">
        <f t="shared" si="224"/>
        <v>0</v>
      </c>
      <c r="CH95" t="str">
        <f t="shared" si="225"/>
        <v>0</v>
      </c>
      <c r="CI95" t="str">
        <f t="shared" si="226"/>
        <v>0</v>
      </c>
      <c r="CJ95" t="str">
        <f t="shared" si="227"/>
        <v>0</v>
      </c>
      <c r="CK95" t="str">
        <f t="shared" si="228"/>
        <v>0</v>
      </c>
      <c r="CL95" t="str">
        <f t="shared" si="229"/>
        <v>0</v>
      </c>
      <c r="CM95" t="str">
        <f t="shared" si="230"/>
        <v>0</v>
      </c>
      <c r="CN95" t="str">
        <f t="shared" si="231"/>
        <v>0</v>
      </c>
      <c r="CO95" t="str">
        <f t="shared" si="232"/>
        <v>0</v>
      </c>
      <c r="CP95" t="str">
        <f t="shared" si="233"/>
        <v>0</v>
      </c>
      <c r="CQ95" t="str">
        <f t="shared" si="234"/>
        <v>0</v>
      </c>
      <c r="CR95" t="str">
        <f t="shared" si="235"/>
        <v>0</v>
      </c>
      <c r="CS95" t="str">
        <f t="shared" si="236"/>
        <v>0</v>
      </c>
      <c r="CT95" t="str">
        <f t="shared" si="237"/>
        <v>0</v>
      </c>
      <c r="CU95" t="str">
        <f t="shared" si="238"/>
        <v>0</v>
      </c>
      <c r="CV95" t="str">
        <f t="shared" si="239"/>
        <v>0</v>
      </c>
      <c r="CW95" t="str">
        <f t="shared" si="240"/>
        <v>0</v>
      </c>
      <c r="CX95" t="str">
        <f t="shared" si="241"/>
        <v>0</v>
      </c>
      <c r="CY95" t="str">
        <f t="shared" si="242"/>
        <v>0</v>
      </c>
      <c r="CZ95" t="str">
        <f t="shared" si="243"/>
        <v>0</v>
      </c>
      <c r="DA95" t="str">
        <f t="shared" si="143"/>
        <v>0</v>
      </c>
      <c r="DB95" t="str">
        <f t="shared" si="244"/>
        <v>0</v>
      </c>
      <c r="DC95" t="str">
        <f t="shared" si="245"/>
        <v>0</v>
      </c>
      <c r="DD95" t="str">
        <f t="shared" si="246"/>
        <v>0</v>
      </c>
      <c r="DE95" t="str">
        <f t="shared" si="247"/>
        <v>0</v>
      </c>
      <c r="DF95" t="str">
        <f t="shared" si="248"/>
        <v>0</v>
      </c>
      <c r="DG95" t="str">
        <f t="shared" si="249"/>
        <v>0</v>
      </c>
      <c r="DH95" t="str">
        <f>IF(ISNUMBER(SEARCH("menghindari dorongan fisik,",B95)),"1","0")</f>
        <v>0</v>
      </c>
      <c r="DI95" t="str">
        <f t="shared" si="250"/>
        <v>0</v>
      </c>
      <c r="DJ95" t="str">
        <f t="shared" si="251"/>
        <v>0</v>
      </c>
      <c r="DK95" t="str">
        <f t="shared" si="252"/>
        <v>0</v>
      </c>
      <c r="DL95" t="str">
        <f t="shared" si="253"/>
        <v>0</v>
      </c>
      <c r="DM95" t="str">
        <f t="shared" si="254"/>
        <v>0</v>
      </c>
      <c r="DN95" t="str">
        <f t="shared" si="255"/>
        <v>0</v>
      </c>
      <c r="DO95" t="str">
        <f t="shared" si="256"/>
        <v>0</v>
      </c>
      <c r="DP95" t="str">
        <f t="shared" si="257"/>
        <v>0</v>
      </c>
      <c r="DQ95" t="str">
        <f t="shared" si="258"/>
        <v>0</v>
      </c>
      <c r="DR95" t="str">
        <f t="shared" si="259"/>
        <v>0</v>
      </c>
      <c r="DS95" t="str">
        <f t="shared" si="260"/>
        <v>0</v>
      </c>
      <c r="DT95" t="str">
        <f t="shared" si="261"/>
        <v>0</v>
      </c>
      <c r="DU95" t="str">
        <f t="shared" si="262"/>
        <v>0</v>
      </c>
      <c r="DV95" t="str">
        <f t="shared" si="263"/>
        <v>0</v>
      </c>
      <c r="DW95" t="str">
        <f t="shared" si="264"/>
        <v>0</v>
      </c>
      <c r="DX95" t="str">
        <f t="shared" si="265"/>
        <v>0</v>
      </c>
      <c r="DY95" t="str">
        <f t="shared" si="266"/>
        <v>0</v>
      </c>
      <c r="DZ95" t="str">
        <f t="shared" si="267"/>
        <v>0</v>
      </c>
      <c r="EA95" t="str">
        <f t="shared" si="268"/>
        <v>0</v>
      </c>
      <c r="EB95" t="str">
        <f t="shared" si="269"/>
        <v>0</v>
      </c>
      <c r="EC95" t="str">
        <f t="shared" si="270"/>
        <v>0</v>
      </c>
      <c r="ED95" t="str">
        <f t="shared" si="271"/>
        <v>0</v>
      </c>
      <c r="EE95" t="str">
        <f t="shared" si="272"/>
        <v>0</v>
      </c>
      <c r="EF95" t="str">
        <f t="shared" si="273"/>
        <v>0</v>
      </c>
      <c r="EG95" t="str">
        <f t="shared" si="274"/>
        <v>0</v>
      </c>
      <c r="EH95" t="str">
        <f t="shared" si="275"/>
        <v>0</v>
      </c>
      <c r="EI95" t="str">
        <f t="shared" si="276"/>
        <v>0</v>
      </c>
      <c r="EJ95" t="str">
        <f t="shared" si="277"/>
        <v>0</v>
      </c>
      <c r="EK95" t="str">
        <f t="shared" si="278"/>
        <v>0</v>
      </c>
      <c r="EL95" t="str">
        <f t="shared" si="279"/>
        <v>0</v>
      </c>
      <c r="EM95" t="str">
        <f t="shared" si="280"/>
        <v>0</v>
      </c>
      <c r="EN95" t="str">
        <f t="shared" si="281"/>
        <v>0</v>
      </c>
    </row>
    <row r="96" spans="1:144" ht="39.950000000000003" customHeight="1" x14ac:dyDescent="0.25">
      <c r="A96" t="s">
        <v>229</v>
      </c>
      <c r="C96" t="str">
        <f t="shared" si="282"/>
        <v>0</v>
      </c>
      <c r="D96" t="str">
        <f t="shared" si="144"/>
        <v>0</v>
      </c>
      <c r="E96" t="str">
        <f t="shared" si="145"/>
        <v>0</v>
      </c>
      <c r="F96" t="str">
        <f t="shared" si="146"/>
        <v>0</v>
      </c>
      <c r="G96" t="str">
        <f t="shared" si="147"/>
        <v>0</v>
      </c>
      <c r="H96" t="str">
        <f t="shared" si="148"/>
        <v>0</v>
      </c>
      <c r="I96" t="str">
        <f t="shared" si="149"/>
        <v>0</v>
      </c>
      <c r="J96" t="str">
        <f t="shared" si="150"/>
        <v>0</v>
      </c>
      <c r="K96" t="str">
        <f t="shared" si="151"/>
        <v>0</v>
      </c>
      <c r="L96" t="str">
        <f t="shared" si="152"/>
        <v>0</v>
      </c>
      <c r="M96" t="str">
        <f t="shared" si="153"/>
        <v>0</v>
      </c>
      <c r="N96" t="str">
        <f t="shared" si="154"/>
        <v>0</v>
      </c>
      <c r="O96" t="str">
        <f t="shared" si="155"/>
        <v>0</v>
      </c>
      <c r="P96" t="str">
        <f t="shared" si="156"/>
        <v>0</v>
      </c>
      <c r="Q96" t="str">
        <f t="shared" si="157"/>
        <v>0</v>
      </c>
      <c r="R96" t="str">
        <f t="shared" si="158"/>
        <v>0</v>
      </c>
      <c r="S96" t="str">
        <f t="shared" si="159"/>
        <v>0</v>
      </c>
      <c r="T96" t="str">
        <f t="shared" si="160"/>
        <v>0</v>
      </c>
      <c r="U96" t="str">
        <f t="shared" si="161"/>
        <v>0</v>
      </c>
      <c r="V96" t="str">
        <f t="shared" si="162"/>
        <v>0</v>
      </c>
      <c r="W96" t="str">
        <f t="shared" si="163"/>
        <v>0</v>
      </c>
      <c r="X96" t="str">
        <f t="shared" si="164"/>
        <v>0</v>
      </c>
      <c r="Y96" t="str">
        <f t="shared" si="165"/>
        <v>0</v>
      </c>
      <c r="Z96" t="str">
        <f t="shared" si="166"/>
        <v>0</v>
      </c>
      <c r="AA96" t="str">
        <f t="shared" si="167"/>
        <v>0</v>
      </c>
      <c r="AB96" t="str">
        <f t="shared" si="168"/>
        <v>0</v>
      </c>
      <c r="AC96" t="str">
        <f t="shared" si="169"/>
        <v>0</v>
      </c>
      <c r="AD96" t="str">
        <f t="shared" si="170"/>
        <v>0</v>
      </c>
      <c r="AE96" t="str">
        <f t="shared" si="171"/>
        <v>0</v>
      </c>
      <c r="AF96" t="str">
        <f t="shared" si="172"/>
        <v>0</v>
      </c>
      <c r="AG96" t="str">
        <f t="shared" si="173"/>
        <v>0</v>
      </c>
      <c r="AH96" t="str">
        <f t="shared" si="174"/>
        <v>0</v>
      </c>
      <c r="AI96" t="str">
        <f t="shared" si="175"/>
        <v>0</v>
      </c>
      <c r="AJ96" t="str">
        <f t="shared" si="176"/>
        <v>0</v>
      </c>
      <c r="AK96" t="str">
        <f t="shared" si="177"/>
        <v>0</v>
      </c>
      <c r="AL96" t="str">
        <f t="shared" si="178"/>
        <v>0</v>
      </c>
      <c r="AM96" t="str">
        <f t="shared" si="179"/>
        <v>0</v>
      </c>
      <c r="AN96" t="str">
        <f t="shared" si="180"/>
        <v>0</v>
      </c>
      <c r="AO96" t="str">
        <f t="shared" si="181"/>
        <v>0</v>
      </c>
      <c r="AP96" t="str">
        <f t="shared" si="182"/>
        <v>0</v>
      </c>
      <c r="AQ96" t="str">
        <f t="shared" si="183"/>
        <v>0</v>
      </c>
      <c r="AR96" t="str">
        <f t="shared" si="184"/>
        <v>0</v>
      </c>
      <c r="AS96" t="str">
        <f t="shared" si="185"/>
        <v>0</v>
      </c>
      <c r="AT96" t="str">
        <f t="shared" si="186"/>
        <v>0</v>
      </c>
      <c r="AU96" t="str">
        <f t="shared" si="187"/>
        <v>0</v>
      </c>
      <c r="AV96" t="str">
        <f t="shared" si="188"/>
        <v>0</v>
      </c>
      <c r="AW96" t="str">
        <f t="shared" si="189"/>
        <v>0</v>
      </c>
      <c r="AX96" t="str">
        <f t="shared" si="190"/>
        <v>0</v>
      </c>
      <c r="AY96" t="str">
        <f t="shared" si="191"/>
        <v>0</v>
      </c>
      <c r="AZ96" t="str">
        <f t="shared" si="192"/>
        <v>0</v>
      </c>
      <c r="BA96" t="str">
        <f t="shared" si="193"/>
        <v>0</v>
      </c>
      <c r="BB96" t="str">
        <f t="shared" si="194"/>
        <v>0</v>
      </c>
      <c r="BC96" t="str">
        <f t="shared" si="195"/>
        <v>0</v>
      </c>
      <c r="BD96" t="str">
        <f t="shared" si="196"/>
        <v>0</v>
      </c>
      <c r="BE96" t="str">
        <f t="shared" si="197"/>
        <v>0</v>
      </c>
      <c r="BF96" t="str">
        <f t="shared" si="198"/>
        <v>0</v>
      </c>
      <c r="BG96" t="str">
        <f t="shared" si="199"/>
        <v>0</v>
      </c>
      <c r="BH96" t="str">
        <f t="shared" si="200"/>
        <v>0</v>
      </c>
      <c r="BI96" t="str">
        <f t="shared" si="201"/>
        <v>0</v>
      </c>
      <c r="BJ96" t="str">
        <f t="shared" si="202"/>
        <v>0</v>
      </c>
      <c r="BK96" t="str">
        <f t="shared" si="203"/>
        <v>0</v>
      </c>
      <c r="BL96" t="str">
        <f t="shared" si="204"/>
        <v>0</v>
      </c>
      <c r="BM96" t="str">
        <f t="shared" si="205"/>
        <v>0</v>
      </c>
      <c r="BN96" t="str">
        <f t="shared" si="206"/>
        <v>0</v>
      </c>
      <c r="BO96" t="str">
        <f t="shared" si="207"/>
        <v>0</v>
      </c>
      <c r="BP96" t="str">
        <f t="shared" si="208"/>
        <v>0</v>
      </c>
      <c r="BQ96" t="str">
        <f t="shared" si="209"/>
        <v>0</v>
      </c>
      <c r="BR96" t="str">
        <f t="shared" si="210"/>
        <v>0</v>
      </c>
      <c r="BS96" t="str">
        <f t="shared" si="211"/>
        <v>0</v>
      </c>
      <c r="BT96" t="str">
        <f t="shared" si="212"/>
        <v>0</v>
      </c>
      <c r="BU96" t="str">
        <f t="shared" si="213"/>
        <v>0</v>
      </c>
      <c r="BV96" t="str">
        <f t="shared" si="214"/>
        <v>0</v>
      </c>
      <c r="BW96" t="str">
        <f t="shared" si="215"/>
        <v>0</v>
      </c>
      <c r="BX96" t="str">
        <f t="shared" si="142"/>
        <v>0</v>
      </c>
      <c r="BY96" t="str">
        <f t="shared" si="216"/>
        <v>0</v>
      </c>
      <c r="BZ96" t="str">
        <f t="shared" si="217"/>
        <v>0</v>
      </c>
      <c r="CA96" t="str">
        <f t="shared" si="218"/>
        <v>0</v>
      </c>
      <c r="CB96" t="str">
        <f t="shared" si="219"/>
        <v>0</v>
      </c>
      <c r="CC96" t="str">
        <f t="shared" si="220"/>
        <v>0</v>
      </c>
      <c r="CD96" t="str">
        <f t="shared" si="221"/>
        <v>0</v>
      </c>
      <c r="CE96" t="str">
        <f t="shared" si="222"/>
        <v>0</v>
      </c>
      <c r="CF96" t="str">
        <f t="shared" si="223"/>
        <v>0</v>
      </c>
      <c r="CG96" t="str">
        <f t="shared" si="224"/>
        <v>0</v>
      </c>
      <c r="CH96" t="str">
        <f t="shared" si="225"/>
        <v>0</v>
      </c>
      <c r="CI96" t="str">
        <f t="shared" si="226"/>
        <v>0</v>
      </c>
      <c r="CJ96" t="str">
        <f t="shared" si="227"/>
        <v>0</v>
      </c>
      <c r="CK96" t="str">
        <f t="shared" si="228"/>
        <v>0</v>
      </c>
      <c r="CL96" t="str">
        <f t="shared" si="229"/>
        <v>0</v>
      </c>
      <c r="CM96" t="str">
        <f t="shared" si="230"/>
        <v>0</v>
      </c>
      <c r="CN96" t="str">
        <f t="shared" si="231"/>
        <v>0</v>
      </c>
      <c r="CO96" t="str">
        <f t="shared" si="232"/>
        <v>0</v>
      </c>
      <c r="CP96" t="str">
        <f t="shared" si="233"/>
        <v>0</v>
      </c>
      <c r="CQ96" t="str">
        <f t="shared" si="234"/>
        <v>0</v>
      </c>
      <c r="CR96" t="str">
        <f t="shared" si="235"/>
        <v>0</v>
      </c>
      <c r="CS96" t="str">
        <f t="shared" si="236"/>
        <v>0</v>
      </c>
      <c r="CT96" t="str">
        <f t="shared" si="237"/>
        <v>0</v>
      </c>
      <c r="CU96" t="str">
        <f t="shared" si="238"/>
        <v>0</v>
      </c>
      <c r="CV96" t="str">
        <f t="shared" si="239"/>
        <v>0</v>
      </c>
      <c r="CW96" t="str">
        <f t="shared" si="240"/>
        <v>0</v>
      </c>
      <c r="CX96" t="str">
        <f t="shared" si="241"/>
        <v>0</v>
      </c>
      <c r="CY96" t="str">
        <f t="shared" si="242"/>
        <v>0</v>
      </c>
      <c r="CZ96" t="str">
        <f t="shared" si="243"/>
        <v>0</v>
      </c>
      <c r="DA96" t="str">
        <f t="shared" si="143"/>
        <v>0</v>
      </c>
      <c r="DB96" t="str">
        <f t="shared" si="244"/>
        <v>0</v>
      </c>
      <c r="DC96" t="str">
        <f t="shared" si="245"/>
        <v>0</v>
      </c>
      <c r="DD96" t="str">
        <f t="shared" si="246"/>
        <v>0</v>
      </c>
      <c r="DE96" t="str">
        <f t="shared" si="247"/>
        <v>0</v>
      </c>
      <c r="DF96" t="str">
        <f t="shared" si="248"/>
        <v>0</v>
      </c>
      <c r="DG96" t="str">
        <f t="shared" si="249"/>
        <v>0</v>
      </c>
      <c r="DH96" t="str">
        <f>IF(ISNUMBER(SEARCH("menghindari dorongan fisik,",B96)),"1","0")</f>
        <v>0</v>
      </c>
      <c r="DI96" t="str">
        <f t="shared" si="250"/>
        <v>0</v>
      </c>
      <c r="DJ96" t="str">
        <f t="shared" si="251"/>
        <v>0</v>
      </c>
      <c r="DK96" t="str">
        <f t="shared" si="252"/>
        <v>0</v>
      </c>
      <c r="DL96" t="str">
        <f t="shared" si="253"/>
        <v>0</v>
      </c>
      <c r="DM96" t="str">
        <f t="shared" si="254"/>
        <v>0</v>
      </c>
      <c r="DN96" t="str">
        <f t="shared" si="255"/>
        <v>0</v>
      </c>
      <c r="DO96" t="str">
        <f t="shared" si="256"/>
        <v>0</v>
      </c>
      <c r="DP96" t="str">
        <f t="shared" si="257"/>
        <v>0</v>
      </c>
      <c r="DQ96" t="str">
        <f t="shared" si="258"/>
        <v>0</v>
      </c>
      <c r="DR96" t="str">
        <f t="shared" si="259"/>
        <v>0</v>
      </c>
      <c r="DS96" t="str">
        <f t="shared" si="260"/>
        <v>0</v>
      </c>
      <c r="DT96" t="str">
        <f t="shared" si="261"/>
        <v>0</v>
      </c>
      <c r="DU96" t="str">
        <f t="shared" si="262"/>
        <v>0</v>
      </c>
      <c r="DV96" t="str">
        <f t="shared" si="263"/>
        <v>0</v>
      </c>
      <c r="DW96" t="str">
        <f t="shared" si="264"/>
        <v>0</v>
      </c>
      <c r="DX96" t="str">
        <f t="shared" si="265"/>
        <v>0</v>
      </c>
      <c r="DY96" t="str">
        <f t="shared" si="266"/>
        <v>0</v>
      </c>
      <c r="DZ96" t="str">
        <f t="shared" si="267"/>
        <v>0</v>
      </c>
      <c r="EA96" t="str">
        <f t="shared" si="268"/>
        <v>0</v>
      </c>
      <c r="EB96" t="str">
        <f t="shared" si="269"/>
        <v>0</v>
      </c>
      <c r="EC96" t="str">
        <f t="shared" si="270"/>
        <v>0</v>
      </c>
      <c r="ED96" t="str">
        <f t="shared" si="271"/>
        <v>0</v>
      </c>
      <c r="EE96" t="str">
        <f t="shared" si="272"/>
        <v>0</v>
      </c>
      <c r="EF96" t="str">
        <f t="shared" si="273"/>
        <v>0</v>
      </c>
      <c r="EG96" t="str">
        <f t="shared" si="274"/>
        <v>0</v>
      </c>
      <c r="EH96" t="str">
        <f t="shared" si="275"/>
        <v>0</v>
      </c>
      <c r="EI96" t="str">
        <f t="shared" si="276"/>
        <v>0</v>
      </c>
      <c r="EJ96" t="str">
        <f t="shared" si="277"/>
        <v>0</v>
      </c>
      <c r="EK96" t="str">
        <f t="shared" si="278"/>
        <v>0</v>
      </c>
      <c r="EL96" t="str">
        <f t="shared" si="279"/>
        <v>0</v>
      </c>
      <c r="EM96" t="str">
        <f t="shared" si="280"/>
        <v>0</v>
      </c>
      <c r="EN96" t="str">
        <f t="shared" si="281"/>
        <v>0</v>
      </c>
    </row>
    <row r="97" spans="1:144" ht="39.950000000000003" customHeight="1" x14ac:dyDescent="0.25">
      <c r="A97" t="s">
        <v>230</v>
      </c>
      <c r="C97" t="str">
        <f t="shared" si="282"/>
        <v>0</v>
      </c>
      <c r="D97" t="str">
        <f t="shared" si="144"/>
        <v>0</v>
      </c>
      <c r="E97" t="str">
        <f t="shared" si="145"/>
        <v>0</v>
      </c>
      <c r="F97" t="str">
        <f t="shared" si="146"/>
        <v>0</v>
      </c>
      <c r="G97" t="str">
        <f t="shared" si="147"/>
        <v>0</v>
      </c>
      <c r="H97" t="str">
        <f t="shared" si="148"/>
        <v>0</v>
      </c>
      <c r="I97" t="str">
        <f t="shared" si="149"/>
        <v>0</v>
      </c>
      <c r="J97" t="str">
        <f t="shared" si="150"/>
        <v>0</v>
      </c>
      <c r="K97" t="str">
        <f t="shared" si="151"/>
        <v>0</v>
      </c>
      <c r="L97" t="str">
        <f t="shared" si="152"/>
        <v>0</v>
      </c>
      <c r="M97" t="str">
        <f t="shared" si="153"/>
        <v>0</v>
      </c>
      <c r="N97" t="str">
        <f t="shared" si="154"/>
        <v>0</v>
      </c>
      <c r="O97" t="str">
        <f t="shared" si="155"/>
        <v>0</v>
      </c>
      <c r="P97" t="str">
        <f t="shared" si="156"/>
        <v>0</v>
      </c>
      <c r="Q97" t="str">
        <f t="shared" si="157"/>
        <v>0</v>
      </c>
      <c r="R97" t="str">
        <f t="shared" si="158"/>
        <v>0</v>
      </c>
      <c r="S97" t="str">
        <f t="shared" si="159"/>
        <v>0</v>
      </c>
      <c r="T97" t="str">
        <f t="shared" si="160"/>
        <v>0</v>
      </c>
      <c r="U97" t="str">
        <f t="shared" si="161"/>
        <v>0</v>
      </c>
      <c r="V97" t="str">
        <f t="shared" si="162"/>
        <v>0</v>
      </c>
      <c r="W97" t="str">
        <f t="shared" si="163"/>
        <v>0</v>
      </c>
      <c r="X97" t="str">
        <f t="shared" si="164"/>
        <v>0</v>
      </c>
      <c r="Y97" t="str">
        <f t="shared" si="165"/>
        <v>0</v>
      </c>
      <c r="Z97" t="str">
        <f t="shared" si="166"/>
        <v>0</v>
      </c>
      <c r="AA97" t="str">
        <f t="shared" si="167"/>
        <v>0</v>
      </c>
      <c r="AB97" t="str">
        <f t="shared" si="168"/>
        <v>0</v>
      </c>
      <c r="AC97" t="str">
        <f t="shared" si="169"/>
        <v>0</v>
      </c>
      <c r="AD97" t="str">
        <f t="shared" si="170"/>
        <v>0</v>
      </c>
      <c r="AE97" t="str">
        <f t="shared" si="171"/>
        <v>0</v>
      </c>
      <c r="AF97" t="str">
        <f t="shared" si="172"/>
        <v>0</v>
      </c>
      <c r="AG97" t="str">
        <f t="shared" si="173"/>
        <v>0</v>
      </c>
      <c r="AH97" t="str">
        <f t="shared" si="174"/>
        <v>0</v>
      </c>
      <c r="AI97" t="str">
        <f t="shared" si="175"/>
        <v>0</v>
      </c>
      <c r="AJ97" t="str">
        <f t="shared" si="176"/>
        <v>0</v>
      </c>
      <c r="AK97" t="str">
        <f t="shared" si="177"/>
        <v>0</v>
      </c>
      <c r="AL97" t="str">
        <f t="shared" si="178"/>
        <v>0</v>
      </c>
      <c r="AM97" t="str">
        <f t="shared" si="179"/>
        <v>0</v>
      </c>
      <c r="AN97" t="str">
        <f t="shared" si="180"/>
        <v>0</v>
      </c>
      <c r="AO97" t="str">
        <f t="shared" si="181"/>
        <v>0</v>
      </c>
      <c r="AP97" t="str">
        <f t="shared" si="182"/>
        <v>0</v>
      </c>
      <c r="AQ97" t="str">
        <f t="shared" si="183"/>
        <v>0</v>
      </c>
      <c r="AR97" t="str">
        <f t="shared" si="184"/>
        <v>0</v>
      </c>
      <c r="AS97" t="str">
        <f t="shared" si="185"/>
        <v>0</v>
      </c>
      <c r="AT97" t="str">
        <f t="shared" si="186"/>
        <v>0</v>
      </c>
      <c r="AU97" t="str">
        <f t="shared" si="187"/>
        <v>0</v>
      </c>
      <c r="AV97" t="str">
        <f t="shared" si="188"/>
        <v>0</v>
      </c>
      <c r="AW97" t="str">
        <f t="shared" si="189"/>
        <v>0</v>
      </c>
      <c r="AX97" t="str">
        <f t="shared" si="190"/>
        <v>0</v>
      </c>
      <c r="AY97" t="str">
        <f t="shared" si="191"/>
        <v>0</v>
      </c>
      <c r="AZ97" t="str">
        <f t="shared" si="192"/>
        <v>0</v>
      </c>
      <c r="BA97" t="str">
        <f t="shared" si="193"/>
        <v>0</v>
      </c>
      <c r="BB97" t="str">
        <f t="shared" si="194"/>
        <v>0</v>
      </c>
      <c r="BC97" t="str">
        <f t="shared" si="195"/>
        <v>0</v>
      </c>
      <c r="BD97" t="str">
        <f t="shared" si="196"/>
        <v>0</v>
      </c>
      <c r="BE97" t="str">
        <f t="shared" si="197"/>
        <v>0</v>
      </c>
      <c r="BF97" t="str">
        <f t="shared" si="198"/>
        <v>0</v>
      </c>
      <c r="BG97" t="str">
        <f t="shared" si="199"/>
        <v>0</v>
      </c>
      <c r="BH97" t="str">
        <f t="shared" si="200"/>
        <v>0</v>
      </c>
      <c r="BI97" t="str">
        <f t="shared" si="201"/>
        <v>0</v>
      </c>
      <c r="BJ97" t="str">
        <f t="shared" si="202"/>
        <v>0</v>
      </c>
      <c r="BK97" t="str">
        <f t="shared" si="203"/>
        <v>0</v>
      </c>
      <c r="BL97" t="str">
        <f t="shared" si="204"/>
        <v>0</v>
      </c>
      <c r="BM97" t="str">
        <f t="shared" si="205"/>
        <v>0</v>
      </c>
      <c r="BN97" t="str">
        <f t="shared" si="206"/>
        <v>0</v>
      </c>
      <c r="BO97" t="str">
        <f t="shared" si="207"/>
        <v>0</v>
      </c>
      <c r="BP97" t="str">
        <f t="shared" si="208"/>
        <v>0</v>
      </c>
      <c r="BQ97" t="str">
        <f t="shared" si="209"/>
        <v>0</v>
      </c>
      <c r="BR97" t="str">
        <f t="shared" si="210"/>
        <v>0</v>
      </c>
      <c r="BS97" t="str">
        <f t="shared" si="211"/>
        <v>0</v>
      </c>
      <c r="BT97" t="str">
        <f t="shared" si="212"/>
        <v>0</v>
      </c>
      <c r="BU97" t="str">
        <f t="shared" si="213"/>
        <v>0</v>
      </c>
      <c r="BV97" t="str">
        <f t="shared" si="214"/>
        <v>0</v>
      </c>
      <c r="BW97" t="str">
        <f t="shared" si="215"/>
        <v>0</v>
      </c>
      <c r="BX97" t="str">
        <f t="shared" si="142"/>
        <v>0</v>
      </c>
      <c r="BY97" t="str">
        <f t="shared" si="216"/>
        <v>0</v>
      </c>
      <c r="BZ97" t="str">
        <f t="shared" si="217"/>
        <v>0</v>
      </c>
      <c r="CA97" t="str">
        <f t="shared" si="218"/>
        <v>0</v>
      </c>
      <c r="CB97" t="str">
        <f t="shared" si="219"/>
        <v>0</v>
      </c>
      <c r="CC97" t="str">
        <f t="shared" si="220"/>
        <v>0</v>
      </c>
      <c r="CD97" t="str">
        <f t="shared" si="221"/>
        <v>0</v>
      </c>
      <c r="CE97" t="str">
        <f t="shared" si="222"/>
        <v>0</v>
      </c>
      <c r="CF97" t="str">
        <f t="shared" si="223"/>
        <v>0</v>
      </c>
      <c r="CG97" t="str">
        <f t="shared" si="224"/>
        <v>0</v>
      </c>
      <c r="CH97" t="str">
        <f t="shared" si="225"/>
        <v>0</v>
      </c>
      <c r="CI97" t="str">
        <f t="shared" si="226"/>
        <v>0</v>
      </c>
      <c r="CJ97" t="str">
        <f t="shared" si="227"/>
        <v>0</v>
      </c>
      <c r="CK97" t="str">
        <f t="shared" si="228"/>
        <v>0</v>
      </c>
      <c r="CL97" t="str">
        <f t="shared" si="229"/>
        <v>0</v>
      </c>
      <c r="CM97" t="str">
        <f t="shared" si="230"/>
        <v>0</v>
      </c>
      <c r="CN97" t="str">
        <f t="shared" si="231"/>
        <v>0</v>
      </c>
      <c r="CO97" t="str">
        <f t="shared" si="232"/>
        <v>0</v>
      </c>
      <c r="CP97" t="str">
        <f t="shared" si="233"/>
        <v>0</v>
      </c>
      <c r="CQ97" t="str">
        <f t="shared" si="234"/>
        <v>0</v>
      </c>
      <c r="CR97" t="str">
        <f t="shared" si="235"/>
        <v>0</v>
      </c>
      <c r="CS97" t="str">
        <f t="shared" si="236"/>
        <v>0</v>
      </c>
      <c r="CT97" t="str">
        <f t="shared" si="237"/>
        <v>0</v>
      </c>
      <c r="CU97" t="str">
        <f t="shared" si="238"/>
        <v>0</v>
      </c>
      <c r="CV97" t="str">
        <f t="shared" si="239"/>
        <v>0</v>
      </c>
      <c r="CW97" t="str">
        <f t="shared" si="240"/>
        <v>0</v>
      </c>
      <c r="CX97" t="str">
        <f t="shared" si="241"/>
        <v>0</v>
      </c>
      <c r="CY97" t="str">
        <f t="shared" si="242"/>
        <v>0</v>
      </c>
      <c r="CZ97" t="str">
        <f t="shared" si="243"/>
        <v>0</v>
      </c>
      <c r="DA97" t="str">
        <f t="shared" si="143"/>
        <v>0</v>
      </c>
      <c r="DB97" t="str">
        <f t="shared" si="244"/>
        <v>0</v>
      </c>
      <c r="DC97" t="str">
        <f t="shared" si="245"/>
        <v>0</v>
      </c>
      <c r="DD97" t="str">
        <f t="shared" si="246"/>
        <v>0</v>
      </c>
      <c r="DE97" t="str">
        <f t="shared" si="247"/>
        <v>0</v>
      </c>
      <c r="DF97" t="str">
        <f t="shared" si="248"/>
        <v>0</v>
      </c>
      <c r="DG97" t="str">
        <f t="shared" si="249"/>
        <v>0</v>
      </c>
      <c r="DH97" t="str">
        <f>IF(ISNUMBER(SEARCH("menghindari dorongan fisik,",B97)),"1","0")</f>
        <v>0</v>
      </c>
      <c r="DI97" t="str">
        <f t="shared" si="250"/>
        <v>0</v>
      </c>
      <c r="DJ97" t="str">
        <f t="shared" si="251"/>
        <v>0</v>
      </c>
      <c r="DK97" t="str">
        <f t="shared" si="252"/>
        <v>0</v>
      </c>
      <c r="DL97" t="str">
        <f t="shared" si="253"/>
        <v>0</v>
      </c>
      <c r="DM97" t="str">
        <f t="shared" si="254"/>
        <v>0</v>
      </c>
      <c r="DN97" t="str">
        <f t="shared" si="255"/>
        <v>0</v>
      </c>
      <c r="DO97" t="str">
        <f t="shared" si="256"/>
        <v>0</v>
      </c>
      <c r="DP97" t="str">
        <f t="shared" si="257"/>
        <v>0</v>
      </c>
      <c r="DQ97" t="str">
        <f t="shared" si="258"/>
        <v>0</v>
      </c>
      <c r="DR97" t="str">
        <f t="shared" si="259"/>
        <v>0</v>
      </c>
      <c r="DS97" t="str">
        <f t="shared" si="260"/>
        <v>0</v>
      </c>
      <c r="DT97" t="str">
        <f t="shared" si="261"/>
        <v>0</v>
      </c>
      <c r="DU97" t="str">
        <f t="shared" si="262"/>
        <v>0</v>
      </c>
      <c r="DV97" t="str">
        <f t="shared" si="263"/>
        <v>0</v>
      </c>
      <c r="DW97" t="str">
        <f t="shared" si="264"/>
        <v>0</v>
      </c>
      <c r="DX97" t="str">
        <f t="shared" si="265"/>
        <v>0</v>
      </c>
      <c r="DY97" t="str">
        <f t="shared" si="266"/>
        <v>0</v>
      </c>
      <c r="DZ97" t="str">
        <f t="shared" si="267"/>
        <v>0</v>
      </c>
      <c r="EA97" t="str">
        <f t="shared" si="268"/>
        <v>0</v>
      </c>
      <c r="EB97" t="str">
        <f t="shared" si="269"/>
        <v>0</v>
      </c>
      <c r="EC97" t="str">
        <f t="shared" si="270"/>
        <v>0</v>
      </c>
      <c r="ED97" t="str">
        <f t="shared" si="271"/>
        <v>0</v>
      </c>
      <c r="EE97" t="str">
        <f t="shared" si="272"/>
        <v>0</v>
      </c>
      <c r="EF97" t="str">
        <f t="shared" si="273"/>
        <v>0</v>
      </c>
      <c r="EG97" t="str">
        <f t="shared" si="274"/>
        <v>0</v>
      </c>
      <c r="EH97" t="str">
        <f t="shared" si="275"/>
        <v>0</v>
      </c>
      <c r="EI97" t="str">
        <f t="shared" si="276"/>
        <v>0</v>
      </c>
      <c r="EJ97" t="str">
        <f t="shared" si="277"/>
        <v>0</v>
      </c>
      <c r="EK97" t="str">
        <f t="shared" si="278"/>
        <v>0</v>
      </c>
      <c r="EL97" t="str">
        <f t="shared" si="279"/>
        <v>0</v>
      </c>
      <c r="EM97" t="str">
        <f t="shared" si="280"/>
        <v>0</v>
      </c>
      <c r="EN97" t="str">
        <f t="shared" si="281"/>
        <v>0</v>
      </c>
    </row>
    <row r="98" spans="1:144" ht="39.950000000000003" customHeight="1" x14ac:dyDescent="0.25">
      <c r="A98" t="s">
        <v>231</v>
      </c>
      <c r="C98" t="str">
        <f t="shared" si="282"/>
        <v>0</v>
      </c>
      <c r="D98" t="str">
        <f t="shared" si="144"/>
        <v>0</v>
      </c>
      <c r="E98" t="str">
        <f t="shared" si="145"/>
        <v>0</v>
      </c>
      <c r="F98" t="str">
        <f t="shared" si="146"/>
        <v>0</v>
      </c>
      <c r="G98" t="str">
        <f t="shared" si="147"/>
        <v>0</v>
      </c>
      <c r="H98" t="str">
        <f t="shared" si="148"/>
        <v>0</v>
      </c>
      <c r="I98" t="str">
        <f t="shared" si="149"/>
        <v>0</v>
      </c>
      <c r="J98" t="str">
        <f t="shared" si="150"/>
        <v>0</v>
      </c>
      <c r="K98" t="str">
        <f t="shared" si="151"/>
        <v>0</v>
      </c>
      <c r="L98" t="str">
        <f t="shared" si="152"/>
        <v>0</v>
      </c>
      <c r="M98" t="str">
        <f t="shared" si="153"/>
        <v>0</v>
      </c>
      <c r="N98" t="str">
        <f t="shared" si="154"/>
        <v>0</v>
      </c>
      <c r="O98" t="str">
        <f t="shared" si="155"/>
        <v>0</v>
      </c>
      <c r="P98" t="str">
        <f t="shared" si="156"/>
        <v>0</v>
      </c>
      <c r="Q98" t="str">
        <f t="shared" si="157"/>
        <v>0</v>
      </c>
      <c r="R98" t="str">
        <f t="shared" si="158"/>
        <v>0</v>
      </c>
      <c r="S98" t="str">
        <f t="shared" si="159"/>
        <v>0</v>
      </c>
      <c r="T98" t="str">
        <f t="shared" si="160"/>
        <v>0</v>
      </c>
      <c r="U98" t="str">
        <f t="shared" si="161"/>
        <v>0</v>
      </c>
      <c r="V98" t="str">
        <f t="shared" si="162"/>
        <v>0</v>
      </c>
      <c r="W98" t="str">
        <f t="shared" si="163"/>
        <v>0</v>
      </c>
      <c r="X98" t="str">
        <f t="shared" si="164"/>
        <v>0</v>
      </c>
      <c r="Y98" t="str">
        <f t="shared" si="165"/>
        <v>0</v>
      </c>
      <c r="Z98" t="str">
        <f t="shared" si="166"/>
        <v>0</v>
      </c>
      <c r="AA98" t="str">
        <f t="shared" si="167"/>
        <v>0</v>
      </c>
      <c r="AB98" t="str">
        <f t="shared" si="168"/>
        <v>0</v>
      </c>
      <c r="AC98" t="str">
        <f t="shared" si="169"/>
        <v>0</v>
      </c>
      <c r="AD98" t="str">
        <f t="shared" si="170"/>
        <v>0</v>
      </c>
      <c r="AE98" t="str">
        <f t="shared" si="171"/>
        <v>0</v>
      </c>
      <c r="AF98" t="str">
        <f t="shared" si="172"/>
        <v>0</v>
      </c>
      <c r="AG98" t="str">
        <f t="shared" si="173"/>
        <v>0</v>
      </c>
      <c r="AH98" t="str">
        <f t="shared" si="174"/>
        <v>0</v>
      </c>
      <c r="AI98" t="str">
        <f t="shared" si="175"/>
        <v>0</v>
      </c>
      <c r="AJ98" t="str">
        <f t="shared" si="176"/>
        <v>0</v>
      </c>
      <c r="AK98" t="str">
        <f t="shared" si="177"/>
        <v>0</v>
      </c>
      <c r="AL98" t="str">
        <f t="shared" si="178"/>
        <v>0</v>
      </c>
      <c r="AM98" t="str">
        <f t="shared" si="179"/>
        <v>0</v>
      </c>
      <c r="AN98" t="str">
        <f t="shared" si="180"/>
        <v>0</v>
      </c>
      <c r="AO98" t="str">
        <f t="shared" si="181"/>
        <v>0</v>
      </c>
      <c r="AP98" t="str">
        <f t="shared" si="182"/>
        <v>0</v>
      </c>
      <c r="AQ98" t="str">
        <f t="shared" si="183"/>
        <v>0</v>
      </c>
      <c r="AR98" t="str">
        <f t="shared" si="184"/>
        <v>0</v>
      </c>
      <c r="AS98" t="str">
        <f t="shared" si="185"/>
        <v>0</v>
      </c>
      <c r="AT98" t="str">
        <f t="shared" si="186"/>
        <v>0</v>
      </c>
      <c r="AU98" t="str">
        <f t="shared" si="187"/>
        <v>0</v>
      </c>
      <c r="AV98" t="str">
        <f t="shared" si="188"/>
        <v>0</v>
      </c>
      <c r="AW98" t="str">
        <f t="shared" si="189"/>
        <v>0</v>
      </c>
      <c r="AX98" t="str">
        <f t="shared" si="190"/>
        <v>0</v>
      </c>
      <c r="AY98" t="str">
        <f t="shared" si="191"/>
        <v>0</v>
      </c>
      <c r="AZ98" t="str">
        <f t="shared" si="192"/>
        <v>0</v>
      </c>
      <c r="BA98" t="str">
        <f t="shared" si="193"/>
        <v>0</v>
      </c>
      <c r="BB98" t="str">
        <f t="shared" si="194"/>
        <v>0</v>
      </c>
      <c r="BC98" t="str">
        <f t="shared" si="195"/>
        <v>0</v>
      </c>
      <c r="BD98" t="str">
        <f t="shared" si="196"/>
        <v>0</v>
      </c>
      <c r="BE98" t="str">
        <f t="shared" si="197"/>
        <v>0</v>
      </c>
      <c r="BF98" t="str">
        <f t="shared" si="198"/>
        <v>0</v>
      </c>
      <c r="BG98" t="str">
        <f t="shared" si="199"/>
        <v>0</v>
      </c>
      <c r="BH98" t="str">
        <f t="shared" si="200"/>
        <v>0</v>
      </c>
      <c r="BI98" t="str">
        <f t="shared" si="201"/>
        <v>0</v>
      </c>
      <c r="BJ98" t="str">
        <f t="shared" si="202"/>
        <v>0</v>
      </c>
      <c r="BK98" t="str">
        <f t="shared" si="203"/>
        <v>0</v>
      </c>
      <c r="BL98" t="str">
        <f t="shared" si="204"/>
        <v>0</v>
      </c>
      <c r="BM98" t="str">
        <f t="shared" si="205"/>
        <v>0</v>
      </c>
      <c r="BN98" t="str">
        <f t="shared" si="206"/>
        <v>0</v>
      </c>
      <c r="BO98" t="str">
        <f t="shared" si="207"/>
        <v>0</v>
      </c>
      <c r="BP98" t="str">
        <f t="shared" si="208"/>
        <v>0</v>
      </c>
      <c r="BQ98" t="str">
        <f t="shared" si="209"/>
        <v>0</v>
      </c>
      <c r="BR98" t="str">
        <f t="shared" si="210"/>
        <v>0</v>
      </c>
      <c r="BS98" t="str">
        <f t="shared" si="211"/>
        <v>0</v>
      </c>
      <c r="BT98" t="str">
        <f t="shared" si="212"/>
        <v>0</v>
      </c>
      <c r="BU98" t="str">
        <f t="shared" si="213"/>
        <v>0</v>
      </c>
      <c r="BV98" t="str">
        <f t="shared" si="214"/>
        <v>0</v>
      </c>
      <c r="BW98" t="str">
        <f t="shared" si="215"/>
        <v>0</v>
      </c>
      <c r="BX98" t="str">
        <f t="shared" si="142"/>
        <v>0</v>
      </c>
      <c r="BY98" t="str">
        <f t="shared" si="216"/>
        <v>0</v>
      </c>
      <c r="BZ98" t="str">
        <f t="shared" si="217"/>
        <v>0</v>
      </c>
      <c r="CA98" t="str">
        <f t="shared" si="218"/>
        <v>0</v>
      </c>
      <c r="CB98" t="str">
        <f t="shared" si="219"/>
        <v>0</v>
      </c>
      <c r="CC98" t="str">
        <f t="shared" si="220"/>
        <v>0</v>
      </c>
      <c r="CD98" t="str">
        <f t="shared" si="221"/>
        <v>0</v>
      </c>
      <c r="CE98" t="str">
        <f t="shared" si="222"/>
        <v>0</v>
      </c>
      <c r="CF98" t="str">
        <f t="shared" si="223"/>
        <v>0</v>
      </c>
      <c r="CG98" t="str">
        <f t="shared" si="224"/>
        <v>0</v>
      </c>
      <c r="CH98" t="str">
        <f t="shared" si="225"/>
        <v>0</v>
      </c>
      <c r="CI98" t="str">
        <f t="shared" si="226"/>
        <v>0</v>
      </c>
      <c r="CJ98" t="str">
        <f t="shared" si="227"/>
        <v>0</v>
      </c>
      <c r="CK98" t="str">
        <f t="shared" si="228"/>
        <v>0</v>
      </c>
      <c r="CL98" t="str">
        <f t="shared" si="229"/>
        <v>0</v>
      </c>
      <c r="CM98" t="str">
        <f t="shared" si="230"/>
        <v>0</v>
      </c>
      <c r="CN98" t="str">
        <f t="shared" si="231"/>
        <v>0</v>
      </c>
      <c r="CO98" t="str">
        <f t="shared" si="232"/>
        <v>0</v>
      </c>
      <c r="CP98" t="str">
        <f t="shared" si="233"/>
        <v>0</v>
      </c>
      <c r="CQ98" t="str">
        <f t="shared" si="234"/>
        <v>0</v>
      </c>
      <c r="CR98" t="str">
        <f t="shared" si="235"/>
        <v>0</v>
      </c>
      <c r="CS98" t="str">
        <f t="shared" si="236"/>
        <v>0</v>
      </c>
      <c r="CT98" t="str">
        <f t="shared" si="237"/>
        <v>0</v>
      </c>
      <c r="CU98" t="str">
        <f t="shared" si="238"/>
        <v>0</v>
      </c>
      <c r="CV98" t="str">
        <f t="shared" si="239"/>
        <v>0</v>
      </c>
      <c r="CW98" t="str">
        <f t="shared" si="240"/>
        <v>0</v>
      </c>
      <c r="CX98" t="str">
        <f t="shared" si="241"/>
        <v>0</v>
      </c>
      <c r="CY98" t="str">
        <f t="shared" si="242"/>
        <v>0</v>
      </c>
      <c r="CZ98" t="str">
        <f t="shared" si="243"/>
        <v>0</v>
      </c>
      <c r="DA98" t="str">
        <f t="shared" si="143"/>
        <v>0</v>
      </c>
      <c r="DB98" t="str">
        <f t="shared" si="244"/>
        <v>0</v>
      </c>
      <c r="DC98" t="str">
        <f t="shared" si="245"/>
        <v>0</v>
      </c>
      <c r="DD98" t="str">
        <f t="shared" si="246"/>
        <v>0</v>
      </c>
      <c r="DE98" t="str">
        <f t="shared" si="247"/>
        <v>0</v>
      </c>
      <c r="DF98" t="str">
        <f t="shared" si="248"/>
        <v>0</v>
      </c>
      <c r="DG98" t="str">
        <f t="shared" si="249"/>
        <v>0</v>
      </c>
      <c r="DH98" t="str">
        <f>IF(ISNUMBER(SEARCH("menghindari dorongan fisik,",B98)),"1","0")</f>
        <v>0</v>
      </c>
      <c r="DI98" t="str">
        <f t="shared" si="250"/>
        <v>0</v>
      </c>
      <c r="DJ98" t="str">
        <f t="shared" si="251"/>
        <v>0</v>
      </c>
      <c r="DK98" t="str">
        <f t="shared" si="252"/>
        <v>0</v>
      </c>
      <c r="DL98" t="str">
        <f t="shared" si="253"/>
        <v>0</v>
      </c>
      <c r="DM98" t="str">
        <f t="shared" si="254"/>
        <v>0</v>
      </c>
      <c r="DN98" t="str">
        <f t="shared" si="255"/>
        <v>0</v>
      </c>
      <c r="DO98" t="str">
        <f t="shared" si="256"/>
        <v>0</v>
      </c>
      <c r="DP98" t="str">
        <f t="shared" si="257"/>
        <v>0</v>
      </c>
      <c r="DQ98" t="str">
        <f t="shared" si="258"/>
        <v>0</v>
      </c>
      <c r="DR98" t="str">
        <f t="shared" si="259"/>
        <v>0</v>
      </c>
      <c r="DS98" t="str">
        <f t="shared" si="260"/>
        <v>0</v>
      </c>
      <c r="DT98" t="str">
        <f t="shared" si="261"/>
        <v>0</v>
      </c>
      <c r="DU98" t="str">
        <f t="shared" si="262"/>
        <v>0</v>
      </c>
      <c r="DV98" t="str">
        <f t="shared" si="263"/>
        <v>0</v>
      </c>
      <c r="DW98" t="str">
        <f t="shared" si="264"/>
        <v>0</v>
      </c>
      <c r="DX98" t="str">
        <f t="shared" si="265"/>
        <v>0</v>
      </c>
      <c r="DY98" t="str">
        <f t="shared" si="266"/>
        <v>0</v>
      </c>
      <c r="DZ98" t="str">
        <f t="shared" si="267"/>
        <v>0</v>
      </c>
      <c r="EA98" t="str">
        <f t="shared" si="268"/>
        <v>0</v>
      </c>
      <c r="EB98" t="str">
        <f t="shared" si="269"/>
        <v>0</v>
      </c>
      <c r="EC98" t="str">
        <f t="shared" si="270"/>
        <v>0</v>
      </c>
      <c r="ED98" t="str">
        <f t="shared" si="271"/>
        <v>0</v>
      </c>
      <c r="EE98" t="str">
        <f t="shared" si="272"/>
        <v>0</v>
      </c>
      <c r="EF98" t="str">
        <f t="shared" si="273"/>
        <v>0</v>
      </c>
      <c r="EG98" t="str">
        <f t="shared" si="274"/>
        <v>0</v>
      </c>
      <c r="EH98" t="str">
        <f t="shared" si="275"/>
        <v>0</v>
      </c>
      <c r="EI98" t="str">
        <f t="shared" si="276"/>
        <v>0</v>
      </c>
      <c r="EJ98" t="str">
        <f t="shared" si="277"/>
        <v>0</v>
      </c>
      <c r="EK98" t="str">
        <f t="shared" si="278"/>
        <v>0</v>
      </c>
      <c r="EL98" t="str">
        <f t="shared" si="279"/>
        <v>0</v>
      </c>
      <c r="EM98" t="str">
        <f t="shared" si="280"/>
        <v>0</v>
      </c>
      <c r="EN98" t="str">
        <f t="shared" si="281"/>
        <v>0</v>
      </c>
    </row>
    <row r="99" spans="1:144" ht="39.950000000000003" customHeight="1" x14ac:dyDescent="0.25">
      <c r="A99" t="s">
        <v>232</v>
      </c>
      <c r="C99" t="str">
        <f t="shared" si="282"/>
        <v>0</v>
      </c>
      <c r="D99" t="str">
        <f t="shared" si="144"/>
        <v>0</v>
      </c>
      <c r="E99" t="str">
        <f t="shared" si="145"/>
        <v>0</v>
      </c>
      <c r="F99" t="str">
        <f t="shared" si="146"/>
        <v>0</v>
      </c>
      <c r="G99" t="str">
        <f t="shared" si="147"/>
        <v>0</v>
      </c>
      <c r="H99" t="str">
        <f t="shared" si="148"/>
        <v>0</v>
      </c>
      <c r="I99" t="str">
        <f t="shared" si="149"/>
        <v>0</v>
      </c>
      <c r="J99" t="str">
        <f t="shared" si="150"/>
        <v>0</v>
      </c>
      <c r="K99" t="str">
        <f t="shared" si="151"/>
        <v>0</v>
      </c>
      <c r="L99" t="str">
        <f t="shared" si="152"/>
        <v>0</v>
      </c>
      <c r="M99" t="str">
        <f t="shared" si="153"/>
        <v>0</v>
      </c>
      <c r="N99" t="str">
        <f t="shared" si="154"/>
        <v>0</v>
      </c>
      <c r="O99" t="str">
        <f t="shared" si="155"/>
        <v>0</v>
      </c>
      <c r="P99" t="str">
        <f t="shared" si="156"/>
        <v>0</v>
      </c>
      <c r="Q99" t="str">
        <f t="shared" si="157"/>
        <v>0</v>
      </c>
      <c r="R99" t="str">
        <f t="shared" si="158"/>
        <v>0</v>
      </c>
      <c r="S99" t="str">
        <f t="shared" si="159"/>
        <v>0</v>
      </c>
      <c r="T99" t="str">
        <f t="shared" si="160"/>
        <v>0</v>
      </c>
      <c r="U99" t="str">
        <f t="shared" si="161"/>
        <v>0</v>
      </c>
      <c r="V99" t="str">
        <f t="shared" si="162"/>
        <v>0</v>
      </c>
      <c r="W99" t="str">
        <f t="shared" si="163"/>
        <v>0</v>
      </c>
      <c r="X99" t="str">
        <f t="shared" si="164"/>
        <v>0</v>
      </c>
      <c r="Y99" t="str">
        <f t="shared" si="165"/>
        <v>0</v>
      </c>
      <c r="Z99" t="str">
        <f t="shared" si="166"/>
        <v>0</v>
      </c>
      <c r="AA99" t="str">
        <f t="shared" si="167"/>
        <v>0</v>
      </c>
      <c r="AB99" t="str">
        <f t="shared" si="168"/>
        <v>0</v>
      </c>
      <c r="AC99" t="str">
        <f t="shared" si="169"/>
        <v>0</v>
      </c>
      <c r="AD99" t="str">
        <f t="shared" si="170"/>
        <v>0</v>
      </c>
      <c r="AE99" t="str">
        <f t="shared" si="171"/>
        <v>0</v>
      </c>
      <c r="AF99" t="str">
        <f t="shared" si="172"/>
        <v>0</v>
      </c>
      <c r="AG99" t="str">
        <f t="shared" si="173"/>
        <v>0</v>
      </c>
      <c r="AH99" t="str">
        <f t="shared" si="174"/>
        <v>0</v>
      </c>
      <c r="AI99" t="str">
        <f t="shared" si="175"/>
        <v>0</v>
      </c>
      <c r="AJ99" t="str">
        <f t="shared" si="176"/>
        <v>0</v>
      </c>
      <c r="AK99" t="str">
        <f t="shared" si="177"/>
        <v>0</v>
      </c>
      <c r="AL99" t="str">
        <f t="shared" si="178"/>
        <v>0</v>
      </c>
      <c r="AM99" t="str">
        <f t="shared" si="179"/>
        <v>0</v>
      </c>
      <c r="AN99" t="str">
        <f t="shared" si="180"/>
        <v>0</v>
      </c>
      <c r="AO99" t="str">
        <f t="shared" si="181"/>
        <v>0</v>
      </c>
      <c r="AP99" t="str">
        <f t="shared" si="182"/>
        <v>0</v>
      </c>
      <c r="AQ99" t="str">
        <f t="shared" si="183"/>
        <v>0</v>
      </c>
      <c r="AR99" t="str">
        <f t="shared" si="184"/>
        <v>0</v>
      </c>
      <c r="AS99" t="str">
        <f t="shared" si="185"/>
        <v>0</v>
      </c>
      <c r="AT99" t="str">
        <f t="shared" si="186"/>
        <v>0</v>
      </c>
      <c r="AU99" t="str">
        <f t="shared" si="187"/>
        <v>0</v>
      </c>
      <c r="AV99" t="str">
        <f t="shared" si="188"/>
        <v>0</v>
      </c>
      <c r="AW99" t="str">
        <f t="shared" si="189"/>
        <v>0</v>
      </c>
      <c r="AX99" t="str">
        <f t="shared" si="190"/>
        <v>0</v>
      </c>
      <c r="AY99" t="str">
        <f t="shared" si="191"/>
        <v>0</v>
      </c>
      <c r="AZ99" t="str">
        <f t="shared" si="192"/>
        <v>0</v>
      </c>
      <c r="BA99" t="str">
        <f t="shared" si="193"/>
        <v>0</v>
      </c>
      <c r="BB99" t="str">
        <f t="shared" si="194"/>
        <v>0</v>
      </c>
      <c r="BC99" t="str">
        <f t="shared" si="195"/>
        <v>0</v>
      </c>
      <c r="BD99" t="str">
        <f t="shared" si="196"/>
        <v>0</v>
      </c>
      <c r="BE99" t="str">
        <f t="shared" si="197"/>
        <v>0</v>
      </c>
      <c r="BF99" t="str">
        <f t="shared" si="198"/>
        <v>0</v>
      </c>
      <c r="BG99" t="str">
        <f t="shared" si="199"/>
        <v>0</v>
      </c>
      <c r="BH99" t="str">
        <f t="shared" si="200"/>
        <v>0</v>
      </c>
      <c r="BI99" t="str">
        <f t="shared" si="201"/>
        <v>0</v>
      </c>
      <c r="BJ99" t="str">
        <f t="shared" si="202"/>
        <v>0</v>
      </c>
      <c r="BK99" t="str">
        <f t="shared" si="203"/>
        <v>0</v>
      </c>
      <c r="BL99" t="str">
        <f t="shared" si="204"/>
        <v>0</v>
      </c>
      <c r="BM99" t="str">
        <f t="shared" si="205"/>
        <v>0</v>
      </c>
      <c r="BN99" t="str">
        <f t="shared" si="206"/>
        <v>0</v>
      </c>
      <c r="BO99" t="str">
        <f t="shared" si="207"/>
        <v>0</v>
      </c>
      <c r="BP99" t="str">
        <f t="shared" si="208"/>
        <v>0</v>
      </c>
      <c r="BQ99" t="str">
        <f t="shared" si="209"/>
        <v>0</v>
      </c>
      <c r="BR99" t="str">
        <f t="shared" si="210"/>
        <v>0</v>
      </c>
      <c r="BS99" t="str">
        <f t="shared" si="211"/>
        <v>0</v>
      </c>
      <c r="BT99" t="str">
        <f t="shared" si="212"/>
        <v>0</v>
      </c>
      <c r="BU99" t="str">
        <f t="shared" si="213"/>
        <v>0</v>
      </c>
      <c r="BV99" t="str">
        <f t="shared" si="214"/>
        <v>0</v>
      </c>
      <c r="BW99" t="str">
        <f t="shared" si="215"/>
        <v>0</v>
      </c>
      <c r="BX99" t="str">
        <f t="shared" si="142"/>
        <v>0</v>
      </c>
      <c r="BY99" t="str">
        <f t="shared" si="216"/>
        <v>0</v>
      </c>
      <c r="BZ99" t="str">
        <f t="shared" si="217"/>
        <v>0</v>
      </c>
      <c r="CA99" t="str">
        <f t="shared" si="218"/>
        <v>0</v>
      </c>
      <c r="CB99" t="str">
        <f t="shared" si="219"/>
        <v>0</v>
      </c>
      <c r="CC99" t="str">
        <f t="shared" si="220"/>
        <v>0</v>
      </c>
      <c r="CD99" t="str">
        <f t="shared" si="221"/>
        <v>0</v>
      </c>
      <c r="CE99" t="str">
        <f t="shared" si="222"/>
        <v>0</v>
      </c>
      <c r="CF99" t="str">
        <f t="shared" si="223"/>
        <v>0</v>
      </c>
      <c r="CG99" t="str">
        <f t="shared" si="224"/>
        <v>0</v>
      </c>
      <c r="CH99" t="str">
        <f t="shared" si="225"/>
        <v>0</v>
      </c>
      <c r="CI99" t="str">
        <f t="shared" si="226"/>
        <v>0</v>
      </c>
      <c r="CJ99" t="str">
        <f t="shared" si="227"/>
        <v>0</v>
      </c>
      <c r="CK99" t="str">
        <f t="shared" si="228"/>
        <v>0</v>
      </c>
      <c r="CL99" t="str">
        <f t="shared" si="229"/>
        <v>0</v>
      </c>
      <c r="CM99" t="str">
        <f t="shared" si="230"/>
        <v>0</v>
      </c>
      <c r="CN99" t="str">
        <f t="shared" si="231"/>
        <v>0</v>
      </c>
      <c r="CO99" t="str">
        <f t="shared" si="232"/>
        <v>0</v>
      </c>
      <c r="CP99" t="str">
        <f t="shared" si="233"/>
        <v>0</v>
      </c>
      <c r="CQ99" t="str">
        <f t="shared" si="234"/>
        <v>0</v>
      </c>
      <c r="CR99" t="str">
        <f t="shared" si="235"/>
        <v>0</v>
      </c>
      <c r="CS99" t="str">
        <f t="shared" si="236"/>
        <v>0</v>
      </c>
      <c r="CT99" t="str">
        <f t="shared" si="237"/>
        <v>0</v>
      </c>
      <c r="CU99" t="str">
        <f t="shared" si="238"/>
        <v>0</v>
      </c>
      <c r="CV99" t="str">
        <f t="shared" si="239"/>
        <v>0</v>
      </c>
      <c r="CW99" t="str">
        <f t="shared" si="240"/>
        <v>0</v>
      </c>
      <c r="CX99" t="str">
        <f t="shared" si="241"/>
        <v>0</v>
      </c>
      <c r="CY99" t="str">
        <f t="shared" si="242"/>
        <v>0</v>
      </c>
      <c r="CZ99" t="str">
        <f t="shared" si="243"/>
        <v>0</v>
      </c>
      <c r="DA99" t="str">
        <f t="shared" si="143"/>
        <v>0</v>
      </c>
      <c r="DB99" t="str">
        <f t="shared" si="244"/>
        <v>0</v>
      </c>
      <c r="DC99" t="str">
        <f t="shared" si="245"/>
        <v>0</v>
      </c>
      <c r="DD99" t="str">
        <f t="shared" si="246"/>
        <v>0</v>
      </c>
      <c r="DE99" t="str">
        <f t="shared" si="247"/>
        <v>0</v>
      </c>
      <c r="DF99" t="str">
        <f t="shared" si="248"/>
        <v>0</v>
      </c>
      <c r="DG99" t="str">
        <f t="shared" si="249"/>
        <v>0</v>
      </c>
      <c r="DH99" t="str">
        <f>IF(ISNUMBER(SEARCH("menghindari dorongan fisik,",B99)),"1","0")</f>
        <v>0</v>
      </c>
      <c r="DI99" t="str">
        <f t="shared" si="250"/>
        <v>0</v>
      </c>
      <c r="DJ99" t="str">
        <f t="shared" si="251"/>
        <v>0</v>
      </c>
      <c r="DK99" t="str">
        <f t="shared" si="252"/>
        <v>0</v>
      </c>
      <c r="DL99" t="str">
        <f t="shared" si="253"/>
        <v>0</v>
      </c>
      <c r="DM99" t="str">
        <f t="shared" si="254"/>
        <v>0</v>
      </c>
      <c r="DN99" t="str">
        <f t="shared" si="255"/>
        <v>0</v>
      </c>
      <c r="DO99" t="str">
        <f t="shared" si="256"/>
        <v>0</v>
      </c>
      <c r="DP99" t="str">
        <f t="shared" si="257"/>
        <v>0</v>
      </c>
      <c r="DQ99" t="str">
        <f t="shared" si="258"/>
        <v>0</v>
      </c>
      <c r="DR99" t="str">
        <f t="shared" si="259"/>
        <v>0</v>
      </c>
      <c r="DS99" t="str">
        <f t="shared" si="260"/>
        <v>0</v>
      </c>
      <c r="DT99" t="str">
        <f t="shared" si="261"/>
        <v>0</v>
      </c>
      <c r="DU99" t="str">
        <f t="shared" si="262"/>
        <v>0</v>
      </c>
      <c r="DV99" t="str">
        <f t="shared" si="263"/>
        <v>0</v>
      </c>
      <c r="DW99" t="str">
        <f t="shared" si="264"/>
        <v>0</v>
      </c>
      <c r="DX99" t="str">
        <f t="shared" si="265"/>
        <v>0</v>
      </c>
      <c r="DY99" t="str">
        <f t="shared" si="266"/>
        <v>0</v>
      </c>
      <c r="DZ99" t="str">
        <f t="shared" si="267"/>
        <v>0</v>
      </c>
      <c r="EA99" t="str">
        <f t="shared" si="268"/>
        <v>0</v>
      </c>
      <c r="EB99" t="str">
        <f t="shared" si="269"/>
        <v>0</v>
      </c>
      <c r="EC99" t="str">
        <f t="shared" si="270"/>
        <v>0</v>
      </c>
      <c r="ED99" t="str">
        <f t="shared" si="271"/>
        <v>0</v>
      </c>
      <c r="EE99" t="str">
        <f t="shared" si="272"/>
        <v>0</v>
      </c>
      <c r="EF99" t="str">
        <f t="shared" si="273"/>
        <v>0</v>
      </c>
      <c r="EG99" t="str">
        <f t="shared" si="274"/>
        <v>0</v>
      </c>
      <c r="EH99" t="str">
        <f t="shared" si="275"/>
        <v>0</v>
      </c>
      <c r="EI99" t="str">
        <f t="shared" si="276"/>
        <v>0</v>
      </c>
      <c r="EJ99" t="str">
        <f t="shared" si="277"/>
        <v>0</v>
      </c>
      <c r="EK99" t="str">
        <f t="shared" si="278"/>
        <v>0</v>
      </c>
      <c r="EL99" t="str">
        <f t="shared" si="279"/>
        <v>0</v>
      </c>
      <c r="EM99" t="str">
        <f t="shared" si="280"/>
        <v>0</v>
      </c>
      <c r="EN99" t="str">
        <f t="shared" si="281"/>
        <v>0</v>
      </c>
    </row>
    <row r="100" spans="1:144" ht="39.950000000000003" customHeight="1" x14ac:dyDescent="0.25">
      <c r="A100" t="s">
        <v>233</v>
      </c>
      <c r="C100" t="str">
        <f t="shared" si="282"/>
        <v>0</v>
      </c>
      <c r="D100" t="str">
        <f t="shared" si="144"/>
        <v>0</v>
      </c>
      <c r="E100" t="str">
        <f t="shared" si="145"/>
        <v>0</v>
      </c>
      <c r="F100" t="str">
        <f t="shared" si="146"/>
        <v>0</v>
      </c>
      <c r="G100" t="str">
        <f t="shared" si="147"/>
        <v>0</v>
      </c>
      <c r="H100" t="str">
        <f t="shared" si="148"/>
        <v>0</v>
      </c>
      <c r="I100" t="str">
        <f t="shared" si="149"/>
        <v>0</v>
      </c>
      <c r="J100" t="str">
        <f t="shared" si="150"/>
        <v>0</v>
      </c>
      <c r="K100" t="str">
        <f t="shared" si="151"/>
        <v>0</v>
      </c>
      <c r="L100" t="str">
        <f t="shared" si="152"/>
        <v>0</v>
      </c>
      <c r="M100" t="str">
        <f t="shared" si="153"/>
        <v>0</v>
      </c>
      <c r="N100" t="str">
        <f t="shared" si="154"/>
        <v>0</v>
      </c>
      <c r="O100" t="str">
        <f t="shared" si="155"/>
        <v>0</v>
      </c>
      <c r="P100" t="str">
        <f t="shared" si="156"/>
        <v>0</v>
      </c>
      <c r="Q100" t="str">
        <f t="shared" si="157"/>
        <v>0</v>
      </c>
      <c r="R100" t="str">
        <f t="shared" si="158"/>
        <v>0</v>
      </c>
      <c r="S100" t="str">
        <f t="shared" si="159"/>
        <v>0</v>
      </c>
      <c r="T100" t="str">
        <f t="shared" si="160"/>
        <v>0</v>
      </c>
      <c r="U100" t="str">
        <f t="shared" si="161"/>
        <v>0</v>
      </c>
      <c r="V100" t="str">
        <f t="shared" si="162"/>
        <v>0</v>
      </c>
      <c r="W100" t="str">
        <f t="shared" si="163"/>
        <v>0</v>
      </c>
      <c r="X100" t="str">
        <f t="shared" si="164"/>
        <v>0</v>
      </c>
      <c r="Y100" t="str">
        <f t="shared" si="165"/>
        <v>0</v>
      </c>
      <c r="Z100" t="str">
        <f t="shared" si="166"/>
        <v>0</v>
      </c>
      <c r="AA100" t="str">
        <f t="shared" si="167"/>
        <v>0</v>
      </c>
      <c r="AB100" t="str">
        <f t="shared" si="168"/>
        <v>0</v>
      </c>
      <c r="AC100" t="str">
        <f t="shared" si="169"/>
        <v>0</v>
      </c>
      <c r="AD100" t="str">
        <f t="shared" si="170"/>
        <v>0</v>
      </c>
      <c r="AE100" t="str">
        <f t="shared" si="171"/>
        <v>0</v>
      </c>
      <c r="AF100" t="str">
        <f t="shared" si="172"/>
        <v>0</v>
      </c>
      <c r="AG100" t="str">
        <f t="shared" si="173"/>
        <v>0</v>
      </c>
      <c r="AH100" t="str">
        <f t="shared" si="174"/>
        <v>0</v>
      </c>
      <c r="AI100" t="str">
        <f t="shared" si="175"/>
        <v>0</v>
      </c>
      <c r="AJ100" t="str">
        <f t="shared" si="176"/>
        <v>0</v>
      </c>
      <c r="AK100" t="str">
        <f t="shared" si="177"/>
        <v>0</v>
      </c>
      <c r="AL100" t="str">
        <f t="shared" si="178"/>
        <v>0</v>
      </c>
      <c r="AM100" t="str">
        <f t="shared" si="179"/>
        <v>0</v>
      </c>
      <c r="AN100" t="str">
        <f t="shared" si="180"/>
        <v>0</v>
      </c>
      <c r="AO100" t="str">
        <f t="shared" si="181"/>
        <v>0</v>
      </c>
      <c r="AP100" t="str">
        <f t="shared" si="182"/>
        <v>0</v>
      </c>
      <c r="AQ100" t="str">
        <f t="shared" si="183"/>
        <v>0</v>
      </c>
      <c r="AR100" t="str">
        <f t="shared" si="184"/>
        <v>0</v>
      </c>
      <c r="AS100" t="str">
        <f t="shared" si="185"/>
        <v>0</v>
      </c>
      <c r="AT100" t="str">
        <f t="shared" si="186"/>
        <v>0</v>
      </c>
      <c r="AU100" t="str">
        <f t="shared" si="187"/>
        <v>0</v>
      </c>
      <c r="AV100" t="str">
        <f t="shared" si="188"/>
        <v>0</v>
      </c>
      <c r="AW100" t="str">
        <f t="shared" si="189"/>
        <v>0</v>
      </c>
      <c r="AX100" t="str">
        <f t="shared" si="190"/>
        <v>0</v>
      </c>
      <c r="AY100" t="str">
        <f t="shared" si="191"/>
        <v>0</v>
      </c>
      <c r="AZ100" t="str">
        <f t="shared" si="192"/>
        <v>0</v>
      </c>
      <c r="BA100" t="str">
        <f t="shared" si="193"/>
        <v>0</v>
      </c>
      <c r="BB100" t="str">
        <f t="shared" si="194"/>
        <v>0</v>
      </c>
      <c r="BC100" t="str">
        <f t="shared" si="195"/>
        <v>0</v>
      </c>
      <c r="BD100" t="str">
        <f t="shared" si="196"/>
        <v>0</v>
      </c>
      <c r="BE100" t="str">
        <f t="shared" si="197"/>
        <v>0</v>
      </c>
      <c r="BF100" t="str">
        <f t="shared" si="198"/>
        <v>0</v>
      </c>
      <c r="BG100" t="str">
        <f t="shared" si="199"/>
        <v>0</v>
      </c>
      <c r="BH100" t="str">
        <f t="shared" si="200"/>
        <v>0</v>
      </c>
      <c r="BI100" t="str">
        <f t="shared" si="201"/>
        <v>0</v>
      </c>
      <c r="BJ100" t="str">
        <f t="shared" si="202"/>
        <v>0</v>
      </c>
      <c r="BK100" t="str">
        <f t="shared" si="203"/>
        <v>0</v>
      </c>
      <c r="BL100" t="str">
        <f t="shared" si="204"/>
        <v>0</v>
      </c>
      <c r="BM100" t="str">
        <f t="shared" si="205"/>
        <v>0</v>
      </c>
      <c r="BN100" t="str">
        <f t="shared" si="206"/>
        <v>0</v>
      </c>
      <c r="BO100" t="str">
        <f t="shared" si="207"/>
        <v>0</v>
      </c>
      <c r="BP100" t="str">
        <f t="shared" si="208"/>
        <v>0</v>
      </c>
      <c r="BQ100" t="str">
        <f t="shared" si="209"/>
        <v>0</v>
      </c>
      <c r="BR100" t="str">
        <f t="shared" si="210"/>
        <v>0</v>
      </c>
      <c r="BS100" t="str">
        <f t="shared" si="211"/>
        <v>0</v>
      </c>
      <c r="BT100" t="str">
        <f t="shared" si="212"/>
        <v>0</v>
      </c>
      <c r="BU100" t="str">
        <f t="shared" si="213"/>
        <v>0</v>
      </c>
      <c r="BV100" t="str">
        <f t="shared" si="214"/>
        <v>0</v>
      </c>
      <c r="BW100" t="str">
        <f t="shared" si="215"/>
        <v>0</v>
      </c>
      <c r="BX100" t="str">
        <f t="shared" si="142"/>
        <v>0</v>
      </c>
      <c r="BY100" t="str">
        <f t="shared" si="216"/>
        <v>0</v>
      </c>
      <c r="BZ100" t="str">
        <f t="shared" si="217"/>
        <v>0</v>
      </c>
      <c r="CA100" t="str">
        <f t="shared" si="218"/>
        <v>0</v>
      </c>
      <c r="CB100" t="str">
        <f t="shared" si="219"/>
        <v>0</v>
      </c>
      <c r="CC100" t="str">
        <f t="shared" si="220"/>
        <v>0</v>
      </c>
      <c r="CD100" t="str">
        <f t="shared" si="221"/>
        <v>0</v>
      </c>
      <c r="CE100" t="str">
        <f t="shared" si="222"/>
        <v>0</v>
      </c>
      <c r="CF100" t="str">
        <f t="shared" si="223"/>
        <v>0</v>
      </c>
      <c r="CG100" t="str">
        <f t="shared" si="224"/>
        <v>0</v>
      </c>
      <c r="CH100" t="str">
        <f t="shared" si="225"/>
        <v>0</v>
      </c>
      <c r="CI100" t="str">
        <f t="shared" si="226"/>
        <v>0</v>
      </c>
      <c r="CJ100" t="str">
        <f t="shared" si="227"/>
        <v>0</v>
      </c>
      <c r="CK100" t="str">
        <f t="shared" si="228"/>
        <v>0</v>
      </c>
      <c r="CL100" t="str">
        <f t="shared" si="229"/>
        <v>0</v>
      </c>
      <c r="CM100" t="str">
        <f t="shared" si="230"/>
        <v>0</v>
      </c>
      <c r="CN100" t="str">
        <f t="shared" si="231"/>
        <v>0</v>
      </c>
      <c r="CO100" t="str">
        <f t="shared" si="232"/>
        <v>0</v>
      </c>
      <c r="CP100" t="str">
        <f t="shared" si="233"/>
        <v>0</v>
      </c>
      <c r="CQ100" t="str">
        <f t="shared" si="234"/>
        <v>0</v>
      </c>
      <c r="CR100" t="str">
        <f t="shared" si="235"/>
        <v>0</v>
      </c>
      <c r="CS100" t="str">
        <f t="shared" si="236"/>
        <v>0</v>
      </c>
      <c r="CT100" t="str">
        <f t="shared" si="237"/>
        <v>0</v>
      </c>
      <c r="CU100" t="str">
        <f t="shared" si="238"/>
        <v>0</v>
      </c>
      <c r="CV100" t="str">
        <f t="shared" si="239"/>
        <v>0</v>
      </c>
      <c r="CW100" t="str">
        <f t="shared" si="240"/>
        <v>0</v>
      </c>
      <c r="CX100" t="str">
        <f t="shared" si="241"/>
        <v>0</v>
      </c>
      <c r="CY100" t="str">
        <f t="shared" si="242"/>
        <v>0</v>
      </c>
      <c r="CZ100" t="str">
        <f t="shared" si="243"/>
        <v>0</v>
      </c>
      <c r="DA100" t="str">
        <f t="shared" si="143"/>
        <v>0</v>
      </c>
      <c r="DB100" t="str">
        <f t="shared" si="244"/>
        <v>0</v>
      </c>
      <c r="DC100" t="str">
        <f t="shared" si="245"/>
        <v>0</v>
      </c>
      <c r="DD100" t="str">
        <f t="shared" si="246"/>
        <v>0</v>
      </c>
      <c r="DE100" t="str">
        <f t="shared" si="247"/>
        <v>0</v>
      </c>
      <c r="DF100" t="str">
        <f t="shared" si="248"/>
        <v>0</v>
      </c>
      <c r="DG100" t="str">
        <f t="shared" si="249"/>
        <v>0</v>
      </c>
      <c r="DH100" t="str">
        <f>IF(ISNUMBER(SEARCH("menghindari dorongan fisik,",B100)),"1","0")</f>
        <v>0</v>
      </c>
      <c r="DI100" t="str">
        <f t="shared" si="250"/>
        <v>0</v>
      </c>
      <c r="DJ100" t="str">
        <f t="shared" si="251"/>
        <v>0</v>
      </c>
      <c r="DK100" t="str">
        <f t="shared" si="252"/>
        <v>0</v>
      </c>
      <c r="DL100" t="str">
        <f t="shared" si="253"/>
        <v>0</v>
      </c>
      <c r="DM100" t="str">
        <f t="shared" si="254"/>
        <v>0</v>
      </c>
      <c r="DN100" t="str">
        <f t="shared" si="255"/>
        <v>0</v>
      </c>
      <c r="DO100" t="str">
        <f t="shared" si="256"/>
        <v>0</v>
      </c>
      <c r="DP100" t="str">
        <f t="shared" si="257"/>
        <v>0</v>
      </c>
      <c r="DQ100" t="str">
        <f t="shared" si="258"/>
        <v>0</v>
      </c>
      <c r="DR100" t="str">
        <f t="shared" si="259"/>
        <v>0</v>
      </c>
      <c r="DS100" t="str">
        <f t="shared" si="260"/>
        <v>0</v>
      </c>
      <c r="DT100" t="str">
        <f t="shared" si="261"/>
        <v>0</v>
      </c>
      <c r="DU100" t="str">
        <f t="shared" si="262"/>
        <v>0</v>
      </c>
      <c r="DV100" t="str">
        <f t="shared" si="263"/>
        <v>0</v>
      </c>
      <c r="DW100" t="str">
        <f t="shared" si="264"/>
        <v>0</v>
      </c>
      <c r="DX100" t="str">
        <f t="shared" si="265"/>
        <v>0</v>
      </c>
      <c r="DY100" t="str">
        <f t="shared" si="266"/>
        <v>0</v>
      </c>
      <c r="DZ100" t="str">
        <f t="shared" si="267"/>
        <v>0</v>
      </c>
      <c r="EA100" t="str">
        <f t="shared" si="268"/>
        <v>0</v>
      </c>
      <c r="EB100" t="str">
        <f t="shared" si="269"/>
        <v>0</v>
      </c>
      <c r="EC100" t="str">
        <f t="shared" si="270"/>
        <v>0</v>
      </c>
      <c r="ED100" t="str">
        <f t="shared" si="271"/>
        <v>0</v>
      </c>
      <c r="EE100" t="str">
        <f t="shared" si="272"/>
        <v>0</v>
      </c>
      <c r="EF100" t="str">
        <f t="shared" si="273"/>
        <v>0</v>
      </c>
      <c r="EG100" t="str">
        <f t="shared" si="274"/>
        <v>0</v>
      </c>
      <c r="EH100" t="str">
        <f t="shared" si="275"/>
        <v>0</v>
      </c>
      <c r="EI100" t="str">
        <f t="shared" si="276"/>
        <v>0</v>
      </c>
      <c r="EJ100" t="str">
        <f t="shared" si="277"/>
        <v>0</v>
      </c>
      <c r="EK100" t="str">
        <f t="shared" si="278"/>
        <v>0</v>
      </c>
      <c r="EL100" t="str">
        <f t="shared" si="279"/>
        <v>0</v>
      </c>
      <c r="EM100" t="str">
        <f t="shared" si="280"/>
        <v>0</v>
      </c>
      <c r="EN100" t="str">
        <f t="shared" si="281"/>
        <v>0</v>
      </c>
    </row>
    <row r="101" spans="1:144" ht="39.950000000000003" customHeight="1" x14ac:dyDescent="0.25">
      <c r="A101" t="s">
        <v>234</v>
      </c>
      <c r="C101" t="str">
        <f t="shared" si="282"/>
        <v>0</v>
      </c>
      <c r="D101" t="str">
        <f t="shared" si="144"/>
        <v>0</v>
      </c>
      <c r="E101" t="str">
        <f t="shared" si="145"/>
        <v>0</v>
      </c>
      <c r="F101" t="str">
        <f t="shared" si="146"/>
        <v>0</v>
      </c>
      <c r="G101" t="str">
        <f t="shared" si="147"/>
        <v>0</v>
      </c>
      <c r="H101" t="str">
        <f t="shared" si="148"/>
        <v>0</v>
      </c>
      <c r="I101" t="str">
        <f t="shared" si="149"/>
        <v>0</v>
      </c>
      <c r="J101" t="str">
        <f t="shared" si="150"/>
        <v>0</v>
      </c>
      <c r="K101" t="str">
        <f t="shared" si="151"/>
        <v>0</v>
      </c>
      <c r="L101" t="str">
        <f t="shared" si="152"/>
        <v>0</v>
      </c>
      <c r="M101" t="str">
        <f t="shared" si="153"/>
        <v>0</v>
      </c>
      <c r="N101" t="str">
        <f t="shared" si="154"/>
        <v>0</v>
      </c>
      <c r="O101" t="str">
        <f t="shared" si="155"/>
        <v>0</v>
      </c>
      <c r="P101" t="str">
        <f t="shared" si="156"/>
        <v>0</v>
      </c>
      <c r="Q101" t="str">
        <f t="shared" si="157"/>
        <v>0</v>
      </c>
      <c r="R101" t="str">
        <f t="shared" si="158"/>
        <v>0</v>
      </c>
      <c r="S101" t="str">
        <f t="shared" si="159"/>
        <v>0</v>
      </c>
      <c r="T101" t="str">
        <f t="shared" si="160"/>
        <v>0</v>
      </c>
      <c r="U101" t="str">
        <f t="shared" si="161"/>
        <v>0</v>
      </c>
      <c r="V101" t="str">
        <f t="shared" si="162"/>
        <v>0</v>
      </c>
      <c r="W101" t="str">
        <f t="shared" si="163"/>
        <v>0</v>
      </c>
      <c r="X101" t="str">
        <f t="shared" si="164"/>
        <v>0</v>
      </c>
      <c r="Y101" t="str">
        <f t="shared" si="165"/>
        <v>0</v>
      </c>
      <c r="Z101" t="str">
        <f t="shared" si="166"/>
        <v>0</v>
      </c>
      <c r="AA101" t="str">
        <f t="shared" si="167"/>
        <v>0</v>
      </c>
      <c r="AB101" t="str">
        <f t="shared" si="168"/>
        <v>0</v>
      </c>
      <c r="AC101" t="str">
        <f t="shared" si="169"/>
        <v>0</v>
      </c>
      <c r="AD101" t="str">
        <f t="shared" si="170"/>
        <v>0</v>
      </c>
      <c r="AE101" t="str">
        <f t="shared" si="171"/>
        <v>0</v>
      </c>
      <c r="AF101" t="str">
        <f t="shared" si="172"/>
        <v>0</v>
      </c>
      <c r="AG101" t="str">
        <f t="shared" si="173"/>
        <v>0</v>
      </c>
      <c r="AH101" t="str">
        <f t="shared" si="174"/>
        <v>0</v>
      </c>
      <c r="AI101" t="str">
        <f t="shared" si="175"/>
        <v>0</v>
      </c>
      <c r="AJ101" t="str">
        <f t="shared" si="176"/>
        <v>0</v>
      </c>
      <c r="AK101" t="str">
        <f t="shared" si="177"/>
        <v>0</v>
      </c>
      <c r="AL101" t="str">
        <f t="shared" si="178"/>
        <v>0</v>
      </c>
      <c r="AM101" t="str">
        <f t="shared" si="179"/>
        <v>0</v>
      </c>
      <c r="AN101" t="str">
        <f t="shared" si="180"/>
        <v>0</v>
      </c>
      <c r="AO101" t="str">
        <f t="shared" si="181"/>
        <v>0</v>
      </c>
      <c r="AP101" t="str">
        <f t="shared" si="182"/>
        <v>0</v>
      </c>
      <c r="AQ101" t="str">
        <f t="shared" si="183"/>
        <v>0</v>
      </c>
      <c r="AR101" t="str">
        <f t="shared" si="184"/>
        <v>0</v>
      </c>
      <c r="AS101" t="str">
        <f t="shared" si="185"/>
        <v>0</v>
      </c>
      <c r="AT101" t="str">
        <f t="shared" si="186"/>
        <v>0</v>
      </c>
      <c r="AU101" t="str">
        <f t="shared" si="187"/>
        <v>0</v>
      </c>
      <c r="AV101" t="str">
        <f t="shared" si="188"/>
        <v>0</v>
      </c>
      <c r="AW101" t="str">
        <f t="shared" si="189"/>
        <v>0</v>
      </c>
      <c r="AX101" t="str">
        <f t="shared" si="190"/>
        <v>0</v>
      </c>
      <c r="AY101" t="str">
        <f t="shared" si="191"/>
        <v>0</v>
      </c>
      <c r="AZ101" t="str">
        <f t="shared" si="192"/>
        <v>0</v>
      </c>
      <c r="BA101" t="str">
        <f t="shared" si="193"/>
        <v>0</v>
      </c>
      <c r="BB101" t="str">
        <f t="shared" si="194"/>
        <v>0</v>
      </c>
      <c r="BC101" t="str">
        <f t="shared" si="195"/>
        <v>0</v>
      </c>
      <c r="BD101" t="str">
        <f t="shared" si="196"/>
        <v>0</v>
      </c>
      <c r="BE101" t="str">
        <f t="shared" si="197"/>
        <v>0</v>
      </c>
      <c r="BF101" t="str">
        <f t="shared" si="198"/>
        <v>0</v>
      </c>
      <c r="BG101" t="str">
        <f t="shared" si="199"/>
        <v>0</v>
      </c>
      <c r="BH101" t="str">
        <f t="shared" si="200"/>
        <v>0</v>
      </c>
      <c r="BI101" t="str">
        <f t="shared" si="201"/>
        <v>0</v>
      </c>
      <c r="BJ101" t="str">
        <f t="shared" si="202"/>
        <v>0</v>
      </c>
      <c r="BK101" t="str">
        <f t="shared" si="203"/>
        <v>0</v>
      </c>
      <c r="BL101" t="str">
        <f t="shared" si="204"/>
        <v>0</v>
      </c>
      <c r="BM101" t="str">
        <f t="shared" si="205"/>
        <v>0</v>
      </c>
      <c r="BN101" t="str">
        <f t="shared" si="206"/>
        <v>0</v>
      </c>
      <c r="BO101" t="str">
        <f t="shared" si="207"/>
        <v>0</v>
      </c>
      <c r="BP101" t="str">
        <f t="shared" si="208"/>
        <v>0</v>
      </c>
      <c r="BQ101" t="str">
        <f t="shared" si="209"/>
        <v>0</v>
      </c>
      <c r="BR101" t="str">
        <f t="shared" si="210"/>
        <v>0</v>
      </c>
      <c r="BS101" t="str">
        <f t="shared" si="211"/>
        <v>0</v>
      </c>
      <c r="BT101" t="str">
        <f t="shared" si="212"/>
        <v>0</v>
      </c>
      <c r="BU101" t="str">
        <f t="shared" si="213"/>
        <v>0</v>
      </c>
      <c r="BV101" t="str">
        <f t="shared" si="214"/>
        <v>0</v>
      </c>
      <c r="BW101" t="str">
        <f t="shared" si="215"/>
        <v>0</v>
      </c>
      <c r="BX101" t="str">
        <f t="shared" si="142"/>
        <v>0</v>
      </c>
      <c r="BY101" t="str">
        <f t="shared" si="216"/>
        <v>0</v>
      </c>
      <c r="BZ101" t="str">
        <f t="shared" si="217"/>
        <v>0</v>
      </c>
      <c r="CA101" t="str">
        <f t="shared" si="218"/>
        <v>0</v>
      </c>
      <c r="CB101" t="str">
        <f t="shared" si="219"/>
        <v>0</v>
      </c>
      <c r="CC101" t="str">
        <f t="shared" si="220"/>
        <v>0</v>
      </c>
      <c r="CD101" t="str">
        <f t="shared" si="221"/>
        <v>0</v>
      </c>
      <c r="CE101" t="str">
        <f t="shared" si="222"/>
        <v>0</v>
      </c>
      <c r="CF101" t="str">
        <f t="shared" si="223"/>
        <v>0</v>
      </c>
      <c r="CG101" t="str">
        <f t="shared" si="224"/>
        <v>0</v>
      </c>
      <c r="CH101" t="str">
        <f t="shared" si="225"/>
        <v>0</v>
      </c>
      <c r="CI101" t="str">
        <f t="shared" si="226"/>
        <v>0</v>
      </c>
      <c r="CJ101" t="str">
        <f t="shared" si="227"/>
        <v>0</v>
      </c>
      <c r="CK101" t="str">
        <f t="shared" si="228"/>
        <v>0</v>
      </c>
      <c r="CL101" t="str">
        <f t="shared" si="229"/>
        <v>0</v>
      </c>
      <c r="CM101" t="str">
        <f t="shared" si="230"/>
        <v>0</v>
      </c>
      <c r="CN101" t="str">
        <f t="shared" si="231"/>
        <v>0</v>
      </c>
      <c r="CO101" t="str">
        <f t="shared" si="232"/>
        <v>0</v>
      </c>
      <c r="CP101" t="str">
        <f t="shared" si="233"/>
        <v>0</v>
      </c>
      <c r="CQ101" t="str">
        <f t="shared" si="234"/>
        <v>0</v>
      </c>
      <c r="CR101" t="str">
        <f t="shared" si="235"/>
        <v>0</v>
      </c>
      <c r="CS101" t="str">
        <f t="shared" si="236"/>
        <v>0</v>
      </c>
      <c r="CT101" t="str">
        <f t="shared" si="237"/>
        <v>0</v>
      </c>
      <c r="CU101" t="str">
        <f t="shared" si="238"/>
        <v>0</v>
      </c>
      <c r="CV101" t="str">
        <f t="shared" si="239"/>
        <v>0</v>
      </c>
      <c r="CW101" t="str">
        <f t="shared" si="240"/>
        <v>0</v>
      </c>
      <c r="CX101" t="str">
        <f t="shared" si="241"/>
        <v>0</v>
      </c>
      <c r="CY101" t="str">
        <f t="shared" si="242"/>
        <v>0</v>
      </c>
      <c r="CZ101" t="str">
        <f t="shared" si="243"/>
        <v>0</v>
      </c>
      <c r="DA101" t="str">
        <f t="shared" si="143"/>
        <v>0</v>
      </c>
      <c r="DB101" t="str">
        <f t="shared" si="244"/>
        <v>0</v>
      </c>
      <c r="DC101" t="str">
        <f t="shared" si="245"/>
        <v>0</v>
      </c>
      <c r="DD101" t="str">
        <f t="shared" si="246"/>
        <v>0</v>
      </c>
      <c r="DE101" t="str">
        <f t="shared" si="247"/>
        <v>0</v>
      </c>
      <c r="DF101" t="str">
        <f t="shared" si="248"/>
        <v>0</v>
      </c>
      <c r="DG101" t="str">
        <f t="shared" si="249"/>
        <v>0</v>
      </c>
      <c r="DH101" t="str">
        <f>IF(ISNUMBER(SEARCH("menghindari dorongan fisik,",B101)),"1","0")</f>
        <v>0</v>
      </c>
      <c r="DI101" t="str">
        <f t="shared" si="250"/>
        <v>0</v>
      </c>
      <c r="DJ101" t="str">
        <f t="shared" si="251"/>
        <v>0</v>
      </c>
      <c r="DK101" t="str">
        <f t="shared" si="252"/>
        <v>0</v>
      </c>
      <c r="DL101" t="str">
        <f t="shared" si="253"/>
        <v>0</v>
      </c>
      <c r="DM101" t="str">
        <f t="shared" si="254"/>
        <v>0</v>
      </c>
      <c r="DN101" t="str">
        <f t="shared" si="255"/>
        <v>0</v>
      </c>
      <c r="DO101" t="str">
        <f t="shared" si="256"/>
        <v>0</v>
      </c>
      <c r="DP101" t="str">
        <f t="shared" si="257"/>
        <v>0</v>
      </c>
      <c r="DQ101" t="str">
        <f t="shared" si="258"/>
        <v>0</v>
      </c>
      <c r="DR101" t="str">
        <f t="shared" si="259"/>
        <v>0</v>
      </c>
      <c r="DS101" t="str">
        <f t="shared" si="260"/>
        <v>0</v>
      </c>
      <c r="DT101" t="str">
        <f t="shared" si="261"/>
        <v>0</v>
      </c>
      <c r="DU101" t="str">
        <f t="shared" si="262"/>
        <v>0</v>
      </c>
      <c r="DV101" t="str">
        <f t="shared" si="263"/>
        <v>0</v>
      </c>
      <c r="DW101" t="str">
        <f t="shared" si="264"/>
        <v>0</v>
      </c>
      <c r="DX101" t="str">
        <f t="shared" si="265"/>
        <v>0</v>
      </c>
      <c r="DY101" t="str">
        <f t="shared" si="266"/>
        <v>0</v>
      </c>
      <c r="DZ101" t="str">
        <f t="shared" si="267"/>
        <v>0</v>
      </c>
      <c r="EA101" t="str">
        <f t="shared" si="268"/>
        <v>0</v>
      </c>
      <c r="EB101" t="str">
        <f t="shared" si="269"/>
        <v>0</v>
      </c>
      <c r="EC101" t="str">
        <f t="shared" si="270"/>
        <v>0</v>
      </c>
      <c r="ED101" t="str">
        <f t="shared" si="271"/>
        <v>0</v>
      </c>
      <c r="EE101" t="str">
        <f t="shared" si="272"/>
        <v>0</v>
      </c>
      <c r="EF101" t="str">
        <f t="shared" si="273"/>
        <v>0</v>
      </c>
      <c r="EG101" t="str">
        <f t="shared" si="274"/>
        <v>0</v>
      </c>
      <c r="EH101" t="str">
        <f t="shared" si="275"/>
        <v>0</v>
      </c>
      <c r="EI101" t="str">
        <f t="shared" si="276"/>
        <v>0</v>
      </c>
      <c r="EJ101" t="str">
        <f t="shared" si="277"/>
        <v>0</v>
      </c>
      <c r="EK101" t="str">
        <f t="shared" si="278"/>
        <v>0</v>
      </c>
      <c r="EL101" t="str">
        <f t="shared" si="279"/>
        <v>0</v>
      </c>
      <c r="EM101" t="str">
        <f t="shared" si="280"/>
        <v>0</v>
      </c>
      <c r="EN101" t="str">
        <f t="shared" si="281"/>
        <v>0</v>
      </c>
    </row>
    <row r="102" spans="1:144" ht="39.950000000000003" customHeight="1" x14ac:dyDescent="0.25">
      <c r="A102" t="s">
        <v>235</v>
      </c>
      <c r="C102" t="str">
        <f t="shared" si="282"/>
        <v>0</v>
      </c>
      <c r="D102" t="str">
        <f t="shared" si="144"/>
        <v>0</v>
      </c>
      <c r="E102" t="str">
        <f t="shared" si="145"/>
        <v>0</v>
      </c>
      <c r="F102" t="str">
        <f t="shared" si="146"/>
        <v>0</v>
      </c>
      <c r="G102" t="str">
        <f t="shared" si="147"/>
        <v>0</v>
      </c>
      <c r="H102" t="str">
        <f t="shared" si="148"/>
        <v>0</v>
      </c>
      <c r="I102" t="str">
        <f t="shared" si="149"/>
        <v>0</v>
      </c>
      <c r="J102" t="str">
        <f t="shared" si="150"/>
        <v>0</v>
      </c>
      <c r="K102" t="str">
        <f t="shared" si="151"/>
        <v>0</v>
      </c>
      <c r="L102" t="str">
        <f t="shared" si="152"/>
        <v>0</v>
      </c>
      <c r="M102" t="str">
        <f t="shared" si="153"/>
        <v>0</v>
      </c>
      <c r="N102" t="str">
        <f t="shared" si="154"/>
        <v>0</v>
      </c>
      <c r="O102" t="str">
        <f t="shared" si="155"/>
        <v>0</v>
      </c>
      <c r="P102" t="str">
        <f t="shared" si="156"/>
        <v>0</v>
      </c>
      <c r="Q102" t="str">
        <f t="shared" si="157"/>
        <v>0</v>
      </c>
      <c r="R102" t="str">
        <f t="shared" si="158"/>
        <v>0</v>
      </c>
      <c r="S102" t="str">
        <f t="shared" si="159"/>
        <v>0</v>
      </c>
      <c r="T102" t="str">
        <f t="shared" si="160"/>
        <v>0</v>
      </c>
      <c r="U102" t="str">
        <f t="shared" si="161"/>
        <v>0</v>
      </c>
      <c r="V102" t="str">
        <f t="shared" si="162"/>
        <v>0</v>
      </c>
      <c r="W102" t="str">
        <f t="shared" si="163"/>
        <v>0</v>
      </c>
      <c r="X102" t="str">
        <f t="shared" si="164"/>
        <v>0</v>
      </c>
      <c r="Y102" t="str">
        <f t="shared" si="165"/>
        <v>0</v>
      </c>
      <c r="Z102" t="str">
        <f t="shared" si="166"/>
        <v>0</v>
      </c>
      <c r="AA102" t="str">
        <f t="shared" si="167"/>
        <v>0</v>
      </c>
      <c r="AB102" t="str">
        <f t="shared" si="168"/>
        <v>0</v>
      </c>
      <c r="AC102" t="str">
        <f t="shared" si="169"/>
        <v>0</v>
      </c>
      <c r="AD102" t="str">
        <f t="shared" si="170"/>
        <v>0</v>
      </c>
      <c r="AE102" t="str">
        <f t="shared" si="171"/>
        <v>0</v>
      </c>
      <c r="AF102" t="str">
        <f t="shared" si="172"/>
        <v>0</v>
      </c>
      <c r="AG102" t="str">
        <f t="shared" si="173"/>
        <v>0</v>
      </c>
      <c r="AH102" t="str">
        <f t="shared" si="174"/>
        <v>0</v>
      </c>
      <c r="AI102" t="str">
        <f t="shared" si="175"/>
        <v>0</v>
      </c>
      <c r="AJ102" t="str">
        <f t="shared" si="176"/>
        <v>0</v>
      </c>
      <c r="AK102" t="str">
        <f t="shared" si="177"/>
        <v>0</v>
      </c>
      <c r="AL102" t="str">
        <f t="shared" si="178"/>
        <v>0</v>
      </c>
      <c r="AM102" t="str">
        <f t="shared" si="179"/>
        <v>0</v>
      </c>
      <c r="AN102" t="str">
        <f t="shared" si="180"/>
        <v>0</v>
      </c>
      <c r="AO102" t="str">
        <f t="shared" si="181"/>
        <v>0</v>
      </c>
      <c r="AP102" t="str">
        <f t="shared" si="182"/>
        <v>0</v>
      </c>
      <c r="AQ102" t="str">
        <f t="shared" si="183"/>
        <v>0</v>
      </c>
      <c r="AR102" t="str">
        <f t="shared" si="184"/>
        <v>0</v>
      </c>
      <c r="AS102" t="str">
        <f t="shared" si="185"/>
        <v>0</v>
      </c>
      <c r="AT102" t="str">
        <f t="shared" si="186"/>
        <v>0</v>
      </c>
      <c r="AU102" t="str">
        <f t="shared" si="187"/>
        <v>0</v>
      </c>
      <c r="AV102" t="str">
        <f t="shared" si="188"/>
        <v>0</v>
      </c>
      <c r="AW102" t="str">
        <f t="shared" si="189"/>
        <v>0</v>
      </c>
      <c r="AX102" t="str">
        <f t="shared" si="190"/>
        <v>0</v>
      </c>
      <c r="AY102" t="str">
        <f t="shared" si="191"/>
        <v>0</v>
      </c>
      <c r="AZ102" t="str">
        <f t="shared" si="192"/>
        <v>0</v>
      </c>
      <c r="BA102" t="str">
        <f t="shared" si="193"/>
        <v>0</v>
      </c>
      <c r="BB102" t="str">
        <f t="shared" si="194"/>
        <v>0</v>
      </c>
      <c r="BC102" t="str">
        <f t="shared" si="195"/>
        <v>0</v>
      </c>
      <c r="BD102" t="str">
        <f t="shared" si="196"/>
        <v>0</v>
      </c>
      <c r="BE102" t="str">
        <f t="shared" si="197"/>
        <v>0</v>
      </c>
      <c r="BF102" t="str">
        <f t="shared" si="198"/>
        <v>0</v>
      </c>
      <c r="BG102" t="str">
        <f t="shared" si="199"/>
        <v>0</v>
      </c>
      <c r="BH102" t="str">
        <f t="shared" si="200"/>
        <v>0</v>
      </c>
      <c r="BI102" t="str">
        <f t="shared" si="201"/>
        <v>0</v>
      </c>
      <c r="BJ102" t="str">
        <f t="shared" si="202"/>
        <v>0</v>
      </c>
      <c r="BK102" t="str">
        <f t="shared" si="203"/>
        <v>0</v>
      </c>
      <c r="BL102" t="str">
        <f t="shared" si="204"/>
        <v>0</v>
      </c>
      <c r="BM102" t="str">
        <f t="shared" si="205"/>
        <v>0</v>
      </c>
      <c r="BN102" t="str">
        <f t="shared" si="206"/>
        <v>0</v>
      </c>
      <c r="BO102" t="str">
        <f t="shared" si="207"/>
        <v>0</v>
      </c>
      <c r="BP102" t="str">
        <f t="shared" si="208"/>
        <v>0</v>
      </c>
      <c r="BQ102" t="str">
        <f t="shared" si="209"/>
        <v>0</v>
      </c>
      <c r="BR102" t="str">
        <f t="shared" si="210"/>
        <v>0</v>
      </c>
      <c r="BS102" t="str">
        <f t="shared" si="211"/>
        <v>0</v>
      </c>
      <c r="BT102" t="str">
        <f t="shared" si="212"/>
        <v>0</v>
      </c>
      <c r="BU102" t="str">
        <f t="shared" si="213"/>
        <v>0</v>
      </c>
      <c r="BV102" t="str">
        <f t="shared" si="214"/>
        <v>0</v>
      </c>
      <c r="BW102" t="str">
        <f t="shared" si="215"/>
        <v>0</v>
      </c>
      <c r="BX102" t="str">
        <f t="shared" si="142"/>
        <v>0</v>
      </c>
      <c r="BY102" t="str">
        <f t="shared" si="216"/>
        <v>0</v>
      </c>
      <c r="BZ102" t="str">
        <f t="shared" si="217"/>
        <v>0</v>
      </c>
      <c r="CA102" t="str">
        <f t="shared" si="218"/>
        <v>0</v>
      </c>
      <c r="CB102" t="str">
        <f t="shared" si="219"/>
        <v>0</v>
      </c>
      <c r="CC102" t="str">
        <f t="shared" si="220"/>
        <v>0</v>
      </c>
      <c r="CD102" t="str">
        <f t="shared" si="221"/>
        <v>0</v>
      </c>
      <c r="CE102" t="str">
        <f t="shared" si="222"/>
        <v>0</v>
      </c>
      <c r="CF102" t="str">
        <f t="shared" si="223"/>
        <v>0</v>
      </c>
      <c r="CG102" t="str">
        <f t="shared" si="224"/>
        <v>0</v>
      </c>
      <c r="CH102" t="str">
        <f t="shared" si="225"/>
        <v>0</v>
      </c>
      <c r="CI102" t="str">
        <f t="shared" si="226"/>
        <v>0</v>
      </c>
      <c r="CJ102" t="str">
        <f t="shared" si="227"/>
        <v>0</v>
      </c>
      <c r="CK102" t="str">
        <f t="shared" si="228"/>
        <v>0</v>
      </c>
      <c r="CL102" t="str">
        <f t="shared" si="229"/>
        <v>0</v>
      </c>
      <c r="CM102" t="str">
        <f t="shared" si="230"/>
        <v>0</v>
      </c>
      <c r="CN102" t="str">
        <f t="shared" si="231"/>
        <v>0</v>
      </c>
      <c r="CO102" t="str">
        <f t="shared" si="232"/>
        <v>0</v>
      </c>
      <c r="CP102" t="str">
        <f t="shared" si="233"/>
        <v>0</v>
      </c>
      <c r="CQ102" t="str">
        <f t="shared" si="234"/>
        <v>0</v>
      </c>
      <c r="CR102" t="str">
        <f t="shared" si="235"/>
        <v>0</v>
      </c>
      <c r="CS102" t="str">
        <f t="shared" si="236"/>
        <v>0</v>
      </c>
      <c r="CT102" t="str">
        <f t="shared" si="237"/>
        <v>0</v>
      </c>
      <c r="CU102" t="str">
        <f t="shared" si="238"/>
        <v>0</v>
      </c>
      <c r="CV102" t="str">
        <f t="shared" si="239"/>
        <v>0</v>
      </c>
      <c r="CW102" t="str">
        <f t="shared" si="240"/>
        <v>0</v>
      </c>
      <c r="CX102" t="str">
        <f t="shared" si="241"/>
        <v>0</v>
      </c>
      <c r="CY102" t="str">
        <f t="shared" si="242"/>
        <v>0</v>
      </c>
      <c r="CZ102" t="str">
        <f t="shared" si="243"/>
        <v>0</v>
      </c>
      <c r="DA102" t="str">
        <f t="shared" si="143"/>
        <v>0</v>
      </c>
      <c r="DB102" t="str">
        <f t="shared" si="244"/>
        <v>0</v>
      </c>
      <c r="DC102" t="str">
        <f t="shared" si="245"/>
        <v>0</v>
      </c>
      <c r="DD102" t="str">
        <f t="shared" si="246"/>
        <v>0</v>
      </c>
      <c r="DE102" t="str">
        <f t="shared" si="247"/>
        <v>0</v>
      </c>
      <c r="DF102" t="str">
        <f t="shared" si="248"/>
        <v>0</v>
      </c>
      <c r="DG102" t="str">
        <f t="shared" si="249"/>
        <v>0</v>
      </c>
      <c r="DH102" t="str">
        <f>IF(ISNUMBER(SEARCH("menghindari dorongan fisik,",B102)),"1","0")</f>
        <v>0</v>
      </c>
      <c r="DI102" t="str">
        <f t="shared" si="250"/>
        <v>0</v>
      </c>
      <c r="DJ102" t="str">
        <f t="shared" si="251"/>
        <v>0</v>
      </c>
      <c r="DK102" t="str">
        <f t="shared" si="252"/>
        <v>0</v>
      </c>
      <c r="DL102" t="str">
        <f t="shared" si="253"/>
        <v>0</v>
      </c>
      <c r="DM102" t="str">
        <f t="shared" si="254"/>
        <v>0</v>
      </c>
      <c r="DN102" t="str">
        <f t="shared" si="255"/>
        <v>0</v>
      </c>
      <c r="DO102" t="str">
        <f t="shared" si="256"/>
        <v>0</v>
      </c>
      <c r="DP102" t="str">
        <f t="shared" si="257"/>
        <v>0</v>
      </c>
      <c r="DQ102" t="str">
        <f t="shared" si="258"/>
        <v>0</v>
      </c>
      <c r="DR102" t="str">
        <f t="shared" si="259"/>
        <v>0</v>
      </c>
      <c r="DS102" t="str">
        <f t="shared" si="260"/>
        <v>0</v>
      </c>
      <c r="DT102" t="str">
        <f t="shared" si="261"/>
        <v>0</v>
      </c>
      <c r="DU102" t="str">
        <f t="shared" si="262"/>
        <v>0</v>
      </c>
      <c r="DV102" t="str">
        <f t="shared" si="263"/>
        <v>0</v>
      </c>
      <c r="DW102" t="str">
        <f t="shared" si="264"/>
        <v>0</v>
      </c>
      <c r="DX102" t="str">
        <f t="shared" si="265"/>
        <v>0</v>
      </c>
      <c r="DY102" t="str">
        <f t="shared" si="266"/>
        <v>0</v>
      </c>
      <c r="DZ102" t="str">
        <f t="shared" si="267"/>
        <v>0</v>
      </c>
      <c r="EA102" t="str">
        <f t="shared" si="268"/>
        <v>0</v>
      </c>
      <c r="EB102" t="str">
        <f t="shared" si="269"/>
        <v>0</v>
      </c>
      <c r="EC102" t="str">
        <f t="shared" si="270"/>
        <v>0</v>
      </c>
      <c r="ED102" t="str">
        <f t="shared" si="271"/>
        <v>0</v>
      </c>
      <c r="EE102" t="str">
        <f t="shared" si="272"/>
        <v>0</v>
      </c>
      <c r="EF102" t="str">
        <f t="shared" si="273"/>
        <v>0</v>
      </c>
      <c r="EG102" t="str">
        <f t="shared" si="274"/>
        <v>0</v>
      </c>
      <c r="EH102" t="str">
        <f t="shared" si="275"/>
        <v>0</v>
      </c>
      <c r="EI102" t="str">
        <f t="shared" si="276"/>
        <v>0</v>
      </c>
      <c r="EJ102" t="str">
        <f t="shared" si="277"/>
        <v>0</v>
      </c>
      <c r="EK102" t="str">
        <f t="shared" si="278"/>
        <v>0</v>
      </c>
      <c r="EL102" t="str">
        <f t="shared" si="279"/>
        <v>0</v>
      </c>
      <c r="EM102" t="str">
        <f t="shared" si="280"/>
        <v>0</v>
      </c>
      <c r="EN102" t="str">
        <f t="shared" si="281"/>
        <v>0</v>
      </c>
    </row>
    <row r="103" spans="1:144" ht="39.950000000000003" customHeight="1" x14ac:dyDescent="0.25">
      <c r="A103" t="s">
        <v>236</v>
      </c>
      <c r="C103" t="str">
        <f t="shared" si="282"/>
        <v>0</v>
      </c>
      <c r="D103" t="str">
        <f t="shared" si="144"/>
        <v>0</v>
      </c>
      <c r="E103" t="str">
        <f t="shared" si="145"/>
        <v>0</v>
      </c>
      <c r="F103" t="str">
        <f t="shared" si="146"/>
        <v>0</v>
      </c>
      <c r="G103" t="str">
        <f t="shared" si="147"/>
        <v>0</v>
      </c>
      <c r="H103" t="str">
        <f t="shared" si="148"/>
        <v>0</v>
      </c>
      <c r="I103" t="str">
        <f t="shared" si="149"/>
        <v>0</v>
      </c>
      <c r="J103" t="str">
        <f t="shared" si="150"/>
        <v>0</v>
      </c>
      <c r="K103" t="str">
        <f t="shared" si="151"/>
        <v>0</v>
      </c>
      <c r="L103" t="str">
        <f t="shared" si="152"/>
        <v>0</v>
      </c>
      <c r="M103" t="str">
        <f t="shared" si="153"/>
        <v>0</v>
      </c>
      <c r="N103" t="str">
        <f t="shared" si="154"/>
        <v>0</v>
      </c>
      <c r="O103" t="str">
        <f t="shared" si="155"/>
        <v>0</v>
      </c>
      <c r="P103" t="str">
        <f t="shared" si="156"/>
        <v>0</v>
      </c>
      <c r="Q103" t="str">
        <f t="shared" si="157"/>
        <v>0</v>
      </c>
      <c r="R103" t="str">
        <f t="shared" si="158"/>
        <v>0</v>
      </c>
      <c r="S103" t="str">
        <f t="shared" si="159"/>
        <v>0</v>
      </c>
      <c r="T103" t="str">
        <f t="shared" si="160"/>
        <v>0</v>
      </c>
      <c r="U103" t="str">
        <f t="shared" si="161"/>
        <v>0</v>
      </c>
      <c r="V103" t="str">
        <f t="shared" si="162"/>
        <v>0</v>
      </c>
      <c r="W103" t="str">
        <f t="shared" si="163"/>
        <v>0</v>
      </c>
      <c r="X103" t="str">
        <f t="shared" si="164"/>
        <v>0</v>
      </c>
      <c r="Y103" t="str">
        <f t="shared" si="165"/>
        <v>0</v>
      </c>
      <c r="Z103" t="str">
        <f t="shared" si="166"/>
        <v>0</v>
      </c>
      <c r="AA103" t="str">
        <f t="shared" si="167"/>
        <v>0</v>
      </c>
      <c r="AB103" t="str">
        <f t="shared" si="168"/>
        <v>0</v>
      </c>
      <c r="AC103" t="str">
        <f t="shared" si="169"/>
        <v>0</v>
      </c>
      <c r="AD103" t="str">
        <f t="shared" si="170"/>
        <v>0</v>
      </c>
      <c r="AE103" t="str">
        <f t="shared" si="171"/>
        <v>0</v>
      </c>
      <c r="AF103" t="str">
        <f t="shared" si="172"/>
        <v>0</v>
      </c>
      <c r="AG103" t="str">
        <f t="shared" si="173"/>
        <v>0</v>
      </c>
      <c r="AH103" t="str">
        <f t="shared" si="174"/>
        <v>0</v>
      </c>
      <c r="AI103" t="str">
        <f t="shared" si="175"/>
        <v>0</v>
      </c>
      <c r="AJ103" t="str">
        <f t="shared" si="176"/>
        <v>0</v>
      </c>
      <c r="AK103" t="str">
        <f t="shared" si="177"/>
        <v>0</v>
      </c>
      <c r="AL103" t="str">
        <f t="shared" si="178"/>
        <v>0</v>
      </c>
      <c r="AM103" t="str">
        <f t="shared" si="179"/>
        <v>0</v>
      </c>
      <c r="AN103" t="str">
        <f t="shared" si="180"/>
        <v>0</v>
      </c>
      <c r="AO103" t="str">
        <f t="shared" si="181"/>
        <v>0</v>
      </c>
      <c r="AP103" t="str">
        <f t="shared" si="182"/>
        <v>0</v>
      </c>
      <c r="AQ103" t="str">
        <f t="shared" si="183"/>
        <v>0</v>
      </c>
      <c r="AR103" t="str">
        <f t="shared" si="184"/>
        <v>0</v>
      </c>
      <c r="AS103" t="str">
        <f t="shared" si="185"/>
        <v>0</v>
      </c>
      <c r="AT103" t="str">
        <f t="shared" si="186"/>
        <v>0</v>
      </c>
      <c r="AU103" t="str">
        <f t="shared" si="187"/>
        <v>0</v>
      </c>
      <c r="AV103" t="str">
        <f t="shared" si="188"/>
        <v>0</v>
      </c>
      <c r="AW103" t="str">
        <f t="shared" si="189"/>
        <v>0</v>
      </c>
      <c r="AX103" t="str">
        <f t="shared" si="190"/>
        <v>0</v>
      </c>
      <c r="AY103" t="str">
        <f t="shared" si="191"/>
        <v>0</v>
      </c>
      <c r="AZ103" t="str">
        <f t="shared" si="192"/>
        <v>0</v>
      </c>
      <c r="BA103" t="str">
        <f t="shared" si="193"/>
        <v>0</v>
      </c>
      <c r="BB103" t="str">
        <f t="shared" si="194"/>
        <v>0</v>
      </c>
      <c r="BC103" t="str">
        <f t="shared" si="195"/>
        <v>0</v>
      </c>
      <c r="BD103" t="str">
        <f t="shared" si="196"/>
        <v>0</v>
      </c>
      <c r="BE103" t="str">
        <f t="shared" si="197"/>
        <v>0</v>
      </c>
      <c r="BF103" t="str">
        <f t="shared" si="198"/>
        <v>0</v>
      </c>
      <c r="BG103" t="str">
        <f t="shared" si="199"/>
        <v>0</v>
      </c>
      <c r="BH103" t="str">
        <f t="shared" si="200"/>
        <v>0</v>
      </c>
      <c r="BI103" t="str">
        <f t="shared" si="201"/>
        <v>0</v>
      </c>
      <c r="BJ103" t="str">
        <f t="shared" si="202"/>
        <v>0</v>
      </c>
      <c r="BK103" t="str">
        <f t="shared" si="203"/>
        <v>0</v>
      </c>
      <c r="BL103" t="str">
        <f t="shared" si="204"/>
        <v>0</v>
      </c>
      <c r="BM103" t="str">
        <f t="shared" si="205"/>
        <v>0</v>
      </c>
      <c r="BN103" t="str">
        <f t="shared" si="206"/>
        <v>0</v>
      </c>
      <c r="BO103" t="str">
        <f t="shared" si="207"/>
        <v>0</v>
      </c>
      <c r="BP103" t="str">
        <f t="shared" si="208"/>
        <v>0</v>
      </c>
      <c r="BQ103" t="str">
        <f t="shared" si="209"/>
        <v>0</v>
      </c>
      <c r="BR103" t="str">
        <f t="shared" si="210"/>
        <v>0</v>
      </c>
      <c r="BS103" t="str">
        <f t="shared" si="211"/>
        <v>0</v>
      </c>
      <c r="BT103" t="str">
        <f t="shared" si="212"/>
        <v>0</v>
      </c>
      <c r="BU103" t="str">
        <f t="shared" si="213"/>
        <v>0</v>
      </c>
      <c r="BV103" t="str">
        <f t="shared" si="214"/>
        <v>0</v>
      </c>
      <c r="BW103" t="str">
        <f t="shared" si="215"/>
        <v>0</v>
      </c>
      <c r="BX103" t="str">
        <f t="shared" si="142"/>
        <v>0</v>
      </c>
      <c r="BY103" t="str">
        <f t="shared" si="216"/>
        <v>0</v>
      </c>
      <c r="BZ103" t="str">
        <f t="shared" si="217"/>
        <v>0</v>
      </c>
      <c r="CA103" t="str">
        <f t="shared" si="218"/>
        <v>0</v>
      </c>
      <c r="CB103" t="str">
        <f t="shared" si="219"/>
        <v>0</v>
      </c>
      <c r="CC103" t="str">
        <f t="shared" si="220"/>
        <v>0</v>
      </c>
      <c r="CD103" t="str">
        <f t="shared" si="221"/>
        <v>0</v>
      </c>
      <c r="CE103" t="str">
        <f t="shared" si="222"/>
        <v>0</v>
      </c>
      <c r="CF103" t="str">
        <f t="shared" si="223"/>
        <v>0</v>
      </c>
      <c r="CG103" t="str">
        <f t="shared" si="224"/>
        <v>0</v>
      </c>
      <c r="CH103" t="str">
        <f t="shared" si="225"/>
        <v>0</v>
      </c>
      <c r="CI103" t="str">
        <f t="shared" si="226"/>
        <v>0</v>
      </c>
      <c r="CJ103" t="str">
        <f t="shared" si="227"/>
        <v>0</v>
      </c>
      <c r="CK103" t="str">
        <f t="shared" si="228"/>
        <v>0</v>
      </c>
      <c r="CL103" t="str">
        <f t="shared" si="229"/>
        <v>0</v>
      </c>
      <c r="CM103" t="str">
        <f t="shared" si="230"/>
        <v>0</v>
      </c>
      <c r="CN103" t="str">
        <f t="shared" si="231"/>
        <v>0</v>
      </c>
      <c r="CO103" t="str">
        <f t="shared" si="232"/>
        <v>0</v>
      </c>
      <c r="CP103" t="str">
        <f t="shared" si="233"/>
        <v>0</v>
      </c>
      <c r="CQ103" t="str">
        <f t="shared" si="234"/>
        <v>0</v>
      </c>
      <c r="CR103" t="str">
        <f t="shared" si="235"/>
        <v>0</v>
      </c>
      <c r="CS103" t="str">
        <f t="shared" si="236"/>
        <v>0</v>
      </c>
      <c r="CT103" t="str">
        <f t="shared" si="237"/>
        <v>0</v>
      </c>
      <c r="CU103" t="str">
        <f t="shared" si="238"/>
        <v>0</v>
      </c>
      <c r="CV103" t="str">
        <f t="shared" si="239"/>
        <v>0</v>
      </c>
      <c r="CW103" t="str">
        <f t="shared" si="240"/>
        <v>0</v>
      </c>
      <c r="CX103" t="str">
        <f t="shared" si="241"/>
        <v>0</v>
      </c>
      <c r="CY103" t="str">
        <f t="shared" si="242"/>
        <v>0</v>
      </c>
      <c r="CZ103" t="str">
        <f t="shared" si="243"/>
        <v>0</v>
      </c>
      <c r="DA103" t="str">
        <f t="shared" si="143"/>
        <v>0</v>
      </c>
      <c r="DB103" t="str">
        <f t="shared" si="244"/>
        <v>0</v>
      </c>
      <c r="DC103" t="str">
        <f t="shared" si="245"/>
        <v>0</v>
      </c>
      <c r="DD103" t="str">
        <f t="shared" si="246"/>
        <v>0</v>
      </c>
      <c r="DE103" t="str">
        <f t="shared" si="247"/>
        <v>0</v>
      </c>
      <c r="DF103" t="str">
        <f t="shared" si="248"/>
        <v>0</v>
      </c>
      <c r="DG103" t="str">
        <f t="shared" si="249"/>
        <v>0</v>
      </c>
      <c r="DH103" t="str">
        <f>IF(ISNUMBER(SEARCH("menghindari dorongan fisik,",B103)),"1","0")</f>
        <v>0</v>
      </c>
      <c r="DI103" t="str">
        <f t="shared" si="250"/>
        <v>0</v>
      </c>
      <c r="DJ103" t="str">
        <f t="shared" si="251"/>
        <v>0</v>
      </c>
      <c r="DK103" t="str">
        <f t="shared" si="252"/>
        <v>0</v>
      </c>
      <c r="DL103" t="str">
        <f t="shared" si="253"/>
        <v>0</v>
      </c>
      <c r="DM103" t="str">
        <f t="shared" si="254"/>
        <v>0</v>
      </c>
      <c r="DN103" t="str">
        <f t="shared" si="255"/>
        <v>0</v>
      </c>
      <c r="DO103" t="str">
        <f t="shared" si="256"/>
        <v>0</v>
      </c>
      <c r="DP103" t="str">
        <f t="shared" si="257"/>
        <v>0</v>
      </c>
      <c r="DQ103" t="str">
        <f t="shared" si="258"/>
        <v>0</v>
      </c>
      <c r="DR103" t="str">
        <f t="shared" si="259"/>
        <v>0</v>
      </c>
      <c r="DS103" t="str">
        <f t="shared" si="260"/>
        <v>0</v>
      </c>
      <c r="DT103" t="str">
        <f t="shared" si="261"/>
        <v>0</v>
      </c>
      <c r="DU103" t="str">
        <f t="shared" si="262"/>
        <v>0</v>
      </c>
      <c r="DV103" t="str">
        <f t="shared" si="263"/>
        <v>0</v>
      </c>
      <c r="DW103" t="str">
        <f t="shared" si="264"/>
        <v>0</v>
      </c>
      <c r="DX103" t="str">
        <f t="shared" si="265"/>
        <v>0</v>
      </c>
      <c r="DY103" t="str">
        <f t="shared" si="266"/>
        <v>0</v>
      </c>
      <c r="DZ103" t="str">
        <f t="shared" si="267"/>
        <v>0</v>
      </c>
      <c r="EA103" t="str">
        <f t="shared" si="268"/>
        <v>0</v>
      </c>
      <c r="EB103" t="str">
        <f t="shared" si="269"/>
        <v>0</v>
      </c>
      <c r="EC103" t="str">
        <f t="shared" si="270"/>
        <v>0</v>
      </c>
      <c r="ED103" t="str">
        <f t="shared" si="271"/>
        <v>0</v>
      </c>
      <c r="EE103" t="str">
        <f t="shared" si="272"/>
        <v>0</v>
      </c>
      <c r="EF103" t="str">
        <f t="shared" si="273"/>
        <v>0</v>
      </c>
      <c r="EG103" t="str">
        <f t="shared" si="274"/>
        <v>0</v>
      </c>
      <c r="EH103" t="str">
        <f t="shared" si="275"/>
        <v>0</v>
      </c>
      <c r="EI103" t="str">
        <f t="shared" si="276"/>
        <v>0</v>
      </c>
      <c r="EJ103" t="str">
        <f t="shared" si="277"/>
        <v>0</v>
      </c>
      <c r="EK103" t="str">
        <f t="shared" si="278"/>
        <v>0</v>
      </c>
      <c r="EL103" t="str">
        <f t="shared" si="279"/>
        <v>0</v>
      </c>
      <c r="EM103" t="str">
        <f t="shared" si="280"/>
        <v>0</v>
      </c>
      <c r="EN103" t="str">
        <f t="shared" si="281"/>
        <v>0</v>
      </c>
    </row>
    <row r="104" spans="1:144" ht="39.950000000000003" customHeight="1" x14ac:dyDescent="0.25">
      <c r="A104" t="s">
        <v>237</v>
      </c>
      <c r="C104" t="str">
        <f t="shared" si="282"/>
        <v>0</v>
      </c>
      <c r="D104" t="str">
        <f t="shared" si="144"/>
        <v>0</v>
      </c>
      <c r="E104" t="str">
        <f t="shared" si="145"/>
        <v>0</v>
      </c>
      <c r="F104" t="str">
        <f t="shared" si="146"/>
        <v>0</v>
      </c>
      <c r="G104" t="str">
        <f t="shared" si="147"/>
        <v>0</v>
      </c>
      <c r="H104" t="str">
        <f t="shared" si="148"/>
        <v>0</v>
      </c>
      <c r="I104" t="str">
        <f t="shared" si="149"/>
        <v>0</v>
      </c>
      <c r="J104" t="str">
        <f t="shared" si="150"/>
        <v>0</v>
      </c>
      <c r="K104" t="str">
        <f t="shared" si="151"/>
        <v>0</v>
      </c>
      <c r="L104" t="str">
        <f t="shared" si="152"/>
        <v>0</v>
      </c>
      <c r="M104" t="str">
        <f t="shared" si="153"/>
        <v>0</v>
      </c>
      <c r="N104" t="str">
        <f t="shared" si="154"/>
        <v>0</v>
      </c>
      <c r="O104" t="str">
        <f t="shared" si="155"/>
        <v>0</v>
      </c>
      <c r="P104" t="str">
        <f t="shared" si="156"/>
        <v>0</v>
      </c>
      <c r="Q104" t="str">
        <f t="shared" si="157"/>
        <v>0</v>
      </c>
      <c r="R104" t="str">
        <f t="shared" si="158"/>
        <v>0</v>
      </c>
      <c r="S104" t="str">
        <f t="shared" si="159"/>
        <v>0</v>
      </c>
      <c r="T104" t="str">
        <f t="shared" si="160"/>
        <v>0</v>
      </c>
      <c r="U104" t="str">
        <f t="shared" si="161"/>
        <v>0</v>
      </c>
      <c r="V104" t="str">
        <f t="shared" si="162"/>
        <v>0</v>
      </c>
      <c r="W104" t="str">
        <f t="shared" si="163"/>
        <v>0</v>
      </c>
      <c r="X104" t="str">
        <f t="shared" si="164"/>
        <v>0</v>
      </c>
      <c r="Y104" t="str">
        <f t="shared" si="165"/>
        <v>0</v>
      </c>
      <c r="Z104" t="str">
        <f t="shared" si="166"/>
        <v>0</v>
      </c>
      <c r="AA104" t="str">
        <f t="shared" si="167"/>
        <v>0</v>
      </c>
      <c r="AB104" t="str">
        <f t="shared" si="168"/>
        <v>0</v>
      </c>
      <c r="AC104" t="str">
        <f t="shared" si="169"/>
        <v>0</v>
      </c>
      <c r="AD104" t="str">
        <f t="shared" si="170"/>
        <v>0</v>
      </c>
      <c r="AE104" t="str">
        <f t="shared" si="171"/>
        <v>0</v>
      </c>
      <c r="AF104" t="str">
        <f t="shared" si="172"/>
        <v>0</v>
      </c>
      <c r="AG104" t="str">
        <f t="shared" si="173"/>
        <v>0</v>
      </c>
      <c r="AH104" t="str">
        <f t="shared" si="174"/>
        <v>0</v>
      </c>
      <c r="AI104" t="str">
        <f t="shared" si="175"/>
        <v>0</v>
      </c>
      <c r="AJ104" t="str">
        <f t="shared" si="176"/>
        <v>0</v>
      </c>
      <c r="AK104" t="str">
        <f t="shared" si="177"/>
        <v>0</v>
      </c>
      <c r="AL104" t="str">
        <f t="shared" si="178"/>
        <v>0</v>
      </c>
      <c r="AM104" t="str">
        <f t="shared" si="179"/>
        <v>0</v>
      </c>
      <c r="AN104" t="str">
        <f t="shared" si="180"/>
        <v>0</v>
      </c>
      <c r="AO104" t="str">
        <f t="shared" si="181"/>
        <v>0</v>
      </c>
      <c r="AP104" t="str">
        <f t="shared" si="182"/>
        <v>0</v>
      </c>
      <c r="AQ104" t="str">
        <f t="shared" si="183"/>
        <v>0</v>
      </c>
      <c r="AR104" t="str">
        <f t="shared" si="184"/>
        <v>0</v>
      </c>
      <c r="AS104" t="str">
        <f t="shared" si="185"/>
        <v>0</v>
      </c>
      <c r="AT104" t="str">
        <f t="shared" si="186"/>
        <v>0</v>
      </c>
      <c r="AU104" t="str">
        <f t="shared" si="187"/>
        <v>0</v>
      </c>
      <c r="AV104" t="str">
        <f t="shared" si="188"/>
        <v>0</v>
      </c>
      <c r="AW104" t="str">
        <f t="shared" si="189"/>
        <v>0</v>
      </c>
      <c r="AX104" t="str">
        <f t="shared" si="190"/>
        <v>0</v>
      </c>
      <c r="AY104" t="str">
        <f t="shared" si="191"/>
        <v>0</v>
      </c>
      <c r="AZ104" t="str">
        <f t="shared" si="192"/>
        <v>0</v>
      </c>
      <c r="BA104" t="str">
        <f t="shared" si="193"/>
        <v>0</v>
      </c>
      <c r="BB104" t="str">
        <f t="shared" si="194"/>
        <v>0</v>
      </c>
      <c r="BC104" t="str">
        <f t="shared" si="195"/>
        <v>0</v>
      </c>
      <c r="BD104" t="str">
        <f t="shared" si="196"/>
        <v>0</v>
      </c>
      <c r="BE104" t="str">
        <f t="shared" si="197"/>
        <v>0</v>
      </c>
      <c r="BF104" t="str">
        <f t="shared" si="198"/>
        <v>0</v>
      </c>
      <c r="BG104" t="str">
        <f t="shared" si="199"/>
        <v>0</v>
      </c>
      <c r="BH104" t="str">
        <f t="shared" si="200"/>
        <v>0</v>
      </c>
      <c r="BI104" t="str">
        <f t="shared" si="201"/>
        <v>0</v>
      </c>
      <c r="BJ104" t="str">
        <f t="shared" si="202"/>
        <v>0</v>
      </c>
      <c r="BK104" t="str">
        <f t="shared" si="203"/>
        <v>0</v>
      </c>
      <c r="BL104" t="str">
        <f t="shared" si="204"/>
        <v>0</v>
      </c>
      <c r="BM104" t="str">
        <f t="shared" si="205"/>
        <v>0</v>
      </c>
      <c r="BN104" t="str">
        <f t="shared" si="206"/>
        <v>0</v>
      </c>
      <c r="BO104" t="str">
        <f t="shared" si="207"/>
        <v>0</v>
      </c>
      <c r="BP104" t="str">
        <f t="shared" si="208"/>
        <v>0</v>
      </c>
      <c r="BQ104" t="str">
        <f t="shared" si="209"/>
        <v>0</v>
      </c>
      <c r="BR104" t="str">
        <f t="shared" si="210"/>
        <v>0</v>
      </c>
      <c r="BS104" t="str">
        <f t="shared" si="211"/>
        <v>0</v>
      </c>
      <c r="BT104" t="str">
        <f t="shared" si="212"/>
        <v>0</v>
      </c>
      <c r="BU104" t="str">
        <f t="shared" si="213"/>
        <v>0</v>
      </c>
      <c r="BV104" t="str">
        <f t="shared" si="214"/>
        <v>0</v>
      </c>
      <c r="BW104" t="str">
        <f t="shared" si="215"/>
        <v>0</v>
      </c>
      <c r="BX104" t="str">
        <f t="shared" si="142"/>
        <v>0</v>
      </c>
      <c r="BY104" t="str">
        <f t="shared" si="216"/>
        <v>0</v>
      </c>
      <c r="BZ104" t="str">
        <f t="shared" si="217"/>
        <v>0</v>
      </c>
      <c r="CA104" t="str">
        <f t="shared" si="218"/>
        <v>0</v>
      </c>
      <c r="CB104" t="str">
        <f t="shared" si="219"/>
        <v>0</v>
      </c>
      <c r="CC104" t="str">
        <f t="shared" si="220"/>
        <v>0</v>
      </c>
      <c r="CD104" t="str">
        <f t="shared" si="221"/>
        <v>0</v>
      </c>
      <c r="CE104" t="str">
        <f t="shared" si="222"/>
        <v>0</v>
      </c>
      <c r="CF104" t="str">
        <f t="shared" si="223"/>
        <v>0</v>
      </c>
      <c r="CG104" t="str">
        <f t="shared" si="224"/>
        <v>0</v>
      </c>
      <c r="CH104" t="str">
        <f t="shared" si="225"/>
        <v>0</v>
      </c>
      <c r="CI104" t="str">
        <f t="shared" si="226"/>
        <v>0</v>
      </c>
      <c r="CJ104" t="str">
        <f t="shared" si="227"/>
        <v>0</v>
      </c>
      <c r="CK104" t="str">
        <f t="shared" si="228"/>
        <v>0</v>
      </c>
      <c r="CL104" t="str">
        <f t="shared" si="229"/>
        <v>0</v>
      </c>
      <c r="CM104" t="str">
        <f t="shared" si="230"/>
        <v>0</v>
      </c>
      <c r="CN104" t="str">
        <f t="shared" si="231"/>
        <v>0</v>
      </c>
      <c r="CO104" t="str">
        <f t="shared" si="232"/>
        <v>0</v>
      </c>
      <c r="CP104" t="str">
        <f t="shared" si="233"/>
        <v>0</v>
      </c>
      <c r="CQ104" t="str">
        <f t="shared" si="234"/>
        <v>0</v>
      </c>
      <c r="CR104" t="str">
        <f t="shared" si="235"/>
        <v>0</v>
      </c>
      <c r="CS104" t="str">
        <f t="shared" si="236"/>
        <v>0</v>
      </c>
      <c r="CT104" t="str">
        <f t="shared" si="237"/>
        <v>0</v>
      </c>
      <c r="CU104" t="str">
        <f t="shared" si="238"/>
        <v>0</v>
      </c>
      <c r="CV104" t="str">
        <f t="shared" si="239"/>
        <v>0</v>
      </c>
      <c r="CW104" t="str">
        <f t="shared" si="240"/>
        <v>0</v>
      </c>
      <c r="CX104" t="str">
        <f t="shared" si="241"/>
        <v>0</v>
      </c>
      <c r="CY104" t="str">
        <f t="shared" si="242"/>
        <v>0</v>
      </c>
      <c r="CZ104" t="str">
        <f t="shared" si="243"/>
        <v>0</v>
      </c>
      <c r="DA104" t="str">
        <f t="shared" si="143"/>
        <v>0</v>
      </c>
      <c r="DB104" t="str">
        <f t="shared" si="244"/>
        <v>0</v>
      </c>
      <c r="DC104" t="str">
        <f t="shared" si="245"/>
        <v>0</v>
      </c>
      <c r="DD104" t="str">
        <f t="shared" si="246"/>
        <v>0</v>
      </c>
      <c r="DE104" t="str">
        <f t="shared" si="247"/>
        <v>0</v>
      </c>
      <c r="DF104" t="str">
        <f t="shared" si="248"/>
        <v>0</v>
      </c>
      <c r="DG104" t="str">
        <f t="shared" si="249"/>
        <v>0</v>
      </c>
      <c r="DH104" t="str">
        <f>IF(ISNUMBER(SEARCH("menghindari dorongan fisik,",B104)),"1","0")</f>
        <v>0</v>
      </c>
      <c r="DI104" t="str">
        <f t="shared" si="250"/>
        <v>0</v>
      </c>
      <c r="DJ104" t="str">
        <f t="shared" si="251"/>
        <v>0</v>
      </c>
      <c r="DK104" t="str">
        <f t="shared" si="252"/>
        <v>0</v>
      </c>
      <c r="DL104" t="str">
        <f t="shared" si="253"/>
        <v>0</v>
      </c>
      <c r="DM104" t="str">
        <f t="shared" si="254"/>
        <v>0</v>
      </c>
      <c r="DN104" t="str">
        <f t="shared" si="255"/>
        <v>0</v>
      </c>
      <c r="DO104" t="str">
        <f t="shared" si="256"/>
        <v>0</v>
      </c>
      <c r="DP104" t="str">
        <f t="shared" si="257"/>
        <v>0</v>
      </c>
      <c r="DQ104" t="str">
        <f t="shared" si="258"/>
        <v>0</v>
      </c>
      <c r="DR104" t="str">
        <f t="shared" si="259"/>
        <v>0</v>
      </c>
      <c r="DS104" t="str">
        <f t="shared" si="260"/>
        <v>0</v>
      </c>
      <c r="DT104" t="str">
        <f t="shared" si="261"/>
        <v>0</v>
      </c>
      <c r="DU104" t="str">
        <f t="shared" si="262"/>
        <v>0</v>
      </c>
      <c r="DV104" t="str">
        <f t="shared" si="263"/>
        <v>0</v>
      </c>
      <c r="DW104" t="str">
        <f t="shared" si="264"/>
        <v>0</v>
      </c>
      <c r="DX104" t="str">
        <f t="shared" si="265"/>
        <v>0</v>
      </c>
      <c r="DY104" t="str">
        <f t="shared" si="266"/>
        <v>0</v>
      </c>
      <c r="DZ104" t="str">
        <f t="shared" si="267"/>
        <v>0</v>
      </c>
      <c r="EA104" t="str">
        <f t="shared" si="268"/>
        <v>0</v>
      </c>
      <c r="EB104" t="str">
        <f t="shared" si="269"/>
        <v>0</v>
      </c>
      <c r="EC104" t="str">
        <f t="shared" si="270"/>
        <v>0</v>
      </c>
      <c r="ED104" t="str">
        <f t="shared" si="271"/>
        <v>0</v>
      </c>
      <c r="EE104" t="str">
        <f t="shared" si="272"/>
        <v>0</v>
      </c>
      <c r="EF104" t="str">
        <f t="shared" si="273"/>
        <v>0</v>
      </c>
      <c r="EG104" t="str">
        <f t="shared" si="274"/>
        <v>0</v>
      </c>
      <c r="EH104" t="str">
        <f t="shared" si="275"/>
        <v>0</v>
      </c>
      <c r="EI104" t="str">
        <f t="shared" si="276"/>
        <v>0</v>
      </c>
      <c r="EJ104" t="str">
        <f t="shared" si="277"/>
        <v>0</v>
      </c>
      <c r="EK104" t="str">
        <f t="shared" si="278"/>
        <v>0</v>
      </c>
      <c r="EL104" t="str">
        <f t="shared" si="279"/>
        <v>0</v>
      </c>
      <c r="EM104" t="str">
        <f t="shared" si="280"/>
        <v>0</v>
      </c>
      <c r="EN104" t="str">
        <f t="shared" si="281"/>
        <v>0</v>
      </c>
    </row>
    <row r="105" spans="1:144" ht="39.950000000000003" customHeight="1" x14ac:dyDescent="0.25">
      <c r="A105" t="s">
        <v>238</v>
      </c>
      <c r="C105" t="str">
        <f t="shared" si="282"/>
        <v>0</v>
      </c>
      <c r="D105" t="str">
        <f t="shared" si="144"/>
        <v>0</v>
      </c>
      <c r="E105" t="str">
        <f t="shared" si="145"/>
        <v>0</v>
      </c>
      <c r="F105" t="str">
        <f t="shared" si="146"/>
        <v>0</v>
      </c>
      <c r="G105" t="str">
        <f t="shared" si="147"/>
        <v>0</v>
      </c>
      <c r="H105" t="str">
        <f t="shared" si="148"/>
        <v>0</v>
      </c>
      <c r="I105" t="str">
        <f t="shared" si="149"/>
        <v>0</v>
      </c>
      <c r="J105" t="str">
        <f t="shared" si="150"/>
        <v>0</v>
      </c>
      <c r="K105" t="str">
        <f t="shared" si="151"/>
        <v>0</v>
      </c>
      <c r="L105" t="str">
        <f t="shared" si="152"/>
        <v>0</v>
      </c>
      <c r="M105" t="str">
        <f t="shared" si="153"/>
        <v>0</v>
      </c>
      <c r="N105" t="str">
        <f t="shared" si="154"/>
        <v>0</v>
      </c>
      <c r="O105" t="str">
        <f t="shared" si="155"/>
        <v>0</v>
      </c>
      <c r="P105" t="str">
        <f t="shared" si="156"/>
        <v>0</v>
      </c>
      <c r="Q105" t="str">
        <f t="shared" si="157"/>
        <v>0</v>
      </c>
      <c r="R105" t="str">
        <f t="shared" si="158"/>
        <v>0</v>
      </c>
      <c r="S105" t="str">
        <f t="shared" si="159"/>
        <v>0</v>
      </c>
      <c r="T105" t="str">
        <f t="shared" si="160"/>
        <v>0</v>
      </c>
      <c r="U105" t="str">
        <f t="shared" si="161"/>
        <v>0</v>
      </c>
      <c r="V105" t="str">
        <f t="shared" si="162"/>
        <v>0</v>
      </c>
      <c r="W105" t="str">
        <f t="shared" si="163"/>
        <v>0</v>
      </c>
      <c r="X105" t="str">
        <f t="shared" si="164"/>
        <v>0</v>
      </c>
      <c r="Y105" t="str">
        <f t="shared" si="165"/>
        <v>0</v>
      </c>
      <c r="Z105" t="str">
        <f t="shared" si="166"/>
        <v>0</v>
      </c>
      <c r="AA105" t="str">
        <f t="shared" si="167"/>
        <v>0</v>
      </c>
      <c r="AB105" t="str">
        <f t="shared" si="168"/>
        <v>0</v>
      </c>
      <c r="AC105" t="str">
        <f t="shared" si="169"/>
        <v>0</v>
      </c>
      <c r="AD105" t="str">
        <f t="shared" si="170"/>
        <v>0</v>
      </c>
      <c r="AE105" t="str">
        <f t="shared" si="171"/>
        <v>0</v>
      </c>
      <c r="AF105" t="str">
        <f t="shared" si="172"/>
        <v>0</v>
      </c>
      <c r="AG105" t="str">
        <f t="shared" si="173"/>
        <v>0</v>
      </c>
      <c r="AH105" t="str">
        <f t="shared" si="174"/>
        <v>0</v>
      </c>
      <c r="AI105" t="str">
        <f t="shared" si="175"/>
        <v>0</v>
      </c>
      <c r="AJ105" t="str">
        <f t="shared" si="176"/>
        <v>0</v>
      </c>
      <c r="AK105" t="str">
        <f t="shared" si="177"/>
        <v>0</v>
      </c>
      <c r="AL105" t="str">
        <f t="shared" si="178"/>
        <v>0</v>
      </c>
      <c r="AM105" t="str">
        <f t="shared" si="179"/>
        <v>0</v>
      </c>
      <c r="AN105" t="str">
        <f t="shared" si="180"/>
        <v>0</v>
      </c>
      <c r="AO105" t="str">
        <f t="shared" si="181"/>
        <v>0</v>
      </c>
      <c r="AP105" t="str">
        <f t="shared" si="182"/>
        <v>0</v>
      </c>
      <c r="AQ105" t="str">
        <f t="shared" si="183"/>
        <v>0</v>
      </c>
      <c r="AR105" t="str">
        <f t="shared" si="184"/>
        <v>0</v>
      </c>
      <c r="AS105" t="str">
        <f t="shared" si="185"/>
        <v>0</v>
      </c>
      <c r="AT105" t="str">
        <f t="shared" si="186"/>
        <v>0</v>
      </c>
      <c r="AU105" t="str">
        <f t="shared" si="187"/>
        <v>0</v>
      </c>
      <c r="AV105" t="str">
        <f t="shared" si="188"/>
        <v>0</v>
      </c>
      <c r="AW105" t="str">
        <f t="shared" si="189"/>
        <v>0</v>
      </c>
      <c r="AX105" t="str">
        <f t="shared" si="190"/>
        <v>0</v>
      </c>
      <c r="AY105" t="str">
        <f t="shared" si="191"/>
        <v>0</v>
      </c>
      <c r="AZ105" t="str">
        <f t="shared" si="192"/>
        <v>0</v>
      </c>
      <c r="BA105" t="str">
        <f t="shared" si="193"/>
        <v>0</v>
      </c>
      <c r="BB105" t="str">
        <f t="shared" si="194"/>
        <v>0</v>
      </c>
      <c r="BC105" t="str">
        <f t="shared" si="195"/>
        <v>0</v>
      </c>
      <c r="BD105" t="str">
        <f t="shared" si="196"/>
        <v>0</v>
      </c>
      <c r="BE105" t="str">
        <f t="shared" si="197"/>
        <v>0</v>
      </c>
      <c r="BF105" t="str">
        <f t="shared" si="198"/>
        <v>0</v>
      </c>
      <c r="BG105" t="str">
        <f t="shared" si="199"/>
        <v>0</v>
      </c>
      <c r="BH105" t="str">
        <f t="shared" si="200"/>
        <v>0</v>
      </c>
      <c r="BI105" t="str">
        <f t="shared" si="201"/>
        <v>0</v>
      </c>
      <c r="BJ105" t="str">
        <f t="shared" si="202"/>
        <v>0</v>
      </c>
      <c r="BK105" t="str">
        <f t="shared" si="203"/>
        <v>0</v>
      </c>
      <c r="BL105" t="str">
        <f t="shared" si="204"/>
        <v>0</v>
      </c>
      <c r="BM105" t="str">
        <f t="shared" si="205"/>
        <v>0</v>
      </c>
      <c r="BN105" t="str">
        <f t="shared" si="206"/>
        <v>0</v>
      </c>
      <c r="BO105" t="str">
        <f t="shared" si="207"/>
        <v>0</v>
      </c>
      <c r="BP105" t="str">
        <f t="shared" si="208"/>
        <v>0</v>
      </c>
      <c r="BQ105" t="str">
        <f t="shared" si="209"/>
        <v>0</v>
      </c>
      <c r="BR105" t="str">
        <f t="shared" si="210"/>
        <v>0</v>
      </c>
      <c r="BS105" t="str">
        <f t="shared" si="211"/>
        <v>0</v>
      </c>
      <c r="BT105" t="str">
        <f t="shared" si="212"/>
        <v>0</v>
      </c>
      <c r="BU105" t="str">
        <f t="shared" si="213"/>
        <v>0</v>
      </c>
      <c r="BV105" t="str">
        <f t="shared" si="214"/>
        <v>0</v>
      </c>
      <c r="BW105" t="str">
        <f t="shared" si="215"/>
        <v>0</v>
      </c>
      <c r="BX105" t="str">
        <f t="shared" si="142"/>
        <v>0</v>
      </c>
      <c r="BY105" t="str">
        <f t="shared" si="216"/>
        <v>0</v>
      </c>
      <c r="BZ105" t="str">
        <f t="shared" si="217"/>
        <v>0</v>
      </c>
      <c r="CA105" t="str">
        <f t="shared" si="218"/>
        <v>0</v>
      </c>
      <c r="CB105" t="str">
        <f t="shared" si="219"/>
        <v>0</v>
      </c>
      <c r="CC105" t="str">
        <f t="shared" si="220"/>
        <v>0</v>
      </c>
      <c r="CD105" t="str">
        <f t="shared" si="221"/>
        <v>0</v>
      </c>
      <c r="CE105" t="str">
        <f t="shared" si="222"/>
        <v>0</v>
      </c>
      <c r="CF105" t="str">
        <f t="shared" si="223"/>
        <v>0</v>
      </c>
      <c r="CG105" t="str">
        <f t="shared" si="224"/>
        <v>0</v>
      </c>
      <c r="CH105" t="str">
        <f t="shared" si="225"/>
        <v>0</v>
      </c>
      <c r="CI105" t="str">
        <f t="shared" si="226"/>
        <v>0</v>
      </c>
      <c r="CJ105" t="str">
        <f t="shared" si="227"/>
        <v>0</v>
      </c>
      <c r="CK105" t="str">
        <f t="shared" si="228"/>
        <v>0</v>
      </c>
      <c r="CL105" t="str">
        <f t="shared" si="229"/>
        <v>0</v>
      </c>
      <c r="CM105" t="str">
        <f t="shared" si="230"/>
        <v>0</v>
      </c>
      <c r="CN105" t="str">
        <f t="shared" si="231"/>
        <v>0</v>
      </c>
      <c r="CO105" t="str">
        <f t="shared" si="232"/>
        <v>0</v>
      </c>
      <c r="CP105" t="str">
        <f t="shared" si="233"/>
        <v>0</v>
      </c>
      <c r="CQ105" t="str">
        <f t="shared" si="234"/>
        <v>0</v>
      </c>
      <c r="CR105" t="str">
        <f t="shared" si="235"/>
        <v>0</v>
      </c>
      <c r="CS105" t="str">
        <f t="shared" si="236"/>
        <v>0</v>
      </c>
      <c r="CT105" t="str">
        <f t="shared" si="237"/>
        <v>0</v>
      </c>
      <c r="CU105" t="str">
        <f t="shared" si="238"/>
        <v>0</v>
      </c>
      <c r="CV105" t="str">
        <f t="shared" si="239"/>
        <v>0</v>
      </c>
      <c r="CW105" t="str">
        <f t="shared" si="240"/>
        <v>0</v>
      </c>
      <c r="CX105" t="str">
        <f t="shared" si="241"/>
        <v>0</v>
      </c>
      <c r="CY105" t="str">
        <f t="shared" si="242"/>
        <v>0</v>
      </c>
      <c r="CZ105" t="str">
        <f t="shared" si="243"/>
        <v>0</v>
      </c>
      <c r="DA105" t="str">
        <f t="shared" si="143"/>
        <v>0</v>
      </c>
      <c r="DB105" t="str">
        <f t="shared" si="244"/>
        <v>0</v>
      </c>
      <c r="DC105" t="str">
        <f t="shared" si="245"/>
        <v>0</v>
      </c>
      <c r="DD105" t="str">
        <f t="shared" si="246"/>
        <v>0</v>
      </c>
      <c r="DE105" t="str">
        <f t="shared" si="247"/>
        <v>0</v>
      </c>
      <c r="DF105" t="str">
        <f t="shared" si="248"/>
        <v>0</v>
      </c>
      <c r="DG105" t="str">
        <f t="shared" si="249"/>
        <v>0</v>
      </c>
      <c r="DH105" t="str">
        <f>IF(ISNUMBER(SEARCH("menghindari dorongan fisik,",B105)),"1","0")</f>
        <v>0</v>
      </c>
      <c r="DI105" t="str">
        <f t="shared" si="250"/>
        <v>0</v>
      </c>
      <c r="DJ105" t="str">
        <f t="shared" si="251"/>
        <v>0</v>
      </c>
      <c r="DK105" t="str">
        <f t="shared" si="252"/>
        <v>0</v>
      </c>
      <c r="DL105" t="str">
        <f t="shared" si="253"/>
        <v>0</v>
      </c>
      <c r="DM105" t="str">
        <f t="shared" si="254"/>
        <v>0</v>
      </c>
      <c r="DN105" t="str">
        <f t="shared" si="255"/>
        <v>0</v>
      </c>
      <c r="DO105" t="str">
        <f t="shared" si="256"/>
        <v>0</v>
      </c>
      <c r="DP105" t="str">
        <f t="shared" si="257"/>
        <v>0</v>
      </c>
      <c r="DQ105" t="str">
        <f t="shared" si="258"/>
        <v>0</v>
      </c>
      <c r="DR105" t="str">
        <f t="shared" si="259"/>
        <v>0</v>
      </c>
      <c r="DS105" t="str">
        <f t="shared" si="260"/>
        <v>0</v>
      </c>
      <c r="DT105" t="str">
        <f t="shared" si="261"/>
        <v>0</v>
      </c>
      <c r="DU105" t="str">
        <f t="shared" si="262"/>
        <v>0</v>
      </c>
      <c r="DV105" t="str">
        <f t="shared" si="263"/>
        <v>0</v>
      </c>
      <c r="DW105" t="str">
        <f t="shared" si="264"/>
        <v>0</v>
      </c>
      <c r="DX105" t="str">
        <f t="shared" si="265"/>
        <v>0</v>
      </c>
      <c r="DY105" t="str">
        <f t="shared" si="266"/>
        <v>0</v>
      </c>
      <c r="DZ105" t="str">
        <f t="shared" si="267"/>
        <v>0</v>
      </c>
      <c r="EA105" t="str">
        <f t="shared" si="268"/>
        <v>0</v>
      </c>
      <c r="EB105" t="str">
        <f t="shared" si="269"/>
        <v>0</v>
      </c>
      <c r="EC105" t="str">
        <f t="shared" si="270"/>
        <v>0</v>
      </c>
      <c r="ED105" t="str">
        <f t="shared" si="271"/>
        <v>0</v>
      </c>
      <c r="EE105" t="str">
        <f t="shared" si="272"/>
        <v>0</v>
      </c>
      <c r="EF105" t="str">
        <f t="shared" si="273"/>
        <v>0</v>
      </c>
      <c r="EG105" t="str">
        <f t="shared" si="274"/>
        <v>0</v>
      </c>
      <c r="EH105" t="str">
        <f t="shared" si="275"/>
        <v>0</v>
      </c>
      <c r="EI105" t="str">
        <f t="shared" si="276"/>
        <v>0</v>
      </c>
      <c r="EJ105" t="str">
        <f t="shared" si="277"/>
        <v>0</v>
      </c>
      <c r="EK105" t="str">
        <f t="shared" si="278"/>
        <v>0</v>
      </c>
      <c r="EL105" t="str">
        <f t="shared" si="279"/>
        <v>0</v>
      </c>
      <c r="EM105" t="str">
        <f t="shared" si="280"/>
        <v>0</v>
      </c>
      <c r="EN105" t="str">
        <f t="shared" si="281"/>
        <v>0</v>
      </c>
    </row>
    <row r="106" spans="1:144" ht="39.950000000000003" customHeight="1" x14ac:dyDescent="0.25">
      <c r="A106" t="s">
        <v>239</v>
      </c>
      <c r="C106" t="str">
        <f t="shared" si="282"/>
        <v>0</v>
      </c>
      <c r="D106" t="str">
        <f t="shared" si="144"/>
        <v>0</v>
      </c>
      <c r="E106" t="str">
        <f t="shared" si="145"/>
        <v>0</v>
      </c>
      <c r="F106" t="str">
        <f t="shared" si="146"/>
        <v>0</v>
      </c>
      <c r="G106" t="str">
        <f t="shared" si="147"/>
        <v>0</v>
      </c>
      <c r="H106" t="str">
        <f t="shared" si="148"/>
        <v>0</v>
      </c>
      <c r="I106" t="str">
        <f t="shared" si="149"/>
        <v>0</v>
      </c>
      <c r="J106" t="str">
        <f t="shared" si="150"/>
        <v>0</v>
      </c>
      <c r="K106" t="str">
        <f t="shared" si="151"/>
        <v>0</v>
      </c>
      <c r="L106" t="str">
        <f t="shared" si="152"/>
        <v>0</v>
      </c>
      <c r="M106" t="str">
        <f t="shared" si="153"/>
        <v>0</v>
      </c>
      <c r="N106" t="str">
        <f t="shared" si="154"/>
        <v>0</v>
      </c>
      <c r="O106" t="str">
        <f t="shared" si="155"/>
        <v>0</v>
      </c>
      <c r="P106" t="str">
        <f t="shared" si="156"/>
        <v>0</v>
      </c>
      <c r="Q106" t="str">
        <f t="shared" si="157"/>
        <v>0</v>
      </c>
      <c r="R106" t="str">
        <f t="shared" si="158"/>
        <v>0</v>
      </c>
      <c r="S106" t="str">
        <f t="shared" si="159"/>
        <v>0</v>
      </c>
      <c r="T106" t="str">
        <f t="shared" si="160"/>
        <v>0</v>
      </c>
      <c r="U106" t="str">
        <f t="shared" si="161"/>
        <v>0</v>
      </c>
      <c r="V106" t="str">
        <f t="shared" si="162"/>
        <v>0</v>
      </c>
      <c r="W106" t="str">
        <f t="shared" si="163"/>
        <v>0</v>
      </c>
      <c r="X106" t="str">
        <f t="shared" si="164"/>
        <v>0</v>
      </c>
      <c r="Y106" t="str">
        <f t="shared" si="165"/>
        <v>0</v>
      </c>
      <c r="Z106" t="str">
        <f t="shared" si="166"/>
        <v>0</v>
      </c>
      <c r="AA106" t="str">
        <f t="shared" si="167"/>
        <v>0</v>
      </c>
      <c r="AB106" t="str">
        <f t="shared" si="168"/>
        <v>0</v>
      </c>
      <c r="AC106" t="str">
        <f t="shared" si="169"/>
        <v>0</v>
      </c>
      <c r="AD106" t="str">
        <f t="shared" si="170"/>
        <v>0</v>
      </c>
      <c r="AE106" t="str">
        <f t="shared" si="171"/>
        <v>0</v>
      </c>
      <c r="AF106" t="str">
        <f t="shared" si="172"/>
        <v>0</v>
      </c>
      <c r="AG106" t="str">
        <f t="shared" si="173"/>
        <v>0</v>
      </c>
      <c r="AH106" t="str">
        <f t="shared" si="174"/>
        <v>0</v>
      </c>
      <c r="AI106" t="str">
        <f t="shared" si="175"/>
        <v>0</v>
      </c>
      <c r="AJ106" t="str">
        <f t="shared" si="176"/>
        <v>0</v>
      </c>
      <c r="AK106" t="str">
        <f t="shared" si="177"/>
        <v>0</v>
      </c>
      <c r="AL106" t="str">
        <f t="shared" si="178"/>
        <v>0</v>
      </c>
      <c r="AM106" t="str">
        <f t="shared" si="179"/>
        <v>0</v>
      </c>
      <c r="AN106" t="str">
        <f t="shared" si="180"/>
        <v>0</v>
      </c>
      <c r="AO106" t="str">
        <f t="shared" si="181"/>
        <v>0</v>
      </c>
      <c r="AP106" t="str">
        <f t="shared" si="182"/>
        <v>0</v>
      </c>
      <c r="AQ106" t="str">
        <f t="shared" si="183"/>
        <v>0</v>
      </c>
      <c r="AR106" t="str">
        <f t="shared" si="184"/>
        <v>0</v>
      </c>
      <c r="AS106" t="str">
        <f t="shared" si="185"/>
        <v>0</v>
      </c>
      <c r="AT106" t="str">
        <f t="shared" si="186"/>
        <v>0</v>
      </c>
      <c r="AU106" t="str">
        <f t="shared" si="187"/>
        <v>0</v>
      </c>
      <c r="AV106" t="str">
        <f t="shared" si="188"/>
        <v>0</v>
      </c>
      <c r="AW106" t="str">
        <f t="shared" si="189"/>
        <v>0</v>
      </c>
      <c r="AX106" t="str">
        <f t="shared" si="190"/>
        <v>0</v>
      </c>
      <c r="AY106" t="str">
        <f t="shared" si="191"/>
        <v>0</v>
      </c>
      <c r="AZ106" t="str">
        <f t="shared" si="192"/>
        <v>0</v>
      </c>
      <c r="BA106" t="str">
        <f t="shared" si="193"/>
        <v>0</v>
      </c>
      <c r="BB106" t="str">
        <f t="shared" si="194"/>
        <v>0</v>
      </c>
      <c r="BC106" t="str">
        <f t="shared" si="195"/>
        <v>0</v>
      </c>
      <c r="BD106" t="str">
        <f t="shared" si="196"/>
        <v>0</v>
      </c>
      <c r="BE106" t="str">
        <f t="shared" si="197"/>
        <v>0</v>
      </c>
      <c r="BF106" t="str">
        <f t="shared" si="198"/>
        <v>0</v>
      </c>
      <c r="BG106" t="str">
        <f t="shared" si="199"/>
        <v>0</v>
      </c>
      <c r="BH106" t="str">
        <f t="shared" si="200"/>
        <v>0</v>
      </c>
      <c r="BI106" t="str">
        <f t="shared" si="201"/>
        <v>0</v>
      </c>
      <c r="BJ106" t="str">
        <f t="shared" si="202"/>
        <v>0</v>
      </c>
      <c r="BK106" t="str">
        <f t="shared" si="203"/>
        <v>0</v>
      </c>
      <c r="BL106" t="str">
        <f t="shared" si="204"/>
        <v>0</v>
      </c>
      <c r="BM106" t="str">
        <f t="shared" si="205"/>
        <v>0</v>
      </c>
      <c r="BN106" t="str">
        <f t="shared" si="206"/>
        <v>0</v>
      </c>
      <c r="BO106" t="str">
        <f t="shared" si="207"/>
        <v>0</v>
      </c>
      <c r="BP106" t="str">
        <f t="shared" si="208"/>
        <v>0</v>
      </c>
      <c r="BQ106" t="str">
        <f t="shared" si="209"/>
        <v>0</v>
      </c>
      <c r="BR106" t="str">
        <f t="shared" si="210"/>
        <v>0</v>
      </c>
      <c r="BS106" t="str">
        <f t="shared" si="211"/>
        <v>0</v>
      </c>
      <c r="BT106" t="str">
        <f t="shared" si="212"/>
        <v>0</v>
      </c>
      <c r="BU106" t="str">
        <f t="shared" si="213"/>
        <v>0</v>
      </c>
      <c r="BV106" t="str">
        <f t="shared" si="214"/>
        <v>0</v>
      </c>
      <c r="BW106" t="str">
        <f t="shared" si="215"/>
        <v>0</v>
      </c>
      <c r="BX106" t="str">
        <f t="shared" si="142"/>
        <v>0</v>
      </c>
      <c r="BY106" t="str">
        <f t="shared" si="216"/>
        <v>0</v>
      </c>
      <c r="BZ106" t="str">
        <f t="shared" si="217"/>
        <v>0</v>
      </c>
      <c r="CA106" t="str">
        <f t="shared" si="218"/>
        <v>0</v>
      </c>
      <c r="CB106" t="str">
        <f t="shared" si="219"/>
        <v>0</v>
      </c>
      <c r="CC106" t="str">
        <f t="shared" si="220"/>
        <v>0</v>
      </c>
      <c r="CD106" t="str">
        <f t="shared" si="221"/>
        <v>0</v>
      </c>
      <c r="CE106" t="str">
        <f t="shared" si="222"/>
        <v>0</v>
      </c>
      <c r="CF106" t="str">
        <f t="shared" si="223"/>
        <v>0</v>
      </c>
      <c r="CG106" t="str">
        <f t="shared" si="224"/>
        <v>0</v>
      </c>
      <c r="CH106" t="str">
        <f t="shared" si="225"/>
        <v>0</v>
      </c>
      <c r="CI106" t="str">
        <f t="shared" si="226"/>
        <v>0</v>
      </c>
      <c r="CJ106" t="str">
        <f t="shared" si="227"/>
        <v>0</v>
      </c>
      <c r="CK106" t="str">
        <f t="shared" si="228"/>
        <v>0</v>
      </c>
      <c r="CL106" t="str">
        <f t="shared" si="229"/>
        <v>0</v>
      </c>
      <c r="CM106" t="str">
        <f t="shared" si="230"/>
        <v>0</v>
      </c>
      <c r="CN106" t="str">
        <f t="shared" si="231"/>
        <v>0</v>
      </c>
      <c r="CO106" t="str">
        <f t="shared" si="232"/>
        <v>0</v>
      </c>
      <c r="CP106" t="str">
        <f t="shared" si="233"/>
        <v>0</v>
      </c>
      <c r="CQ106" t="str">
        <f t="shared" si="234"/>
        <v>0</v>
      </c>
      <c r="CR106" t="str">
        <f t="shared" si="235"/>
        <v>0</v>
      </c>
      <c r="CS106" t="str">
        <f t="shared" si="236"/>
        <v>0</v>
      </c>
      <c r="CT106" t="str">
        <f t="shared" si="237"/>
        <v>0</v>
      </c>
      <c r="CU106" t="str">
        <f t="shared" si="238"/>
        <v>0</v>
      </c>
      <c r="CV106" t="str">
        <f t="shared" si="239"/>
        <v>0</v>
      </c>
      <c r="CW106" t="str">
        <f t="shared" si="240"/>
        <v>0</v>
      </c>
      <c r="CX106" t="str">
        <f t="shared" si="241"/>
        <v>0</v>
      </c>
      <c r="CY106" t="str">
        <f t="shared" si="242"/>
        <v>0</v>
      </c>
      <c r="CZ106" t="str">
        <f t="shared" si="243"/>
        <v>0</v>
      </c>
      <c r="DA106" t="str">
        <f t="shared" si="143"/>
        <v>0</v>
      </c>
      <c r="DB106" t="str">
        <f t="shared" si="244"/>
        <v>0</v>
      </c>
      <c r="DC106" t="str">
        <f t="shared" si="245"/>
        <v>0</v>
      </c>
      <c r="DD106" t="str">
        <f t="shared" si="246"/>
        <v>0</v>
      </c>
      <c r="DE106" t="str">
        <f t="shared" si="247"/>
        <v>0</v>
      </c>
      <c r="DF106" t="str">
        <f t="shared" si="248"/>
        <v>0</v>
      </c>
      <c r="DG106" t="str">
        <f t="shared" si="249"/>
        <v>0</v>
      </c>
      <c r="DH106" t="str">
        <f>IF(ISNUMBER(SEARCH("menghindari dorongan fisik,",B106)),"1","0")</f>
        <v>0</v>
      </c>
      <c r="DI106" t="str">
        <f t="shared" si="250"/>
        <v>0</v>
      </c>
      <c r="DJ106" t="str">
        <f t="shared" si="251"/>
        <v>0</v>
      </c>
      <c r="DK106" t="str">
        <f t="shared" si="252"/>
        <v>0</v>
      </c>
      <c r="DL106" t="str">
        <f t="shared" si="253"/>
        <v>0</v>
      </c>
      <c r="DM106" t="str">
        <f t="shared" si="254"/>
        <v>0</v>
      </c>
      <c r="DN106" t="str">
        <f t="shared" si="255"/>
        <v>0</v>
      </c>
      <c r="DO106" t="str">
        <f t="shared" si="256"/>
        <v>0</v>
      </c>
      <c r="DP106" t="str">
        <f t="shared" si="257"/>
        <v>0</v>
      </c>
      <c r="DQ106" t="str">
        <f t="shared" si="258"/>
        <v>0</v>
      </c>
      <c r="DR106" t="str">
        <f t="shared" si="259"/>
        <v>0</v>
      </c>
      <c r="DS106" t="str">
        <f t="shared" si="260"/>
        <v>0</v>
      </c>
      <c r="DT106" t="str">
        <f t="shared" si="261"/>
        <v>0</v>
      </c>
      <c r="DU106" t="str">
        <f t="shared" si="262"/>
        <v>0</v>
      </c>
      <c r="DV106" t="str">
        <f t="shared" si="263"/>
        <v>0</v>
      </c>
      <c r="DW106" t="str">
        <f t="shared" si="264"/>
        <v>0</v>
      </c>
      <c r="DX106" t="str">
        <f t="shared" si="265"/>
        <v>0</v>
      </c>
      <c r="DY106" t="str">
        <f t="shared" si="266"/>
        <v>0</v>
      </c>
      <c r="DZ106" t="str">
        <f t="shared" si="267"/>
        <v>0</v>
      </c>
      <c r="EA106" t="str">
        <f t="shared" si="268"/>
        <v>0</v>
      </c>
      <c r="EB106" t="str">
        <f t="shared" si="269"/>
        <v>0</v>
      </c>
      <c r="EC106" t="str">
        <f t="shared" si="270"/>
        <v>0</v>
      </c>
      <c r="ED106" t="str">
        <f t="shared" si="271"/>
        <v>0</v>
      </c>
      <c r="EE106" t="str">
        <f t="shared" si="272"/>
        <v>0</v>
      </c>
      <c r="EF106" t="str">
        <f t="shared" si="273"/>
        <v>0</v>
      </c>
      <c r="EG106" t="str">
        <f t="shared" si="274"/>
        <v>0</v>
      </c>
      <c r="EH106" t="str">
        <f t="shared" si="275"/>
        <v>0</v>
      </c>
      <c r="EI106" t="str">
        <f t="shared" si="276"/>
        <v>0</v>
      </c>
      <c r="EJ106" t="str">
        <f t="shared" si="277"/>
        <v>0</v>
      </c>
      <c r="EK106" t="str">
        <f t="shared" si="278"/>
        <v>0</v>
      </c>
      <c r="EL106" t="str">
        <f t="shared" si="279"/>
        <v>0</v>
      </c>
      <c r="EM106" t="str">
        <f t="shared" si="280"/>
        <v>0</v>
      </c>
      <c r="EN106" t="str">
        <f t="shared" si="281"/>
        <v>0</v>
      </c>
    </row>
    <row r="107" spans="1:144" ht="39.950000000000003" customHeight="1" x14ac:dyDescent="0.25">
      <c r="A107" t="s">
        <v>240</v>
      </c>
      <c r="C107" t="str">
        <f t="shared" si="282"/>
        <v>0</v>
      </c>
      <c r="D107" t="str">
        <f t="shared" si="144"/>
        <v>0</v>
      </c>
      <c r="E107" t="str">
        <f t="shared" si="145"/>
        <v>0</v>
      </c>
      <c r="F107" t="str">
        <f t="shared" si="146"/>
        <v>0</v>
      </c>
      <c r="G107" t="str">
        <f t="shared" si="147"/>
        <v>0</v>
      </c>
      <c r="H107" t="str">
        <f t="shared" si="148"/>
        <v>0</v>
      </c>
      <c r="I107" t="str">
        <f t="shared" si="149"/>
        <v>0</v>
      </c>
      <c r="J107" t="str">
        <f t="shared" si="150"/>
        <v>0</v>
      </c>
      <c r="K107" t="str">
        <f t="shared" si="151"/>
        <v>0</v>
      </c>
      <c r="L107" t="str">
        <f t="shared" si="152"/>
        <v>0</v>
      </c>
      <c r="M107" t="str">
        <f t="shared" si="153"/>
        <v>0</v>
      </c>
      <c r="N107" t="str">
        <f t="shared" si="154"/>
        <v>0</v>
      </c>
      <c r="O107" t="str">
        <f t="shared" si="155"/>
        <v>0</v>
      </c>
      <c r="P107" t="str">
        <f t="shared" si="156"/>
        <v>0</v>
      </c>
      <c r="Q107" t="str">
        <f t="shared" si="157"/>
        <v>0</v>
      </c>
      <c r="R107" t="str">
        <f t="shared" si="158"/>
        <v>0</v>
      </c>
      <c r="S107" t="str">
        <f t="shared" si="159"/>
        <v>0</v>
      </c>
      <c r="T107" t="str">
        <f t="shared" si="160"/>
        <v>0</v>
      </c>
      <c r="U107" t="str">
        <f t="shared" si="161"/>
        <v>0</v>
      </c>
      <c r="V107" t="str">
        <f t="shared" si="162"/>
        <v>0</v>
      </c>
      <c r="W107" t="str">
        <f t="shared" si="163"/>
        <v>0</v>
      </c>
      <c r="X107" t="str">
        <f t="shared" si="164"/>
        <v>0</v>
      </c>
      <c r="Y107" t="str">
        <f t="shared" si="165"/>
        <v>0</v>
      </c>
      <c r="Z107" t="str">
        <f t="shared" si="166"/>
        <v>0</v>
      </c>
      <c r="AA107" t="str">
        <f t="shared" si="167"/>
        <v>0</v>
      </c>
      <c r="AB107" t="str">
        <f t="shared" si="168"/>
        <v>0</v>
      </c>
      <c r="AC107" t="str">
        <f t="shared" si="169"/>
        <v>0</v>
      </c>
      <c r="AD107" t="str">
        <f t="shared" si="170"/>
        <v>0</v>
      </c>
      <c r="AE107" t="str">
        <f t="shared" si="171"/>
        <v>0</v>
      </c>
      <c r="AF107" t="str">
        <f t="shared" si="172"/>
        <v>0</v>
      </c>
      <c r="AG107" t="str">
        <f t="shared" si="173"/>
        <v>0</v>
      </c>
      <c r="AH107" t="str">
        <f t="shared" si="174"/>
        <v>0</v>
      </c>
      <c r="AI107" t="str">
        <f t="shared" si="175"/>
        <v>0</v>
      </c>
      <c r="AJ107" t="str">
        <f t="shared" si="176"/>
        <v>0</v>
      </c>
      <c r="AK107" t="str">
        <f t="shared" si="177"/>
        <v>0</v>
      </c>
      <c r="AL107" t="str">
        <f t="shared" si="178"/>
        <v>0</v>
      </c>
      <c r="AM107" t="str">
        <f t="shared" si="179"/>
        <v>0</v>
      </c>
      <c r="AN107" t="str">
        <f t="shared" si="180"/>
        <v>0</v>
      </c>
      <c r="AO107" t="str">
        <f t="shared" si="181"/>
        <v>0</v>
      </c>
      <c r="AP107" t="str">
        <f t="shared" si="182"/>
        <v>0</v>
      </c>
      <c r="AQ107" t="str">
        <f t="shared" si="183"/>
        <v>0</v>
      </c>
      <c r="AR107" t="str">
        <f t="shared" si="184"/>
        <v>0</v>
      </c>
      <c r="AS107" t="str">
        <f t="shared" si="185"/>
        <v>0</v>
      </c>
      <c r="AT107" t="str">
        <f t="shared" si="186"/>
        <v>0</v>
      </c>
      <c r="AU107" t="str">
        <f t="shared" si="187"/>
        <v>0</v>
      </c>
      <c r="AV107" t="str">
        <f t="shared" si="188"/>
        <v>0</v>
      </c>
      <c r="AW107" t="str">
        <f t="shared" si="189"/>
        <v>0</v>
      </c>
      <c r="AX107" t="str">
        <f t="shared" si="190"/>
        <v>0</v>
      </c>
      <c r="AY107" t="str">
        <f t="shared" si="191"/>
        <v>0</v>
      </c>
      <c r="AZ107" t="str">
        <f t="shared" si="192"/>
        <v>0</v>
      </c>
      <c r="BA107" t="str">
        <f t="shared" si="193"/>
        <v>0</v>
      </c>
      <c r="BB107" t="str">
        <f t="shared" si="194"/>
        <v>0</v>
      </c>
      <c r="BC107" t="str">
        <f t="shared" si="195"/>
        <v>0</v>
      </c>
      <c r="BD107" t="str">
        <f t="shared" si="196"/>
        <v>0</v>
      </c>
      <c r="BE107" t="str">
        <f t="shared" si="197"/>
        <v>0</v>
      </c>
      <c r="BF107" t="str">
        <f t="shared" si="198"/>
        <v>0</v>
      </c>
      <c r="BG107" t="str">
        <f t="shared" si="199"/>
        <v>0</v>
      </c>
      <c r="BH107" t="str">
        <f t="shared" si="200"/>
        <v>0</v>
      </c>
      <c r="BI107" t="str">
        <f t="shared" si="201"/>
        <v>0</v>
      </c>
      <c r="BJ107" t="str">
        <f t="shared" si="202"/>
        <v>0</v>
      </c>
      <c r="BK107" t="str">
        <f t="shared" si="203"/>
        <v>0</v>
      </c>
      <c r="BL107" t="str">
        <f t="shared" si="204"/>
        <v>0</v>
      </c>
      <c r="BM107" t="str">
        <f t="shared" si="205"/>
        <v>0</v>
      </c>
      <c r="BN107" t="str">
        <f t="shared" si="206"/>
        <v>0</v>
      </c>
      <c r="BO107" t="str">
        <f t="shared" si="207"/>
        <v>0</v>
      </c>
      <c r="BP107" t="str">
        <f t="shared" si="208"/>
        <v>0</v>
      </c>
      <c r="BQ107" t="str">
        <f t="shared" si="209"/>
        <v>0</v>
      </c>
      <c r="BR107" t="str">
        <f t="shared" si="210"/>
        <v>0</v>
      </c>
      <c r="BS107" t="str">
        <f t="shared" si="211"/>
        <v>0</v>
      </c>
      <c r="BT107" t="str">
        <f t="shared" si="212"/>
        <v>0</v>
      </c>
      <c r="BU107" t="str">
        <f t="shared" si="213"/>
        <v>0</v>
      </c>
      <c r="BV107" t="str">
        <f t="shared" si="214"/>
        <v>0</v>
      </c>
      <c r="BW107" t="str">
        <f t="shared" si="215"/>
        <v>0</v>
      </c>
      <c r="BX107" t="str">
        <f t="shared" si="142"/>
        <v>0</v>
      </c>
      <c r="BY107" t="str">
        <f t="shared" si="216"/>
        <v>0</v>
      </c>
      <c r="BZ107" t="str">
        <f t="shared" si="217"/>
        <v>0</v>
      </c>
      <c r="CA107" t="str">
        <f t="shared" si="218"/>
        <v>0</v>
      </c>
      <c r="CB107" t="str">
        <f t="shared" si="219"/>
        <v>0</v>
      </c>
      <c r="CC107" t="str">
        <f t="shared" si="220"/>
        <v>0</v>
      </c>
      <c r="CD107" t="str">
        <f t="shared" si="221"/>
        <v>0</v>
      </c>
      <c r="CE107" t="str">
        <f t="shared" si="222"/>
        <v>0</v>
      </c>
      <c r="CF107" t="str">
        <f t="shared" si="223"/>
        <v>0</v>
      </c>
      <c r="CG107" t="str">
        <f t="shared" si="224"/>
        <v>0</v>
      </c>
      <c r="CH107" t="str">
        <f t="shared" si="225"/>
        <v>0</v>
      </c>
      <c r="CI107" t="str">
        <f t="shared" si="226"/>
        <v>0</v>
      </c>
      <c r="CJ107" t="str">
        <f t="shared" si="227"/>
        <v>0</v>
      </c>
      <c r="CK107" t="str">
        <f t="shared" si="228"/>
        <v>0</v>
      </c>
      <c r="CL107" t="str">
        <f t="shared" si="229"/>
        <v>0</v>
      </c>
      <c r="CM107" t="str">
        <f t="shared" si="230"/>
        <v>0</v>
      </c>
      <c r="CN107" t="str">
        <f t="shared" si="231"/>
        <v>0</v>
      </c>
      <c r="CO107" t="str">
        <f t="shared" si="232"/>
        <v>0</v>
      </c>
      <c r="CP107" t="str">
        <f t="shared" si="233"/>
        <v>0</v>
      </c>
      <c r="CQ107" t="str">
        <f t="shared" si="234"/>
        <v>0</v>
      </c>
      <c r="CR107" t="str">
        <f t="shared" si="235"/>
        <v>0</v>
      </c>
      <c r="CS107" t="str">
        <f t="shared" si="236"/>
        <v>0</v>
      </c>
      <c r="CT107" t="str">
        <f t="shared" si="237"/>
        <v>0</v>
      </c>
      <c r="CU107" t="str">
        <f t="shared" si="238"/>
        <v>0</v>
      </c>
      <c r="CV107" t="str">
        <f t="shared" si="239"/>
        <v>0</v>
      </c>
      <c r="CW107" t="str">
        <f t="shared" si="240"/>
        <v>0</v>
      </c>
      <c r="CX107" t="str">
        <f t="shared" si="241"/>
        <v>0</v>
      </c>
      <c r="CY107" t="str">
        <f t="shared" si="242"/>
        <v>0</v>
      </c>
      <c r="CZ107" t="str">
        <f t="shared" si="243"/>
        <v>0</v>
      </c>
      <c r="DA107" t="str">
        <f t="shared" si="143"/>
        <v>0</v>
      </c>
      <c r="DB107" t="str">
        <f t="shared" si="244"/>
        <v>0</v>
      </c>
      <c r="DC107" t="str">
        <f t="shared" si="245"/>
        <v>0</v>
      </c>
      <c r="DD107" t="str">
        <f t="shared" si="246"/>
        <v>0</v>
      </c>
      <c r="DE107" t="str">
        <f t="shared" si="247"/>
        <v>0</v>
      </c>
      <c r="DF107" t="str">
        <f t="shared" si="248"/>
        <v>0</v>
      </c>
      <c r="DG107" t="str">
        <f t="shared" si="249"/>
        <v>0</v>
      </c>
      <c r="DH107" t="str">
        <f>IF(ISNUMBER(SEARCH("menghindari dorongan fisik,",B107)),"1","0")</f>
        <v>0</v>
      </c>
      <c r="DI107" t="str">
        <f t="shared" si="250"/>
        <v>0</v>
      </c>
      <c r="DJ107" t="str">
        <f t="shared" si="251"/>
        <v>0</v>
      </c>
      <c r="DK107" t="str">
        <f t="shared" si="252"/>
        <v>0</v>
      </c>
      <c r="DL107" t="str">
        <f t="shared" si="253"/>
        <v>0</v>
      </c>
      <c r="DM107" t="str">
        <f t="shared" si="254"/>
        <v>0</v>
      </c>
      <c r="DN107" t="str">
        <f t="shared" si="255"/>
        <v>0</v>
      </c>
      <c r="DO107" t="str">
        <f t="shared" si="256"/>
        <v>0</v>
      </c>
      <c r="DP107" t="str">
        <f t="shared" si="257"/>
        <v>0</v>
      </c>
      <c r="DQ107" t="str">
        <f t="shared" si="258"/>
        <v>0</v>
      </c>
      <c r="DR107" t="str">
        <f t="shared" si="259"/>
        <v>0</v>
      </c>
      <c r="DS107" t="str">
        <f t="shared" si="260"/>
        <v>0</v>
      </c>
      <c r="DT107" t="str">
        <f t="shared" si="261"/>
        <v>0</v>
      </c>
      <c r="DU107" t="str">
        <f t="shared" si="262"/>
        <v>0</v>
      </c>
      <c r="DV107" t="str">
        <f t="shared" si="263"/>
        <v>0</v>
      </c>
      <c r="DW107" t="str">
        <f t="shared" si="264"/>
        <v>0</v>
      </c>
      <c r="DX107" t="str">
        <f t="shared" si="265"/>
        <v>0</v>
      </c>
      <c r="DY107" t="str">
        <f t="shared" si="266"/>
        <v>0</v>
      </c>
      <c r="DZ107" t="str">
        <f t="shared" si="267"/>
        <v>0</v>
      </c>
      <c r="EA107" t="str">
        <f t="shared" si="268"/>
        <v>0</v>
      </c>
      <c r="EB107" t="str">
        <f t="shared" si="269"/>
        <v>0</v>
      </c>
      <c r="EC107" t="str">
        <f t="shared" si="270"/>
        <v>0</v>
      </c>
      <c r="ED107" t="str">
        <f t="shared" si="271"/>
        <v>0</v>
      </c>
      <c r="EE107" t="str">
        <f t="shared" si="272"/>
        <v>0</v>
      </c>
      <c r="EF107" t="str">
        <f t="shared" si="273"/>
        <v>0</v>
      </c>
      <c r="EG107" t="str">
        <f t="shared" si="274"/>
        <v>0</v>
      </c>
      <c r="EH107" t="str">
        <f t="shared" si="275"/>
        <v>0</v>
      </c>
      <c r="EI107" t="str">
        <f t="shared" si="276"/>
        <v>0</v>
      </c>
      <c r="EJ107" t="str">
        <f t="shared" si="277"/>
        <v>0</v>
      </c>
      <c r="EK107" t="str">
        <f t="shared" si="278"/>
        <v>0</v>
      </c>
      <c r="EL107" t="str">
        <f t="shared" si="279"/>
        <v>0</v>
      </c>
      <c r="EM107" t="str">
        <f t="shared" si="280"/>
        <v>0</v>
      </c>
      <c r="EN107" t="str">
        <f t="shared" si="281"/>
        <v>0</v>
      </c>
    </row>
    <row r="108" spans="1:144" ht="39.950000000000003" customHeight="1" x14ac:dyDescent="0.25">
      <c r="A108" t="s">
        <v>241</v>
      </c>
      <c r="C108" t="str">
        <f t="shared" si="282"/>
        <v>0</v>
      </c>
      <c r="D108" t="str">
        <f t="shared" si="144"/>
        <v>0</v>
      </c>
      <c r="E108" t="str">
        <f t="shared" si="145"/>
        <v>0</v>
      </c>
      <c r="F108" t="str">
        <f t="shared" si="146"/>
        <v>0</v>
      </c>
      <c r="G108" t="str">
        <f t="shared" si="147"/>
        <v>0</v>
      </c>
      <c r="H108" t="str">
        <f t="shared" si="148"/>
        <v>0</v>
      </c>
      <c r="I108" t="str">
        <f t="shared" si="149"/>
        <v>0</v>
      </c>
      <c r="J108" t="str">
        <f t="shared" si="150"/>
        <v>0</v>
      </c>
      <c r="K108" t="str">
        <f t="shared" si="151"/>
        <v>0</v>
      </c>
      <c r="L108" t="str">
        <f t="shared" si="152"/>
        <v>0</v>
      </c>
      <c r="M108" t="str">
        <f t="shared" si="153"/>
        <v>0</v>
      </c>
      <c r="N108" t="str">
        <f t="shared" si="154"/>
        <v>0</v>
      </c>
      <c r="O108" t="str">
        <f t="shared" si="155"/>
        <v>0</v>
      </c>
      <c r="P108" t="str">
        <f t="shared" si="156"/>
        <v>0</v>
      </c>
      <c r="Q108" t="str">
        <f t="shared" si="157"/>
        <v>0</v>
      </c>
      <c r="R108" t="str">
        <f t="shared" si="158"/>
        <v>0</v>
      </c>
      <c r="S108" t="str">
        <f t="shared" si="159"/>
        <v>0</v>
      </c>
      <c r="T108" t="str">
        <f t="shared" si="160"/>
        <v>0</v>
      </c>
      <c r="U108" t="str">
        <f t="shared" si="161"/>
        <v>0</v>
      </c>
      <c r="V108" t="str">
        <f t="shared" si="162"/>
        <v>0</v>
      </c>
      <c r="W108" t="str">
        <f t="shared" si="163"/>
        <v>0</v>
      </c>
      <c r="X108" t="str">
        <f t="shared" si="164"/>
        <v>0</v>
      </c>
      <c r="Y108" t="str">
        <f t="shared" si="165"/>
        <v>0</v>
      </c>
      <c r="Z108" t="str">
        <f t="shared" si="166"/>
        <v>0</v>
      </c>
      <c r="AA108" t="str">
        <f t="shared" si="167"/>
        <v>0</v>
      </c>
      <c r="AB108" t="str">
        <f t="shared" si="168"/>
        <v>0</v>
      </c>
      <c r="AC108" t="str">
        <f t="shared" si="169"/>
        <v>0</v>
      </c>
      <c r="AD108" t="str">
        <f t="shared" si="170"/>
        <v>0</v>
      </c>
      <c r="AE108" t="str">
        <f t="shared" si="171"/>
        <v>0</v>
      </c>
      <c r="AF108" t="str">
        <f t="shared" si="172"/>
        <v>0</v>
      </c>
      <c r="AG108" t="str">
        <f t="shared" si="173"/>
        <v>0</v>
      </c>
      <c r="AH108" t="str">
        <f t="shared" si="174"/>
        <v>0</v>
      </c>
      <c r="AI108" t="str">
        <f t="shared" si="175"/>
        <v>0</v>
      </c>
      <c r="AJ108" t="str">
        <f t="shared" si="176"/>
        <v>0</v>
      </c>
      <c r="AK108" t="str">
        <f t="shared" si="177"/>
        <v>0</v>
      </c>
      <c r="AL108" t="str">
        <f t="shared" si="178"/>
        <v>0</v>
      </c>
      <c r="AM108" t="str">
        <f t="shared" si="179"/>
        <v>0</v>
      </c>
      <c r="AN108" t="str">
        <f t="shared" si="180"/>
        <v>0</v>
      </c>
      <c r="AO108" t="str">
        <f t="shared" si="181"/>
        <v>0</v>
      </c>
      <c r="AP108" t="str">
        <f t="shared" si="182"/>
        <v>0</v>
      </c>
      <c r="AQ108" t="str">
        <f t="shared" si="183"/>
        <v>0</v>
      </c>
      <c r="AR108" t="str">
        <f t="shared" si="184"/>
        <v>0</v>
      </c>
      <c r="AS108" t="str">
        <f t="shared" si="185"/>
        <v>0</v>
      </c>
      <c r="AT108" t="str">
        <f t="shared" si="186"/>
        <v>0</v>
      </c>
      <c r="AU108" t="str">
        <f t="shared" si="187"/>
        <v>0</v>
      </c>
      <c r="AV108" t="str">
        <f t="shared" si="188"/>
        <v>0</v>
      </c>
      <c r="AW108" t="str">
        <f t="shared" si="189"/>
        <v>0</v>
      </c>
      <c r="AX108" t="str">
        <f t="shared" si="190"/>
        <v>0</v>
      </c>
      <c r="AY108" t="str">
        <f t="shared" si="191"/>
        <v>0</v>
      </c>
      <c r="AZ108" t="str">
        <f t="shared" si="192"/>
        <v>0</v>
      </c>
      <c r="BA108" t="str">
        <f t="shared" si="193"/>
        <v>0</v>
      </c>
      <c r="BB108" t="str">
        <f t="shared" si="194"/>
        <v>0</v>
      </c>
      <c r="BC108" t="str">
        <f t="shared" si="195"/>
        <v>0</v>
      </c>
      <c r="BD108" t="str">
        <f t="shared" si="196"/>
        <v>0</v>
      </c>
      <c r="BE108" t="str">
        <f t="shared" si="197"/>
        <v>0</v>
      </c>
      <c r="BF108" t="str">
        <f t="shared" si="198"/>
        <v>0</v>
      </c>
      <c r="BG108" t="str">
        <f t="shared" si="199"/>
        <v>0</v>
      </c>
      <c r="BH108" t="str">
        <f t="shared" si="200"/>
        <v>0</v>
      </c>
      <c r="BI108" t="str">
        <f t="shared" si="201"/>
        <v>0</v>
      </c>
      <c r="BJ108" t="str">
        <f t="shared" si="202"/>
        <v>0</v>
      </c>
      <c r="BK108" t="str">
        <f t="shared" si="203"/>
        <v>0</v>
      </c>
      <c r="BL108" t="str">
        <f t="shared" si="204"/>
        <v>0</v>
      </c>
      <c r="BM108" t="str">
        <f t="shared" si="205"/>
        <v>0</v>
      </c>
      <c r="BN108" t="str">
        <f t="shared" si="206"/>
        <v>0</v>
      </c>
      <c r="BO108" t="str">
        <f t="shared" si="207"/>
        <v>0</v>
      </c>
      <c r="BP108" t="str">
        <f t="shared" si="208"/>
        <v>0</v>
      </c>
      <c r="BQ108" t="str">
        <f t="shared" si="209"/>
        <v>0</v>
      </c>
      <c r="BR108" t="str">
        <f t="shared" si="210"/>
        <v>0</v>
      </c>
      <c r="BS108" t="str">
        <f t="shared" si="211"/>
        <v>0</v>
      </c>
      <c r="BT108" t="str">
        <f t="shared" si="212"/>
        <v>0</v>
      </c>
      <c r="BU108" t="str">
        <f t="shared" si="213"/>
        <v>0</v>
      </c>
      <c r="BV108" t="str">
        <f t="shared" si="214"/>
        <v>0</v>
      </c>
      <c r="BW108" t="str">
        <f t="shared" si="215"/>
        <v>0</v>
      </c>
      <c r="BX108" t="str">
        <f t="shared" si="142"/>
        <v>0</v>
      </c>
      <c r="BY108" t="str">
        <f t="shared" si="216"/>
        <v>0</v>
      </c>
      <c r="BZ108" t="str">
        <f t="shared" si="217"/>
        <v>0</v>
      </c>
      <c r="CA108" t="str">
        <f t="shared" si="218"/>
        <v>0</v>
      </c>
      <c r="CB108" t="str">
        <f t="shared" si="219"/>
        <v>0</v>
      </c>
      <c r="CC108" t="str">
        <f t="shared" si="220"/>
        <v>0</v>
      </c>
      <c r="CD108" t="str">
        <f t="shared" si="221"/>
        <v>0</v>
      </c>
      <c r="CE108" t="str">
        <f t="shared" si="222"/>
        <v>0</v>
      </c>
      <c r="CF108" t="str">
        <f t="shared" si="223"/>
        <v>0</v>
      </c>
      <c r="CG108" t="str">
        <f t="shared" si="224"/>
        <v>0</v>
      </c>
      <c r="CH108" t="str">
        <f t="shared" si="225"/>
        <v>0</v>
      </c>
      <c r="CI108" t="str">
        <f t="shared" si="226"/>
        <v>0</v>
      </c>
      <c r="CJ108" t="str">
        <f t="shared" si="227"/>
        <v>0</v>
      </c>
      <c r="CK108" t="str">
        <f t="shared" si="228"/>
        <v>0</v>
      </c>
      <c r="CL108" t="str">
        <f t="shared" si="229"/>
        <v>0</v>
      </c>
      <c r="CM108" t="str">
        <f t="shared" si="230"/>
        <v>0</v>
      </c>
      <c r="CN108" t="str">
        <f t="shared" si="231"/>
        <v>0</v>
      </c>
      <c r="CO108" t="str">
        <f t="shared" si="232"/>
        <v>0</v>
      </c>
      <c r="CP108" t="str">
        <f t="shared" si="233"/>
        <v>0</v>
      </c>
      <c r="CQ108" t="str">
        <f t="shared" si="234"/>
        <v>0</v>
      </c>
      <c r="CR108" t="str">
        <f t="shared" si="235"/>
        <v>0</v>
      </c>
      <c r="CS108" t="str">
        <f t="shared" si="236"/>
        <v>0</v>
      </c>
      <c r="CT108" t="str">
        <f t="shared" si="237"/>
        <v>0</v>
      </c>
      <c r="CU108" t="str">
        <f t="shared" si="238"/>
        <v>0</v>
      </c>
      <c r="CV108" t="str">
        <f t="shared" si="239"/>
        <v>0</v>
      </c>
      <c r="CW108" t="str">
        <f t="shared" si="240"/>
        <v>0</v>
      </c>
      <c r="CX108" t="str">
        <f t="shared" si="241"/>
        <v>0</v>
      </c>
      <c r="CY108" t="str">
        <f t="shared" si="242"/>
        <v>0</v>
      </c>
      <c r="CZ108" t="str">
        <f t="shared" si="243"/>
        <v>0</v>
      </c>
      <c r="DA108" t="str">
        <f t="shared" si="143"/>
        <v>0</v>
      </c>
      <c r="DB108" t="str">
        <f t="shared" si="244"/>
        <v>0</v>
      </c>
      <c r="DC108" t="str">
        <f t="shared" si="245"/>
        <v>0</v>
      </c>
      <c r="DD108" t="str">
        <f t="shared" si="246"/>
        <v>0</v>
      </c>
      <c r="DE108" t="str">
        <f t="shared" si="247"/>
        <v>0</v>
      </c>
      <c r="DF108" t="str">
        <f t="shared" si="248"/>
        <v>0</v>
      </c>
      <c r="DG108" t="str">
        <f t="shared" si="249"/>
        <v>0</v>
      </c>
      <c r="DH108" t="str">
        <f>IF(ISNUMBER(SEARCH("menghindari dorongan fisik,",B108)),"1","0")</f>
        <v>0</v>
      </c>
      <c r="DI108" t="str">
        <f t="shared" si="250"/>
        <v>0</v>
      </c>
      <c r="DJ108" t="str">
        <f t="shared" si="251"/>
        <v>0</v>
      </c>
      <c r="DK108" t="str">
        <f t="shared" si="252"/>
        <v>0</v>
      </c>
      <c r="DL108" t="str">
        <f t="shared" si="253"/>
        <v>0</v>
      </c>
      <c r="DM108" t="str">
        <f t="shared" si="254"/>
        <v>0</v>
      </c>
      <c r="DN108" t="str">
        <f t="shared" si="255"/>
        <v>0</v>
      </c>
      <c r="DO108" t="str">
        <f t="shared" si="256"/>
        <v>0</v>
      </c>
      <c r="DP108" t="str">
        <f t="shared" si="257"/>
        <v>0</v>
      </c>
      <c r="DQ108" t="str">
        <f t="shared" si="258"/>
        <v>0</v>
      </c>
      <c r="DR108" t="str">
        <f t="shared" si="259"/>
        <v>0</v>
      </c>
      <c r="DS108" t="str">
        <f t="shared" si="260"/>
        <v>0</v>
      </c>
      <c r="DT108" t="str">
        <f t="shared" si="261"/>
        <v>0</v>
      </c>
      <c r="DU108" t="str">
        <f t="shared" si="262"/>
        <v>0</v>
      </c>
      <c r="DV108" t="str">
        <f t="shared" si="263"/>
        <v>0</v>
      </c>
      <c r="DW108" t="str">
        <f t="shared" si="264"/>
        <v>0</v>
      </c>
      <c r="DX108" t="str">
        <f t="shared" si="265"/>
        <v>0</v>
      </c>
      <c r="DY108" t="str">
        <f t="shared" si="266"/>
        <v>0</v>
      </c>
      <c r="DZ108" t="str">
        <f t="shared" si="267"/>
        <v>0</v>
      </c>
      <c r="EA108" t="str">
        <f t="shared" si="268"/>
        <v>0</v>
      </c>
      <c r="EB108" t="str">
        <f t="shared" si="269"/>
        <v>0</v>
      </c>
      <c r="EC108" t="str">
        <f t="shared" si="270"/>
        <v>0</v>
      </c>
      <c r="ED108" t="str">
        <f t="shared" si="271"/>
        <v>0</v>
      </c>
      <c r="EE108" t="str">
        <f t="shared" si="272"/>
        <v>0</v>
      </c>
      <c r="EF108" t="str">
        <f t="shared" si="273"/>
        <v>0</v>
      </c>
      <c r="EG108" t="str">
        <f t="shared" si="274"/>
        <v>0</v>
      </c>
      <c r="EH108" t="str">
        <f t="shared" si="275"/>
        <v>0</v>
      </c>
      <c r="EI108" t="str">
        <f t="shared" si="276"/>
        <v>0</v>
      </c>
      <c r="EJ108" t="str">
        <f t="shared" si="277"/>
        <v>0</v>
      </c>
      <c r="EK108" t="str">
        <f t="shared" si="278"/>
        <v>0</v>
      </c>
      <c r="EL108" t="str">
        <f t="shared" si="279"/>
        <v>0</v>
      </c>
      <c r="EM108" t="str">
        <f t="shared" si="280"/>
        <v>0</v>
      </c>
      <c r="EN108" t="str">
        <f t="shared" si="281"/>
        <v>0</v>
      </c>
    </row>
    <row r="109" spans="1:144" ht="39.950000000000003" customHeight="1" x14ac:dyDescent="0.25">
      <c r="A109" t="s">
        <v>242</v>
      </c>
      <c r="C109" t="str">
        <f t="shared" si="282"/>
        <v>0</v>
      </c>
      <c r="D109" t="str">
        <f t="shared" si="144"/>
        <v>0</v>
      </c>
      <c r="E109" t="str">
        <f t="shared" si="145"/>
        <v>0</v>
      </c>
      <c r="F109" t="str">
        <f t="shared" si="146"/>
        <v>0</v>
      </c>
      <c r="G109" t="str">
        <f t="shared" si="147"/>
        <v>0</v>
      </c>
      <c r="H109" t="str">
        <f t="shared" si="148"/>
        <v>0</v>
      </c>
      <c r="I109" t="str">
        <f t="shared" si="149"/>
        <v>0</v>
      </c>
      <c r="J109" t="str">
        <f t="shared" si="150"/>
        <v>0</v>
      </c>
      <c r="K109" t="str">
        <f t="shared" si="151"/>
        <v>0</v>
      </c>
      <c r="L109" t="str">
        <f t="shared" si="152"/>
        <v>0</v>
      </c>
      <c r="M109" t="str">
        <f t="shared" si="153"/>
        <v>0</v>
      </c>
      <c r="N109" t="str">
        <f t="shared" si="154"/>
        <v>0</v>
      </c>
      <c r="O109" t="str">
        <f t="shared" si="155"/>
        <v>0</v>
      </c>
      <c r="P109" t="str">
        <f t="shared" si="156"/>
        <v>0</v>
      </c>
      <c r="Q109" t="str">
        <f t="shared" si="157"/>
        <v>0</v>
      </c>
      <c r="R109" t="str">
        <f t="shared" si="158"/>
        <v>0</v>
      </c>
      <c r="S109" t="str">
        <f t="shared" si="159"/>
        <v>0</v>
      </c>
      <c r="T109" t="str">
        <f t="shared" si="160"/>
        <v>0</v>
      </c>
      <c r="U109" t="str">
        <f t="shared" si="161"/>
        <v>0</v>
      </c>
      <c r="V109" t="str">
        <f t="shared" si="162"/>
        <v>0</v>
      </c>
      <c r="W109" t="str">
        <f t="shared" si="163"/>
        <v>0</v>
      </c>
      <c r="X109" t="str">
        <f t="shared" si="164"/>
        <v>0</v>
      </c>
      <c r="Y109" t="str">
        <f t="shared" si="165"/>
        <v>0</v>
      </c>
      <c r="Z109" t="str">
        <f t="shared" si="166"/>
        <v>0</v>
      </c>
      <c r="AA109" t="str">
        <f t="shared" si="167"/>
        <v>0</v>
      </c>
      <c r="AB109" t="str">
        <f t="shared" si="168"/>
        <v>0</v>
      </c>
      <c r="AC109" t="str">
        <f t="shared" si="169"/>
        <v>0</v>
      </c>
      <c r="AD109" t="str">
        <f t="shared" si="170"/>
        <v>0</v>
      </c>
      <c r="AE109" t="str">
        <f t="shared" si="171"/>
        <v>0</v>
      </c>
      <c r="AF109" t="str">
        <f t="shared" si="172"/>
        <v>0</v>
      </c>
      <c r="AG109" t="str">
        <f t="shared" si="173"/>
        <v>0</v>
      </c>
      <c r="AH109" t="str">
        <f t="shared" si="174"/>
        <v>0</v>
      </c>
      <c r="AI109" t="str">
        <f t="shared" si="175"/>
        <v>0</v>
      </c>
      <c r="AJ109" t="str">
        <f t="shared" si="176"/>
        <v>0</v>
      </c>
      <c r="AK109" t="str">
        <f t="shared" si="177"/>
        <v>0</v>
      </c>
      <c r="AL109" t="str">
        <f t="shared" si="178"/>
        <v>0</v>
      </c>
      <c r="AM109" t="str">
        <f t="shared" si="179"/>
        <v>0</v>
      </c>
      <c r="AN109" t="str">
        <f t="shared" si="180"/>
        <v>0</v>
      </c>
      <c r="AO109" t="str">
        <f t="shared" si="181"/>
        <v>0</v>
      </c>
      <c r="AP109" t="str">
        <f t="shared" si="182"/>
        <v>0</v>
      </c>
      <c r="AQ109" t="str">
        <f t="shared" si="183"/>
        <v>0</v>
      </c>
      <c r="AR109" t="str">
        <f t="shared" si="184"/>
        <v>0</v>
      </c>
      <c r="AS109" t="str">
        <f t="shared" si="185"/>
        <v>0</v>
      </c>
      <c r="AT109" t="str">
        <f t="shared" si="186"/>
        <v>0</v>
      </c>
      <c r="AU109" t="str">
        <f t="shared" si="187"/>
        <v>0</v>
      </c>
      <c r="AV109" t="str">
        <f t="shared" si="188"/>
        <v>0</v>
      </c>
      <c r="AW109" t="str">
        <f t="shared" si="189"/>
        <v>0</v>
      </c>
      <c r="AX109" t="str">
        <f t="shared" si="190"/>
        <v>0</v>
      </c>
      <c r="AY109" t="str">
        <f t="shared" si="191"/>
        <v>0</v>
      </c>
      <c r="AZ109" t="str">
        <f t="shared" si="192"/>
        <v>0</v>
      </c>
      <c r="BA109" t="str">
        <f t="shared" si="193"/>
        <v>0</v>
      </c>
      <c r="BB109" t="str">
        <f t="shared" si="194"/>
        <v>0</v>
      </c>
      <c r="BC109" t="str">
        <f t="shared" si="195"/>
        <v>0</v>
      </c>
      <c r="BD109" t="str">
        <f t="shared" si="196"/>
        <v>0</v>
      </c>
      <c r="BE109" t="str">
        <f t="shared" si="197"/>
        <v>0</v>
      </c>
      <c r="BF109" t="str">
        <f t="shared" si="198"/>
        <v>0</v>
      </c>
      <c r="BG109" t="str">
        <f t="shared" si="199"/>
        <v>0</v>
      </c>
      <c r="BH109" t="str">
        <f t="shared" si="200"/>
        <v>0</v>
      </c>
      <c r="BI109" t="str">
        <f t="shared" si="201"/>
        <v>0</v>
      </c>
      <c r="BJ109" t="str">
        <f t="shared" si="202"/>
        <v>0</v>
      </c>
      <c r="BK109" t="str">
        <f t="shared" si="203"/>
        <v>0</v>
      </c>
      <c r="BL109" t="str">
        <f t="shared" si="204"/>
        <v>0</v>
      </c>
      <c r="BM109" t="str">
        <f t="shared" si="205"/>
        <v>0</v>
      </c>
      <c r="BN109" t="str">
        <f t="shared" si="206"/>
        <v>0</v>
      </c>
      <c r="BO109" t="str">
        <f t="shared" si="207"/>
        <v>0</v>
      </c>
      <c r="BP109" t="str">
        <f t="shared" si="208"/>
        <v>0</v>
      </c>
      <c r="BQ109" t="str">
        <f t="shared" si="209"/>
        <v>0</v>
      </c>
      <c r="BR109" t="str">
        <f t="shared" si="210"/>
        <v>0</v>
      </c>
      <c r="BS109" t="str">
        <f t="shared" si="211"/>
        <v>0</v>
      </c>
      <c r="BT109" t="str">
        <f t="shared" si="212"/>
        <v>0</v>
      </c>
      <c r="BU109" t="str">
        <f t="shared" si="213"/>
        <v>0</v>
      </c>
      <c r="BV109" t="str">
        <f t="shared" si="214"/>
        <v>0</v>
      </c>
      <c r="BW109" t="str">
        <f t="shared" si="215"/>
        <v>0</v>
      </c>
      <c r="BX109" t="str">
        <f t="shared" si="142"/>
        <v>0</v>
      </c>
      <c r="BY109" t="str">
        <f t="shared" si="216"/>
        <v>0</v>
      </c>
      <c r="BZ109" t="str">
        <f t="shared" si="217"/>
        <v>0</v>
      </c>
      <c r="CA109" t="str">
        <f t="shared" si="218"/>
        <v>0</v>
      </c>
      <c r="CB109" t="str">
        <f t="shared" si="219"/>
        <v>0</v>
      </c>
      <c r="CC109" t="str">
        <f t="shared" si="220"/>
        <v>0</v>
      </c>
      <c r="CD109" t="str">
        <f t="shared" si="221"/>
        <v>0</v>
      </c>
      <c r="CE109" t="str">
        <f t="shared" si="222"/>
        <v>0</v>
      </c>
      <c r="CF109" t="str">
        <f t="shared" si="223"/>
        <v>0</v>
      </c>
      <c r="CG109" t="str">
        <f t="shared" si="224"/>
        <v>0</v>
      </c>
      <c r="CH109" t="str">
        <f t="shared" si="225"/>
        <v>0</v>
      </c>
      <c r="CI109" t="str">
        <f t="shared" si="226"/>
        <v>0</v>
      </c>
      <c r="CJ109" t="str">
        <f t="shared" si="227"/>
        <v>0</v>
      </c>
      <c r="CK109" t="str">
        <f t="shared" si="228"/>
        <v>0</v>
      </c>
      <c r="CL109" t="str">
        <f t="shared" si="229"/>
        <v>0</v>
      </c>
      <c r="CM109" t="str">
        <f t="shared" si="230"/>
        <v>0</v>
      </c>
      <c r="CN109" t="str">
        <f t="shared" si="231"/>
        <v>0</v>
      </c>
      <c r="CO109" t="str">
        <f t="shared" si="232"/>
        <v>0</v>
      </c>
      <c r="CP109" t="str">
        <f t="shared" si="233"/>
        <v>0</v>
      </c>
      <c r="CQ109" t="str">
        <f t="shared" si="234"/>
        <v>0</v>
      </c>
      <c r="CR109" t="str">
        <f t="shared" si="235"/>
        <v>0</v>
      </c>
      <c r="CS109" t="str">
        <f t="shared" si="236"/>
        <v>0</v>
      </c>
      <c r="CT109" t="str">
        <f t="shared" si="237"/>
        <v>0</v>
      </c>
      <c r="CU109" t="str">
        <f t="shared" si="238"/>
        <v>0</v>
      </c>
      <c r="CV109" t="str">
        <f t="shared" si="239"/>
        <v>0</v>
      </c>
      <c r="CW109" t="str">
        <f t="shared" si="240"/>
        <v>0</v>
      </c>
      <c r="CX109" t="str">
        <f t="shared" si="241"/>
        <v>0</v>
      </c>
      <c r="CY109" t="str">
        <f t="shared" si="242"/>
        <v>0</v>
      </c>
      <c r="CZ109" t="str">
        <f t="shared" si="243"/>
        <v>0</v>
      </c>
      <c r="DA109" t="str">
        <f t="shared" si="143"/>
        <v>0</v>
      </c>
      <c r="DB109" t="str">
        <f t="shared" si="244"/>
        <v>0</v>
      </c>
      <c r="DC109" t="str">
        <f t="shared" si="245"/>
        <v>0</v>
      </c>
      <c r="DD109" t="str">
        <f t="shared" si="246"/>
        <v>0</v>
      </c>
      <c r="DE109" t="str">
        <f t="shared" si="247"/>
        <v>0</v>
      </c>
      <c r="DF109" t="str">
        <f t="shared" si="248"/>
        <v>0</v>
      </c>
      <c r="DG109" t="str">
        <f t="shared" si="249"/>
        <v>0</v>
      </c>
      <c r="DH109" t="str">
        <f>IF(ISNUMBER(SEARCH("menghindari dorongan fisik,",B109)),"1","0")</f>
        <v>0</v>
      </c>
      <c r="DI109" t="str">
        <f t="shared" si="250"/>
        <v>0</v>
      </c>
      <c r="DJ109" t="str">
        <f t="shared" si="251"/>
        <v>0</v>
      </c>
      <c r="DK109" t="str">
        <f t="shared" si="252"/>
        <v>0</v>
      </c>
      <c r="DL109" t="str">
        <f t="shared" si="253"/>
        <v>0</v>
      </c>
      <c r="DM109" t="str">
        <f t="shared" si="254"/>
        <v>0</v>
      </c>
      <c r="DN109" t="str">
        <f t="shared" si="255"/>
        <v>0</v>
      </c>
      <c r="DO109" t="str">
        <f t="shared" si="256"/>
        <v>0</v>
      </c>
      <c r="DP109" t="str">
        <f t="shared" si="257"/>
        <v>0</v>
      </c>
      <c r="DQ109" t="str">
        <f t="shared" si="258"/>
        <v>0</v>
      </c>
      <c r="DR109" t="str">
        <f t="shared" si="259"/>
        <v>0</v>
      </c>
      <c r="DS109" t="str">
        <f t="shared" si="260"/>
        <v>0</v>
      </c>
      <c r="DT109" t="str">
        <f t="shared" si="261"/>
        <v>0</v>
      </c>
      <c r="DU109" t="str">
        <f t="shared" si="262"/>
        <v>0</v>
      </c>
      <c r="DV109" t="str">
        <f t="shared" si="263"/>
        <v>0</v>
      </c>
      <c r="DW109" t="str">
        <f t="shared" si="264"/>
        <v>0</v>
      </c>
      <c r="DX109" t="str">
        <f t="shared" si="265"/>
        <v>0</v>
      </c>
      <c r="DY109" t="str">
        <f t="shared" si="266"/>
        <v>0</v>
      </c>
      <c r="DZ109" t="str">
        <f t="shared" si="267"/>
        <v>0</v>
      </c>
      <c r="EA109" t="str">
        <f t="shared" si="268"/>
        <v>0</v>
      </c>
      <c r="EB109" t="str">
        <f t="shared" si="269"/>
        <v>0</v>
      </c>
      <c r="EC109" t="str">
        <f t="shared" si="270"/>
        <v>0</v>
      </c>
      <c r="ED109" t="str">
        <f t="shared" si="271"/>
        <v>0</v>
      </c>
      <c r="EE109" t="str">
        <f t="shared" si="272"/>
        <v>0</v>
      </c>
      <c r="EF109" t="str">
        <f t="shared" si="273"/>
        <v>0</v>
      </c>
      <c r="EG109" t="str">
        <f t="shared" si="274"/>
        <v>0</v>
      </c>
      <c r="EH109" t="str">
        <f t="shared" si="275"/>
        <v>0</v>
      </c>
      <c r="EI109" t="str">
        <f t="shared" si="276"/>
        <v>0</v>
      </c>
      <c r="EJ109" t="str">
        <f t="shared" si="277"/>
        <v>0</v>
      </c>
      <c r="EK109" t="str">
        <f t="shared" si="278"/>
        <v>0</v>
      </c>
      <c r="EL109" t="str">
        <f t="shared" si="279"/>
        <v>0</v>
      </c>
      <c r="EM109" t="str">
        <f t="shared" si="280"/>
        <v>0</v>
      </c>
      <c r="EN109" t="str">
        <f t="shared" si="281"/>
        <v>0</v>
      </c>
    </row>
    <row r="110" spans="1:144" ht="39.950000000000003" customHeight="1" x14ac:dyDescent="0.25">
      <c r="A110" t="s">
        <v>243</v>
      </c>
      <c r="C110" t="str">
        <f t="shared" si="282"/>
        <v>0</v>
      </c>
      <c r="D110" t="str">
        <f t="shared" si="144"/>
        <v>0</v>
      </c>
      <c r="E110" t="str">
        <f t="shared" si="145"/>
        <v>0</v>
      </c>
      <c r="F110" t="str">
        <f t="shared" si="146"/>
        <v>0</v>
      </c>
      <c r="G110" t="str">
        <f t="shared" si="147"/>
        <v>0</v>
      </c>
      <c r="H110" t="str">
        <f t="shared" si="148"/>
        <v>0</v>
      </c>
      <c r="I110" t="str">
        <f t="shared" si="149"/>
        <v>0</v>
      </c>
      <c r="J110" t="str">
        <f t="shared" si="150"/>
        <v>0</v>
      </c>
      <c r="K110" t="str">
        <f t="shared" si="151"/>
        <v>0</v>
      </c>
      <c r="L110" t="str">
        <f t="shared" si="152"/>
        <v>0</v>
      </c>
      <c r="M110" t="str">
        <f t="shared" si="153"/>
        <v>0</v>
      </c>
      <c r="N110" t="str">
        <f t="shared" si="154"/>
        <v>0</v>
      </c>
      <c r="O110" t="str">
        <f t="shared" si="155"/>
        <v>0</v>
      </c>
      <c r="P110" t="str">
        <f t="shared" si="156"/>
        <v>0</v>
      </c>
      <c r="Q110" t="str">
        <f t="shared" si="157"/>
        <v>0</v>
      </c>
      <c r="R110" t="str">
        <f t="shared" si="158"/>
        <v>0</v>
      </c>
      <c r="S110" t="str">
        <f t="shared" si="159"/>
        <v>0</v>
      </c>
      <c r="T110" t="str">
        <f t="shared" si="160"/>
        <v>0</v>
      </c>
      <c r="U110" t="str">
        <f t="shared" si="161"/>
        <v>0</v>
      </c>
      <c r="V110" t="str">
        <f t="shared" si="162"/>
        <v>0</v>
      </c>
      <c r="W110" t="str">
        <f t="shared" si="163"/>
        <v>0</v>
      </c>
      <c r="X110" t="str">
        <f t="shared" si="164"/>
        <v>0</v>
      </c>
      <c r="Y110" t="str">
        <f t="shared" si="165"/>
        <v>0</v>
      </c>
      <c r="Z110" t="str">
        <f t="shared" si="166"/>
        <v>0</v>
      </c>
      <c r="AA110" t="str">
        <f t="shared" si="167"/>
        <v>0</v>
      </c>
      <c r="AB110" t="str">
        <f t="shared" si="168"/>
        <v>0</v>
      </c>
      <c r="AC110" t="str">
        <f t="shared" si="169"/>
        <v>0</v>
      </c>
      <c r="AD110" t="str">
        <f t="shared" si="170"/>
        <v>0</v>
      </c>
      <c r="AE110" t="str">
        <f t="shared" si="171"/>
        <v>0</v>
      </c>
      <c r="AF110" t="str">
        <f t="shared" si="172"/>
        <v>0</v>
      </c>
      <c r="AG110" t="str">
        <f t="shared" si="173"/>
        <v>0</v>
      </c>
      <c r="AH110" t="str">
        <f t="shared" si="174"/>
        <v>0</v>
      </c>
      <c r="AI110" t="str">
        <f t="shared" si="175"/>
        <v>0</v>
      </c>
      <c r="AJ110" t="str">
        <f t="shared" si="176"/>
        <v>0</v>
      </c>
      <c r="AK110" t="str">
        <f t="shared" si="177"/>
        <v>0</v>
      </c>
      <c r="AL110" t="str">
        <f t="shared" si="178"/>
        <v>0</v>
      </c>
      <c r="AM110" t="str">
        <f t="shared" si="179"/>
        <v>0</v>
      </c>
      <c r="AN110" t="str">
        <f t="shared" si="180"/>
        <v>0</v>
      </c>
      <c r="AO110" t="str">
        <f t="shared" si="181"/>
        <v>0</v>
      </c>
      <c r="AP110" t="str">
        <f t="shared" si="182"/>
        <v>0</v>
      </c>
      <c r="AQ110" t="str">
        <f t="shared" si="183"/>
        <v>0</v>
      </c>
      <c r="AR110" t="str">
        <f t="shared" si="184"/>
        <v>0</v>
      </c>
      <c r="AS110" t="str">
        <f t="shared" si="185"/>
        <v>0</v>
      </c>
      <c r="AT110" t="str">
        <f t="shared" si="186"/>
        <v>0</v>
      </c>
      <c r="AU110" t="str">
        <f t="shared" si="187"/>
        <v>0</v>
      </c>
      <c r="AV110" t="str">
        <f t="shared" si="188"/>
        <v>0</v>
      </c>
      <c r="AW110" t="str">
        <f t="shared" si="189"/>
        <v>0</v>
      </c>
      <c r="AX110" t="str">
        <f t="shared" si="190"/>
        <v>0</v>
      </c>
      <c r="AY110" t="str">
        <f t="shared" si="191"/>
        <v>0</v>
      </c>
      <c r="AZ110" t="str">
        <f t="shared" si="192"/>
        <v>0</v>
      </c>
      <c r="BA110" t="str">
        <f t="shared" si="193"/>
        <v>0</v>
      </c>
      <c r="BB110" t="str">
        <f t="shared" si="194"/>
        <v>0</v>
      </c>
      <c r="BC110" t="str">
        <f t="shared" si="195"/>
        <v>0</v>
      </c>
      <c r="BD110" t="str">
        <f t="shared" si="196"/>
        <v>0</v>
      </c>
      <c r="BE110" t="str">
        <f t="shared" si="197"/>
        <v>0</v>
      </c>
      <c r="BF110" t="str">
        <f t="shared" si="198"/>
        <v>0</v>
      </c>
      <c r="BG110" t="str">
        <f t="shared" si="199"/>
        <v>0</v>
      </c>
      <c r="BH110" t="str">
        <f t="shared" si="200"/>
        <v>0</v>
      </c>
      <c r="BI110" t="str">
        <f t="shared" si="201"/>
        <v>0</v>
      </c>
      <c r="BJ110" t="str">
        <f t="shared" si="202"/>
        <v>0</v>
      </c>
      <c r="BK110" t="str">
        <f t="shared" si="203"/>
        <v>0</v>
      </c>
      <c r="BL110" t="str">
        <f t="shared" si="204"/>
        <v>0</v>
      </c>
      <c r="BM110" t="str">
        <f t="shared" si="205"/>
        <v>0</v>
      </c>
      <c r="BN110" t="str">
        <f t="shared" si="206"/>
        <v>0</v>
      </c>
      <c r="BO110" t="str">
        <f t="shared" si="207"/>
        <v>0</v>
      </c>
      <c r="BP110" t="str">
        <f t="shared" si="208"/>
        <v>0</v>
      </c>
      <c r="BQ110" t="str">
        <f t="shared" si="209"/>
        <v>0</v>
      </c>
      <c r="BR110" t="str">
        <f t="shared" si="210"/>
        <v>0</v>
      </c>
      <c r="BS110" t="str">
        <f t="shared" si="211"/>
        <v>0</v>
      </c>
      <c r="BT110" t="str">
        <f t="shared" si="212"/>
        <v>0</v>
      </c>
      <c r="BU110" t="str">
        <f t="shared" si="213"/>
        <v>0</v>
      </c>
      <c r="BV110" t="str">
        <f t="shared" si="214"/>
        <v>0</v>
      </c>
      <c r="BW110" t="str">
        <f t="shared" si="215"/>
        <v>0</v>
      </c>
      <c r="BX110" t="str">
        <f t="shared" si="142"/>
        <v>0</v>
      </c>
      <c r="BY110" t="str">
        <f t="shared" si="216"/>
        <v>0</v>
      </c>
      <c r="BZ110" t="str">
        <f t="shared" si="217"/>
        <v>0</v>
      </c>
      <c r="CA110" t="str">
        <f t="shared" si="218"/>
        <v>0</v>
      </c>
      <c r="CB110" t="str">
        <f t="shared" si="219"/>
        <v>0</v>
      </c>
      <c r="CC110" t="str">
        <f t="shared" si="220"/>
        <v>0</v>
      </c>
      <c r="CD110" t="str">
        <f t="shared" si="221"/>
        <v>0</v>
      </c>
      <c r="CE110" t="str">
        <f t="shared" si="222"/>
        <v>0</v>
      </c>
      <c r="CF110" t="str">
        <f t="shared" si="223"/>
        <v>0</v>
      </c>
      <c r="CG110" t="str">
        <f t="shared" si="224"/>
        <v>0</v>
      </c>
      <c r="CH110" t="str">
        <f t="shared" si="225"/>
        <v>0</v>
      </c>
      <c r="CI110" t="str">
        <f t="shared" si="226"/>
        <v>0</v>
      </c>
      <c r="CJ110" t="str">
        <f t="shared" si="227"/>
        <v>0</v>
      </c>
      <c r="CK110" t="str">
        <f t="shared" si="228"/>
        <v>0</v>
      </c>
      <c r="CL110" t="str">
        <f t="shared" si="229"/>
        <v>0</v>
      </c>
      <c r="CM110" t="str">
        <f t="shared" si="230"/>
        <v>0</v>
      </c>
      <c r="CN110" t="str">
        <f t="shared" si="231"/>
        <v>0</v>
      </c>
      <c r="CO110" t="str">
        <f t="shared" si="232"/>
        <v>0</v>
      </c>
      <c r="CP110" t="str">
        <f t="shared" si="233"/>
        <v>0</v>
      </c>
      <c r="CQ110" t="str">
        <f t="shared" si="234"/>
        <v>0</v>
      </c>
      <c r="CR110" t="str">
        <f t="shared" si="235"/>
        <v>0</v>
      </c>
      <c r="CS110" t="str">
        <f t="shared" si="236"/>
        <v>0</v>
      </c>
      <c r="CT110" t="str">
        <f t="shared" si="237"/>
        <v>0</v>
      </c>
      <c r="CU110" t="str">
        <f t="shared" si="238"/>
        <v>0</v>
      </c>
      <c r="CV110" t="str">
        <f t="shared" si="239"/>
        <v>0</v>
      </c>
      <c r="CW110" t="str">
        <f t="shared" si="240"/>
        <v>0</v>
      </c>
      <c r="CX110" t="str">
        <f t="shared" si="241"/>
        <v>0</v>
      </c>
      <c r="CY110" t="str">
        <f t="shared" si="242"/>
        <v>0</v>
      </c>
      <c r="CZ110" t="str">
        <f t="shared" si="243"/>
        <v>0</v>
      </c>
      <c r="DA110" t="str">
        <f t="shared" si="143"/>
        <v>0</v>
      </c>
      <c r="DB110" t="str">
        <f t="shared" si="244"/>
        <v>0</v>
      </c>
      <c r="DC110" t="str">
        <f t="shared" si="245"/>
        <v>0</v>
      </c>
      <c r="DD110" t="str">
        <f t="shared" si="246"/>
        <v>0</v>
      </c>
      <c r="DE110" t="str">
        <f t="shared" si="247"/>
        <v>0</v>
      </c>
      <c r="DF110" t="str">
        <f t="shared" si="248"/>
        <v>0</v>
      </c>
      <c r="DG110" t="str">
        <f t="shared" si="249"/>
        <v>0</v>
      </c>
      <c r="DH110" t="str">
        <f>IF(ISNUMBER(SEARCH("menghindari dorongan fisik,",B110)),"1","0")</f>
        <v>0</v>
      </c>
      <c r="DI110" t="str">
        <f t="shared" si="250"/>
        <v>0</v>
      </c>
      <c r="DJ110" t="str">
        <f t="shared" si="251"/>
        <v>0</v>
      </c>
      <c r="DK110" t="str">
        <f t="shared" si="252"/>
        <v>0</v>
      </c>
      <c r="DL110" t="str">
        <f t="shared" si="253"/>
        <v>0</v>
      </c>
      <c r="DM110" t="str">
        <f t="shared" si="254"/>
        <v>0</v>
      </c>
      <c r="DN110" t="str">
        <f t="shared" si="255"/>
        <v>0</v>
      </c>
      <c r="DO110" t="str">
        <f t="shared" si="256"/>
        <v>0</v>
      </c>
      <c r="DP110" t="str">
        <f t="shared" si="257"/>
        <v>0</v>
      </c>
      <c r="DQ110" t="str">
        <f t="shared" si="258"/>
        <v>0</v>
      </c>
      <c r="DR110" t="str">
        <f t="shared" si="259"/>
        <v>0</v>
      </c>
      <c r="DS110" t="str">
        <f t="shared" si="260"/>
        <v>0</v>
      </c>
      <c r="DT110" t="str">
        <f t="shared" si="261"/>
        <v>0</v>
      </c>
      <c r="DU110" t="str">
        <f t="shared" si="262"/>
        <v>0</v>
      </c>
      <c r="DV110" t="str">
        <f t="shared" si="263"/>
        <v>0</v>
      </c>
      <c r="DW110" t="str">
        <f t="shared" si="264"/>
        <v>0</v>
      </c>
      <c r="DX110" t="str">
        <f t="shared" si="265"/>
        <v>0</v>
      </c>
      <c r="DY110" t="str">
        <f t="shared" si="266"/>
        <v>0</v>
      </c>
      <c r="DZ110" t="str">
        <f t="shared" si="267"/>
        <v>0</v>
      </c>
      <c r="EA110" t="str">
        <f t="shared" si="268"/>
        <v>0</v>
      </c>
      <c r="EB110" t="str">
        <f t="shared" si="269"/>
        <v>0</v>
      </c>
      <c r="EC110" t="str">
        <f t="shared" si="270"/>
        <v>0</v>
      </c>
      <c r="ED110" t="str">
        <f t="shared" si="271"/>
        <v>0</v>
      </c>
      <c r="EE110" t="str">
        <f t="shared" si="272"/>
        <v>0</v>
      </c>
      <c r="EF110" t="str">
        <f t="shared" si="273"/>
        <v>0</v>
      </c>
      <c r="EG110" t="str">
        <f t="shared" si="274"/>
        <v>0</v>
      </c>
      <c r="EH110" t="str">
        <f t="shared" si="275"/>
        <v>0</v>
      </c>
      <c r="EI110" t="str">
        <f t="shared" si="276"/>
        <v>0</v>
      </c>
      <c r="EJ110" t="str">
        <f t="shared" si="277"/>
        <v>0</v>
      </c>
      <c r="EK110" t="str">
        <f t="shared" si="278"/>
        <v>0</v>
      </c>
      <c r="EL110" t="str">
        <f t="shared" si="279"/>
        <v>0</v>
      </c>
      <c r="EM110" t="str">
        <f t="shared" si="280"/>
        <v>0</v>
      </c>
      <c r="EN110" t="str">
        <f t="shared" si="281"/>
        <v>0</v>
      </c>
    </row>
    <row r="111" spans="1:144" ht="39.950000000000003" customHeight="1" x14ac:dyDescent="0.25">
      <c r="A111" t="s">
        <v>244</v>
      </c>
      <c r="C111" t="str">
        <f t="shared" si="282"/>
        <v>0</v>
      </c>
      <c r="D111" t="str">
        <f t="shared" si="144"/>
        <v>0</v>
      </c>
      <c r="E111" t="str">
        <f t="shared" si="145"/>
        <v>0</v>
      </c>
      <c r="F111" t="str">
        <f t="shared" si="146"/>
        <v>0</v>
      </c>
      <c r="G111" t="str">
        <f t="shared" si="147"/>
        <v>0</v>
      </c>
      <c r="H111" t="str">
        <f t="shared" si="148"/>
        <v>0</v>
      </c>
      <c r="I111" t="str">
        <f t="shared" si="149"/>
        <v>0</v>
      </c>
      <c r="J111" t="str">
        <f t="shared" si="150"/>
        <v>0</v>
      </c>
      <c r="K111" t="str">
        <f t="shared" si="151"/>
        <v>0</v>
      </c>
      <c r="L111" t="str">
        <f t="shared" si="152"/>
        <v>0</v>
      </c>
      <c r="M111" t="str">
        <f t="shared" si="153"/>
        <v>0</v>
      </c>
      <c r="N111" t="str">
        <f t="shared" si="154"/>
        <v>0</v>
      </c>
      <c r="O111" t="str">
        <f t="shared" si="155"/>
        <v>0</v>
      </c>
      <c r="P111" t="str">
        <f t="shared" si="156"/>
        <v>0</v>
      </c>
      <c r="Q111" t="str">
        <f t="shared" si="157"/>
        <v>0</v>
      </c>
      <c r="R111" t="str">
        <f t="shared" si="158"/>
        <v>0</v>
      </c>
      <c r="S111" t="str">
        <f t="shared" si="159"/>
        <v>0</v>
      </c>
      <c r="T111" t="str">
        <f t="shared" si="160"/>
        <v>0</v>
      </c>
      <c r="U111" t="str">
        <f t="shared" si="161"/>
        <v>0</v>
      </c>
      <c r="V111" t="str">
        <f t="shared" si="162"/>
        <v>0</v>
      </c>
      <c r="W111" t="str">
        <f t="shared" si="163"/>
        <v>0</v>
      </c>
      <c r="X111" t="str">
        <f t="shared" si="164"/>
        <v>0</v>
      </c>
      <c r="Y111" t="str">
        <f t="shared" si="165"/>
        <v>0</v>
      </c>
      <c r="Z111" t="str">
        <f t="shared" si="166"/>
        <v>0</v>
      </c>
      <c r="AA111" t="str">
        <f t="shared" si="167"/>
        <v>0</v>
      </c>
      <c r="AB111" t="str">
        <f t="shared" si="168"/>
        <v>0</v>
      </c>
      <c r="AC111" t="str">
        <f t="shared" si="169"/>
        <v>0</v>
      </c>
      <c r="AD111" t="str">
        <f t="shared" si="170"/>
        <v>0</v>
      </c>
      <c r="AE111" t="str">
        <f t="shared" si="171"/>
        <v>0</v>
      </c>
      <c r="AF111" t="str">
        <f t="shared" si="172"/>
        <v>0</v>
      </c>
      <c r="AG111" t="str">
        <f t="shared" si="173"/>
        <v>0</v>
      </c>
      <c r="AH111" t="str">
        <f t="shared" si="174"/>
        <v>0</v>
      </c>
      <c r="AI111" t="str">
        <f t="shared" si="175"/>
        <v>0</v>
      </c>
      <c r="AJ111" t="str">
        <f t="shared" si="176"/>
        <v>0</v>
      </c>
      <c r="AK111" t="str">
        <f t="shared" si="177"/>
        <v>0</v>
      </c>
      <c r="AL111" t="str">
        <f t="shared" si="178"/>
        <v>0</v>
      </c>
      <c r="AM111" t="str">
        <f t="shared" si="179"/>
        <v>0</v>
      </c>
      <c r="AN111" t="str">
        <f t="shared" si="180"/>
        <v>0</v>
      </c>
      <c r="AO111" t="str">
        <f t="shared" si="181"/>
        <v>0</v>
      </c>
      <c r="AP111" t="str">
        <f t="shared" si="182"/>
        <v>0</v>
      </c>
      <c r="AQ111" t="str">
        <f t="shared" si="183"/>
        <v>0</v>
      </c>
      <c r="AR111" t="str">
        <f t="shared" si="184"/>
        <v>0</v>
      </c>
      <c r="AS111" t="str">
        <f t="shared" si="185"/>
        <v>0</v>
      </c>
      <c r="AT111" t="str">
        <f t="shared" si="186"/>
        <v>0</v>
      </c>
      <c r="AU111" t="str">
        <f t="shared" si="187"/>
        <v>0</v>
      </c>
      <c r="AV111" t="str">
        <f t="shared" si="188"/>
        <v>0</v>
      </c>
      <c r="AW111" t="str">
        <f t="shared" si="189"/>
        <v>0</v>
      </c>
      <c r="AX111" t="str">
        <f t="shared" si="190"/>
        <v>0</v>
      </c>
      <c r="AY111" t="str">
        <f t="shared" si="191"/>
        <v>0</v>
      </c>
      <c r="AZ111" t="str">
        <f t="shared" si="192"/>
        <v>0</v>
      </c>
      <c r="BA111" t="str">
        <f t="shared" si="193"/>
        <v>0</v>
      </c>
      <c r="BB111" t="str">
        <f t="shared" si="194"/>
        <v>0</v>
      </c>
      <c r="BC111" t="str">
        <f t="shared" si="195"/>
        <v>0</v>
      </c>
      <c r="BD111" t="str">
        <f t="shared" si="196"/>
        <v>0</v>
      </c>
      <c r="BE111" t="str">
        <f t="shared" si="197"/>
        <v>0</v>
      </c>
      <c r="BF111" t="str">
        <f t="shared" si="198"/>
        <v>0</v>
      </c>
      <c r="BG111" t="str">
        <f t="shared" si="199"/>
        <v>0</v>
      </c>
      <c r="BH111" t="str">
        <f t="shared" si="200"/>
        <v>0</v>
      </c>
      <c r="BI111" t="str">
        <f t="shared" si="201"/>
        <v>0</v>
      </c>
      <c r="BJ111" t="str">
        <f t="shared" si="202"/>
        <v>0</v>
      </c>
      <c r="BK111" t="str">
        <f t="shared" si="203"/>
        <v>0</v>
      </c>
      <c r="BL111" t="str">
        <f t="shared" si="204"/>
        <v>0</v>
      </c>
      <c r="BM111" t="str">
        <f t="shared" si="205"/>
        <v>0</v>
      </c>
      <c r="BN111" t="str">
        <f t="shared" si="206"/>
        <v>0</v>
      </c>
      <c r="BO111" t="str">
        <f t="shared" si="207"/>
        <v>0</v>
      </c>
      <c r="BP111" t="str">
        <f t="shared" si="208"/>
        <v>0</v>
      </c>
      <c r="BQ111" t="str">
        <f t="shared" si="209"/>
        <v>0</v>
      </c>
      <c r="BR111" t="str">
        <f t="shared" si="210"/>
        <v>0</v>
      </c>
      <c r="BS111" t="str">
        <f t="shared" si="211"/>
        <v>0</v>
      </c>
      <c r="BT111" t="str">
        <f t="shared" si="212"/>
        <v>0</v>
      </c>
      <c r="BU111" t="str">
        <f t="shared" si="213"/>
        <v>0</v>
      </c>
      <c r="BV111" t="str">
        <f t="shared" si="214"/>
        <v>0</v>
      </c>
      <c r="BW111" t="str">
        <f t="shared" si="215"/>
        <v>0</v>
      </c>
      <c r="BX111" t="str">
        <f t="shared" si="142"/>
        <v>0</v>
      </c>
      <c r="BY111" t="str">
        <f t="shared" si="216"/>
        <v>0</v>
      </c>
      <c r="BZ111" t="str">
        <f t="shared" si="217"/>
        <v>0</v>
      </c>
      <c r="CA111" t="str">
        <f t="shared" si="218"/>
        <v>0</v>
      </c>
      <c r="CB111" t="str">
        <f t="shared" si="219"/>
        <v>0</v>
      </c>
      <c r="CC111" t="str">
        <f t="shared" si="220"/>
        <v>0</v>
      </c>
      <c r="CD111" t="str">
        <f t="shared" si="221"/>
        <v>0</v>
      </c>
      <c r="CE111" t="str">
        <f t="shared" si="222"/>
        <v>0</v>
      </c>
      <c r="CF111" t="str">
        <f t="shared" si="223"/>
        <v>0</v>
      </c>
      <c r="CG111" t="str">
        <f t="shared" si="224"/>
        <v>0</v>
      </c>
      <c r="CH111" t="str">
        <f t="shared" si="225"/>
        <v>0</v>
      </c>
      <c r="CI111" t="str">
        <f t="shared" si="226"/>
        <v>0</v>
      </c>
      <c r="CJ111" t="str">
        <f t="shared" si="227"/>
        <v>0</v>
      </c>
      <c r="CK111" t="str">
        <f t="shared" si="228"/>
        <v>0</v>
      </c>
      <c r="CL111" t="str">
        <f t="shared" si="229"/>
        <v>0</v>
      </c>
      <c r="CM111" t="str">
        <f t="shared" si="230"/>
        <v>0</v>
      </c>
      <c r="CN111" t="str">
        <f t="shared" si="231"/>
        <v>0</v>
      </c>
      <c r="CO111" t="str">
        <f t="shared" si="232"/>
        <v>0</v>
      </c>
      <c r="CP111" t="str">
        <f t="shared" si="233"/>
        <v>0</v>
      </c>
      <c r="CQ111" t="str">
        <f t="shared" si="234"/>
        <v>0</v>
      </c>
      <c r="CR111" t="str">
        <f t="shared" si="235"/>
        <v>0</v>
      </c>
      <c r="CS111" t="str">
        <f t="shared" si="236"/>
        <v>0</v>
      </c>
      <c r="CT111" t="str">
        <f t="shared" si="237"/>
        <v>0</v>
      </c>
      <c r="CU111" t="str">
        <f t="shared" si="238"/>
        <v>0</v>
      </c>
      <c r="CV111" t="str">
        <f t="shared" si="239"/>
        <v>0</v>
      </c>
      <c r="CW111" t="str">
        <f t="shared" si="240"/>
        <v>0</v>
      </c>
      <c r="CX111" t="str">
        <f t="shared" si="241"/>
        <v>0</v>
      </c>
      <c r="CY111" t="str">
        <f t="shared" si="242"/>
        <v>0</v>
      </c>
      <c r="CZ111" t="str">
        <f t="shared" si="243"/>
        <v>0</v>
      </c>
      <c r="DA111" t="str">
        <f t="shared" si="143"/>
        <v>0</v>
      </c>
      <c r="DB111" t="str">
        <f t="shared" si="244"/>
        <v>0</v>
      </c>
      <c r="DC111" t="str">
        <f t="shared" si="245"/>
        <v>0</v>
      </c>
      <c r="DD111" t="str">
        <f t="shared" si="246"/>
        <v>0</v>
      </c>
      <c r="DE111" t="str">
        <f t="shared" si="247"/>
        <v>0</v>
      </c>
      <c r="DF111" t="str">
        <f t="shared" si="248"/>
        <v>0</v>
      </c>
      <c r="DG111" t="str">
        <f t="shared" si="249"/>
        <v>0</v>
      </c>
      <c r="DH111" t="str">
        <f>IF(ISNUMBER(SEARCH("menghindari dorongan fisik,",B111)),"1","0")</f>
        <v>0</v>
      </c>
      <c r="DI111" t="str">
        <f t="shared" si="250"/>
        <v>0</v>
      </c>
      <c r="DJ111" t="str">
        <f t="shared" si="251"/>
        <v>0</v>
      </c>
      <c r="DK111" t="str">
        <f t="shared" si="252"/>
        <v>0</v>
      </c>
      <c r="DL111" t="str">
        <f t="shared" si="253"/>
        <v>0</v>
      </c>
      <c r="DM111" t="str">
        <f t="shared" si="254"/>
        <v>0</v>
      </c>
      <c r="DN111" t="str">
        <f t="shared" si="255"/>
        <v>0</v>
      </c>
      <c r="DO111" t="str">
        <f t="shared" si="256"/>
        <v>0</v>
      </c>
      <c r="DP111" t="str">
        <f t="shared" si="257"/>
        <v>0</v>
      </c>
      <c r="DQ111" t="str">
        <f t="shared" si="258"/>
        <v>0</v>
      </c>
      <c r="DR111" t="str">
        <f t="shared" si="259"/>
        <v>0</v>
      </c>
      <c r="DS111" t="str">
        <f t="shared" si="260"/>
        <v>0</v>
      </c>
      <c r="DT111" t="str">
        <f t="shared" si="261"/>
        <v>0</v>
      </c>
      <c r="DU111" t="str">
        <f t="shared" si="262"/>
        <v>0</v>
      </c>
      <c r="DV111" t="str">
        <f t="shared" si="263"/>
        <v>0</v>
      </c>
      <c r="DW111" t="str">
        <f t="shared" si="264"/>
        <v>0</v>
      </c>
      <c r="DX111" t="str">
        <f t="shared" si="265"/>
        <v>0</v>
      </c>
      <c r="DY111" t="str">
        <f t="shared" si="266"/>
        <v>0</v>
      </c>
      <c r="DZ111" t="str">
        <f t="shared" si="267"/>
        <v>0</v>
      </c>
      <c r="EA111" t="str">
        <f t="shared" si="268"/>
        <v>0</v>
      </c>
      <c r="EB111" t="str">
        <f t="shared" si="269"/>
        <v>0</v>
      </c>
      <c r="EC111" t="str">
        <f t="shared" si="270"/>
        <v>0</v>
      </c>
      <c r="ED111" t="str">
        <f t="shared" si="271"/>
        <v>0</v>
      </c>
      <c r="EE111" t="str">
        <f t="shared" si="272"/>
        <v>0</v>
      </c>
      <c r="EF111" t="str">
        <f t="shared" si="273"/>
        <v>0</v>
      </c>
      <c r="EG111" t="str">
        <f t="shared" si="274"/>
        <v>0</v>
      </c>
      <c r="EH111" t="str">
        <f t="shared" si="275"/>
        <v>0</v>
      </c>
      <c r="EI111" t="str">
        <f t="shared" si="276"/>
        <v>0</v>
      </c>
      <c r="EJ111" t="str">
        <f t="shared" si="277"/>
        <v>0</v>
      </c>
      <c r="EK111" t="str">
        <f t="shared" si="278"/>
        <v>0</v>
      </c>
      <c r="EL111" t="str">
        <f t="shared" si="279"/>
        <v>0</v>
      </c>
      <c r="EM111" t="str">
        <f t="shared" si="280"/>
        <v>0</v>
      </c>
      <c r="EN111" t="str">
        <f t="shared" si="281"/>
        <v>0</v>
      </c>
    </row>
    <row r="112" spans="1:144" ht="39.950000000000003" customHeight="1" x14ac:dyDescent="0.25">
      <c r="A112" t="s">
        <v>245</v>
      </c>
      <c r="C112" t="str">
        <f t="shared" si="282"/>
        <v>0</v>
      </c>
      <c r="D112" t="str">
        <f t="shared" si="144"/>
        <v>0</v>
      </c>
      <c r="E112" t="str">
        <f t="shared" si="145"/>
        <v>0</v>
      </c>
      <c r="F112" t="str">
        <f t="shared" si="146"/>
        <v>0</v>
      </c>
      <c r="G112" t="str">
        <f t="shared" si="147"/>
        <v>0</v>
      </c>
      <c r="H112" t="str">
        <f t="shared" si="148"/>
        <v>0</v>
      </c>
      <c r="I112" t="str">
        <f t="shared" si="149"/>
        <v>0</v>
      </c>
      <c r="J112" t="str">
        <f t="shared" si="150"/>
        <v>0</v>
      </c>
      <c r="K112" t="str">
        <f t="shared" si="151"/>
        <v>0</v>
      </c>
      <c r="L112" t="str">
        <f t="shared" si="152"/>
        <v>0</v>
      </c>
      <c r="M112" t="str">
        <f t="shared" si="153"/>
        <v>0</v>
      </c>
      <c r="N112" t="str">
        <f t="shared" si="154"/>
        <v>0</v>
      </c>
      <c r="O112" t="str">
        <f t="shared" si="155"/>
        <v>0</v>
      </c>
      <c r="P112" t="str">
        <f t="shared" si="156"/>
        <v>0</v>
      </c>
      <c r="Q112" t="str">
        <f t="shared" si="157"/>
        <v>0</v>
      </c>
      <c r="R112" t="str">
        <f t="shared" si="158"/>
        <v>0</v>
      </c>
      <c r="S112" t="str">
        <f t="shared" si="159"/>
        <v>0</v>
      </c>
      <c r="T112" t="str">
        <f t="shared" si="160"/>
        <v>0</v>
      </c>
      <c r="U112" t="str">
        <f t="shared" si="161"/>
        <v>0</v>
      </c>
      <c r="V112" t="str">
        <f t="shared" si="162"/>
        <v>0</v>
      </c>
      <c r="W112" t="str">
        <f t="shared" si="163"/>
        <v>0</v>
      </c>
      <c r="X112" t="str">
        <f t="shared" si="164"/>
        <v>0</v>
      </c>
      <c r="Y112" t="str">
        <f t="shared" si="165"/>
        <v>0</v>
      </c>
      <c r="Z112" t="str">
        <f t="shared" si="166"/>
        <v>0</v>
      </c>
      <c r="AA112" t="str">
        <f t="shared" si="167"/>
        <v>0</v>
      </c>
      <c r="AB112" t="str">
        <f t="shared" si="168"/>
        <v>0</v>
      </c>
      <c r="AC112" t="str">
        <f t="shared" si="169"/>
        <v>0</v>
      </c>
      <c r="AD112" t="str">
        <f t="shared" si="170"/>
        <v>0</v>
      </c>
      <c r="AE112" t="str">
        <f t="shared" si="171"/>
        <v>0</v>
      </c>
      <c r="AF112" t="str">
        <f t="shared" si="172"/>
        <v>0</v>
      </c>
      <c r="AG112" t="str">
        <f t="shared" si="173"/>
        <v>0</v>
      </c>
      <c r="AH112" t="str">
        <f t="shared" si="174"/>
        <v>0</v>
      </c>
      <c r="AI112" t="str">
        <f t="shared" si="175"/>
        <v>0</v>
      </c>
      <c r="AJ112" t="str">
        <f t="shared" si="176"/>
        <v>0</v>
      </c>
      <c r="AK112" t="str">
        <f t="shared" si="177"/>
        <v>0</v>
      </c>
      <c r="AL112" t="str">
        <f t="shared" si="178"/>
        <v>0</v>
      </c>
      <c r="AM112" t="str">
        <f t="shared" si="179"/>
        <v>0</v>
      </c>
      <c r="AN112" t="str">
        <f t="shared" si="180"/>
        <v>0</v>
      </c>
      <c r="AO112" t="str">
        <f t="shared" si="181"/>
        <v>0</v>
      </c>
      <c r="AP112" t="str">
        <f t="shared" si="182"/>
        <v>0</v>
      </c>
      <c r="AQ112" t="str">
        <f t="shared" si="183"/>
        <v>0</v>
      </c>
      <c r="AR112" t="str">
        <f t="shared" si="184"/>
        <v>0</v>
      </c>
      <c r="AS112" t="str">
        <f t="shared" si="185"/>
        <v>0</v>
      </c>
      <c r="AT112" t="str">
        <f t="shared" si="186"/>
        <v>0</v>
      </c>
      <c r="AU112" t="str">
        <f t="shared" si="187"/>
        <v>0</v>
      </c>
      <c r="AV112" t="str">
        <f t="shared" si="188"/>
        <v>0</v>
      </c>
      <c r="AW112" t="str">
        <f t="shared" si="189"/>
        <v>0</v>
      </c>
      <c r="AX112" t="str">
        <f t="shared" si="190"/>
        <v>0</v>
      </c>
      <c r="AY112" t="str">
        <f t="shared" si="191"/>
        <v>0</v>
      </c>
      <c r="AZ112" t="str">
        <f t="shared" si="192"/>
        <v>0</v>
      </c>
      <c r="BA112" t="str">
        <f t="shared" si="193"/>
        <v>0</v>
      </c>
      <c r="BB112" t="str">
        <f t="shared" si="194"/>
        <v>0</v>
      </c>
      <c r="BC112" t="str">
        <f t="shared" si="195"/>
        <v>0</v>
      </c>
      <c r="BD112" t="str">
        <f t="shared" si="196"/>
        <v>0</v>
      </c>
      <c r="BE112" t="str">
        <f t="shared" si="197"/>
        <v>0</v>
      </c>
      <c r="BF112" t="str">
        <f t="shared" si="198"/>
        <v>0</v>
      </c>
      <c r="BG112" t="str">
        <f t="shared" si="199"/>
        <v>0</v>
      </c>
      <c r="BH112" t="str">
        <f t="shared" si="200"/>
        <v>0</v>
      </c>
      <c r="BI112" t="str">
        <f t="shared" si="201"/>
        <v>0</v>
      </c>
      <c r="BJ112" t="str">
        <f t="shared" si="202"/>
        <v>0</v>
      </c>
      <c r="BK112" t="str">
        <f t="shared" si="203"/>
        <v>0</v>
      </c>
      <c r="BL112" t="str">
        <f t="shared" si="204"/>
        <v>0</v>
      </c>
      <c r="BM112" t="str">
        <f t="shared" si="205"/>
        <v>0</v>
      </c>
      <c r="BN112" t="str">
        <f t="shared" si="206"/>
        <v>0</v>
      </c>
      <c r="BO112" t="str">
        <f t="shared" si="207"/>
        <v>0</v>
      </c>
      <c r="BP112" t="str">
        <f t="shared" si="208"/>
        <v>0</v>
      </c>
      <c r="BQ112" t="str">
        <f t="shared" si="209"/>
        <v>0</v>
      </c>
      <c r="BR112" t="str">
        <f t="shared" si="210"/>
        <v>0</v>
      </c>
      <c r="BS112" t="str">
        <f t="shared" si="211"/>
        <v>0</v>
      </c>
      <c r="BT112" t="str">
        <f t="shared" si="212"/>
        <v>0</v>
      </c>
      <c r="BU112" t="str">
        <f t="shared" si="213"/>
        <v>0</v>
      </c>
      <c r="BV112" t="str">
        <f t="shared" si="214"/>
        <v>0</v>
      </c>
      <c r="BW112" t="str">
        <f t="shared" si="215"/>
        <v>0</v>
      </c>
      <c r="BX112" t="str">
        <f t="shared" si="142"/>
        <v>0</v>
      </c>
      <c r="BY112" t="str">
        <f t="shared" si="216"/>
        <v>0</v>
      </c>
      <c r="BZ112" t="str">
        <f t="shared" si="217"/>
        <v>0</v>
      </c>
      <c r="CA112" t="str">
        <f t="shared" si="218"/>
        <v>0</v>
      </c>
      <c r="CB112" t="str">
        <f t="shared" si="219"/>
        <v>0</v>
      </c>
      <c r="CC112" t="str">
        <f t="shared" si="220"/>
        <v>0</v>
      </c>
      <c r="CD112" t="str">
        <f t="shared" si="221"/>
        <v>0</v>
      </c>
      <c r="CE112" t="str">
        <f t="shared" si="222"/>
        <v>0</v>
      </c>
      <c r="CF112" t="str">
        <f t="shared" si="223"/>
        <v>0</v>
      </c>
      <c r="CG112" t="str">
        <f t="shared" si="224"/>
        <v>0</v>
      </c>
      <c r="CH112" t="str">
        <f t="shared" si="225"/>
        <v>0</v>
      </c>
      <c r="CI112" t="str">
        <f t="shared" si="226"/>
        <v>0</v>
      </c>
      <c r="CJ112" t="str">
        <f t="shared" si="227"/>
        <v>0</v>
      </c>
      <c r="CK112" t="str">
        <f t="shared" si="228"/>
        <v>0</v>
      </c>
      <c r="CL112" t="str">
        <f t="shared" si="229"/>
        <v>0</v>
      </c>
      <c r="CM112" t="str">
        <f t="shared" si="230"/>
        <v>0</v>
      </c>
      <c r="CN112" t="str">
        <f t="shared" si="231"/>
        <v>0</v>
      </c>
      <c r="CO112" t="str">
        <f t="shared" si="232"/>
        <v>0</v>
      </c>
      <c r="CP112" t="str">
        <f t="shared" si="233"/>
        <v>0</v>
      </c>
      <c r="CQ112" t="str">
        <f t="shared" si="234"/>
        <v>0</v>
      </c>
      <c r="CR112" t="str">
        <f t="shared" si="235"/>
        <v>0</v>
      </c>
      <c r="CS112" t="str">
        <f t="shared" si="236"/>
        <v>0</v>
      </c>
      <c r="CT112" t="str">
        <f t="shared" si="237"/>
        <v>0</v>
      </c>
      <c r="CU112" t="str">
        <f t="shared" si="238"/>
        <v>0</v>
      </c>
      <c r="CV112" t="str">
        <f t="shared" si="239"/>
        <v>0</v>
      </c>
      <c r="CW112" t="str">
        <f t="shared" si="240"/>
        <v>0</v>
      </c>
      <c r="CX112" t="str">
        <f t="shared" si="241"/>
        <v>0</v>
      </c>
      <c r="CY112" t="str">
        <f t="shared" si="242"/>
        <v>0</v>
      </c>
      <c r="CZ112" t="str">
        <f t="shared" si="243"/>
        <v>0</v>
      </c>
      <c r="DA112" t="str">
        <f t="shared" si="143"/>
        <v>0</v>
      </c>
      <c r="DB112" t="str">
        <f t="shared" si="244"/>
        <v>0</v>
      </c>
      <c r="DC112" t="str">
        <f t="shared" si="245"/>
        <v>0</v>
      </c>
      <c r="DD112" t="str">
        <f t="shared" si="246"/>
        <v>0</v>
      </c>
      <c r="DE112" t="str">
        <f t="shared" si="247"/>
        <v>0</v>
      </c>
      <c r="DF112" t="str">
        <f t="shared" si="248"/>
        <v>0</v>
      </c>
      <c r="DG112" t="str">
        <f t="shared" si="249"/>
        <v>0</v>
      </c>
      <c r="DH112" t="str">
        <f>IF(ISNUMBER(SEARCH("menghindari dorongan fisik,",B112)),"1","0")</f>
        <v>0</v>
      </c>
      <c r="DI112" t="str">
        <f t="shared" si="250"/>
        <v>0</v>
      </c>
      <c r="DJ112" t="str">
        <f t="shared" si="251"/>
        <v>0</v>
      </c>
      <c r="DK112" t="str">
        <f t="shared" si="252"/>
        <v>0</v>
      </c>
      <c r="DL112" t="str">
        <f t="shared" si="253"/>
        <v>0</v>
      </c>
      <c r="DM112" t="str">
        <f t="shared" si="254"/>
        <v>0</v>
      </c>
      <c r="DN112" t="str">
        <f t="shared" si="255"/>
        <v>0</v>
      </c>
      <c r="DO112" t="str">
        <f t="shared" si="256"/>
        <v>0</v>
      </c>
      <c r="DP112" t="str">
        <f t="shared" si="257"/>
        <v>0</v>
      </c>
      <c r="DQ112" t="str">
        <f t="shared" si="258"/>
        <v>0</v>
      </c>
      <c r="DR112" t="str">
        <f t="shared" si="259"/>
        <v>0</v>
      </c>
      <c r="DS112" t="str">
        <f t="shared" si="260"/>
        <v>0</v>
      </c>
      <c r="DT112" t="str">
        <f t="shared" si="261"/>
        <v>0</v>
      </c>
      <c r="DU112" t="str">
        <f t="shared" si="262"/>
        <v>0</v>
      </c>
      <c r="DV112" t="str">
        <f t="shared" si="263"/>
        <v>0</v>
      </c>
      <c r="DW112" t="str">
        <f t="shared" si="264"/>
        <v>0</v>
      </c>
      <c r="DX112" t="str">
        <f t="shared" si="265"/>
        <v>0</v>
      </c>
      <c r="DY112" t="str">
        <f t="shared" si="266"/>
        <v>0</v>
      </c>
      <c r="DZ112" t="str">
        <f t="shared" si="267"/>
        <v>0</v>
      </c>
      <c r="EA112" t="str">
        <f t="shared" si="268"/>
        <v>0</v>
      </c>
      <c r="EB112" t="str">
        <f t="shared" si="269"/>
        <v>0</v>
      </c>
      <c r="EC112" t="str">
        <f t="shared" si="270"/>
        <v>0</v>
      </c>
      <c r="ED112" t="str">
        <f t="shared" si="271"/>
        <v>0</v>
      </c>
      <c r="EE112" t="str">
        <f t="shared" si="272"/>
        <v>0</v>
      </c>
      <c r="EF112" t="str">
        <f t="shared" si="273"/>
        <v>0</v>
      </c>
      <c r="EG112" t="str">
        <f t="shared" si="274"/>
        <v>0</v>
      </c>
      <c r="EH112" t="str">
        <f t="shared" si="275"/>
        <v>0</v>
      </c>
      <c r="EI112" t="str">
        <f t="shared" si="276"/>
        <v>0</v>
      </c>
      <c r="EJ112" t="str">
        <f t="shared" si="277"/>
        <v>0</v>
      </c>
      <c r="EK112" t="str">
        <f t="shared" si="278"/>
        <v>0</v>
      </c>
      <c r="EL112" t="str">
        <f t="shared" si="279"/>
        <v>0</v>
      </c>
      <c r="EM112" t="str">
        <f t="shared" si="280"/>
        <v>0</v>
      </c>
      <c r="EN112" t="str">
        <f t="shared" si="281"/>
        <v>0</v>
      </c>
    </row>
    <row r="113" spans="1:144" ht="39.950000000000003" customHeight="1" x14ac:dyDescent="0.25">
      <c r="A113" t="s">
        <v>246</v>
      </c>
      <c r="C113" t="str">
        <f t="shared" si="282"/>
        <v>0</v>
      </c>
      <c r="D113" t="str">
        <f t="shared" si="144"/>
        <v>0</v>
      </c>
      <c r="E113" t="str">
        <f t="shared" si="145"/>
        <v>0</v>
      </c>
      <c r="F113" t="str">
        <f t="shared" si="146"/>
        <v>0</v>
      </c>
      <c r="G113" t="str">
        <f t="shared" si="147"/>
        <v>0</v>
      </c>
      <c r="H113" t="str">
        <f t="shared" si="148"/>
        <v>0</v>
      </c>
      <c r="I113" t="str">
        <f t="shared" si="149"/>
        <v>0</v>
      </c>
      <c r="J113" t="str">
        <f t="shared" si="150"/>
        <v>0</v>
      </c>
      <c r="K113" t="str">
        <f t="shared" si="151"/>
        <v>0</v>
      </c>
      <c r="L113" t="str">
        <f t="shared" si="152"/>
        <v>0</v>
      </c>
      <c r="M113" t="str">
        <f t="shared" si="153"/>
        <v>0</v>
      </c>
      <c r="N113" t="str">
        <f t="shared" si="154"/>
        <v>0</v>
      </c>
      <c r="O113" t="str">
        <f t="shared" si="155"/>
        <v>0</v>
      </c>
      <c r="P113" t="str">
        <f t="shared" si="156"/>
        <v>0</v>
      </c>
      <c r="Q113" t="str">
        <f t="shared" si="157"/>
        <v>0</v>
      </c>
      <c r="R113" t="str">
        <f t="shared" si="158"/>
        <v>0</v>
      </c>
      <c r="S113" t="str">
        <f t="shared" si="159"/>
        <v>0</v>
      </c>
      <c r="T113" t="str">
        <f t="shared" si="160"/>
        <v>0</v>
      </c>
      <c r="U113" t="str">
        <f t="shared" si="161"/>
        <v>0</v>
      </c>
      <c r="V113" t="str">
        <f t="shared" si="162"/>
        <v>0</v>
      </c>
      <c r="W113" t="str">
        <f t="shared" si="163"/>
        <v>0</v>
      </c>
      <c r="X113" t="str">
        <f t="shared" si="164"/>
        <v>0</v>
      </c>
      <c r="Y113" t="str">
        <f t="shared" si="165"/>
        <v>0</v>
      </c>
      <c r="Z113" t="str">
        <f t="shared" si="166"/>
        <v>0</v>
      </c>
      <c r="AA113" t="str">
        <f t="shared" si="167"/>
        <v>0</v>
      </c>
      <c r="AB113" t="str">
        <f t="shared" si="168"/>
        <v>0</v>
      </c>
      <c r="AC113" t="str">
        <f t="shared" si="169"/>
        <v>0</v>
      </c>
      <c r="AD113" t="str">
        <f t="shared" si="170"/>
        <v>0</v>
      </c>
      <c r="AE113" t="str">
        <f t="shared" si="171"/>
        <v>0</v>
      </c>
      <c r="AF113" t="str">
        <f t="shared" si="172"/>
        <v>0</v>
      </c>
      <c r="AG113" t="str">
        <f t="shared" si="173"/>
        <v>0</v>
      </c>
      <c r="AH113" t="str">
        <f t="shared" si="174"/>
        <v>0</v>
      </c>
      <c r="AI113" t="str">
        <f t="shared" si="175"/>
        <v>0</v>
      </c>
      <c r="AJ113" t="str">
        <f t="shared" si="176"/>
        <v>0</v>
      </c>
      <c r="AK113" t="str">
        <f t="shared" si="177"/>
        <v>0</v>
      </c>
      <c r="AL113" t="str">
        <f t="shared" si="178"/>
        <v>0</v>
      </c>
      <c r="AM113" t="str">
        <f t="shared" si="179"/>
        <v>0</v>
      </c>
      <c r="AN113" t="str">
        <f t="shared" si="180"/>
        <v>0</v>
      </c>
      <c r="AO113" t="str">
        <f t="shared" si="181"/>
        <v>0</v>
      </c>
      <c r="AP113" t="str">
        <f t="shared" si="182"/>
        <v>0</v>
      </c>
      <c r="AQ113" t="str">
        <f t="shared" si="183"/>
        <v>0</v>
      </c>
      <c r="AR113" t="str">
        <f t="shared" si="184"/>
        <v>0</v>
      </c>
      <c r="AS113" t="str">
        <f t="shared" si="185"/>
        <v>0</v>
      </c>
      <c r="AT113" t="str">
        <f t="shared" si="186"/>
        <v>0</v>
      </c>
      <c r="AU113" t="str">
        <f t="shared" si="187"/>
        <v>0</v>
      </c>
      <c r="AV113" t="str">
        <f t="shared" si="188"/>
        <v>0</v>
      </c>
      <c r="AW113" t="str">
        <f t="shared" si="189"/>
        <v>0</v>
      </c>
      <c r="AX113" t="str">
        <f t="shared" si="190"/>
        <v>0</v>
      </c>
      <c r="AY113" t="str">
        <f t="shared" si="191"/>
        <v>0</v>
      </c>
      <c r="AZ113" t="str">
        <f t="shared" si="192"/>
        <v>0</v>
      </c>
      <c r="BA113" t="str">
        <f t="shared" si="193"/>
        <v>0</v>
      </c>
      <c r="BB113" t="str">
        <f t="shared" si="194"/>
        <v>0</v>
      </c>
      <c r="BC113" t="str">
        <f t="shared" si="195"/>
        <v>0</v>
      </c>
      <c r="BD113" t="str">
        <f t="shared" si="196"/>
        <v>0</v>
      </c>
      <c r="BE113" t="str">
        <f t="shared" si="197"/>
        <v>0</v>
      </c>
      <c r="BF113" t="str">
        <f t="shared" si="198"/>
        <v>0</v>
      </c>
      <c r="BG113" t="str">
        <f t="shared" si="199"/>
        <v>0</v>
      </c>
      <c r="BH113" t="str">
        <f t="shared" si="200"/>
        <v>0</v>
      </c>
      <c r="BI113" t="str">
        <f t="shared" si="201"/>
        <v>0</v>
      </c>
      <c r="BJ113" t="str">
        <f t="shared" si="202"/>
        <v>0</v>
      </c>
      <c r="BK113" t="str">
        <f t="shared" si="203"/>
        <v>0</v>
      </c>
      <c r="BL113" t="str">
        <f t="shared" si="204"/>
        <v>0</v>
      </c>
      <c r="BM113" t="str">
        <f t="shared" si="205"/>
        <v>0</v>
      </c>
      <c r="BN113" t="str">
        <f t="shared" si="206"/>
        <v>0</v>
      </c>
      <c r="BO113" t="str">
        <f t="shared" si="207"/>
        <v>0</v>
      </c>
      <c r="BP113" t="str">
        <f t="shared" si="208"/>
        <v>0</v>
      </c>
      <c r="BQ113" t="str">
        <f t="shared" si="209"/>
        <v>0</v>
      </c>
      <c r="BR113" t="str">
        <f t="shared" si="210"/>
        <v>0</v>
      </c>
      <c r="BS113" t="str">
        <f t="shared" si="211"/>
        <v>0</v>
      </c>
      <c r="BT113" t="str">
        <f t="shared" si="212"/>
        <v>0</v>
      </c>
      <c r="BU113" t="str">
        <f t="shared" si="213"/>
        <v>0</v>
      </c>
      <c r="BV113" t="str">
        <f t="shared" si="214"/>
        <v>0</v>
      </c>
      <c r="BW113" t="str">
        <f t="shared" si="215"/>
        <v>0</v>
      </c>
      <c r="BX113" t="str">
        <f t="shared" si="142"/>
        <v>0</v>
      </c>
      <c r="BY113" t="str">
        <f t="shared" si="216"/>
        <v>0</v>
      </c>
      <c r="BZ113" t="str">
        <f t="shared" si="217"/>
        <v>0</v>
      </c>
      <c r="CA113" t="str">
        <f t="shared" si="218"/>
        <v>0</v>
      </c>
      <c r="CB113" t="str">
        <f t="shared" si="219"/>
        <v>0</v>
      </c>
      <c r="CC113" t="str">
        <f t="shared" si="220"/>
        <v>0</v>
      </c>
      <c r="CD113" t="str">
        <f t="shared" si="221"/>
        <v>0</v>
      </c>
      <c r="CE113" t="str">
        <f t="shared" si="222"/>
        <v>0</v>
      </c>
      <c r="CF113" t="str">
        <f t="shared" si="223"/>
        <v>0</v>
      </c>
      <c r="CG113" t="str">
        <f t="shared" si="224"/>
        <v>0</v>
      </c>
      <c r="CH113" t="str">
        <f t="shared" si="225"/>
        <v>0</v>
      </c>
      <c r="CI113" t="str">
        <f t="shared" si="226"/>
        <v>0</v>
      </c>
      <c r="CJ113" t="str">
        <f t="shared" si="227"/>
        <v>0</v>
      </c>
      <c r="CK113" t="str">
        <f t="shared" si="228"/>
        <v>0</v>
      </c>
      <c r="CL113" t="str">
        <f t="shared" si="229"/>
        <v>0</v>
      </c>
      <c r="CM113" t="str">
        <f t="shared" si="230"/>
        <v>0</v>
      </c>
      <c r="CN113" t="str">
        <f t="shared" si="231"/>
        <v>0</v>
      </c>
      <c r="CO113" t="str">
        <f t="shared" si="232"/>
        <v>0</v>
      </c>
      <c r="CP113" t="str">
        <f t="shared" si="233"/>
        <v>0</v>
      </c>
      <c r="CQ113" t="str">
        <f t="shared" si="234"/>
        <v>0</v>
      </c>
      <c r="CR113" t="str">
        <f t="shared" si="235"/>
        <v>0</v>
      </c>
      <c r="CS113" t="str">
        <f t="shared" si="236"/>
        <v>0</v>
      </c>
      <c r="CT113" t="str">
        <f t="shared" si="237"/>
        <v>0</v>
      </c>
      <c r="CU113" t="str">
        <f t="shared" si="238"/>
        <v>0</v>
      </c>
      <c r="CV113" t="str">
        <f t="shared" si="239"/>
        <v>0</v>
      </c>
      <c r="CW113" t="str">
        <f t="shared" si="240"/>
        <v>0</v>
      </c>
      <c r="CX113" t="str">
        <f t="shared" si="241"/>
        <v>0</v>
      </c>
      <c r="CY113" t="str">
        <f t="shared" si="242"/>
        <v>0</v>
      </c>
      <c r="CZ113" t="str">
        <f t="shared" si="243"/>
        <v>0</v>
      </c>
      <c r="DA113" t="str">
        <f t="shared" si="143"/>
        <v>0</v>
      </c>
      <c r="DB113" t="str">
        <f t="shared" si="244"/>
        <v>0</v>
      </c>
      <c r="DC113" t="str">
        <f t="shared" si="245"/>
        <v>0</v>
      </c>
      <c r="DD113" t="str">
        <f t="shared" si="246"/>
        <v>0</v>
      </c>
      <c r="DE113" t="str">
        <f t="shared" si="247"/>
        <v>0</v>
      </c>
      <c r="DF113" t="str">
        <f t="shared" si="248"/>
        <v>0</v>
      </c>
      <c r="DG113" t="str">
        <f t="shared" si="249"/>
        <v>0</v>
      </c>
      <c r="DH113" t="str">
        <f>IF(ISNUMBER(SEARCH("menghindari dorongan fisik,",B113)),"1","0")</f>
        <v>0</v>
      </c>
      <c r="DI113" t="str">
        <f t="shared" si="250"/>
        <v>0</v>
      </c>
      <c r="DJ113" t="str">
        <f t="shared" si="251"/>
        <v>0</v>
      </c>
      <c r="DK113" t="str">
        <f t="shared" si="252"/>
        <v>0</v>
      </c>
      <c r="DL113" t="str">
        <f t="shared" si="253"/>
        <v>0</v>
      </c>
      <c r="DM113" t="str">
        <f t="shared" si="254"/>
        <v>0</v>
      </c>
      <c r="DN113" t="str">
        <f t="shared" si="255"/>
        <v>0</v>
      </c>
      <c r="DO113" t="str">
        <f t="shared" si="256"/>
        <v>0</v>
      </c>
      <c r="DP113" t="str">
        <f t="shared" si="257"/>
        <v>0</v>
      </c>
      <c r="DQ113" t="str">
        <f t="shared" si="258"/>
        <v>0</v>
      </c>
      <c r="DR113" t="str">
        <f t="shared" si="259"/>
        <v>0</v>
      </c>
      <c r="DS113" t="str">
        <f t="shared" si="260"/>
        <v>0</v>
      </c>
      <c r="DT113" t="str">
        <f t="shared" si="261"/>
        <v>0</v>
      </c>
      <c r="DU113" t="str">
        <f t="shared" si="262"/>
        <v>0</v>
      </c>
      <c r="DV113" t="str">
        <f t="shared" si="263"/>
        <v>0</v>
      </c>
      <c r="DW113" t="str">
        <f t="shared" si="264"/>
        <v>0</v>
      </c>
      <c r="DX113" t="str">
        <f t="shared" si="265"/>
        <v>0</v>
      </c>
      <c r="DY113" t="str">
        <f t="shared" si="266"/>
        <v>0</v>
      </c>
      <c r="DZ113" t="str">
        <f t="shared" si="267"/>
        <v>0</v>
      </c>
      <c r="EA113" t="str">
        <f t="shared" si="268"/>
        <v>0</v>
      </c>
      <c r="EB113" t="str">
        <f t="shared" si="269"/>
        <v>0</v>
      </c>
      <c r="EC113" t="str">
        <f t="shared" si="270"/>
        <v>0</v>
      </c>
      <c r="ED113" t="str">
        <f t="shared" si="271"/>
        <v>0</v>
      </c>
      <c r="EE113" t="str">
        <f t="shared" si="272"/>
        <v>0</v>
      </c>
      <c r="EF113" t="str">
        <f t="shared" si="273"/>
        <v>0</v>
      </c>
      <c r="EG113" t="str">
        <f t="shared" si="274"/>
        <v>0</v>
      </c>
      <c r="EH113" t="str">
        <f t="shared" si="275"/>
        <v>0</v>
      </c>
      <c r="EI113" t="str">
        <f t="shared" si="276"/>
        <v>0</v>
      </c>
      <c r="EJ113" t="str">
        <f t="shared" si="277"/>
        <v>0</v>
      </c>
      <c r="EK113" t="str">
        <f t="shared" si="278"/>
        <v>0</v>
      </c>
      <c r="EL113" t="str">
        <f t="shared" si="279"/>
        <v>0</v>
      </c>
      <c r="EM113" t="str">
        <f t="shared" si="280"/>
        <v>0</v>
      </c>
      <c r="EN113" t="str">
        <f t="shared" si="281"/>
        <v>0</v>
      </c>
    </row>
    <row r="114" spans="1:144" ht="39.950000000000003" customHeight="1" x14ac:dyDescent="0.25">
      <c r="A114" t="s">
        <v>247</v>
      </c>
      <c r="C114" t="str">
        <f t="shared" si="282"/>
        <v>0</v>
      </c>
      <c r="D114" t="str">
        <f t="shared" si="144"/>
        <v>0</v>
      </c>
      <c r="E114" t="str">
        <f t="shared" si="145"/>
        <v>0</v>
      </c>
      <c r="F114" t="str">
        <f t="shared" si="146"/>
        <v>0</v>
      </c>
      <c r="G114" t="str">
        <f t="shared" si="147"/>
        <v>0</v>
      </c>
      <c r="H114" t="str">
        <f t="shared" si="148"/>
        <v>0</v>
      </c>
      <c r="I114" t="str">
        <f t="shared" si="149"/>
        <v>0</v>
      </c>
      <c r="J114" t="str">
        <f t="shared" si="150"/>
        <v>0</v>
      </c>
      <c r="K114" t="str">
        <f t="shared" si="151"/>
        <v>0</v>
      </c>
      <c r="L114" t="str">
        <f t="shared" si="152"/>
        <v>0</v>
      </c>
      <c r="M114" t="str">
        <f t="shared" si="153"/>
        <v>0</v>
      </c>
      <c r="N114" t="str">
        <f t="shared" si="154"/>
        <v>0</v>
      </c>
      <c r="O114" t="str">
        <f t="shared" si="155"/>
        <v>0</v>
      </c>
      <c r="P114" t="str">
        <f t="shared" si="156"/>
        <v>0</v>
      </c>
      <c r="Q114" t="str">
        <f t="shared" si="157"/>
        <v>0</v>
      </c>
      <c r="R114" t="str">
        <f t="shared" si="158"/>
        <v>0</v>
      </c>
      <c r="S114" t="str">
        <f t="shared" si="159"/>
        <v>0</v>
      </c>
      <c r="T114" t="str">
        <f t="shared" si="160"/>
        <v>0</v>
      </c>
      <c r="U114" t="str">
        <f t="shared" si="161"/>
        <v>0</v>
      </c>
      <c r="V114" t="str">
        <f t="shared" si="162"/>
        <v>0</v>
      </c>
      <c r="W114" t="str">
        <f t="shared" si="163"/>
        <v>0</v>
      </c>
      <c r="X114" t="str">
        <f t="shared" si="164"/>
        <v>0</v>
      </c>
      <c r="Y114" t="str">
        <f t="shared" si="165"/>
        <v>0</v>
      </c>
      <c r="Z114" t="str">
        <f t="shared" si="166"/>
        <v>0</v>
      </c>
      <c r="AA114" t="str">
        <f t="shared" si="167"/>
        <v>0</v>
      </c>
      <c r="AB114" t="str">
        <f t="shared" si="168"/>
        <v>0</v>
      </c>
      <c r="AC114" t="str">
        <f t="shared" si="169"/>
        <v>0</v>
      </c>
      <c r="AD114" t="str">
        <f t="shared" si="170"/>
        <v>0</v>
      </c>
      <c r="AE114" t="str">
        <f t="shared" si="171"/>
        <v>0</v>
      </c>
      <c r="AF114" t="str">
        <f t="shared" si="172"/>
        <v>0</v>
      </c>
      <c r="AG114" t="str">
        <f t="shared" si="173"/>
        <v>0</v>
      </c>
      <c r="AH114" t="str">
        <f t="shared" si="174"/>
        <v>0</v>
      </c>
      <c r="AI114" t="str">
        <f t="shared" si="175"/>
        <v>0</v>
      </c>
      <c r="AJ114" t="str">
        <f t="shared" si="176"/>
        <v>0</v>
      </c>
      <c r="AK114" t="str">
        <f t="shared" si="177"/>
        <v>0</v>
      </c>
      <c r="AL114" t="str">
        <f t="shared" si="178"/>
        <v>0</v>
      </c>
      <c r="AM114" t="str">
        <f t="shared" si="179"/>
        <v>0</v>
      </c>
      <c r="AN114" t="str">
        <f t="shared" si="180"/>
        <v>0</v>
      </c>
      <c r="AO114" t="str">
        <f t="shared" si="181"/>
        <v>0</v>
      </c>
      <c r="AP114" t="str">
        <f t="shared" si="182"/>
        <v>0</v>
      </c>
      <c r="AQ114" t="str">
        <f t="shared" si="183"/>
        <v>0</v>
      </c>
      <c r="AR114" t="str">
        <f t="shared" si="184"/>
        <v>0</v>
      </c>
      <c r="AS114" t="str">
        <f t="shared" si="185"/>
        <v>0</v>
      </c>
      <c r="AT114" t="str">
        <f t="shared" si="186"/>
        <v>0</v>
      </c>
      <c r="AU114" t="str">
        <f t="shared" si="187"/>
        <v>0</v>
      </c>
      <c r="AV114" t="str">
        <f t="shared" si="188"/>
        <v>0</v>
      </c>
      <c r="AW114" t="str">
        <f t="shared" si="189"/>
        <v>0</v>
      </c>
      <c r="AX114" t="str">
        <f t="shared" si="190"/>
        <v>0</v>
      </c>
      <c r="AY114" t="str">
        <f t="shared" si="191"/>
        <v>0</v>
      </c>
      <c r="AZ114" t="str">
        <f t="shared" si="192"/>
        <v>0</v>
      </c>
      <c r="BA114" t="str">
        <f t="shared" si="193"/>
        <v>0</v>
      </c>
      <c r="BB114" t="str">
        <f t="shared" si="194"/>
        <v>0</v>
      </c>
      <c r="BC114" t="str">
        <f t="shared" si="195"/>
        <v>0</v>
      </c>
      <c r="BD114" t="str">
        <f t="shared" si="196"/>
        <v>0</v>
      </c>
      <c r="BE114" t="str">
        <f t="shared" si="197"/>
        <v>0</v>
      </c>
      <c r="BF114" t="str">
        <f t="shared" si="198"/>
        <v>0</v>
      </c>
      <c r="BG114" t="str">
        <f t="shared" si="199"/>
        <v>0</v>
      </c>
      <c r="BH114" t="str">
        <f t="shared" si="200"/>
        <v>0</v>
      </c>
      <c r="BI114" t="str">
        <f t="shared" si="201"/>
        <v>0</v>
      </c>
      <c r="BJ114" t="str">
        <f t="shared" si="202"/>
        <v>0</v>
      </c>
      <c r="BK114" t="str">
        <f t="shared" si="203"/>
        <v>0</v>
      </c>
      <c r="BL114" t="str">
        <f t="shared" si="204"/>
        <v>0</v>
      </c>
      <c r="BM114" t="str">
        <f t="shared" si="205"/>
        <v>0</v>
      </c>
      <c r="BN114" t="str">
        <f t="shared" si="206"/>
        <v>0</v>
      </c>
      <c r="BO114" t="str">
        <f t="shared" si="207"/>
        <v>0</v>
      </c>
      <c r="BP114" t="str">
        <f t="shared" si="208"/>
        <v>0</v>
      </c>
      <c r="BQ114" t="str">
        <f t="shared" si="209"/>
        <v>0</v>
      </c>
      <c r="BR114" t="str">
        <f t="shared" si="210"/>
        <v>0</v>
      </c>
      <c r="BS114" t="str">
        <f t="shared" si="211"/>
        <v>0</v>
      </c>
      <c r="BT114" t="str">
        <f t="shared" si="212"/>
        <v>0</v>
      </c>
      <c r="BU114" t="str">
        <f t="shared" si="213"/>
        <v>0</v>
      </c>
      <c r="BV114" t="str">
        <f t="shared" si="214"/>
        <v>0</v>
      </c>
      <c r="BW114" t="str">
        <f t="shared" si="215"/>
        <v>0</v>
      </c>
      <c r="BX114" t="str">
        <f t="shared" si="142"/>
        <v>0</v>
      </c>
      <c r="BY114" t="str">
        <f t="shared" si="216"/>
        <v>0</v>
      </c>
      <c r="BZ114" t="str">
        <f t="shared" si="217"/>
        <v>0</v>
      </c>
      <c r="CA114" t="str">
        <f t="shared" si="218"/>
        <v>0</v>
      </c>
      <c r="CB114" t="str">
        <f t="shared" si="219"/>
        <v>0</v>
      </c>
      <c r="CC114" t="str">
        <f t="shared" si="220"/>
        <v>0</v>
      </c>
      <c r="CD114" t="str">
        <f t="shared" si="221"/>
        <v>0</v>
      </c>
      <c r="CE114" t="str">
        <f t="shared" si="222"/>
        <v>0</v>
      </c>
      <c r="CF114" t="str">
        <f t="shared" si="223"/>
        <v>0</v>
      </c>
      <c r="CG114" t="str">
        <f t="shared" si="224"/>
        <v>0</v>
      </c>
      <c r="CH114" t="str">
        <f t="shared" si="225"/>
        <v>0</v>
      </c>
      <c r="CI114" t="str">
        <f t="shared" si="226"/>
        <v>0</v>
      </c>
      <c r="CJ114" t="str">
        <f t="shared" si="227"/>
        <v>0</v>
      </c>
      <c r="CK114" t="str">
        <f t="shared" si="228"/>
        <v>0</v>
      </c>
      <c r="CL114" t="str">
        <f t="shared" si="229"/>
        <v>0</v>
      </c>
      <c r="CM114" t="str">
        <f t="shared" si="230"/>
        <v>0</v>
      </c>
      <c r="CN114" t="str">
        <f t="shared" si="231"/>
        <v>0</v>
      </c>
      <c r="CO114" t="str">
        <f t="shared" si="232"/>
        <v>0</v>
      </c>
      <c r="CP114" t="str">
        <f t="shared" si="233"/>
        <v>0</v>
      </c>
      <c r="CQ114" t="str">
        <f t="shared" si="234"/>
        <v>0</v>
      </c>
      <c r="CR114" t="str">
        <f t="shared" si="235"/>
        <v>0</v>
      </c>
      <c r="CS114" t="str">
        <f t="shared" si="236"/>
        <v>0</v>
      </c>
      <c r="CT114" t="str">
        <f t="shared" si="237"/>
        <v>0</v>
      </c>
      <c r="CU114" t="str">
        <f t="shared" si="238"/>
        <v>0</v>
      </c>
      <c r="CV114" t="str">
        <f t="shared" si="239"/>
        <v>0</v>
      </c>
      <c r="CW114" t="str">
        <f t="shared" si="240"/>
        <v>0</v>
      </c>
      <c r="CX114" t="str">
        <f t="shared" si="241"/>
        <v>0</v>
      </c>
      <c r="CY114" t="str">
        <f t="shared" si="242"/>
        <v>0</v>
      </c>
      <c r="CZ114" t="str">
        <f t="shared" si="243"/>
        <v>0</v>
      </c>
      <c r="DA114" t="str">
        <f t="shared" si="143"/>
        <v>0</v>
      </c>
      <c r="DB114" t="str">
        <f t="shared" si="244"/>
        <v>0</v>
      </c>
      <c r="DC114" t="str">
        <f t="shared" si="245"/>
        <v>0</v>
      </c>
      <c r="DD114" t="str">
        <f t="shared" si="246"/>
        <v>0</v>
      </c>
      <c r="DE114" t="str">
        <f t="shared" si="247"/>
        <v>0</v>
      </c>
      <c r="DF114" t="str">
        <f t="shared" si="248"/>
        <v>0</v>
      </c>
      <c r="DG114" t="str">
        <f t="shared" si="249"/>
        <v>0</v>
      </c>
      <c r="DH114" t="str">
        <f>IF(ISNUMBER(SEARCH("menghindari dorongan fisik,",B114)),"1","0")</f>
        <v>0</v>
      </c>
      <c r="DI114" t="str">
        <f t="shared" si="250"/>
        <v>0</v>
      </c>
      <c r="DJ114" t="str">
        <f t="shared" si="251"/>
        <v>0</v>
      </c>
      <c r="DK114" t="str">
        <f t="shared" si="252"/>
        <v>0</v>
      </c>
      <c r="DL114" t="str">
        <f t="shared" si="253"/>
        <v>0</v>
      </c>
      <c r="DM114" t="str">
        <f t="shared" si="254"/>
        <v>0</v>
      </c>
      <c r="DN114" t="str">
        <f t="shared" si="255"/>
        <v>0</v>
      </c>
      <c r="DO114" t="str">
        <f t="shared" si="256"/>
        <v>0</v>
      </c>
      <c r="DP114" t="str">
        <f t="shared" si="257"/>
        <v>0</v>
      </c>
      <c r="DQ114" t="str">
        <f t="shared" si="258"/>
        <v>0</v>
      </c>
      <c r="DR114" t="str">
        <f t="shared" si="259"/>
        <v>0</v>
      </c>
      <c r="DS114" t="str">
        <f t="shared" si="260"/>
        <v>0</v>
      </c>
      <c r="DT114" t="str">
        <f t="shared" si="261"/>
        <v>0</v>
      </c>
      <c r="DU114" t="str">
        <f t="shared" si="262"/>
        <v>0</v>
      </c>
      <c r="DV114" t="str">
        <f t="shared" si="263"/>
        <v>0</v>
      </c>
      <c r="DW114" t="str">
        <f t="shared" si="264"/>
        <v>0</v>
      </c>
      <c r="DX114" t="str">
        <f t="shared" si="265"/>
        <v>0</v>
      </c>
      <c r="DY114" t="str">
        <f t="shared" si="266"/>
        <v>0</v>
      </c>
      <c r="DZ114" t="str">
        <f t="shared" si="267"/>
        <v>0</v>
      </c>
      <c r="EA114" t="str">
        <f t="shared" si="268"/>
        <v>0</v>
      </c>
      <c r="EB114" t="str">
        <f t="shared" si="269"/>
        <v>0</v>
      </c>
      <c r="EC114" t="str">
        <f t="shared" si="270"/>
        <v>0</v>
      </c>
      <c r="ED114" t="str">
        <f t="shared" si="271"/>
        <v>0</v>
      </c>
      <c r="EE114" t="str">
        <f t="shared" si="272"/>
        <v>0</v>
      </c>
      <c r="EF114" t="str">
        <f t="shared" si="273"/>
        <v>0</v>
      </c>
      <c r="EG114" t="str">
        <f t="shared" si="274"/>
        <v>0</v>
      </c>
      <c r="EH114" t="str">
        <f t="shared" si="275"/>
        <v>0</v>
      </c>
      <c r="EI114" t="str">
        <f t="shared" si="276"/>
        <v>0</v>
      </c>
      <c r="EJ114" t="str">
        <f t="shared" si="277"/>
        <v>0</v>
      </c>
      <c r="EK114" t="str">
        <f t="shared" si="278"/>
        <v>0</v>
      </c>
      <c r="EL114" t="str">
        <f t="shared" si="279"/>
        <v>0</v>
      </c>
      <c r="EM114" t="str">
        <f t="shared" si="280"/>
        <v>0</v>
      </c>
      <c r="EN114" t="str">
        <f t="shared" si="281"/>
        <v>0</v>
      </c>
    </row>
    <row r="115" spans="1:144" ht="39.950000000000003" customHeight="1" x14ac:dyDescent="0.25">
      <c r="A115" t="s">
        <v>248</v>
      </c>
      <c r="C115" t="str">
        <f t="shared" si="282"/>
        <v>0</v>
      </c>
      <c r="D115" t="str">
        <f t="shared" si="144"/>
        <v>0</v>
      </c>
      <c r="E115" t="str">
        <f t="shared" si="145"/>
        <v>0</v>
      </c>
      <c r="F115" t="str">
        <f t="shared" si="146"/>
        <v>0</v>
      </c>
      <c r="G115" t="str">
        <f t="shared" si="147"/>
        <v>0</v>
      </c>
      <c r="H115" t="str">
        <f t="shared" si="148"/>
        <v>0</v>
      </c>
      <c r="I115" t="str">
        <f t="shared" si="149"/>
        <v>0</v>
      </c>
      <c r="J115" t="str">
        <f t="shared" si="150"/>
        <v>0</v>
      </c>
      <c r="K115" t="str">
        <f t="shared" si="151"/>
        <v>0</v>
      </c>
      <c r="L115" t="str">
        <f t="shared" si="152"/>
        <v>0</v>
      </c>
      <c r="M115" t="str">
        <f t="shared" si="153"/>
        <v>0</v>
      </c>
      <c r="N115" t="str">
        <f t="shared" si="154"/>
        <v>0</v>
      </c>
      <c r="O115" t="str">
        <f t="shared" si="155"/>
        <v>0</v>
      </c>
      <c r="P115" t="str">
        <f t="shared" si="156"/>
        <v>0</v>
      </c>
      <c r="Q115" t="str">
        <f t="shared" si="157"/>
        <v>0</v>
      </c>
      <c r="R115" t="str">
        <f t="shared" si="158"/>
        <v>0</v>
      </c>
      <c r="S115" t="str">
        <f t="shared" si="159"/>
        <v>0</v>
      </c>
      <c r="T115" t="str">
        <f t="shared" si="160"/>
        <v>0</v>
      </c>
      <c r="U115" t="str">
        <f t="shared" si="161"/>
        <v>0</v>
      </c>
      <c r="V115" t="str">
        <f t="shared" si="162"/>
        <v>0</v>
      </c>
      <c r="W115" t="str">
        <f t="shared" si="163"/>
        <v>0</v>
      </c>
      <c r="X115" t="str">
        <f t="shared" si="164"/>
        <v>0</v>
      </c>
      <c r="Y115" t="str">
        <f t="shared" si="165"/>
        <v>0</v>
      </c>
      <c r="Z115" t="str">
        <f t="shared" si="166"/>
        <v>0</v>
      </c>
      <c r="AA115" t="str">
        <f t="shared" si="167"/>
        <v>0</v>
      </c>
      <c r="AB115" t="str">
        <f t="shared" si="168"/>
        <v>0</v>
      </c>
      <c r="AC115" t="str">
        <f t="shared" si="169"/>
        <v>0</v>
      </c>
      <c r="AD115" t="str">
        <f t="shared" si="170"/>
        <v>0</v>
      </c>
      <c r="AE115" t="str">
        <f t="shared" si="171"/>
        <v>0</v>
      </c>
      <c r="AF115" t="str">
        <f t="shared" si="172"/>
        <v>0</v>
      </c>
      <c r="AG115" t="str">
        <f t="shared" si="173"/>
        <v>0</v>
      </c>
      <c r="AH115" t="str">
        <f t="shared" si="174"/>
        <v>0</v>
      </c>
      <c r="AI115" t="str">
        <f t="shared" si="175"/>
        <v>0</v>
      </c>
      <c r="AJ115" t="str">
        <f t="shared" si="176"/>
        <v>0</v>
      </c>
      <c r="AK115" t="str">
        <f t="shared" si="177"/>
        <v>0</v>
      </c>
      <c r="AL115" t="str">
        <f t="shared" si="178"/>
        <v>0</v>
      </c>
      <c r="AM115" t="str">
        <f t="shared" si="179"/>
        <v>0</v>
      </c>
      <c r="AN115" t="str">
        <f t="shared" si="180"/>
        <v>0</v>
      </c>
      <c r="AO115" t="str">
        <f t="shared" si="181"/>
        <v>0</v>
      </c>
      <c r="AP115" t="str">
        <f t="shared" si="182"/>
        <v>0</v>
      </c>
      <c r="AQ115" t="str">
        <f t="shared" si="183"/>
        <v>0</v>
      </c>
      <c r="AR115" t="str">
        <f t="shared" si="184"/>
        <v>0</v>
      </c>
      <c r="AS115" t="str">
        <f t="shared" si="185"/>
        <v>0</v>
      </c>
      <c r="AT115" t="str">
        <f t="shared" si="186"/>
        <v>0</v>
      </c>
      <c r="AU115" t="str">
        <f t="shared" si="187"/>
        <v>0</v>
      </c>
      <c r="AV115" t="str">
        <f t="shared" si="188"/>
        <v>0</v>
      </c>
      <c r="AW115" t="str">
        <f t="shared" si="189"/>
        <v>0</v>
      </c>
      <c r="AX115" t="str">
        <f t="shared" si="190"/>
        <v>0</v>
      </c>
      <c r="AY115" t="str">
        <f t="shared" si="191"/>
        <v>0</v>
      </c>
      <c r="AZ115" t="str">
        <f t="shared" si="192"/>
        <v>0</v>
      </c>
      <c r="BA115" t="str">
        <f t="shared" si="193"/>
        <v>0</v>
      </c>
      <c r="BB115" t="str">
        <f t="shared" si="194"/>
        <v>0</v>
      </c>
      <c r="BC115" t="str">
        <f t="shared" si="195"/>
        <v>0</v>
      </c>
      <c r="BD115" t="str">
        <f t="shared" si="196"/>
        <v>0</v>
      </c>
      <c r="BE115" t="str">
        <f t="shared" si="197"/>
        <v>0</v>
      </c>
      <c r="BF115" t="str">
        <f t="shared" si="198"/>
        <v>0</v>
      </c>
      <c r="BG115" t="str">
        <f t="shared" si="199"/>
        <v>0</v>
      </c>
      <c r="BH115" t="str">
        <f t="shared" si="200"/>
        <v>0</v>
      </c>
      <c r="BI115" t="str">
        <f t="shared" si="201"/>
        <v>0</v>
      </c>
      <c r="BJ115" t="str">
        <f t="shared" si="202"/>
        <v>0</v>
      </c>
      <c r="BK115" t="str">
        <f t="shared" si="203"/>
        <v>0</v>
      </c>
      <c r="BL115" t="str">
        <f t="shared" si="204"/>
        <v>0</v>
      </c>
      <c r="BM115" t="str">
        <f t="shared" si="205"/>
        <v>0</v>
      </c>
      <c r="BN115" t="str">
        <f t="shared" si="206"/>
        <v>0</v>
      </c>
      <c r="BO115" t="str">
        <f t="shared" si="207"/>
        <v>0</v>
      </c>
      <c r="BP115" t="str">
        <f t="shared" si="208"/>
        <v>0</v>
      </c>
      <c r="BQ115" t="str">
        <f t="shared" si="209"/>
        <v>0</v>
      </c>
      <c r="BR115" t="str">
        <f t="shared" si="210"/>
        <v>0</v>
      </c>
      <c r="BS115" t="str">
        <f t="shared" si="211"/>
        <v>0</v>
      </c>
      <c r="BT115" t="str">
        <f t="shared" si="212"/>
        <v>0</v>
      </c>
      <c r="BU115" t="str">
        <f t="shared" si="213"/>
        <v>0</v>
      </c>
      <c r="BV115" t="str">
        <f t="shared" si="214"/>
        <v>0</v>
      </c>
      <c r="BW115" t="str">
        <f t="shared" si="215"/>
        <v>0</v>
      </c>
      <c r="BX115" t="str">
        <f t="shared" si="142"/>
        <v>0</v>
      </c>
      <c r="BY115" t="str">
        <f t="shared" si="216"/>
        <v>0</v>
      </c>
      <c r="BZ115" t="str">
        <f t="shared" si="217"/>
        <v>0</v>
      </c>
      <c r="CA115" t="str">
        <f t="shared" si="218"/>
        <v>0</v>
      </c>
      <c r="CB115" t="str">
        <f t="shared" si="219"/>
        <v>0</v>
      </c>
      <c r="CC115" t="str">
        <f t="shared" si="220"/>
        <v>0</v>
      </c>
      <c r="CD115" t="str">
        <f t="shared" si="221"/>
        <v>0</v>
      </c>
      <c r="CE115" t="str">
        <f t="shared" si="222"/>
        <v>0</v>
      </c>
      <c r="CF115" t="str">
        <f t="shared" si="223"/>
        <v>0</v>
      </c>
      <c r="CG115" t="str">
        <f t="shared" si="224"/>
        <v>0</v>
      </c>
      <c r="CH115" t="str">
        <f t="shared" si="225"/>
        <v>0</v>
      </c>
      <c r="CI115" t="str">
        <f t="shared" si="226"/>
        <v>0</v>
      </c>
      <c r="CJ115" t="str">
        <f t="shared" si="227"/>
        <v>0</v>
      </c>
      <c r="CK115" t="str">
        <f t="shared" si="228"/>
        <v>0</v>
      </c>
      <c r="CL115" t="str">
        <f t="shared" si="229"/>
        <v>0</v>
      </c>
      <c r="CM115" t="str">
        <f t="shared" si="230"/>
        <v>0</v>
      </c>
      <c r="CN115" t="str">
        <f t="shared" si="231"/>
        <v>0</v>
      </c>
      <c r="CO115" t="str">
        <f t="shared" si="232"/>
        <v>0</v>
      </c>
      <c r="CP115" t="str">
        <f t="shared" si="233"/>
        <v>0</v>
      </c>
      <c r="CQ115" t="str">
        <f t="shared" si="234"/>
        <v>0</v>
      </c>
      <c r="CR115" t="str">
        <f t="shared" si="235"/>
        <v>0</v>
      </c>
      <c r="CS115" t="str">
        <f t="shared" si="236"/>
        <v>0</v>
      </c>
      <c r="CT115" t="str">
        <f t="shared" si="237"/>
        <v>0</v>
      </c>
      <c r="CU115" t="str">
        <f t="shared" si="238"/>
        <v>0</v>
      </c>
      <c r="CV115" t="str">
        <f t="shared" si="239"/>
        <v>0</v>
      </c>
      <c r="CW115" t="str">
        <f t="shared" si="240"/>
        <v>0</v>
      </c>
      <c r="CX115" t="str">
        <f t="shared" si="241"/>
        <v>0</v>
      </c>
      <c r="CY115" t="str">
        <f t="shared" si="242"/>
        <v>0</v>
      </c>
      <c r="CZ115" t="str">
        <f t="shared" si="243"/>
        <v>0</v>
      </c>
      <c r="DA115" t="str">
        <f t="shared" si="143"/>
        <v>0</v>
      </c>
      <c r="DB115" t="str">
        <f t="shared" si="244"/>
        <v>0</v>
      </c>
      <c r="DC115" t="str">
        <f t="shared" si="245"/>
        <v>0</v>
      </c>
      <c r="DD115" t="str">
        <f t="shared" si="246"/>
        <v>0</v>
      </c>
      <c r="DE115" t="str">
        <f t="shared" si="247"/>
        <v>0</v>
      </c>
      <c r="DF115" t="str">
        <f t="shared" si="248"/>
        <v>0</v>
      </c>
      <c r="DG115" t="str">
        <f t="shared" si="249"/>
        <v>0</v>
      </c>
      <c r="DH115" t="str">
        <f>IF(ISNUMBER(SEARCH("menghindari dorongan fisik,",B115)),"1","0")</f>
        <v>0</v>
      </c>
      <c r="DI115" t="str">
        <f t="shared" si="250"/>
        <v>0</v>
      </c>
      <c r="DJ115" t="str">
        <f t="shared" si="251"/>
        <v>0</v>
      </c>
      <c r="DK115" t="str">
        <f t="shared" si="252"/>
        <v>0</v>
      </c>
      <c r="DL115" t="str">
        <f t="shared" si="253"/>
        <v>0</v>
      </c>
      <c r="DM115" t="str">
        <f t="shared" si="254"/>
        <v>0</v>
      </c>
      <c r="DN115" t="str">
        <f t="shared" si="255"/>
        <v>0</v>
      </c>
      <c r="DO115" t="str">
        <f t="shared" si="256"/>
        <v>0</v>
      </c>
      <c r="DP115" t="str">
        <f t="shared" si="257"/>
        <v>0</v>
      </c>
      <c r="DQ115" t="str">
        <f t="shared" si="258"/>
        <v>0</v>
      </c>
      <c r="DR115" t="str">
        <f t="shared" si="259"/>
        <v>0</v>
      </c>
      <c r="DS115" t="str">
        <f t="shared" si="260"/>
        <v>0</v>
      </c>
      <c r="DT115" t="str">
        <f t="shared" si="261"/>
        <v>0</v>
      </c>
      <c r="DU115" t="str">
        <f t="shared" si="262"/>
        <v>0</v>
      </c>
      <c r="DV115" t="str">
        <f t="shared" si="263"/>
        <v>0</v>
      </c>
      <c r="DW115" t="str">
        <f t="shared" si="264"/>
        <v>0</v>
      </c>
      <c r="DX115" t="str">
        <f t="shared" si="265"/>
        <v>0</v>
      </c>
      <c r="DY115" t="str">
        <f t="shared" si="266"/>
        <v>0</v>
      </c>
      <c r="DZ115" t="str">
        <f t="shared" si="267"/>
        <v>0</v>
      </c>
      <c r="EA115" t="str">
        <f t="shared" si="268"/>
        <v>0</v>
      </c>
      <c r="EB115" t="str">
        <f t="shared" si="269"/>
        <v>0</v>
      </c>
      <c r="EC115" t="str">
        <f t="shared" si="270"/>
        <v>0</v>
      </c>
      <c r="ED115" t="str">
        <f t="shared" si="271"/>
        <v>0</v>
      </c>
      <c r="EE115" t="str">
        <f t="shared" si="272"/>
        <v>0</v>
      </c>
      <c r="EF115" t="str">
        <f t="shared" si="273"/>
        <v>0</v>
      </c>
      <c r="EG115" t="str">
        <f t="shared" si="274"/>
        <v>0</v>
      </c>
      <c r="EH115" t="str">
        <f t="shared" si="275"/>
        <v>0</v>
      </c>
      <c r="EI115" t="str">
        <f t="shared" si="276"/>
        <v>0</v>
      </c>
      <c r="EJ115" t="str">
        <f t="shared" si="277"/>
        <v>0</v>
      </c>
      <c r="EK115" t="str">
        <f t="shared" si="278"/>
        <v>0</v>
      </c>
      <c r="EL115" t="str">
        <f t="shared" si="279"/>
        <v>0</v>
      </c>
      <c r="EM115" t="str">
        <f t="shared" si="280"/>
        <v>0</v>
      </c>
      <c r="EN115" t="str">
        <f t="shared" si="281"/>
        <v>0</v>
      </c>
    </row>
    <row r="116" spans="1:144" ht="39.950000000000003" customHeight="1" x14ac:dyDescent="0.25">
      <c r="A116" t="s">
        <v>249</v>
      </c>
      <c r="C116" t="str">
        <f t="shared" si="282"/>
        <v>0</v>
      </c>
      <c r="D116" t="str">
        <f t="shared" si="144"/>
        <v>0</v>
      </c>
      <c r="E116" t="str">
        <f t="shared" si="145"/>
        <v>0</v>
      </c>
      <c r="F116" t="str">
        <f t="shared" si="146"/>
        <v>0</v>
      </c>
      <c r="G116" t="str">
        <f t="shared" si="147"/>
        <v>0</v>
      </c>
      <c r="H116" t="str">
        <f t="shared" si="148"/>
        <v>0</v>
      </c>
      <c r="I116" t="str">
        <f t="shared" si="149"/>
        <v>0</v>
      </c>
      <c r="J116" t="str">
        <f t="shared" si="150"/>
        <v>0</v>
      </c>
      <c r="K116" t="str">
        <f t="shared" si="151"/>
        <v>0</v>
      </c>
      <c r="L116" t="str">
        <f t="shared" si="152"/>
        <v>0</v>
      </c>
      <c r="M116" t="str">
        <f t="shared" si="153"/>
        <v>0</v>
      </c>
      <c r="N116" t="str">
        <f t="shared" si="154"/>
        <v>0</v>
      </c>
      <c r="O116" t="str">
        <f t="shared" si="155"/>
        <v>0</v>
      </c>
      <c r="P116" t="str">
        <f t="shared" si="156"/>
        <v>0</v>
      </c>
      <c r="Q116" t="str">
        <f t="shared" si="157"/>
        <v>0</v>
      </c>
      <c r="R116" t="str">
        <f t="shared" si="158"/>
        <v>0</v>
      </c>
      <c r="S116" t="str">
        <f t="shared" si="159"/>
        <v>0</v>
      </c>
      <c r="T116" t="str">
        <f t="shared" si="160"/>
        <v>0</v>
      </c>
      <c r="U116" t="str">
        <f t="shared" si="161"/>
        <v>0</v>
      </c>
      <c r="V116" t="str">
        <f t="shared" si="162"/>
        <v>0</v>
      </c>
      <c r="W116" t="str">
        <f t="shared" si="163"/>
        <v>0</v>
      </c>
      <c r="X116" t="str">
        <f t="shared" si="164"/>
        <v>0</v>
      </c>
      <c r="Y116" t="str">
        <f t="shared" si="165"/>
        <v>0</v>
      </c>
      <c r="Z116" t="str">
        <f t="shared" si="166"/>
        <v>0</v>
      </c>
      <c r="AA116" t="str">
        <f t="shared" si="167"/>
        <v>0</v>
      </c>
      <c r="AB116" t="str">
        <f t="shared" si="168"/>
        <v>0</v>
      </c>
      <c r="AC116" t="str">
        <f t="shared" si="169"/>
        <v>0</v>
      </c>
      <c r="AD116" t="str">
        <f t="shared" si="170"/>
        <v>0</v>
      </c>
      <c r="AE116" t="str">
        <f t="shared" si="171"/>
        <v>0</v>
      </c>
      <c r="AF116" t="str">
        <f t="shared" si="172"/>
        <v>0</v>
      </c>
      <c r="AG116" t="str">
        <f t="shared" si="173"/>
        <v>0</v>
      </c>
      <c r="AH116" t="str">
        <f t="shared" si="174"/>
        <v>0</v>
      </c>
      <c r="AI116" t="str">
        <f t="shared" si="175"/>
        <v>0</v>
      </c>
      <c r="AJ116" t="str">
        <f t="shared" si="176"/>
        <v>0</v>
      </c>
      <c r="AK116" t="str">
        <f t="shared" si="177"/>
        <v>0</v>
      </c>
      <c r="AL116" t="str">
        <f t="shared" si="178"/>
        <v>0</v>
      </c>
      <c r="AM116" t="str">
        <f t="shared" si="179"/>
        <v>0</v>
      </c>
      <c r="AN116" t="str">
        <f t="shared" si="180"/>
        <v>0</v>
      </c>
      <c r="AO116" t="str">
        <f t="shared" si="181"/>
        <v>0</v>
      </c>
      <c r="AP116" t="str">
        <f t="shared" si="182"/>
        <v>0</v>
      </c>
      <c r="AQ116" t="str">
        <f t="shared" si="183"/>
        <v>0</v>
      </c>
      <c r="AR116" t="str">
        <f t="shared" si="184"/>
        <v>0</v>
      </c>
      <c r="AS116" t="str">
        <f t="shared" si="185"/>
        <v>0</v>
      </c>
      <c r="AT116" t="str">
        <f t="shared" si="186"/>
        <v>0</v>
      </c>
      <c r="AU116" t="str">
        <f t="shared" si="187"/>
        <v>0</v>
      </c>
      <c r="AV116" t="str">
        <f t="shared" si="188"/>
        <v>0</v>
      </c>
      <c r="AW116" t="str">
        <f t="shared" si="189"/>
        <v>0</v>
      </c>
      <c r="AX116" t="str">
        <f t="shared" si="190"/>
        <v>0</v>
      </c>
      <c r="AY116" t="str">
        <f t="shared" si="191"/>
        <v>0</v>
      </c>
      <c r="AZ116" t="str">
        <f t="shared" si="192"/>
        <v>0</v>
      </c>
      <c r="BA116" t="str">
        <f t="shared" si="193"/>
        <v>0</v>
      </c>
      <c r="BB116" t="str">
        <f t="shared" si="194"/>
        <v>0</v>
      </c>
      <c r="BC116" t="str">
        <f t="shared" si="195"/>
        <v>0</v>
      </c>
      <c r="BD116" t="str">
        <f t="shared" si="196"/>
        <v>0</v>
      </c>
      <c r="BE116" t="str">
        <f t="shared" si="197"/>
        <v>0</v>
      </c>
      <c r="BF116" t="str">
        <f t="shared" si="198"/>
        <v>0</v>
      </c>
      <c r="BG116" t="str">
        <f t="shared" si="199"/>
        <v>0</v>
      </c>
      <c r="BH116" t="str">
        <f t="shared" si="200"/>
        <v>0</v>
      </c>
      <c r="BI116" t="str">
        <f t="shared" si="201"/>
        <v>0</v>
      </c>
      <c r="BJ116" t="str">
        <f t="shared" si="202"/>
        <v>0</v>
      </c>
      <c r="BK116" t="str">
        <f t="shared" si="203"/>
        <v>0</v>
      </c>
      <c r="BL116" t="str">
        <f t="shared" si="204"/>
        <v>0</v>
      </c>
      <c r="BM116" t="str">
        <f t="shared" si="205"/>
        <v>0</v>
      </c>
      <c r="BN116" t="str">
        <f t="shared" si="206"/>
        <v>0</v>
      </c>
      <c r="BO116" t="str">
        <f t="shared" si="207"/>
        <v>0</v>
      </c>
      <c r="BP116" t="str">
        <f t="shared" si="208"/>
        <v>0</v>
      </c>
      <c r="BQ116" t="str">
        <f t="shared" si="209"/>
        <v>0</v>
      </c>
      <c r="BR116" t="str">
        <f t="shared" si="210"/>
        <v>0</v>
      </c>
      <c r="BS116" t="str">
        <f t="shared" si="211"/>
        <v>0</v>
      </c>
      <c r="BT116" t="str">
        <f t="shared" si="212"/>
        <v>0</v>
      </c>
      <c r="BU116" t="str">
        <f t="shared" si="213"/>
        <v>0</v>
      </c>
      <c r="BV116" t="str">
        <f t="shared" si="214"/>
        <v>0</v>
      </c>
      <c r="BW116" t="str">
        <f t="shared" si="215"/>
        <v>0</v>
      </c>
      <c r="BX116" t="str">
        <f t="shared" si="142"/>
        <v>0</v>
      </c>
      <c r="BY116" t="str">
        <f t="shared" si="216"/>
        <v>0</v>
      </c>
      <c r="BZ116" t="str">
        <f t="shared" si="217"/>
        <v>0</v>
      </c>
      <c r="CA116" t="str">
        <f t="shared" si="218"/>
        <v>0</v>
      </c>
      <c r="CB116" t="str">
        <f t="shared" si="219"/>
        <v>0</v>
      </c>
      <c r="CC116" t="str">
        <f t="shared" si="220"/>
        <v>0</v>
      </c>
      <c r="CD116" t="str">
        <f t="shared" si="221"/>
        <v>0</v>
      </c>
      <c r="CE116" t="str">
        <f t="shared" si="222"/>
        <v>0</v>
      </c>
      <c r="CF116" t="str">
        <f t="shared" si="223"/>
        <v>0</v>
      </c>
      <c r="CG116" t="str">
        <f t="shared" si="224"/>
        <v>0</v>
      </c>
      <c r="CH116" t="str">
        <f t="shared" si="225"/>
        <v>0</v>
      </c>
      <c r="CI116" t="str">
        <f t="shared" si="226"/>
        <v>0</v>
      </c>
      <c r="CJ116" t="str">
        <f t="shared" si="227"/>
        <v>0</v>
      </c>
      <c r="CK116" t="str">
        <f t="shared" si="228"/>
        <v>0</v>
      </c>
      <c r="CL116" t="str">
        <f t="shared" si="229"/>
        <v>0</v>
      </c>
      <c r="CM116" t="str">
        <f t="shared" si="230"/>
        <v>0</v>
      </c>
      <c r="CN116" t="str">
        <f t="shared" si="231"/>
        <v>0</v>
      </c>
      <c r="CO116" t="str">
        <f t="shared" si="232"/>
        <v>0</v>
      </c>
      <c r="CP116" t="str">
        <f t="shared" si="233"/>
        <v>0</v>
      </c>
      <c r="CQ116" t="str">
        <f t="shared" si="234"/>
        <v>0</v>
      </c>
      <c r="CR116" t="str">
        <f t="shared" si="235"/>
        <v>0</v>
      </c>
      <c r="CS116" t="str">
        <f t="shared" si="236"/>
        <v>0</v>
      </c>
      <c r="CT116" t="str">
        <f t="shared" si="237"/>
        <v>0</v>
      </c>
      <c r="CU116" t="str">
        <f t="shared" si="238"/>
        <v>0</v>
      </c>
      <c r="CV116" t="str">
        <f t="shared" si="239"/>
        <v>0</v>
      </c>
      <c r="CW116" t="str">
        <f t="shared" si="240"/>
        <v>0</v>
      </c>
      <c r="CX116" t="str">
        <f t="shared" si="241"/>
        <v>0</v>
      </c>
      <c r="CY116" t="str">
        <f t="shared" si="242"/>
        <v>0</v>
      </c>
      <c r="CZ116" t="str">
        <f t="shared" si="243"/>
        <v>0</v>
      </c>
      <c r="DA116" t="str">
        <f t="shared" si="143"/>
        <v>0</v>
      </c>
      <c r="DB116" t="str">
        <f t="shared" si="244"/>
        <v>0</v>
      </c>
      <c r="DC116" t="str">
        <f t="shared" si="245"/>
        <v>0</v>
      </c>
      <c r="DD116" t="str">
        <f t="shared" si="246"/>
        <v>0</v>
      </c>
      <c r="DE116" t="str">
        <f t="shared" si="247"/>
        <v>0</v>
      </c>
      <c r="DF116" t="str">
        <f t="shared" si="248"/>
        <v>0</v>
      </c>
      <c r="DG116" t="str">
        <f t="shared" si="249"/>
        <v>0</v>
      </c>
      <c r="DH116" t="str">
        <f>IF(ISNUMBER(SEARCH("menghindari dorongan fisik,",B116)),"1","0")</f>
        <v>0</v>
      </c>
      <c r="DI116" t="str">
        <f t="shared" si="250"/>
        <v>0</v>
      </c>
      <c r="DJ116" t="str">
        <f t="shared" si="251"/>
        <v>0</v>
      </c>
      <c r="DK116" t="str">
        <f t="shared" si="252"/>
        <v>0</v>
      </c>
      <c r="DL116" t="str">
        <f t="shared" si="253"/>
        <v>0</v>
      </c>
      <c r="DM116" t="str">
        <f t="shared" si="254"/>
        <v>0</v>
      </c>
      <c r="DN116" t="str">
        <f t="shared" si="255"/>
        <v>0</v>
      </c>
      <c r="DO116" t="str">
        <f t="shared" si="256"/>
        <v>0</v>
      </c>
      <c r="DP116" t="str">
        <f t="shared" si="257"/>
        <v>0</v>
      </c>
      <c r="DQ116" t="str">
        <f t="shared" si="258"/>
        <v>0</v>
      </c>
      <c r="DR116" t="str">
        <f t="shared" si="259"/>
        <v>0</v>
      </c>
      <c r="DS116" t="str">
        <f t="shared" si="260"/>
        <v>0</v>
      </c>
      <c r="DT116" t="str">
        <f t="shared" si="261"/>
        <v>0</v>
      </c>
      <c r="DU116" t="str">
        <f t="shared" si="262"/>
        <v>0</v>
      </c>
      <c r="DV116" t="str">
        <f t="shared" si="263"/>
        <v>0</v>
      </c>
      <c r="DW116" t="str">
        <f t="shared" si="264"/>
        <v>0</v>
      </c>
      <c r="DX116" t="str">
        <f t="shared" si="265"/>
        <v>0</v>
      </c>
      <c r="DY116" t="str">
        <f t="shared" si="266"/>
        <v>0</v>
      </c>
      <c r="DZ116" t="str">
        <f t="shared" si="267"/>
        <v>0</v>
      </c>
      <c r="EA116" t="str">
        <f t="shared" si="268"/>
        <v>0</v>
      </c>
      <c r="EB116" t="str">
        <f t="shared" si="269"/>
        <v>0</v>
      </c>
      <c r="EC116" t="str">
        <f t="shared" si="270"/>
        <v>0</v>
      </c>
      <c r="ED116" t="str">
        <f t="shared" si="271"/>
        <v>0</v>
      </c>
      <c r="EE116" t="str">
        <f t="shared" si="272"/>
        <v>0</v>
      </c>
      <c r="EF116" t="str">
        <f t="shared" si="273"/>
        <v>0</v>
      </c>
      <c r="EG116" t="str">
        <f t="shared" si="274"/>
        <v>0</v>
      </c>
      <c r="EH116" t="str">
        <f t="shared" si="275"/>
        <v>0</v>
      </c>
      <c r="EI116" t="str">
        <f t="shared" si="276"/>
        <v>0</v>
      </c>
      <c r="EJ116" t="str">
        <f t="shared" si="277"/>
        <v>0</v>
      </c>
      <c r="EK116" t="str">
        <f t="shared" si="278"/>
        <v>0</v>
      </c>
      <c r="EL116" t="str">
        <f t="shared" si="279"/>
        <v>0</v>
      </c>
      <c r="EM116" t="str">
        <f t="shared" si="280"/>
        <v>0</v>
      </c>
      <c r="EN116" t="str">
        <f t="shared" si="281"/>
        <v>0</v>
      </c>
    </row>
    <row r="117" spans="1:144" ht="39.950000000000003" customHeight="1" x14ac:dyDescent="0.25">
      <c r="A117" t="s">
        <v>250</v>
      </c>
      <c r="C117" t="str">
        <f t="shared" si="282"/>
        <v>0</v>
      </c>
      <c r="D117" t="str">
        <f t="shared" si="144"/>
        <v>0</v>
      </c>
      <c r="E117" t="str">
        <f t="shared" si="145"/>
        <v>0</v>
      </c>
      <c r="F117" t="str">
        <f t="shared" si="146"/>
        <v>0</v>
      </c>
      <c r="G117" t="str">
        <f t="shared" si="147"/>
        <v>0</v>
      </c>
      <c r="H117" t="str">
        <f t="shared" si="148"/>
        <v>0</v>
      </c>
      <c r="I117" t="str">
        <f t="shared" si="149"/>
        <v>0</v>
      </c>
      <c r="J117" t="str">
        <f t="shared" si="150"/>
        <v>0</v>
      </c>
      <c r="K117" t="str">
        <f t="shared" si="151"/>
        <v>0</v>
      </c>
      <c r="L117" t="str">
        <f t="shared" si="152"/>
        <v>0</v>
      </c>
      <c r="M117" t="str">
        <f t="shared" si="153"/>
        <v>0</v>
      </c>
      <c r="N117" t="str">
        <f t="shared" si="154"/>
        <v>0</v>
      </c>
      <c r="O117" t="str">
        <f t="shared" si="155"/>
        <v>0</v>
      </c>
      <c r="P117" t="str">
        <f t="shared" si="156"/>
        <v>0</v>
      </c>
      <c r="Q117" t="str">
        <f t="shared" si="157"/>
        <v>0</v>
      </c>
      <c r="R117" t="str">
        <f t="shared" si="158"/>
        <v>0</v>
      </c>
      <c r="S117" t="str">
        <f t="shared" si="159"/>
        <v>0</v>
      </c>
      <c r="T117" t="str">
        <f t="shared" si="160"/>
        <v>0</v>
      </c>
      <c r="U117" t="str">
        <f t="shared" si="161"/>
        <v>0</v>
      </c>
      <c r="V117" t="str">
        <f t="shared" si="162"/>
        <v>0</v>
      </c>
      <c r="W117" t="str">
        <f t="shared" si="163"/>
        <v>0</v>
      </c>
      <c r="X117" t="str">
        <f t="shared" si="164"/>
        <v>0</v>
      </c>
      <c r="Y117" t="str">
        <f t="shared" si="165"/>
        <v>0</v>
      </c>
      <c r="Z117" t="str">
        <f t="shared" si="166"/>
        <v>0</v>
      </c>
      <c r="AA117" t="str">
        <f t="shared" si="167"/>
        <v>0</v>
      </c>
      <c r="AB117" t="str">
        <f t="shared" si="168"/>
        <v>0</v>
      </c>
      <c r="AC117" t="str">
        <f t="shared" si="169"/>
        <v>0</v>
      </c>
      <c r="AD117" t="str">
        <f t="shared" si="170"/>
        <v>0</v>
      </c>
      <c r="AE117" t="str">
        <f t="shared" si="171"/>
        <v>0</v>
      </c>
      <c r="AF117" t="str">
        <f t="shared" si="172"/>
        <v>0</v>
      </c>
      <c r="AG117" t="str">
        <f t="shared" si="173"/>
        <v>0</v>
      </c>
      <c r="AH117" t="str">
        <f t="shared" si="174"/>
        <v>0</v>
      </c>
      <c r="AI117" t="str">
        <f t="shared" si="175"/>
        <v>0</v>
      </c>
      <c r="AJ117" t="str">
        <f t="shared" si="176"/>
        <v>0</v>
      </c>
      <c r="AK117" t="str">
        <f t="shared" si="177"/>
        <v>0</v>
      </c>
      <c r="AL117" t="str">
        <f t="shared" si="178"/>
        <v>0</v>
      </c>
      <c r="AM117" t="str">
        <f t="shared" si="179"/>
        <v>0</v>
      </c>
      <c r="AN117" t="str">
        <f t="shared" si="180"/>
        <v>0</v>
      </c>
      <c r="AO117" t="str">
        <f t="shared" si="181"/>
        <v>0</v>
      </c>
      <c r="AP117" t="str">
        <f t="shared" si="182"/>
        <v>0</v>
      </c>
      <c r="AQ117" t="str">
        <f t="shared" si="183"/>
        <v>0</v>
      </c>
      <c r="AR117" t="str">
        <f t="shared" si="184"/>
        <v>0</v>
      </c>
      <c r="AS117" t="str">
        <f t="shared" si="185"/>
        <v>0</v>
      </c>
      <c r="AT117" t="str">
        <f t="shared" si="186"/>
        <v>0</v>
      </c>
      <c r="AU117" t="str">
        <f t="shared" si="187"/>
        <v>0</v>
      </c>
      <c r="AV117" t="str">
        <f t="shared" si="188"/>
        <v>0</v>
      </c>
      <c r="AW117" t="str">
        <f t="shared" si="189"/>
        <v>0</v>
      </c>
      <c r="AX117" t="str">
        <f t="shared" si="190"/>
        <v>0</v>
      </c>
      <c r="AY117" t="str">
        <f t="shared" si="191"/>
        <v>0</v>
      </c>
      <c r="AZ117" t="str">
        <f t="shared" si="192"/>
        <v>0</v>
      </c>
      <c r="BA117" t="str">
        <f t="shared" si="193"/>
        <v>0</v>
      </c>
      <c r="BB117" t="str">
        <f t="shared" si="194"/>
        <v>0</v>
      </c>
      <c r="BC117" t="str">
        <f t="shared" si="195"/>
        <v>0</v>
      </c>
      <c r="BD117" t="str">
        <f t="shared" si="196"/>
        <v>0</v>
      </c>
      <c r="BE117" t="str">
        <f t="shared" si="197"/>
        <v>0</v>
      </c>
      <c r="BF117" t="str">
        <f t="shared" si="198"/>
        <v>0</v>
      </c>
      <c r="BG117" t="str">
        <f t="shared" si="199"/>
        <v>0</v>
      </c>
      <c r="BH117" t="str">
        <f t="shared" si="200"/>
        <v>0</v>
      </c>
      <c r="BI117" t="str">
        <f t="shared" si="201"/>
        <v>0</v>
      </c>
      <c r="BJ117" t="str">
        <f t="shared" si="202"/>
        <v>0</v>
      </c>
      <c r="BK117" t="str">
        <f t="shared" si="203"/>
        <v>0</v>
      </c>
      <c r="BL117" t="str">
        <f t="shared" si="204"/>
        <v>0</v>
      </c>
      <c r="BM117" t="str">
        <f t="shared" si="205"/>
        <v>0</v>
      </c>
      <c r="BN117" t="str">
        <f t="shared" si="206"/>
        <v>0</v>
      </c>
      <c r="BO117" t="str">
        <f t="shared" si="207"/>
        <v>0</v>
      </c>
      <c r="BP117" t="str">
        <f t="shared" si="208"/>
        <v>0</v>
      </c>
      <c r="BQ117" t="str">
        <f t="shared" si="209"/>
        <v>0</v>
      </c>
      <c r="BR117" t="str">
        <f t="shared" si="210"/>
        <v>0</v>
      </c>
      <c r="BS117" t="str">
        <f t="shared" si="211"/>
        <v>0</v>
      </c>
      <c r="BT117" t="str">
        <f t="shared" si="212"/>
        <v>0</v>
      </c>
      <c r="BU117" t="str">
        <f t="shared" si="213"/>
        <v>0</v>
      </c>
      <c r="BV117" t="str">
        <f t="shared" si="214"/>
        <v>0</v>
      </c>
      <c r="BW117" t="str">
        <f t="shared" si="215"/>
        <v>0</v>
      </c>
      <c r="BX117" t="str">
        <f t="shared" si="142"/>
        <v>0</v>
      </c>
      <c r="BY117" t="str">
        <f t="shared" si="216"/>
        <v>0</v>
      </c>
      <c r="BZ117" t="str">
        <f t="shared" si="217"/>
        <v>0</v>
      </c>
      <c r="CA117" t="str">
        <f t="shared" si="218"/>
        <v>0</v>
      </c>
      <c r="CB117" t="str">
        <f t="shared" si="219"/>
        <v>0</v>
      </c>
      <c r="CC117" t="str">
        <f t="shared" si="220"/>
        <v>0</v>
      </c>
      <c r="CD117" t="str">
        <f t="shared" si="221"/>
        <v>0</v>
      </c>
      <c r="CE117" t="str">
        <f t="shared" si="222"/>
        <v>0</v>
      </c>
      <c r="CF117" t="str">
        <f t="shared" si="223"/>
        <v>0</v>
      </c>
      <c r="CG117" t="str">
        <f t="shared" si="224"/>
        <v>0</v>
      </c>
      <c r="CH117" t="str">
        <f t="shared" si="225"/>
        <v>0</v>
      </c>
      <c r="CI117" t="str">
        <f t="shared" si="226"/>
        <v>0</v>
      </c>
      <c r="CJ117" t="str">
        <f t="shared" si="227"/>
        <v>0</v>
      </c>
      <c r="CK117" t="str">
        <f t="shared" si="228"/>
        <v>0</v>
      </c>
      <c r="CL117" t="str">
        <f t="shared" si="229"/>
        <v>0</v>
      </c>
      <c r="CM117" t="str">
        <f t="shared" si="230"/>
        <v>0</v>
      </c>
      <c r="CN117" t="str">
        <f t="shared" si="231"/>
        <v>0</v>
      </c>
      <c r="CO117" t="str">
        <f t="shared" si="232"/>
        <v>0</v>
      </c>
      <c r="CP117" t="str">
        <f t="shared" si="233"/>
        <v>0</v>
      </c>
      <c r="CQ117" t="str">
        <f t="shared" si="234"/>
        <v>0</v>
      </c>
      <c r="CR117" t="str">
        <f t="shared" si="235"/>
        <v>0</v>
      </c>
      <c r="CS117" t="str">
        <f t="shared" si="236"/>
        <v>0</v>
      </c>
      <c r="CT117" t="str">
        <f t="shared" si="237"/>
        <v>0</v>
      </c>
      <c r="CU117" t="str">
        <f t="shared" si="238"/>
        <v>0</v>
      </c>
      <c r="CV117" t="str">
        <f t="shared" si="239"/>
        <v>0</v>
      </c>
      <c r="CW117" t="str">
        <f t="shared" si="240"/>
        <v>0</v>
      </c>
      <c r="CX117" t="str">
        <f t="shared" si="241"/>
        <v>0</v>
      </c>
      <c r="CY117" t="str">
        <f t="shared" si="242"/>
        <v>0</v>
      </c>
      <c r="CZ117" t="str">
        <f t="shared" si="243"/>
        <v>0</v>
      </c>
      <c r="DA117" t="str">
        <f t="shared" si="143"/>
        <v>0</v>
      </c>
      <c r="DB117" t="str">
        <f t="shared" si="244"/>
        <v>0</v>
      </c>
      <c r="DC117" t="str">
        <f t="shared" si="245"/>
        <v>0</v>
      </c>
      <c r="DD117" t="str">
        <f t="shared" si="246"/>
        <v>0</v>
      </c>
      <c r="DE117" t="str">
        <f t="shared" si="247"/>
        <v>0</v>
      </c>
      <c r="DF117" t="str">
        <f t="shared" si="248"/>
        <v>0</v>
      </c>
      <c r="DG117" t="str">
        <f t="shared" si="249"/>
        <v>0</v>
      </c>
      <c r="DH117" t="str">
        <f>IF(ISNUMBER(SEARCH("menghindari dorongan fisik,",B117)),"1","0")</f>
        <v>0</v>
      </c>
      <c r="DI117" t="str">
        <f t="shared" si="250"/>
        <v>0</v>
      </c>
      <c r="DJ117" t="str">
        <f t="shared" si="251"/>
        <v>0</v>
      </c>
      <c r="DK117" t="str">
        <f t="shared" si="252"/>
        <v>0</v>
      </c>
      <c r="DL117" t="str">
        <f t="shared" si="253"/>
        <v>0</v>
      </c>
      <c r="DM117" t="str">
        <f t="shared" si="254"/>
        <v>0</v>
      </c>
      <c r="DN117" t="str">
        <f t="shared" si="255"/>
        <v>0</v>
      </c>
      <c r="DO117" t="str">
        <f t="shared" si="256"/>
        <v>0</v>
      </c>
      <c r="DP117" t="str">
        <f t="shared" si="257"/>
        <v>0</v>
      </c>
      <c r="DQ117" t="str">
        <f t="shared" si="258"/>
        <v>0</v>
      </c>
      <c r="DR117" t="str">
        <f t="shared" si="259"/>
        <v>0</v>
      </c>
      <c r="DS117" t="str">
        <f t="shared" si="260"/>
        <v>0</v>
      </c>
      <c r="DT117" t="str">
        <f t="shared" si="261"/>
        <v>0</v>
      </c>
      <c r="DU117" t="str">
        <f t="shared" si="262"/>
        <v>0</v>
      </c>
      <c r="DV117" t="str">
        <f t="shared" si="263"/>
        <v>0</v>
      </c>
      <c r="DW117" t="str">
        <f t="shared" si="264"/>
        <v>0</v>
      </c>
      <c r="DX117" t="str">
        <f t="shared" si="265"/>
        <v>0</v>
      </c>
      <c r="DY117" t="str">
        <f t="shared" si="266"/>
        <v>0</v>
      </c>
      <c r="DZ117" t="str">
        <f t="shared" si="267"/>
        <v>0</v>
      </c>
      <c r="EA117" t="str">
        <f t="shared" si="268"/>
        <v>0</v>
      </c>
      <c r="EB117" t="str">
        <f t="shared" si="269"/>
        <v>0</v>
      </c>
      <c r="EC117" t="str">
        <f t="shared" si="270"/>
        <v>0</v>
      </c>
      <c r="ED117" t="str">
        <f t="shared" si="271"/>
        <v>0</v>
      </c>
      <c r="EE117" t="str">
        <f t="shared" si="272"/>
        <v>0</v>
      </c>
      <c r="EF117" t="str">
        <f t="shared" si="273"/>
        <v>0</v>
      </c>
      <c r="EG117" t="str">
        <f t="shared" si="274"/>
        <v>0</v>
      </c>
      <c r="EH117" t="str">
        <f t="shared" si="275"/>
        <v>0</v>
      </c>
      <c r="EI117" t="str">
        <f t="shared" si="276"/>
        <v>0</v>
      </c>
      <c r="EJ117" t="str">
        <f t="shared" si="277"/>
        <v>0</v>
      </c>
      <c r="EK117" t="str">
        <f t="shared" si="278"/>
        <v>0</v>
      </c>
      <c r="EL117" t="str">
        <f t="shared" si="279"/>
        <v>0</v>
      </c>
      <c r="EM117" t="str">
        <f t="shared" si="280"/>
        <v>0</v>
      </c>
      <c r="EN117" t="str">
        <f t="shared" si="281"/>
        <v>0</v>
      </c>
    </row>
    <row r="118" spans="1:144" ht="39.950000000000003" customHeight="1" x14ac:dyDescent="0.25">
      <c r="A118" t="s">
        <v>251</v>
      </c>
      <c r="C118" t="str">
        <f t="shared" si="282"/>
        <v>0</v>
      </c>
      <c r="D118" t="str">
        <f t="shared" si="144"/>
        <v>0</v>
      </c>
      <c r="E118" t="str">
        <f t="shared" si="145"/>
        <v>0</v>
      </c>
      <c r="F118" t="str">
        <f t="shared" si="146"/>
        <v>0</v>
      </c>
      <c r="G118" t="str">
        <f t="shared" si="147"/>
        <v>0</v>
      </c>
      <c r="H118" t="str">
        <f t="shared" si="148"/>
        <v>0</v>
      </c>
      <c r="I118" t="str">
        <f t="shared" si="149"/>
        <v>0</v>
      </c>
      <c r="J118" t="str">
        <f t="shared" si="150"/>
        <v>0</v>
      </c>
      <c r="K118" t="str">
        <f t="shared" si="151"/>
        <v>0</v>
      </c>
      <c r="L118" t="str">
        <f t="shared" si="152"/>
        <v>0</v>
      </c>
      <c r="M118" t="str">
        <f t="shared" si="153"/>
        <v>0</v>
      </c>
      <c r="N118" t="str">
        <f t="shared" si="154"/>
        <v>0</v>
      </c>
      <c r="O118" t="str">
        <f t="shared" si="155"/>
        <v>0</v>
      </c>
      <c r="P118" t="str">
        <f t="shared" si="156"/>
        <v>0</v>
      </c>
      <c r="Q118" t="str">
        <f t="shared" si="157"/>
        <v>0</v>
      </c>
      <c r="R118" t="str">
        <f t="shared" si="158"/>
        <v>0</v>
      </c>
      <c r="S118" t="str">
        <f t="shared" si="159"/>
        <v>0</v>
      </c>
      <c r="T118" t="str">
        <f t="shared" si="160"/>
        <v>0</v>
      </c>
      <c r="U118" t="str">
        <f t="shared" si="161"/>
        <v>0</v>
      </c>
      <c r="V118" t="str">
        <f t="shared" si="162"/>
        <v>0</v>
      </c>
      <c r="W118" t="str">
        <f t="shared" si="163"/>
        <v>0</v>
      </c>
      <c r="X118" t="str">
        <f t="shared" si="164"/>
        <v>0</v>
      </c>
      <c r="Y118" t="str">
        <f t="shared" si="165"/>
        <v>0</v>
      </c>
      <c r="Z118" t="str">
        <f t="shared" si="166"/>
        <v>0</v>
      </c>
      <c r="AA118" t="str">
        <f t="shared" si="167"/>
        <v>0</v>
      </c>
      <c r="AB118" t="str">
        <f t="shared" si="168"/>
        <v>0</v>
      </c>
      <c r="AC118" t="str">
        <f t="shared" si="169"/>
        <v>0</v>
      </c>
      <c r="AD118" t="str">
        <f t="shared" si="170"/>
        <v>0</v>
      </c>
      <c r="AE118" t="str">
        <f t="shared" si="171"/>
        <v>0</v>
      </c>
      <c r="AF118" t="str">
        <f t="shared" si="172"/>
        <v>0</v>
      </c>
      <c r="AG118" t="str">
        <f t="shared" si="173"/>
        <v>0</v>
      </c>
      <c r="AH118" t="str">
        <f t="shared" si="174"/>
        <v>0</v>
      </c>
      <c r="AI118" t="str">
        <f t="shared" si="175"/>
        <v>0</v>
      </c>
      <c r="AJ118" t="str">
        <f t="shared" si="176"/>
        <v>0</v>
      </c>
      <c r="AK118" t="str">
        <f t="shared" si="177"/>
        <v>0</v>
      </c>
      <c r="AL118" t="str">
        <f t="shared" si="178"/>
        <v>0</v>
      </c>
      <c r="AM118" t="str">
        <f t="shared" si="179"/>
        <v>0</v>
      </c>
      <c r="AN118" t="str">
        <f t="shared" si="180"/>
        <v>0</v>
      </c>
      <c r="AO118" t="str">
        <f t="shared" si="181"/>
        <v>0</v>
      </c>
      <c r="AP118" t="str">
        <f t="shared" si="182"/>
        <v>0</v>
      </c>
      <c r="AQ118" t="str">
        <f t="shared" si="183"/>
        <v>0</v>
      </c>
      <c r="AR118" t="str">
        <f t="shared" si="184"/>
        <v>0</v>
      </c>
      <c r="AS118" t="str">
        <f t="shared" si="185"/>
        <v>0</v>
      </c>
      <c r="AT118" t="str">
        <f t="shared" si="186"/>
        <v>0</v>
      </c>
      <c r="AU118" t="str">
        <f t="shared" si="187"/>
        <v>0</v>
      </c>
      <c r="AV118" t="str">
        <f t="shared" si="188"/>
        <v>0</v>
      </c>
      <c r="AW118" t="str">
        <f t="shared" si="189"/>
        <v>0</v>
      </c>
      <c r="AX118" t="str">
        <f t="shared" si="190"/>
        <v>0</v>
      </c>
      <c r="AY118" t="str">
        <f t="shared" si="191"/>
        <v>0</v>
      </c>
      <c r="AZ118" t="str">
        <f t="shared" si="192"/>
        <v>0</v>
      </c>
      <c r="BA118" t="str">
        <f t="shared" si="193"/>
        <v>0</v>
      </c>
      <c r="BB118" t="str">
        <f t="shared" si="194"/>
        <v>0</v>
      </c>
      <c r="BC118" t="str">
        <f t="shared" si="195"/>
        <v>0</v>
      </c>
      <c r="BD118" t="str">
        <f t="shared" si="196"/>
        <v>0</v>
      </c>
      <c r="BE118" t="str">
        <f t="shared" si="197"/>
        <v>0</v>
      </c>
      <c r="BF118" t="str">
        <f t="shared" si="198"/>
        <v>0</v>
      </c>
      <c r="BG118" t="str">
        <f t="shared" si="199"/>
        <v>0</v>
      </c>
      <c r="BH118" t="str">
        <f t="shared" si="200"/>
        <v>0</v>
      </c>
      <c r="BI118" t="str">
        <f t="shared" si="201"/>
        <v>0</v>
      </c>
      <c r="BJ118" t="str">
        <f t="shared" si="202"/>
        <v>0</v>
      </c>
      <c r="BK118" t="str">
        <f t="shared" si="203"/>
        <v>0</v>
      </c>
      <c r="BL118" t="str">
        <f t="shared" si="204"/>
        <v>0</v>
      </c>
      <c r="BM118" t="str">
        <f t="shared" si="205"/>
        <v>0</v>
      </c>
      <c r="BN118" t="str">
        <f t="shared" si="206"/>
        <v>0</v>
      </c>
      <c r="BO118" t="str">
        <f t="shared" si="207"/>
        <v>0</v>
      </c>
      <c r="BP118" t="str">
        <f t="shared" si="208"/>
        <v>0</v>
      </c>
      <c r="BQ118" t="str">
        <f t="shared" si="209"/>
        <v>0</v>
      </c>
      <c r="BR118" t="str">
        <f t="shared" si="210"/>
        <v>0</v>
      </c>
      <c r="BS118" t="str">
        <f t="shared" si="211"/>
        <v>0</v>
      </c>
      <c r="BT118" t="str">
        <f t="shared" si="212"/>
        <v>0</v>
      </c>
      <c r="BU118" t="str">
        <f t="shared" si="213"/>
        <v>0</v>
      </c>
      <c r="BV118" t="str">
        <f t="shared" si="214"/>
        <v>0</v>
      </c>
      <c r="BW118" t="str">
        <f t="shared" si="215"/>
        <v>0</v>
      </c>
      <c r="BX118" t="str">
        <f t="shared" si="142"/>
        <v>0</v>
      </c>
      <c r="BY118" t="str">
        <f t="shared" si="216"/>
        <v>0</v>
      </c>
      <c r="BZ118" t="str">
        <f t="shared" si="217"/>
        <v>0</v>
      </c>
      <c r="CA118" t="str">
        <f t="shared" si="218"/>
        <v>0</v>
      </c>
      <c r="CB118" t="str">
        <f t="shared" si="219"/>
        <v>0</v>
      </c>
      <c r="CC118" t="str">
        <f t="shared" si="220"/>
        <v>0</v>
      </c>
      <c r="CD118" t="str">
        <f t="shared" si="221"/>
        <v>0</v>
      </c>
      <c r="CE118" t="str">
        <f t="shared" si="222"/>
        <v>0</v>
      </c>
      <c r="CF118" t="str">
        <f t="shared" si="223"/>
        <v>0</v>
      </c>
      <c r="CG118" t="str">
        <f t="shared" si="224"/>
        <v>0</v>
      </c>
      <c r="CH118" t="str">
        <f t="shared" si="225"/>
        <v>0</v>
      </c>
      <c r="CI118" t="str">
        <f t="shared" si="226"/>
        <v>0</v>
      </c>
      <c r="CJ118" t="str">
        <f t="shared" si="227"/>
        <v>0</v>
      </c>
      <c r="CK118" t="str">
        <f t="shared" si="228"/>
        <v>0</v>
      </c>
      <c r="CL118" t="str">
        <f t="shared" si="229"/>
        <v>0</v>
      </c>
      <c r="CM118" t="str">
        <f t="shared" si="230"/>
        <v>0</v>
      </c>
      <c r="CN118" t="str">
        <f t="shared" si="231"/>
        <v>0</v>
      </c>
      <c r="CO118" t="str">
        <f t="shared" si="232"/>
        <v>0</v>
      </c>
      <c r="CP118" t="str">
        <f t="shared" si="233"/>
        <v>0</v>
      </c>
      <c r="CQ118" t="str">
        <f t="shared" si="234"/>
        <v>0</v>
      </c>
      <c r="CR118" t="str">
        <f t="shared" si="235"/>
        <v>0</v>
      </c>
      <c r="CS118" t="str">
        <f t="shared" si="236"/>
        <v>0</v>
      </c>
      <c r="CT118" t="str">
        <f t="shared" si="237"/>
        <v>0</v>
      </c>
      <c r="CU118" t="str">
        <f t="shared" si="238"/>
        <v>0</v>
      </c>
      <c r="CV118" t="str">
        <f t="shared" si="239"/>
        <v>0</v>
      </c>
      <c r="CW118" t="str">
        <f t="shared" si="240"/>
        <v>0</v>
      </c>
      <c r="CX118" t="str">
        <f t="shared" si="241"/>
        <v>0</v>
      </c>
      <c r="CY118" t="str">
        <f t="shared" si="242"/>
        <v>0</v>
      </c>
      <c r="CZ118" t="str">
        <f t="shared" si="243"/>
        <v>0</v>
      </c>
      <c r="DA118" t="str">
        <f t="shared" si="143"/>
        <v>0</v>
      </c>
      <c r="DB118" t="str">
        <f t="shared" si="244"/>
        <v>0</v>
      </c>
      <c r="DC118" t="str">
        <f t="shared" si="245"/>
        <v>0</v>
      </c>
      <c r="DD118" t="str">
        <f t="shared" si="246"/>
        <v>0</v>
      </c>
      <c r="DE118" t="str">
        <f t="shared" si="247"/>
        <v>0</v>
      </c>
      <c r="DF118" t="str">
        <f t="shared" si="248"/>
        <v>0</v>
      </c>
      <c r="DG118" t="str">
        <f t="shared" si="249"/>
        <v>0</v>
      </c>
      <c r="DH118" t="str">
        <f>IF(ISNUMBER(SEARCH("menghindari dorongan fisik,",B118)),"1","0")</f>
        <v>0</v>
      </c>
      <c r="DI118" t="str">
        <f t="shared" si="250"/>
        <v>0</v>
      </c>
      <c r="DJ118" t="str">
        <f t="shared" si="251"/>
        <v>0</v>
      </c>
      <c r="DK118" t="str">
        <f t="shared" si="252"/>
        <v>0</v>
      </c>
      <c r="DL118" t="str">
        <f t="shared" si="253"/>
        <v>0</v>
      </c>
      <c r="DM118" t="str">
        <f t="shared" si="254"/>
        <v>0</v>
      </c>
      <c r="DN118" t="str">
        <f t="shared" si="255"/>
        <v>0</v>
      </c>
      <c r="DO118" t="str">
        <f t="shared" si="256"/>
        <v>0</v>
      </c>
      <c r="DP118" t="str">
        <f t="shared" si="257"/>
        <v>0</v>
      </c>
      <c r="DQ118" t="str">
        <f t="shared" si="258"/>
        <v>0</v>
      </c>
      <c r="DR118" t="str">
        <f t="shared" si="259"/>
        <v>0</v>
      </c>
      <c r="DS118" t="str">
        <f t="shared" si="260"/>
        <v>0</v>
      </c>
      <c r="DT118" t="str">
        <f t="shared" si="261"/>
        <v>0</v>
      </c>
      <c r="DU118" t="str">
        <f t="shared" si="262"/>
        <v>0</v>
      </c>
      <c r="DV118" t="str">
        <f t="shared" si="263"/>
        <v>0</v>
      </c>
      <c r="DW118" t="str">
        <f t="shared" si="264"/>
        <v>0</v>
      </c>
      <c r="DX118" t="str">
        <f t="shared" si="265"/>
        <v>0</v>
      </c>
      <c r="DY118" t="str">
        <f t="shared" si="266"/>
        <v>0</v>
      </c>
      <c r="DZ118" t="str">
        <f t="shared" si="267"/>
        <v>0</v>
      </c>
      <c r="EA118" t="str">
        <f t="shared" si="268"/>
        <v>0</v>
      </c>
      <c r="EB118" t="str">
        <f t="shared" si="269"/>
        <v>0</v>
      </c>
      <c r="EC118" t="str">
        <f t="shared" si="270"/>
        <v>0</v>
      </c>
      <c r="ED118" t="str">
        <f t="shared" si="271"/>
        <v>0</v>
      </c>
      <c r="EE118" t="str">
        <f t="shared" si="272"/>
        <v>0</v>
      </c>
      <c r="EF118" t="str">
        <f t="shared" si="273"/>
        <v>0</v>
      </c>
      <c r="EG118" t="str">
        <f t="shared" si="274"/>
        <v>0</v>
      </c>
      <c r="EH118" t="str">
        <f t="shared" si="275"/>
        <v>0</v>
      </c>
      <c r="EI118" t="str">
        <f t="shared" si="276"/>
        <v>0</v>
      </c>
      <c r="EJ118" t="str">
        <f t="shared" si="277"/>
        <v>0</v>
      </c>
      <c r="EK118" t="str">
        <f t="shared" si="278"/>
        <v>0</v>
      </c>
      <c r="EL118" t="str">
        <f t="shared" si="279"/>
        <v>0</v>
      </c>
      <c r="EM118" t="str">
        <f t="shared" si="280"/>
        <v>0</v>
      </c>
      <c r="EN118" t="str">
        <f t="shared" si="281"/>
        <v>0</v>
      </c>
    </row>
    <row r="119" spans="1:144" ht="39.950000000000003" customHeight="1" x14ac:dyDescent="0.25">
      <c r="A119" t="s">
        <v>252</v>
      </c>
      <c r="C119" t="str">
        <f t="shared" si="282"/>
        <v>0</v>
      </c>
      <c r="D119" t="str">
        <f t="shared" si="144"/>
        <v>0</v>
      </c>
      <c r="E119" t="str">
        <f t="shared" si="145"/>
        <v>0</v>
      </c>
      <c r="F119" t="str">
        <f t="shared" si="146"/>
        <v>0</v>
      </c>
      <c r="G119" t="str">
        <f t="shared" si="147"/>
        <v>0</v>
      </c>
      <c r="H119" t="str">
        <f t="shared" si="148"/>
        <v>0</v>
      </c>
      <c r="I119" t="str">
        <f t="shared" si="149"/>
        <v>0</v>
      </c>
      <c r="J119" t="str">
        <f t="shared" si="150"/>
        <v>0</v>
      </c>
      <c r="K119" t="str">
        <f t="shared" si="151"/>
        <v>0</v>
      </c>
      <c r="L119" t="str">
        <f t="shared" si="152"/>
        <v>0</v>
      </c>
      <c r="M119" t="str">
        <f t="shared" si="153"/>
        <v>0</v>
      </c>
      <c r="N119" t="str">
        <f t="shared" si="154"/>
        <v>0</v>
      </c>
      <c r="O119" t="str">
        <f t="shared" si="155"/>
        <v>0</v>
      </c>
      <c r="P119" t="str">
        <f t="shared" si="156"/>
        <v>0</v>
      </c>
      <c r="Q119" t="str">
        <f t="shared" si="157"/>
        <v>0</v>
      </c>
      <c r="R119" t="str">
        <f t="shared" si="158"/>
        <v>0</v>
      </c>
      <c r="S119" t="str">
        <f t="shared" si="159"/>
        <v>0</v>
      </c>
      <c r="T119" t="str">
        <f t="shared" si="160"/>
        <v>0</v>
      </c>
      <c r="U119" t="str">
        <f t="shared" si="161"/>
        <v>0</v>
      </c>
      <c r="V119" t="str">
        <f t="shared" si="162"/>
        <v>0</v>
      </c>
      <c r="W119" t="str">
        <f t="shared" si="163"/>
        <v>0</v>
      </c>
      <c r="X119" t="str">
        <f t="shared" si="164"/>
        <v>0</v>
      </c>
      <c r="Y119" t="str">
        <f t="shared" si="165"/>
        <v>0</v>
      </c>
      <c r="Z119" t="str">
        <f t="shared" si="166"/>
        <v>0</v>
      </c>
      <c r="AA119" t="str">
        <f t="shared" si="167"/>
        <v>0</v>
      </c>
      <c r="AB119" t="str">
        <f t="shared" si="168"/>
        <v>0</v>
      </c>
      <c r="AC119" t="str">
        <f t="shared" si="169"/>
        <v>0</v>
      </c>
      <c r="AD119" t="str">
        <f t="shared" si="170"/>
        <v>0</v>
      </c>
      <c r="AE119" t="str">
        <f t="shared" si="171"/>
        <v>0</v>
      </c>
      <c r="AF119" t="str">
        <f t="shared" si="172"/>
        <v>0</v>
      </c>
      <c r="AG119" t="str">
        <f t="shared" si="173"/>
        <v>0</v>
      </c>
      <c r="AH119" t="str">
        <f t="shared" si="174"/>
        <v>0</v>
      </c>
      <c r="AI119" t="str">
        <f t="shared" si="175"/>
        <v>0</v>
      </c>
      <c r="AJ119" t="str">
        <f t="shared" si="176"/>
        <v>0</v>
      </c>
      <c r="AK119" t="str">
        <f t="shared" si="177"/>
        <v>0</v>
      </c>
      <c r="AL119" t="str">
        <f t="shared" si="178"/>
        <v>0</v>
      </c>
      <c r="AM119" t="str">
        <f t="shared" si="179"/>
        <v>0</v>
      </c>
      <c r="AN119" t="str">
        <f t="shared" si="180"/>
        <v>0</v>
      </c>
      <c r="AO119" t="str">
        <f t="shared" si="181"/>
        <v>0</v>
      </c>
      <c r="AP119" t="str">
        <f t="shared" si="182"/>
        <v>0</v>
      </c>
      <c r="AQ119" t="str">
        <f t="shared" si="183"/>
        <v>0</v>
      </c>
      <c r="AR119" t="str">
        <f t="shared" si="184"/>
        <v>0</v>
      </c>
      <c r="AS119" t="str">
        <f t="shared" si="185"/>
        <v>0</v>
      </c>
      <c r="AT119" t="str">
        <f t="shared" si="186"/>
        <v>0</v>
      </c>
      <c r="AU119" t="str">
        <f t="shared" si="187"/>
        <v>0</v>
      </c>
      <c r="AV119" t="str">
        <f t="shared" si="188"/>
        <v>0</v>
      </c>
      <c r="AW119" t="str">
        <f t="shared" si="189"/>
        <v>0</v>
      </c>
      <c r="AX119" t="str">
        <f t="shared" si="190"/>
        <v>0</v>
      </c>
      <c r="AY119" t="str">
        <f t="shared" si="191"/>
        <v>0</v>
      </c>
      <c r="AZ119" t="str">
        <f t="shared" si="192"/>
        <v>0</v>
      </c>
      <c r="BA119" t="str">
        <f t="shared" si="193"/>
        <v>0</v>
      </c>
      <c r="BB119" t="str">
        <f t="shared" si="194"/>
        <v>0</v>
      </c>
      <c r="BC119" t="str">
        <f t="shared" si="195"/>
        <v>0</v>
      </c>
      <c r="BD119" t="str">
        <f t="shared" si="196"/>
        <v>0</v>
      </c>
      <c r="BE119" t="str">
        <f t="shared" si="197"/>
        <v>0</v>
      </c>
      <c r="BF119" t="str">
        <f t="shared" si="198"/>
        <v>0</v>
      </c>
      <c r="BG119" t="str">
        <f t="shared" si="199"/>
        <v>0</v>
      </c>
      <c r="BH119" t="str">
        <f t="shared" si="200"/>
        <v>0</v>
      </c>
      <c r="BI119" t="str">
        <f t="shared" si="201"/>
        <v>0</v>
      </c>
      <c r="BJ119" t="str">
        <f t="shared" si="202"/>
        <v>0</v>
      </c>
      <c r="BK119" t="str">
        <f t="shared" si="203"/>
        <v>0</v>
      </c>
      <c r="BL119" t="str">
        <f t="shared" si="204"/>
        <v>0</v>
      </c>
      <c r="BM119" t="str">
        <f t="shared" si="205"/>
        <v>0</v>
      </c>
      <c r="BN119" t="str">
        <f t="shared" si="206"/>
        <v>0</v>
      </c>
      <c r="BO119" t="str">
        <f t="shared" si="207"/>
        <v>0</v>
      </c>
      <c r="BP119" t="str">
        <f t="shared" si="208"/>
        <v>0</v>
      </c>
      <c r="BQ119" t="str">
        <f t="shared" si="209"/>
        <v>0</v>
      </c>
      <c r="BR119" t="str">
        <f t="shared" si="210"/>
        <v>0</v>
      </c>
      <c r="BS119" t="str">
        <f t="shared" si="211"/>
        <v>0</v>
      </c>
      <c r="BT119" t="str">
        <f t="shared" si="212"/>
        <v>0</v>
      </c>
      <c r="BU119" t="str">
        <f t="shared" si="213"/>
        <v>0</v>
      </c>
      <c r="BV119" t="str">
        <f t="shared" si="214"/>
        <v>0</v>
      </c>
      <c r="BW119" t="str">
        <f t="shared" si="215"/>
        <v>0</v>
      </c>
      <c r="BX119" t="str">
        <f t="shared" si="142"/>
        <v>0</v>
      </c>
      <c r="BY119" t="str">
        <f t="shared" si="216"/>
        <v>0</v>
      </c>
      <c r="BZ119" t="str">
        <f t="shared" si="217"/>
        <v>0</v>
      </c>
      <c r="CA119" t="str">
        <f t="shared" si="218"/>
        <v>0</v>
      </c>
      <c r="CB119" t="str">
        <f t="shared" si="219"/>
        <v>0</v>
      </c>
      <c r="CC119" t="str">
        <f t="shared" si="220"/>
        <v>0</v>
      </c>
      <c r="CD119" t="str">
        <f t="shared" si="221"/>
        <v>0</v>
      </c>
      <c r="CE119" t="str">
        <f t="shared" si="222"/>
        <v>0</v>
      </c>
      <c r="CF119" t="str">
        <f t="shared" si="223"/>
        <v>0</v>
      </c>
      <c r="CG119" t="str">
        <f t="shared" si="224"/>
        <v>0</v>
      </c>
      <c r="CH119" t="str">
        <f t="shared" si="225"/>
        <v>0</v>
      </c>
      <c r="CI119" t="str">
        <f t="shared" si="226"/>
        <v>0</v>
      </c>
      <c r="CJ119" t="str">
        <f t="shared" si="227"/>
        <v>0</v>
      </c>
      <c r="CK119" t="str">
        <f t="shared" si="228"/>
        <v>0</v>
      </c>
      <c r="CL119" t="str">
        <f t="shared" si="229"/>
        <v>0</v>
      </c>
      <c r="CM119" t="str">
        <f t="shared" si="230"/>
        <v>0</v>
      </c>
      <c r="CN119" t="str">
        <f t="shared" si="231"/>
        <v>0</v>
      </c>
      <c r="CO119" t="str">
        <f t="shared" si="232"/>
        <v>0</v>
      </c>
      <c r="CP119" t="str">
        <f t="shared" si="233"/>
        <v>0</v>
      </c>
      <c r="CQ119" t="str">
        <f t="shared" si="234"/>
        <v>0</v>
      </c>
      <c r="CR119" t="str">
        <f t="shared" si="235"/>
        <v>0</v>
      </c>
      <c r="CS119" t="str">
        <f t="shared" si="236"/>
        <v>0</v>
      </c>
      <c r="CT119" t="str">
        <f t="shared" si="237"/>
        <v>0</v>
      </c>
      <c r="CU119" t="str">
        <f t="shared" si="238"/>
        <v>0</v>
      </c>
      <c r="CV119" t="str">
        <f t="shared" si="239"/>
        <v>0</v>
      </c>
      <c r="CW119" t="str">
        <f t="shared" si="240"/>
        <v>0</v>
      </c>
      <c r="CX119" t="str">
        <f t="shared" si="241"/>
        <v>0</v>
      </c>
      <c r="CY119" t="str">
        <f t="shared" si="242"/>
        <v>0</v>
      </c>
      <c r="CZ119" t="str">
        <f t="shared" si="243"/>
        <v>0</v>
      </c>
      <c r="DA119" t="str">
        <f t="shared" si="143"/>
        <v>0</v>
      </c>
      <c r="DB119" t="str">
        <f t="shared" si="244"/>
        <v>0</v>
      </c>
      <c r="DC119" t="str">
        <f t="shared" si="245"/>
        <v>0</v>
      </c>
      <c r="DD119" t="str">
        <f t="shared" si="246"/>
        <v>0</v>
      </c>
      <c r="DE119" t="str">
        <f t="shared" si="247"/>
        <v>0</v>
      </c>
      <c r="DF119" t="str">
        <f t="shared" si="248"/>
        <v>0</v>
      </c>
      <c r="DG119" t="str">
        <f t="shared" si="249"/>
        <v>0</v>
      </c>
      <c r="DH119" t="str">
        <f>IF(ISNUMBER(SEARCH("menghindari dorongan fisik,",B119)),"1","0")</f>
        <v>0</v>
      </c>
      <c r="DI119" t="str">
        <f t="shared" si="250"/>
        <v>0</v>
      </c>
      <c r="DJ119" t="str">
        <f t="shared" si="251"/>
        <v>0</v>
      </c>
      <c r="DK119" t="str">
        <f t="shared" si="252"/>
        <v>0</v>
      </c>
      <c r="DL119" t="str">
        <f t="shared" si="253"/>
        <v>0</v>
      </c>
      <c r="DM119" t="str">
        <f t="shared" si="254"/>
        <v>0</v>
      </c>
      <c r="DN119" t="str">
        <f t="shared" si="255"/>
        <v>0</v>
      </c>
      <c r="DO119" t="str">
        <f t="shared" si="256"/>
        <v>0</v>
      </c>
      <c r="DP119" t="str">
        <f t="shared" si="257"/>
        <v>0</v>
      </c>
      <c r="DQ119" t="str">
        <f t="shared" si="258"/>
        <v>0</v>
      </c>
      <c r="DR119" t="str">
        <f t="shared" si="259"/>
        <v>0</v>
      </c>
      <c r="DS119" t="str">
        <f t="shared" si="260"/>
        <v>0</v>
      </c>
      <c r="DT119" t="str">
        <f t="shared" si="261"/>
        <v>0</v>
      </c>
      <c r="DU119" t="str">
        <f t="shared" si="262"/>
        <v>0</v>
      </c>
      <c r="DV119" t="str">
        <f t="shared" si="263"/>
        <v>0</v>
      </c>
      <c r="DW119" t="str">
        <f t="shared" si="264"/>
        <v>0</v>
      </c>
      <c r="DX119" t="str">
        <f t="shared" si="265"/>
        <v>0</v>
      </c>
      <c r="DY119" t="str">
        <f t="shared" si="266"/>
        <v>0</v>
      </c>
      <c r="DZ119" t="str">
        <f t="shared" si="267"/>
        <v>0</v>
      </c>
      <c r="EA119" t="str">
        <f t="shared" si="268"/>
        <v>0</v>
      </c>
      <c r="EB119" t="str">
        <f t="shared" si="269"/>
        <v>0</v>
      </c>
      <c r="EC119" t="str">
        <f t="shared" si="270"/>
        <v>0</v>
      </c>
      <c r="ED119" t="str">
        <f t="shared" si="271"/>
        <v>0</v>
      </c>
      <c r="EE119" t="str">
        <f t="shared" si="272"/>
        <v>0</v>
      </c>
      <c r="EF119" t="str">
        <f t="shared" si="273"/>
        <v>0</v>
      </c>
      <c r="EG119" t="str">
        <f t="shared" si="274"/>
        <v>0</v>
      </c>
      <c r="EH119" t="str">
        <f t="shared" si="275"/>
        <v>0</v>
      </c>
      <c r="EI119" t="str">
        <f t="shared" si="276"/>
        <v>0</v>
      </c>
      <c r="EJ119" t="str">
        <f t="shared" si="277"/>
        <v>0</v>
      </c>
      <c r="EK119" t="str">
        <f t="shared" si="278"/>
        <v>0</v>
      </c>
      <c r="EL119" t="str">
        <f t="shared" si="279"/>
        <v>0</v>
      </c>
      <c r="EM119" t="str">
        <f t="shared" si="280"/>
        <v>0</v>
      </c>
      <c r="EN119" t="str">
        <f t="shared" si="281"/>
        <v>0</v>
      </c>
    </row>
    <row r="120" spans="1:144" ht="39.950000000000003" customHeight="1" x14ac:dyDescent="0.25">
      <c r="A120" t="s">
        <v>253</v>
      </c>
      <c r="C120" t="str">
        <f t="shared" si="282"/>
        <v>0</v>
      </c>
      <c r="D120" t="str">
        <f t="shared" si="144"/>
        <v>0</v>
      </c>
      <c r="E120" t="str">
        <f t="shared" si="145"/>
        <v>0</v>
      </c>
      <c r="F120" t="str">
        <f t="shared" si="146"/>
        <v>0</v>
      </c>
      <c r="G120" t="str">
        <f t="shared" si="147"/>
        <v>0</v>
      </c>
      <c r="H120" t="str">
        <f t="shared" si="148"/>
        <v>0</v>
      </c>
      <c r="I120" t="str">
        <f t="shared" si="149"/>
        <v>0</v>
      </c>
      <c r="J120" t="str">
        <f t="shared" si="150"/>
        <v>0</v>
      </c>
      <c r="K120" t="str">
        <f t="shared" si="151"/>
        <v>0</v>
      </c>
      <c r="L120" t="str">
        <f t="shared" si="152"/>
        <v>0</v>
      </c>
      <c r="M120" t="str">
        <f t="shared" si="153"/>
        <v>0</v>
      </c>
      <c r="N120" t="str">
        <f t="shared" si="154"/>
        <v>0</v>
      </c>
      <c r="O120" t="str">
        <f t="shared" si="155"/>
        <v>0</v>
      </c>
      <c r="P120" t="str">
        <f t="shared" si="156"/>
        <v>0</v>
      </c>
      <c r="Q120" t="str">
        <f t="shared" si="157"/>
        <v>0</v>
      </c>
      <c r="R120" t="str">
        <f t="shared" si="158"/>
        <v>0</v>
      </c>
      <c r="S120" t="str">
        <f t="shared" si="159"/>
        <v>0</v>
      </c>
      <c r="T120" t="str">
        <f t="shared" si="160"/>
        <v>0</v>
      </c>
      <c r="U120" t="str">
        <f t="shared" si="161"/>
        <v>0</v>
      </c>
      <c r="V120" t="str">
        <f t="shared" si="162"/>
        <v>0</v>
      </c>
      <c r="W120" t="str">
        <f t="shared" si="163"/>
        <v>0</v>
      </c>
      <c r="X120" t="str">
        <f t="shared" si="164"/>
        <v>0</v>
      </c>
      <c r="Y120" t="str">
        <f t="shared" si="165"/>
        <v>0</v>
      </c>
      <c r="Z120" t="str">
        <f t="shared" si="166"/>
        <v>0</v>
      </c>
      <c r="AA120" t="str">
        <f t="shared" si="167"/>
        <v>0</v>
      </c>
      <c r="AB120" t="str">
        <f t="shared" si="168"/>
        <v>0</v>
      </c>
      <c r="AC120" t="str">
        <f t="shared" si="169"/>
        <v>0</v>
      </c>
      <c r="AD120" t="str">
        <f t="shared" si="170"/>
        <v>0</v>
      </c>
      <c r="AE120" t="str">
        <f t="shared" si="171"/>
        <v>0</v>
      </c>
      <c r="AF120" t="str">
        <f t="shared" si="172"/>
        <v>0</v>
      </c>
      <c r="AG120" t="str">
        <f t="shared" si="173"/>
        <v>0</v>
      </c>
      <c r="AH120" t="str">
        <f t="shared" si="174"/>
        <v>0</v>
      </c>
      <c r="AI120" t="str">
        <f t="shared" si="175"/>
        <v>0</v>
      </c>
      <c r="AJ120" t="str">
        <f t="shared" si="176"/>
        <v>0</v>
      </c>
      <c r="AK120" t="str">
        <f t="shared" si="177"/>
        <v>0</v>
      </c>
      <c r="AL120" t="str">
        <f t="shared" si="178"/>
        <v>0</v>
      </c>
      <c r="AM120" t="str">
        <f t="shared" si="179"/>
        <v>0</v>
      </c>
      <c r="AN120" t="str">
        <f t="shared" si="180"/>
        <v>0</v>
      </c>
      <c r="AO120" t="str">
        <f t="shared" si="181"/>
        <v>0</v>
      </c>
      <c r="AP120" t="str">
        <f t="shared" si="182"/>
        <v>0</v>
      </c>
      <c r="AQ120" t="str">
        <f t="shared" si="183"/>
        <v>0</v>
      </c>
      <c r="AR120" t="str">
        <f t="shared" si="184"/>
        <v>0</v>
      </c>
      <c r="AS120" t="str">
        <f t="shared" si="185"/>
        <v>0</v>
      </c>
      <c r="AT120" t="str">
        <f t="shared" si="186"/>
        <v>0</v>
      </c>
      <c r="AU120" t="str">
        <f t="shared" si="187"/>
        <v>0</v>
      </c>
      <c r="AV120" t="str">
        <f t="shared" si="188"/>
        <v>0</v>
      </c>
      <c r="AW120" t="str">
        <f t="shared" si="189"/>
        <v>0</v>
      </c>
      <c r="AX120" t="str">
        <f t="shared" si="190"/>
        <v>0</v>
      </c>
      <c r="AY120" t="str">
        <f t="shared" si="191"/>
        <v>0</v>
      </c>
      <c r="AZ120" t="str">
        <f t="shared" si="192"/>
        <v>0</v>
      </c>
      <c r="BA120" t="str">
        <f t="shared" si="193"/>
        <v>0</v>
      </c>
      <c r="BB120" t="str">
        <f t="shared" si="194"/>
        <v>0</v>
      </c>
      <c r="BC120" t="str">
        <f t="shared" si="195"/>
        <v>0</v>
      </c>
      <c r="BD120" t="str">
        <f t="shared" si="196"/>
        <v>0</v>
      </c>
      <c r="BE120" t="str">
        <f t="shared" si="197"/>
        <v>0</v>
      </c>
      <c r="BF120" t="str">
        <f t="shared" si="198"/>
        <v>0</v>
      </c>
      <c r="BG120" t="str">
        <f t="shared" si="199"/>
        <v>0</v>
      </c>
      <c r="BH120" t="str">
        <f t="shared" si="200"/>
        <v>0</v>
      </c>
      <c r="BI120" t="str">
        <f t="shared" si="201"/>
        <v>0</v>
      </c>
      <c r="BJ120" t="str">
        <f t="shared" si="202"/>
        <v>0</v>
      </c>
      <c r="BK120" t="str">
        <f t="shared" si="203"/>
        <v>0</v>
      </c>
      <c r="BL120" t="str">
        <f t="shared" si="204"/>
        <v>0</v>
      </c>
      <c r="BM120" t="str">
        <f t="shared" si="205"/>
        <v>0</v>
      </c>
      <c r="BN120" t="str">
        <f t="shared" si="206"/>
        <v>0</v>
      </c>
      <c r="BO120" t="str">
        <f t="shared" si="207"/>
        <v>0</v>
      </c>
      <c r="BP120" t="str">
        <f t="shared" si="208"/>
        <v>0</v>
      </c>
      <c r="BQ120" t="str">
        <f t="shared" si="209"/>
        <v>0</v>
      </c>
      <c r="BR120" t="str">
        <f t="shared" si="210"/>
        <v>0</v>
      </c>
      <c r="BS120" t="str">
        <f t="shared" si="211"/>
        <v>0</v>
      </c>
      <c r="BT120" t="str">
        <f t="shared" si="212"/>
        <v>0</v>
      </c>
      <c r="BU120" t="str">
        <f t="shared" si="213"/>
        <v>0</v>
      </c>
      <c r="BV120" t="str">
        <f t="shared" si="214"/>
        <v>0</v>
      </c>
      <c r="BW120" t="str">
        <f t="shared" si="215"/>
        <v>0</v>
      </c>
      <c r="BX120" t="str">
        <f t="shared" si="142"/>
        <v>0</v>
      </c>
      <c r="BY120" t="str">
        <f t="shared" si="216"/>
        <v>0</v>
      </c>
      <c r="BZ120" t="str">
        <f t="shared" si="217"/>
        <v>0</v>
      </c>
      <c r="CA120" t="str">
        <f t="shared" si="218"/>
        <v>0</v>
      </c>
      <c r="CB120" t="str">
        <f t="shared" si="219"/>
        <v>0</v>
      </c>
      <c r="CC120" t="str">
        <f t="shared" si="220"/>
        <v>0</v>
      </c>
      <c r="CD120" t="str">
        <f t="shared" si="221"/>
        <v>0</v>
      </c>
      <c r="CE120" t="str">
        <f t="shared" si="222"/>
        <v>0</v>
      </c>
      <c r="CF120" t="str">
        <f t="shared" si="223"/>
        <v>0</v>
      </c>
      <c r="CG120" t="str">
        <f t="shared" si="224"/>
        <v>0</v>
      </c>
      <c r="CH120" t="str">
        <f t="shared" si="225"/>
        <v>0</v>
      </c>
      <c r="CI120" t="str">
        <f t="shared" si="226"/>
        <v>0</v>
      </c>
      <c r="CJ120" t="str">
        <f t="shared" si="227"/>
        <v>0</v>
      </c>
      <c r="CK120" t="str">
        <f t="shared" si="228"/>
        <v>0</v>
      </c>
      <c r="CL120" t="str">
        <f t="shared" si="229"/>
        <v>0</v>
      </c>
      <c r="CM120" t="str">
        <f t="shared" si="230"/>
        <v>0</v>
      </c>
      <c r="CN120" t="str">
        <f t="shared" si="231"/>
        <v>0</v>
      </c>
      <c r="CO120" t="str">
        <f t="shared" si="232"/>
        <v>0</v>
      </c>
      <c r="CP120" t="str">
        <f t="shared" si="233"/>
        <v>0</v>
      </c>
      <c r="CQ120" t="str">
        <f t="shared" si="234"/>
        <v>0</v>
      </c>
      <c r="CR120" t="str">
        <f t="shared" si="235"/>
        <v>0</v>
      </c>
      <c r="CS120" t="str">
        <f t="shared" si="236"/>
        <v>0</v>
      </c>
      <c r="CT120" t="str">
        <f t="shared" si="237"/>
        <v>0</v>
      </c>
      <c r="CU120" t="str">
        <f t="shared" si="238"/>
        <v>0</v>
      </c>
      <c r="CV120" t="str">
        <f t="shared" si="239"/>
        <v>0</v>
      </c>
      <c r="CW120" t="str">
        <f t="shared" si="240"/>
        <v>0</v>
      </c>
      <c r="CX120" t="str">
        <f t="shared" si="241"/>
        <v>0</v>
      </c>
      <c r="CY120" t="str">
        <f t="shared" si="242"/>
        <v>0</v>
      </c>
      <c r="CZ120" t="str">
        <f t="shared" si="243"/>
        <v>0</v>
      </c>
      <c r="DA120" t="str">
        <f t="shared" si="143"/>
        <v>0</v>
      </c>
      <c r="DB120" t="str">
        <f t="shared" si="244"/>
        <v>0</v>
      </c>
      <c r="DC120" t="str">
        <f t="shared" si="245"/>
        <v>0</v>
      </c>
      <c r="DD120" t="str">
        <f t="shared" si="246"/>
        <v>0</v>
      </c>
      <c r="DE120" t="str">
        <f t="shared" si="247"/>
        <v>0</v>
      </c>
      <c r="DF120" t="str">
        <f t="shared" si="248"/>
        <v>0</v>
      </c>
      <c r="DG120" t="str">
        <f t="shared" si="249"/>
        <v>0</v>
      </c>
      <c r="DH120" t="str">
        <f>IF(ISNUMBER(SEARCH("menghindari dorongan fisik,",B120)),"1","0")</f>
        <v>0</v>
      </c>
      <c r="DI120" t="str">
        <f t="shared" si="250"/>
        <v>0</v>
      </c>
      <c r="DJ120" t="str">
        <f t="shared" si="251"/>
        <v>0</v>
      </c>
      <c r="DK120" t="str">
        <f t="shared" si="252"/>
        <v>0</v>
      </c>
      <c r="DL120" t="str">
        <f t="shared" si="253"/>
        <v>0</v>
      </c>
      <c r="DM120" t="str">
        <f t="shared" si="254"/>
        <v>0</v>
      </c>
      <c r="DN120" t="str">
        <f t="shared" si="255"/>
        <v>0</v>
      </c>
      <c r="DO120" t="str">
        <f t="shared" si="256"/>
        <v>0</v>
      </c>
      <c r="DP120" t="str">
        <f t="shared" si="257"/>
        <v>0</v>
      </c>
      <c r="DQ120" t="str">
        <f t="shared" si="258"/>
        <v>0</v>
      </c>
      <c r="DR120" t="str">
        <f t="shared" si="259"/>
        <v>0</v>
      </c>
      <c r="DS120" t="str">
        <f t="shared" si="260"/>
        <v>0</v>
      </c>
      <c r="DT120" t="str">
        <f t="shared" si="261"/>
        <v>0</v>
      </c>
      <c r="DU120" t="str">
        <f t="shared" si="262"/>
        <v>0</v>
      </c>
      <c r="DV120" t="str">
        <f t="shared" si="263"/>
        <v>0</v>
      </c>
      <c r="DW120" t="str">
        <f t="shared" si="264"/>
        <v>0</v>
      </c>
      <c r="DX120" t="str">
        <f t="shared" si="265"/>
        <v>0</v>
      </c>
      <c r="DY120" t="str">
        <f t="shared" si="266"/>
        <v>0</v>
      </c>
      <c r="DZ120" t="str">
        <f t="shared" si="267"/>
        <v>0</v>
      </c>
      <c r="EA120" t="str">
        <f t="shared" si="268"/>
        <v>0</v>
      </c>
      <c r="EB120" t="str">
        <f t="shared" si="269"/>
        <v>0</v>
      </c>
      <c r="EC120" t="str">
        <f t="shared" si="270"/>
        <v>0</v>
      </c>
      <c r="ED120" t="str">
        <f t="shared" si="271"/>
        <v>0</v>
      </c>
      <c r="EE120" t="str">
        <f t="shared" si="272"/>
        <v>0</v>
      </c>
      <c r="EF120" t="str">
        <f t="shared" si="273"/>
        <v>0</v>
      </c>
      <c r="EG120" t="str">
        <f t="shared" si="274"/>
        <v>0</v>
      </c>
      <c r="EH120" t="str">
        <f t="shared" si="275"/>
        <v>0</v>
      </c>
      <c r="EI120" t="str">
        <f t="shared" si="276"/>
        <v>0</v>
      </c>
      <c r="EJ120" t="str">
        <f t="shared" si="277"/>
        <v>0</v>
      </c>
      <c r="EK120" t="str">
        <f t="shared" si="278"/>
        <v>0</v>
      </c>
      <c r="EL120" t="str">
        <f t="shared" si="279"/>
        <v>0</v>
      </c>
      <c r="EM120" t="str">
        <f t="shared" si="280"/>
        <v>0</v>
      </c>
      <c r="EN120" t="str">
        <f t="shared" si="281"/>
        <v>0</v>
      </c>
    </row>
    <row r="121" spans="1:144" ht="39.950000000000003" customHeight="1" x14ac:dyDescent="0.25">
      <c r="A121" t="s">
        <v>254</v>
      </c>
      <c r="C121" t="str">
        <f t="shared" si="282"/>
        <v>0</v>
      </c>
      <c r="D121" t="str">
        <f t="shared" si="144"/>
        <v>0</v>
      </c>
      <c r="E121" t="str">
        <f t="shared" si="145"/>
        <v>0</v>
      </c>
      <c r="F121" t="str">
        <f t="shared" si="146"/>
        <v>0</v>
      </c>
      <c r="G121" t="str">
        <f t="shared" si="147"/>
        <v>0</v>
      </c>
      <c r="H121" t="str">
        <f t="shared" si="148"/>
        <v>0</v>
      </c>
      <c r="I121" t="str">
        <f t="shared" si="149"/>
        <v>0</v>
      </c>
      <c r="J121" t="str">
        <f t="shared" si="150"/>
        <v>0</v>
      </c>
      <c r="K121" t="str">
        <f t="shared" si="151"/>
        <v>0</v>
      </c>
      <c r="L121" t="str">
        <f t="shared" si="152"/>
        <v>0</v>
      </c>
      <c r="M121" t="str">
        <f t="shared" si="153"/>
        <v>0</v>
      </c>
      <c r="N121" t="str">
        <f t="shared" si="154"/>
        <v>0</v>
      </c>
      <c r="O121" t="str">
        <f t="shared" si="155"/>
        <v>0</v>
      </c>
      <c r="P121" t="str">
        <f t="shared" si="156"/>
        <v>0</v>
      </c>
      <c r="Q121" t="str">
        <f t="shared" si="157"/>
        <v>0</v>
      </c>
      <c r="R121" t="str">
        <f t="shared" si="158"/>
        <v>0</v>
      </c>
      <c r="S121" t="str">
        <f t="shared" si="159"/>
        <v>0</v>
      </c>
      <c r="T121" t="str">
        <f t="shared" si="160"/>
        <v>0</v>
      </c>
      <c r="U121" t="str">
        <f t="shared" si="161"/>
        <v>0</v>
      </c>
      <c r="V121" t="str">
        <f t="shared" si="162"/>
        <v>0</v>
      </c>
      <c r="W121" t="str">
        <f t="shared" si="163"/>
        <v>0</v>
      </c>
      <c r="X121" t="str">
        <f t="shared" si="164"/>
        <v>0</v>
      </c>
      <c r="Y121" t="str">
        <f t="shared" si="165"/>
        <v>0</v>
      </c>
      <c r="Z121" t="str">
        <f t="shared" si="166"/>
        <v>0</v>
      </c>
      <c r="AA121" t="str">
        <f t="shared" si="167"/>
        <v>0</v>
      </c>
      <c r="AB121" t="str">
        <f t="shared" si="168"/>
        <v>0</v>
      </c>
      <c r="AC121" t="str">
        <f t="shared" si="169"/>
        <v>0</v>
      </c>
      <c r="AD121" t="str">
        <f t="shared" si="170"/>
        <v>0</v>
      </c>
      <c r="AE121" t="str">
        <f t="shared" si="171"/>
        <v>0</v>
      </c>
      <c r="AF121" t="str">
        <f t="shared" si="172"/>
        <v>0</v>
      </c>
      <c r="AG121" t="str">
        <f t="shared" si="173"/>
        <v>0</v>
      </c>
      <c r="AH121" t="str">
        <f t="shared" si="174"/>
        <v>0</v>
      </c>
      <c r="AI121" t="str">
        <f t="shared" si="175"/>
        <v>0</v>
      </c>
      <c r="AJ121" t="str">
        <f t="shared" si="176"/>
        <v>0</v>
      </c>
      <c r="AK121" t="str">
        <f t="shared" si="177"/>
        <v>0</v>
      </c>
      <c r="AL121" t="str">
        <f t="shared" si="178"/>
        <v>0</v>
      </c>
      <c r="AM121" t="str">
        <f t="shared" si="179"/>
        <v>0</v>
      </c>
      <c r="AN121" t="str">
        <f t="shared" si="180"/>
        <v>0</v>
      </c>
      <c r="AO121" t="str">
        <f t="shared" si="181"/>
        <v>0</v>
      </c>
      <c r="AP121" t="str">
        <f t="shared" si="182"/>
        <v>0</v>
      </c>
      <c r="AQ121" t="str">
        <f t="shared" si="183"/>
        <v>0</v>
      </c>
      <c r="AR121" t="str">
        <f t="shared" si="184"/>
        <v>0</v>
      </c>
      <c r="AS121" t="str">
        <f t="shared" si="185"/>
        <v>0</v>
      </c>
      <c r="AT121" t="str">
        <f t="shared" si="186"/>
        <v>0</v>
      </c>
      <c r="AU121" t="str">
        <f t="shared" si="187"/>
        <v>0</v>
      </c>
      <c r="AV121" t="str">
        <f t="shared" si="188"/>
        <v>0</v>
      </c>
      <c r="AW121" t="str">
        <f t="shared" si="189"/>
        <v>0</v>
      </c>
      <c r="AX121" t="str">
        <f t="shared" si="190"/>
        <v>0</v>
      </c>
      <c r="AY121" t="str">
        <f t="shared" si="191"/>
        <v>0</v>
      </c>
      <c r="AZ121" t="str">
        <f t="shared" si="192"/>
        <v>0</v>
      </c>
      <c r="BA121" t="str">
        <f t="shared" si="193"/>
        <v>0</v>
      </c>
      <c r="BB121" t="str">
        <f t="shared" si="194"/>
        <v>0</v>
      </c>
      <c r="BC121" t="str">
        <f t="shared" si="195"/>
        <v>0</v>
      </c>
      <c r="BD121" t="str">
        <f t="shared" si="196"/>
        <v>0</v>
      </c>
      <c r="BE121" t="str">
        <f t="shared" si="197"/>
        <v>0</v>
      </c>
      <c r="BF121" t="str">
        <f t="shared" si="198"/>
        <v>0</v>
      </c>
      <c r="BG121" t="str">
        <f t="shared" si="199"/>
        <v>0</v>
      </c>
      <c r="BH121" t="str">
        <f t="shared" si="200"/>
        <v>0</v>
      </c>
      <c r="BI121" t="str">
        <f t="shared" si="201"/>
        <v>0</v>
      </c>
      <c r="BJ121" t="str">
        <f t="shared" si="202"/>
        <v>0</v>
      </c>
      <c r="BK121" t="str">
        <f t="shared" si="203"/>
        <v>0</v>
      </c>
      <c r="BL121" t="str">
        <f t="shared" si="204"/>
        <v>0</v>
      </c>
      <c r="BM121" t="str">
        <f t="shared" si="205"/>
        <v>0</v>
      </c>
      <c r="BN121" t="str">
        <f t="shared" si="206"/>
        <v>0</v>
      </c>
      <c r="BO121" t="str">
        <f t="shared" si="207"/>
        <v>0</v>
      </c>
      <c r="BP121" t="str">
        <f t="shared" si="208"/>
        <v>0</v>
      </c>
      <c r="BQ121" t="str">
        <f t="shared" si="209"/>
        <v>0</v>
      </c>
      <c r="BR121" t="str">
        <f t="shared" si="210"/>
        <v>0</v>
      </c>
      <c r="BS121" t="str">
        <f t="shared" si="211"/>
        <v>0</v>
      </c>
      <c r="BT121" t="str">
        <f t="shared" si="212"/>
        <v>0</v>
      </c>
      <c r="BU121" t="str">
        <f t="shared" si="213"/>
        <v>0</v>
      </c>
      <c r="BV121" t="str">
        <f t="shared" si="214"/>
        <v>0</v>
      </c>
      <c r="BW121" t="str">
        <f t="shared" si="215"/>
        <v>0</v>
      </c>
      <c r="BX121" t="str">
        <f t="shared" si="142"/>
        <v>0</v>
      </c>
      <c r="BY121" t="str">
        <f t="shared" si="216"/>
        <v>0</v>
      </c>
      <c r="BZ121" t="str">
        <f t="shared" si="217"/>
        <v>0</v>
      </c>
      <c r="CA121" t="str">
        <f t="shared" si="218"/>
        <v>0</v>
      </c>
      <c r="CB121" t="str">
        <f t="shared" si="219"/>
        <v>0</v>
      </c>
      <c r="CC121" t="str">
        <f t="shared" si="220"/>
        <v>0</v>
      </c>
      <c r="CD121" t="str">
        <f t="shared" si="221"/>
        <v>0</v>
      </c>
      <c r="CE121" t="str">
        <f t="shared" si="222"/>
        <v>0</v>
      </c>
      <c r="CF121" t="str">
        <f t="shared" si="223"/>
        <v>0</v>
      </c>
      <c r="CG121" t="str">
        <f t="shared" si="224"/>
        <v>0</v>
      </c>
      <c r="CH121" t="str">
        <f t="shared" si="225"/>
        <v>0</v>
      </c>
      <c r="CI121" t="str">
        <f t="shared" si="226"/>
        <v>0</v>
      </c>
      <c r="CJ121" t="str">
        <f t="shared" si="227"/>
        <v>0</v>
      </c>
      <c r="CK121" t="str">
        <f t="shared" si="228"/>
        <v>0</v>
      </c>
      <c r="CL121" t="str">
        <f t="shared" si="229"/>
        <v>0</v>
      </c>
      <c r="CM121" t="str">
        <f t="shared" si="230"/>
        <v>0</v>
      </c>
      <c r="CN121" t="str">
        <f t="shared" si="231"/>
        <v>0</v>
      </c>
      <c r="CO121" t="str">
        <f t="shared" si="232"/>
        <v>0</v>
      </c>
      <c r="CP121" t="str">
        <f t="shared" si="233"/>
        <v>0</v>
      </c>
      <c r="CQ121" t="str">
        <f t="shared" si="234"/>
        <v>0</v>
      </c>
      <c r="CR121" t="str">
        <f t="shared" si="235"/>
        <v>0</v>
      </c>
      <c r="CS121" t="str">
        <f t="shared" si="236"/>
        <v>0</v>
      </c>
      <c r="CT121" t="str">
        <f t="shared" si="237"/>
        <v>0</v>
      </c>
      <c r="CU121" t="str">
        <f t="shared" si="238"/>
        <v>0</v>
      </c>
      <c r="CV121" t="str">
        <f t="shared" si="239"/>
        <v>0</v>
      </c>
      <c r="CW121" t="str">
        <f t="shared" si="240"/>
        <v>0</v>
      </c>
      <c r="CX121" t="str">
        <f t="shared" si="241"/>
        <v>0</v>
      </c>
      <c r="CY121" t="str">
        <f t="shared" si="242"/>
        <v>0</v>
      </c>
      <c r="CZ121" t="str">
        <f t="shared" si="243"/>
        <v>0</v>
      </c>
      <c r="DA121" t="str">
        <f t="shared" si="143"/>
        <v>0</v>
      </c>
      <c r="DB121" t="str">
        <f t="shared" si="244"/>
        <v>0</v>
      </c>
      <c r="DC121" t="str">
        <f t="shared" si="245"/>
        <v>0</v>
      </c>
      <c r="DD121" t="str">
        <f t="shared" si="246"/>
        <v>0</v>
      </c>
      <c r="DE121" t="str">
        <f t="shared" si="247"/>
        <v>0</v>
      </c>
      <c r="DF121" t="str">
        <f t="shared" si="248"/>
        <v>0</v>
      </c>
      <c r="DG121" t="str">
        <f t="shared" si="249"/>
        <v>0</v>
      </c>
      <c r="DH121" t="str">
        <f>IF(ISNUMBER(SEARCH("menghindari dorongan fisik,",B121)),"1","0")</f>
        <v>0</v>
      </c>
      <c r="DI121" t="str">
        <f t="shared" si="250"/>
        <v>0</v>
      </c>
      <c r="DJ121" t="str">
        <f t="shared" si="251"/>
        <v>0</v>
      </c>
      <c r="DK121" t="str">
        <f t="shared" si="252"/>
        <v>0</v>
      </c>
      <c r="DL121" t="str">
        <f t="shared" si="253"/>
        <v>0</v>
      </c>
      <c r="DM121" t="str">
        <f t="shared" si="254"/>
        <v>0</v>
      </c>
      <c r="DN121" t="str">
        <f t="shared" si="255"/>
        <v>0</v>
      </c>
      <c r="DO121" t="str">
        <f t="shared" si="256"/>
        <v>0</v>
      </c>
      <c r="DP121" t="str">
        <f t="shared" si="257"/>
        <v>0</v>
      </c>
      <c r="DQ121" t="str">
        <f t="shared" si="258"/>
        <v>0</v>
      </c>
      <c r="DR121" t="str">
        <f t="shared" si="259"/>
        <v>0</v>
      </c>
      <c r="DS121" t="str">
        <f t="shared" si="260"/>
        <v>0</v>
      </c>
      <c r="DT121" t="str">
        <f t="shared" si="261"/>
        <v>0</v>
      </c>
      <c r="DU121" t="str">
        <f t="shared" si="262"/>
        <v>0</v>
      </c>
      <c r="DV121" t="str">
        <f t="shared" si="263"/>
        <v>0</v>
      </c>
      <c r="DW121" t="str">
        <f t="shared" si="264"/>
        <v>0</v>
      </c>
      <c r="DX121" t="str">
        <f t="shared" si="265"/>
        <v>0</v>
      </c>
      <c r="DY121" t="str">
        <f t="shared" si="266"/>
        <v>0</v>
      </c>
      <c r="DZ121" t="str">
        <f t="shared" si="267"/>
        <v>0</v>
      </c>
      <c r="EA121" t="str">
        <f t="shared" si="268"/>
        <v>0</v>
      </c>
      <c r="EB121" t="str">
        <f t="shared" si="269"/>
        <v>0</v>
      </c>
      <c r="EC121" t="str">
        <f t="shared" si="270"/>
        <v>0</v>
      </c>
      <c r="ED121" t="str">
        <f t="shared" si="271"/>
        <v>0</v>
      </c>
      <c r="EE121" t="str">
        <f t="shared" si="272"/>
        <v>0</v>
      </c>
      <c r="EF121" t="str">
        <f t="shared" si="273"/>
        <v>0</v>
      </c>
      <c r="EG121" t="str">
        <f t="shared" si="274"/>
        <v>0</v>
      </c>
      <c r="EH121" t="str">
        <f t="shared" si="275"/>
        <v>0</v>
      </c>
      <c r="EI121" t="str">
        <f t="shared" si="276"/>
        <v>0</v>
      </c>
      <c r="EJ121" t="str">
        <f t="shared" si="277"/>
        <v>0</v>
      </c>
      <c r="EK121" t="str">
        <f t="shared" si="278"/>
        <v>0</v>
      </c>
      <c r="EL121" t="str">
        <f t="shared" si="279"/>
        <v>0</v>
      </c>
      <c r="EM121" t="str">
        <f t="shared" si="280"/>
        <v>0</v>
      </c>
      <c r="EN121" t="str">
        <f t="shared" si="281"/>
        <v>0</v>
      </c>
    </row>
    <row r="122" spans="1:144" ht="39.950000000000003" customHeight="1" x14ac:dyDescent="0.25">
      <c r="A122" t="s">
        <v>255</v>
      </c>
      <c r="C122" t="str">
        <f t="shared" si="282"/>
        <v>0</v>
      </c>
      <c r="D122" t="str">
        <f t="shared" si="144"/>
        <v>0</v>
      </c>
      <c r="E122" t="str">
        <f t="shared" si="145"/>
        <v>0</v>
      </c>
      <c r="F122" t="str">
        <f t="shared" si="146"/>
        <v>0</v>
      </c>
      <c r="G122" t="str">
        <f t="shared" si="147"/>
        <v>0</v>
      </c>
      <c r="H122" t="str">
        <f t="shared" si="148"/>
        <v>0</v>
      </c>
      <c r="I122" t="str">
        <f t="shared" si="149"/>
        <v>0</v>
      </c>
      <c r="J122" t="str">
        <f t="shared" si="150"/>
        <v>0</v>
      </c>
      <c r="K122" t="str">
        <f t="shared" si="151"/>
        <v>0</v>
      </c>
      <c r="L122" t="str">
        <f t="shared" si="152"/>
        <v>0</v>
      </c>
      <c r="M122" t="str">
        <f t="shared" si="153"/>
        <v>0</v>
      </c>
      <c r="N122" t="str">
        <f t="shared" si="154"/>
        <v>0</v>
      </c>
      <c r="O122" t="str">
        <f t="shared" si="155"/>
        <v>0</v>
      </c>
      <c r="P122" t="str">
        <f t="shared" si="156"/>
        <v>0</v>
      </c>
      <c r="Q122" t="str">
        <f t="shared" si="157"/>
        <v>0</v>
      </c>
      <c r="R122" t="str">
        <f t="shared" si="158"/>
        <v>0</v>
      </c>
      <c r="S122" t="str">
        <f t="shared" si="159"/>
        <v>0</v>
      </c>
      <c r="T122" t="str">
        <f t="shared" si="160"/>
        <v>0</v>
      </c>
      <c r="U122" t="str">
        <f t="shared" si="161"/>
        <v>0</v>
      </c>
      <c r="V122" t="str">
        <f t="shared" si="162"/>
        <v>0</v>
      </c>
      <c r="W122" t="str">
        <f t="shared" si="163"/>
        <v>0</v>
      </c>
      <c r="X122" t="str">
        <f t="shared" si="164"/>
        <v>0</v>
      </c>
      <c r="Y122" t="str">
        <f t="shared" si="165"/>
        <v>0</v>
      </c>
      <c r="Z122" t="str">
        <f t="shared" si="166"/>
        <v>0</v>
      </c>
      <c r="AA122" t="str">
        <f t="shared" si="167"/>
        <v>0</v>
      </c>
      <c r="AB122" t="str">
        <f t="shared" si="168"/>
        <v>0</v>
      </c>
      <c r="AC122" t="str">
        <f t="shared" si="169"/>
        <v>0</v>
      </c>
      <c r="AD122" t="str">
        <f t="shared" si="170"/>
        <v>0</v>
      </c>
      <c r="AE122" t="str">
        <f t="shared" si="171"/>
        <v>0</v>
      </c>
      <c r="AF122" t="str">
        <f t="shared" si="172"/>
        <v>0</v>
      </c>
      <c r="AG122" t="str">
        <f t="shared" si="173"/>
        <v>0</v>
      </c>
      <c r="AH122" t="str">
        <f t="shared" si="174"/>
        <v>0</v>
      </c>
      <c r="AI122" t="str">
        <f t="shared" si="175"/>
        <v>0</v>
      </c>
      <c r="AJ122" t="str">
        <f t="shared" si="176"/>
        <v>0</v>
      </c>
      <c r="AK122" t="str">
        <f t="shared" si="177"/>
        <v>0</v>
      </c>
      <c r="AL122" t="str">
        <f t="shared" si="178"/>
        <v>0</v>
      </c>
      <c r="AM122" t="str">
        <f t="shared" si="179"/>
        <v>0</v>
      </c>
      <c r="AN122" t="str">
        <f t="shared" si="180"/>
        <v>0</v>
      </c>
      <c r="AO122" t="str">
        <f t="shared" si="181"/>
        <v>0</v>
      </c>
      <c r="AP122" t="str">
        <f t="shared" si="182"/>
        <v>0</v>
      </c>
      <c r="AQ122" t="str">
        <f t="shared" si="183"/>
        <v>0</v>
      </c>
      <c r="AR122" t="str">
        <f t="shared" si="184"/>
        <v>0</v>
      </c>
      <c r="AS122" t="str">
        <f t="shared" si="185"/>
        <v>0</v>
      </c>
      <c r="AT122" t="str">
        <f t="shared" si="186"/>
        <v>0</v>
      </c>
      <c r="AU122" t="str">
        <f t="shared" si="187"/>
        <v>0</v>
      </c>
      <c r="AV122" t="str">
        <f t="shared" si="188"/>
        <v>0</v>
      </c>
      <c r="AW122" t="str">
        <f t="shared" si="189"/>
        <v>0</v>
      </c>
      <c r="AX122" t="str">
        <f t="shared" si="190"/>
        <v>0</v>
      </c>
      <c r="AY122" t="str">
        <f t="shared" si="191"/>
        <v>0</v>
      </c>
      <c r="AZ122" t="str">
        <f t="shared" si="192"/>
        <v>0</v>
      </c>
      <c r="BA122" t="str">
        <f t="shared" si="193"/>
        <v>0</v>
      </c>
      <c r="BB122" t="str">
        <f t="shared" si="194"/>
        <v>0</v>
      </c>
      <c r="BC122" t="str">
        <f t="shared" si="195"/>
        <v>0</v>
      </c>
      <c r="BD122" t="str">
        <f t="shared" si="196"/>
        <v>0</v>
      </c>
      <c r="BE122" t="str">
        <f t="shared" si="197"/>
        <v>0</v>
      </c>
      <c r="BF122" t="str">
        <f t="shared" si="198"/>
        <v>0</v>
      </c>
      <c r="BG122" t="str">
        <f t="shared" si="199"/>
        <v>0</v>
      </c>
      <c r="BH122" t="str">
        <f t="shared" si="200"/>
        <v>0</v>
      </c>
      <c r="BI122" t="str">
        <f t="shared" si="201"/>
        <v>0</v>
      </c>
      <c r="BJ122" t="str">
        <f t="shared" si="202"/>
        <v>0</v>
      </c>
      <c r="BK122" t="str">
        <f t="shared" si="203"/>
        <v>0</v>
      </c>
      <c r="BL122" t="str">
        <f t="shared" si="204"/>
        <v>0</v>
      </c>
      <c r="BM122" t="str">
        <f t="shared" si="205"/>
        <v>0</v>
      </c>
      <c r="BN122" t="str">
        <f t="shared" si="206"/>
        <v>0</v>
      </c>
      <c r="BO122" t="str">
        <f t="shared" si="207"/>
        <v>0</v>
      </c>
      <c r="BP122" t="str">
        <f t="shared" si="208"/>
        <v>0</v>
      </c>
      <c r="BQ122" t="str">
        <f t="shared" si="209"/>
        <v>0</v>
      </c>
      <c r="BR122" t="str">
        <f t="shared" si="210"/>
        <v>0</v>
      </c>
      <c r="BS122" t="str">
        <f t="shared" si="211"/>
        <v>0</v>
      </c>
      <c r="BT122" t="str">
        <f t="shared" si="212"/>
        <v>0</v>
      </c>
      <c r="BU122" t="str">
        <f t="shared" si="213"/>
        <v>0</v>
      </c>
      <c r="BV122" t="str">
        <f t="shared" si="214"/>
        <v>0</v>
      </c>
      <c r="BW122" t="str">
        <f t="shared" si="215"/>
        <v>0</v>
      </c>
      <c r="BX122" t="str">
        <f t="shared" si="142"/>
        <v>0</v>
      </c>
      <c r="BY122" t="str">
        <f t="shared" si="216"/>
        <v>0</v>
      </c>
      <c r="BZ122" t="str">
        <f t="shared" si="217"/>
        <v>0</v>
      </c>
      <c r="CA122" t="str">
        <f t="shared" si="218"/>
        <v>0</v>
      </c>
      <c r="CB122" t="str">
        <f t="shared" si="219"/>
        <v>0</v>
      </c>
      <c r="CC122" t="str">
        <f t="shared" si="220"/>
        <v>0</v>
      </c>
      <c r="CD122" t="str">
        <f t="shared" si="221"/>
        <v>0</v>
      </c>
      <c r="CE122" t="str">
        <f t="shared" si="222"/>
        <v>0</v>
      </c>
      <c r="CF122" t="str">
        <f t="shared" si="223"/>
        <v>0</v>
      </c>
      <c r="CG122" t="str">
        <f t="shared" si="224"/>
        <v>0</v>
      </c>
      <c r="CH122" t="str">
        <f t="shared" si="225"/>
        <v>0</v>
      </c>
      <c r="CI122" t="str">
        <f t="shared" si="226"/>
        <v>0</v>
      </c>
      <c r="CJ122" t="str">
        <f t="shared" si="227"/>
        <v>0</v>
      </c>
      <c r="CK122" t="str">
        <f t="shared" si="228"/>
        <v>0</v>
      </c>
      <c r="CL122" t="str">
        <f t="shared" si="229"/>
        <v>0</v>
      </c>
      <c r="CM122" t="str">
        <f t="shared" si="230"/>
        <v>0</v>
      </c>
      <c r="CN122" t="str">
        <f t="shared" si="231"/>
        <v>0</v>
      </c>
      <c r="CO122" t="str">
        <f t="shared" si="232"/>
        <v>0</v>
      </c>
      <c r="CP122" t="str">
        <f t="shared" si="233"/>
        <v>0</v>
      </c>
      <c r="CQ122" t="str">
        <f t="shared" si="234"/>
        <v>0</v>
      </c>
      <c r="CR122" t="str">
        <f t="shared" si="235"/>
        <v>0</v>
      </c>
      <c r="CS122" t="str">
        <f t="shared" si="236"/>
        <v>0</v>
      </c>
      <c r="CT122" t="str">
        <f t="shared" si="237"/>
        <v>0</v>
      </c>
      <c r="CU122" t="str">
        <f t="shared" si="238"/>
        <v>0</v>
      </c>
      <c r="CV122" t="str">
        <f t="shared" si="239"/>
        <v>0</v>
      </c>
      <c r="CW122" t="str">
        <f t="shared" si="240"/>
        <v>0</v>
      </c>
      <c r="CX122" t="str">
        <f t="shared" si="241"/>
        <v>0</v>
      </c>
      <c r="CY122" t="str">
        <f t="shared" si="242"/>
        <v>0</v>
      </c>
      <c r="CZ122" t="str">
        <f t="shared" si="243"/>
        <v>0</v>
      </c>
      <c r="DA122" t="str">
        <f t="shared" si="143"/>
        <v>0</v>
      </c>
      <c r="DB122" t="str">
        <f t="shared" si="244"/>
        <v>0</v>
      </c>
      <c r="DC122" t="str">
        <f t="shared" si="245"/>
        <v>0</v>
      </c>
      <c r="DD122" t="str">
        <f t="shared" si="246"/>
        <v>0</v>
      </c>
      <c r="DE122" t="str">
        <f t="shared" si="247"/>
        <v>0</v>
      </c>
      <c r="DF122" t="str">
        <f t="shared" si="248"/>
        <v>0</v>
      </c>
      <c r="DG122" t="str">
        <f t="shared" si="249"/>
        <v>0</v>
      </c>
      <c r="DH122" t="str">
        <f>IF(ISNUMBER(SEARCH("menghindari dorongan fisik,",B122)),"1","0")</f>
        <v>0</v>
      </c>
      <c r="DI122" t="str">
        <f t="shared" si="250"/>
        <v>0</v>
      </c>
      <c r="DJ122" t="str">
        <f t="shared" si="251"/>
        <v>0</v>
      </c>
      <c r="DK122" t="str">
        <f t="shared" si="252"/>
        <v>0</v>
      </c>
      <c r="DL122" t="str">
        <f t="shared" si="253"/>
        <v>0</v>
      </c>
      <c r="DM122" t="str">
        <f t="shared" si="254"/>
        <v>0</v>
      </c>
      <c r="DN122" t="str">
        <f t="shared" si="255"/>
        <v>0</v>
      </c>
      <c r="DO122" t="str">
        <f t="shared" si="256"/>
        <v>0</v>
      </c>
      <c r="DP122" t="str">
        <f t="shared" si="257"/>
        <v>0</v>
      </c>
      <c r="DQ122" t="str">
        <f t="shared" si="258"/>
        <v>0</v>
      </c>
      <c r="DR122" t="str">
        <f t="shared" si="259"/>
        <v>0</v>
      </c>
      <c r="DS122" t="str">
        <f t="shared" si="260"/>
        <v>0</v>
      </c>
      <c r="DT122" t="str">
        <f t="shared" si="261"/>
        <v>0</v>
      </c>
      <c r="DU122" t="str">
        <f t="shared" si="262"/>
        <v>0</v>
      </c>
      <c r="DV122" t="str">
        <f t="shared" si="263"/>
        <v>0</v>
      </c>
      <c r="DW122" t="str">
        <f t="shared" si="264"/>
        <v>0</v>
      </c>
      <c r="DX122" t="str">
        <f t="shared" si="265"/>
        <v>0</v>
      </c>
      <c r="DY122" t="str">
        <f t="shared" si="266"/>
        <v>0</v>
      </c>
      <c r="DZ122" t="str">
        <f t="shared" si="267"/>
        <v>0</v>
      </c>
      <c r="EA122" t="str">
        <f t="shared" si="268"/>
        <v>0</v>
      </c>
      <c r="EB122" t="str">
        <f t="shared" si="269"/>
        <v>0</v>
      </c>
      <c r="EC122" t="str">
        <f t="shared" si="270"/>
        <v>0</v>
      </c>
      <c r="ED122" t="str">
        <f t="shared" si="271"/>
        <v>0</v>
      </c>
      <c r="EE122" t="str">
        <f t="shared" si="272"/>
        <v>0</v>
      </c>
      <c r="EF122" t="str">
        <f t="shared" si="273"/>
        <v>0</v>
      </c>
      <c r="EG122" t="str">
        <f t="shared" si="274"/>
        <v>0</v>
      </c>
      <c r="EH122" t="str">
        <f t="shared" si="275"/>
        <v>0</v>
      </c>
      <c r="EI122" t="str">
        <f t="shared" si="276"/>
        <v>0</v>
      </c>
      <c r="EJ122" t="str">
        <f t="shared" si="277"/>
        <v>0</v>
      </c>
      <c r="EK122" t="str">
        <f t="shared" si="278"/>
        <v>0</v>
      </c>
      <c r="EL122" t="str">
        <f t="shared" si="279"/>
        <v>0</v>
      </c>
      <c r="EM122" t="str">
        <f t="shared" si="280"/>
        <v>0</v>
      </c>
      <c r="EN122" t="str">
        <f t="shared" si="281"/>
        <v>0</v>
      </c>
    </row>
    <row r="123" spans="1:144" ht="39.950000000000003" customHeight="1" x14ac:dyDescent="0.25">
      <c r="A123" t="s">
        <v>256</v>
      </c>
      <c r="C123" t="str">
        <f t="shared" si="282"/>
        <v>0</v>
      </c>
      <c r="D123" t="str">
        <f t="shared" si="144"/>
        <v>0</v>
      </c>
      <c r="E123" t="str">
        <f t="shared" si="145"/>
        <v>0</v>
      </c>
      <c r="F123" t="str">
        <f t="shared" si="146"/>
        <v>0</v>
      </c>
      <c r="G123" t="str">
        <f t="shared" si="147"/>
        <v>0</v>
      </c>
      <c r="H123" t="str">
        <f t="shared" si="148"/>
        <v>0</v>
      </c>
      <c r="I123" t="str">
        <f t="shared" si="149"/>
        <v>0</v>
      </c>
      <c r="J123" t="str">
        <f t="shared" si="150"/>
        <v>0</v>
      </c>
      <c r="K123" t="str">
        <f t="shared" si="151"/>
        <v>0</v>
      </c>
      <c r="L123" t="str">
        <f t="shared" si="152"/>
        <v>0</v>
      </c>
      <c r="M123" t="str">
        <f t="shared" si="153"/>
        <v>0</v>
      </c>
      <c r="N123" t="str">
        <f t="shared" si="154"/>
        <v>0</v>
      </c>
      <c r="O123" t="str">
        <f t="shared" si="155"/>
        <v>0</v>
      </c>
      <c r="P123" t="str">
        <f t="shared" si="156"/>
        <v>0</v>
      </c>
      <c r="Q123" t="str">
        <f t="shared" si="157"/>
        <v>0</v>
      </c>
      <c r="R123" t="str">
        <f t="shared" si="158"/>
        <v>0</v>
      </c>
      <c r="S123" t="str">
        <f t="shared" si="159"/>
        <v>0</v>
      </c>
      <c r="T123" t="str">
        <f t="shared" si="160"/>
        <v>0</v>
      </c>
      <c r="U123" t="str">
        <f t="shared" si="161"/>
        <v>0</v>
      </c>
      <c r="V123" t="str">
        <f t="shared" si="162"/>
        <v>0</v>
      </c>
      <c r="W123" t="str">
        <f t="shared" si="163"/>
        <v>0</v>
      </c>
      <c r="X123" t="str">
        <f t="shared" si="164"/>
        <v>0</v>
      </c>
      <c r="Y123" t="str">
        <f t="shared" si="165"/>
        <v>0</v>
      </c>
      <c r="Z123" t="str">
        <f t="shared" si="166"/>
        <v>0</v>
      </c>
      <c r="AA123" t="str">
        <f t="shared" si="167"/>
        <v>0</v>
      </c>
      <c r="AB123" t="str">
        <f t="shared" si="168"/>
        <v>0</v>
      </c>
      <c r="AC123" t="str">
        <f t="shared" si="169"/>
        <v>0</v>
      </c>
      <c r="AD123" t="str">
        <f t="shared" si="170"/>
        <v>0</v>
      </c>
      <c r="AE123" t="str">
        <f t="shared" si="171"/>
        <v>0</v>
      </c>
      <c r="AF123" t="str">
        <f t="shared" si="172"/>
        <v>0</v>
      </c>
      <c r="AG123" t="str">
        <f t="shared" si="173"/>
        <v>0</v>
      </c>
      <c r="AH123" t="str">
        <f t="shared" si="174"/>
        <v>0</v>
      </c>
      <c r="AI123" t="str">
        <f t="shared" si="175"/>
        <v>0</v>
      </c>
      <c r="AJ123" t="str">
        <f t="shared" si="176"/>
        <v>0</v>
      </c>
      <c r="AK123" t="str">
        <f t="shared" si="177"/>
        <v>0</v>
      </c>
      <c r="AL123" t="str">
        <f t="shared" si="178"/>
        <v>0</v>
      </c>
      <c r="AM123" t="str">
        <f t="shared" si="179"/>
        <v>0</v>
      </c>
      <c r="AN123" t="str">
        <f t="shared" si="180"/>
        <v>0</v>
      </c>
      <c r="AO123" t="str">
        <f t="shared" si="181"/>
        <v>0</v>
      </c>
      <c r="AP123" t="str">
        <f t="shared" si="182"/>
        <v>0</v>
      </c>
      <c r="AQ123" t="str">
        <f t="shared" si="183"/>
        <v>0</v>
      </c>
      <c r="AR123" t="str">
        <f t="shared" si="184"/>
        <v>0</v>
      </c>
      <c r="AS123" t="str">
        <f t="shared" si="185"/>
        <v>0</v>
      </c>
      <c r="AT123" t="str">
        <f t="shared" si="186"/>
        <v>0</v>
      </c>
      <c r="AU123" t="str">
        <f t="shared" si="187"/>
        <v>0</v>
      </c>
      <c r="AV123" t="str">
        <f t="shared" si="188"/>
        <v>0</v>
      </c>
      <c r="AW123" t="str">
        <f t="shared" si="189"/>
        <v>0</v>
      </c>
      <c r="AX123" t="str">
        <f t="shared" si="190"/>
        <v>0</v>
      </c>
      <c r="AY123" t="str">
        <f t="shared" si="191"/>
        <v>0</v>
      </c>
      <c r="AZ123" t="str">
        <f t="shared" si="192"/>
        <v>0</v>
      </c>
      <c r="BA123" t="str">
        <f t="shared" si="193"/>
        <v>0</v>
      </c>
      <c r="BB123" t="str">
        <f t="shared" si="194"/>
        <v>0</v>
      </c>
      <c r="BC123" t="str">
        <f t="shared" si="195"/>
        <v>0</v>
      </c>
      <c r="BD123" t="str">
        <f t="shared" si="196"/>
        <v>0</v>
      </c>
      <c r="BE123" t="str">
        <f t="shared" si="197"/>
        <v>0</v>
      </c>
      <c r="BF123" t="str">
        <f t="shared" si="198"/>
        <v>0</v>
      </c>
      <c r="BG123" t="str">
        <f t="shared" si="199"/>
        <v>0</v>
      </c>
      <c r="BH123" t="str">
        <f t="shared" si="200"/>
        <v>0</v>
      </c>
      <c r="BI123" t="str">
        <f t="shared" si="201"/>
        <v>0</v>
      </c>
      <c r="BJ123" t="str">
        <f t="shared" si="202"/>
        <v>0</v>
      </c>
      <c r="BK123" t="str">
        <f t="shared" si="203"/>
        <v>0</v>
      </c>
      <c r="BL123" t="str">
        <f t="shared" si="204"/>
        <v>0</v>
      </c>
      <c r="BM123" t="str">
        <f t="shared" si="205"/>
        <v>0</v>
      </c>
      <c r="BN123" t="str">
        <f t="shared" si="206"/>
        <v>0</v>
      </c>
      <c r="BO123" t="str">
        <f t="shared" si="207"/>
        <v>0</v>
      </c>
      <c r="BP123" t="str">
        <f t="shared" si="208"/>
        <v>0</v>
      </c>
      <c r="BQ123" t="str">
        <f t="shared" si="209"/>
        <v>0</v>
      </c>
      <c r="BR123" t="str">
        <f t="shared" si="210"/>
        <v>0</v>
      </c>
      <c r="BS123" t="str">
        <f t="shared" si="211"/>
        <v>0</v>
      </c>
      <c r="BT123" t="str">
        <f t="shared" si="212"/>
        <v>0</v>
      </c>
      <c r="BU123" t="str">
        <f t="shared" si="213"/>
        <v>0</v>
      </c>
      <c r="BV123" t="str">
        <f t="shared" si="214"/>
        <v>0</v>
      </c>
      <c r="BW123" t="str">
        <f t="shared" si="215"/>
        <v>0</v>
      </c>
      <c r="BX123" t="str">
        <f t="shared" si="142"/>
        <v>0</v>
      </c>
      <c r="BY123" t="str">
        <f t="shared" si="216"/>
        <v>0</v>
      </c>
      <c r="BZ123" t="str">
        <f t="shared" si="217"/>
        <v>0</v>
      </c>
      <c r="CA123" t="str">
        <f t="shared" si="218"/>
        <v>0</v>
      </c>
      <c r="CB123" t="str">
        <f t="shared" si="219"/>
        <v>0</v>
      </c>
      <c r="CC123" t="str">
        <f t="shared" si="220"/>
        <v>0</v>
      </c>
      <c r="CD123" t="str">
        <f t="shared" si="221"/>
        <v>0</v>
      </c>
      <c r="CE123" t="str">
        <f t="shared" si="222"/>
        <v>0</v>
      </c>
      <c r="CF123" t="str">
        <f t="shared" si="223"/>
        <v>0</v>
      </c>
      <c r="CG123" t="str">
        <f t="shared" si="224"/>
        <v>0</v>
      </c>
      <c r="CH123" t="str">
        <f t="shared" si="225"/>
        <v>0</v>
      </c>
      <c r="CI123" t="str">
        <f t="shared" si="226"/>
        <v>0</v>
      </c>
      <c r="CJ123" t="str">
        <f t="shared" si="227"/>
        <v>0</v>
      </c>
      <c r="CK123" t="str">
        <f t="shared" si="228"/>
        <v>0</v>
      </c>
      <c r="CL123" t="str">
        <f t="shared" si="229"/>
        <v>0</v>
      </c>
      <c r="CM123" t="str">
        <f t="shared" si="230"/>
        <v>0</v>
      </c>
      <c r="CN123" t="str">
        <f t="shared" si="231"/>
        <v>0</v>
      </c>
      <c r="CO123" t="str">
        <f t="shared" si="232"/>
        <v>0</v>
      </c>
      <c r="CP123" t="str">
        <f t="shared" si="233"/>
        <v>0</v>
      </c>
      <c r="CQ123" t="str">
        <f t="shared" si="234"/>
        <v>0</v>
      </c>
      <c r="CR123" t="str">
        <f t="shared" si="235"/>
        <v>0</v>
      </c>
      <c r="CS123" t="str">
        <f t="shared" si="236"/>
        <v>0</v>
      </c>
      <c r="CT123" t="str">
        <f t="shared" si="237"/>
        <v>0</v>
      </c>
      <c r="CU123" t="str">
        <f t="shared" si="238"/>
        <v>0</v>
      </c>
      <c r="CV123" t="str">
        <f t="shared" si="239"/>
        <v>0</v>
      </c>
      <c r="CW123" t="str">
        <f t="shared" si="240"/>
        <v>0</v>
      </c>
      <c r="CX123" t="str">
        <f t="shared" si="241"/>
        <v>0</v>
      </c>
      <c r="CY123" t="str">
        <f t="shared" si="242"/>
        <v>0</v>
      </c>
      <c r="CZ123" t="str">
        <f t="shared" si="243"/>
        <v>0</v>
      </c>
      <c r="DA123" t="str">
        <f t="shared" si="143"/>
        <v>0</v>
      </c>
      <c r="DB123" t="str">
        <f t="shared" si="244"/>
        <v>0</v>
      </c>
      <c r="DC123" t="str">
        <f t="shared" si="245"/>
        <v>0</v>
      </c>
      <c r="DD123" t="str">
        <f t="shared" si="246"/>
        <v>0</v>
      </c>
      <c r="DE123" t="str">
        <f t="shared" si="247"/>
        <v>0</v>
      </c>
      <c r="DF123" t="str">
        <f t="shared" si="248"/>
        <v>0</v>
      </c>
      <c r="DG123" t="str">
        <f t="shared" si="249"/>
        <v>0</v>
      </c>
      <c r="DH123" t="str">
        <f>IF(ISNUMBER(SEARCH("menghindari dorongan fisik,",B123)),"1","0")</f>
        <v>0</v>
      </c>
      <c r="DI123" t="str">
        <f t="shared" si="250"/>
        <v>0</v>
      </c>
      <c r="DJ123" t="str">
        <f t="shared" si="251"/>
        <v>0</v>
      </c>
      <c r="DK123" t="str">
        <f t="shared" si="252"/>
        <v>0</v>
      </c>
      <c r="DL123" t="str">
        <f t="shared" si="253"/>
        <v>0</v>
      </c>
      <c r="DM123" t="str">
        <f t="shared" si="254"/>
        <v>0</v>
      </c>
      <c r="DN123" t="str">
        <f t="shared" si="255"/>
        <v>0</v>
      </c>
      <c r="DO123" t="str">
        <f t="shared" si="256"/>
        <v>0</v>
      </c>
      <c r="DP123" t="str">
        <f t="shared" si="257"/>
        <v>0</v>
      </c>
      <c r="DQ123" t="str">
        <f t="shared" si="258"/>
        <v>0</v>
      </c>
      <c r="DR123" t="str">
        <f t="shared" si="259"/>
        <v>0</v>
      </c>
      <c r="DS123" t="str">
        <f t="shared" si="260"/>
        <v>0</v>
      </c>
      <c r="DT123" t="str">
        <f t="shared" si="261"/>
        <v>0</v>
      </c>
      <c r="DU123" t="str">
        <f t="shared" si="262"/>
        <v>0</v>
      </c>
      <c r="DV123" t="str">
        <f t="shared" si="263"/>
        <v>0</v>
      </c>
      <c r="DW123" t="str">
        <f t="shared" si="264"/>
        <v>0</v>
      </c>
      <c r="DX123" t="str">
        <f t="shared" si="265"/>
        <v>0</v>
      </c>
      <c r="DY123" t="str">
        <f t="shared" si="266"/>
        <v>0</v>
      </c>
      <c r="DZ123" t="str">
        <f t="shared" si="267"/>
        <v>0</v>
      </c>
      <c r="EA123" t="str">
        <f t="shared" si="268"/>
        <v>0</v>
      </c>
      <c r="EB123" t="str">
        <f t="shared" si="269"/>
        <v>0</v>
      </c>
      <c r="EC123" t="str">
        <f t="shared" si="270"/>
        <v>0</v>
      </c>
      <c r="ED123" t="str">
        <f t="shared" si="271"/>
        <v>0</v>
      </c>
      <c r="EE123" t="str">
        <f t="shared" si="272"/>
        <v>0</v>
      </c>
      <c r="EF123" t="str">
        <f t="shared" si="273"/>
        <v>0</v>
      </c>
      <c r="EG123" t="str">
        <f t="shared" si="274"/>
        <v>0</v>
      </c>
      <c r="EH123" t="str">
        <f t="shared" si="275"/>
        <v>0</v>
      </c>
      <c r="EI123" t="str">
        <f t="shared" si="276"/>
        <v>0</v>
      </c>
      <c r="EJ123" t="str">
        <f t="shared" si="277"/>
        <v>0</v>
      </c>
      <c r="EK123" t="str">
        <f t="shared" si="278"/>
        <v>0</v>
      </c>
      <c r="EL123" t="str">
        <f t="shared" si="279"/>
        <v>0</v>
      </c>
      <c r="EM123" t="str">
        <f t="shared" si="280"/>
        <v>0</v>
      </c>
      <c r="EN123" t="str">
        <f t="shared" si="281"/>
        <v>0</v>
      </c>
    </row>
    <row r="124" spans="1:144" ht="39.950000000000003" customHeight="1" x14ac:dyDescent="0.25">
      <c r="A124" t="s">
        <v>257</v>
      </c>
      <c r="C124" t="str">
        <f t="shared" si="282"/>
        <v>0</v>
      </c>
      <c r="D124" t="str">
        <f t="shared" si="144"/>
        <v>0</v>
      </c>
      <c r="E124" t="str">
        <f t="shared" si="145"/>
        <v>0</v>
      </c>
      <c r="F124" t="str">
        <f t="shared" si="146"/>
        <v>0</v>
      </c>
      <c r="G124" t="str">
        <f t="shared" si="147"/>
        <v>0</v>
      </c>
      <c r="H124" t="str">
        <f t="shared" si="148"/>
        <v>0</v>
      </c>
      <c r="I124" t="str">
        <f t="shared" si="149"/>
        <v>0</v>
      </c>
      <c r="J124" t="str">
        <f t="shared" si="150"/>
        <v>0</v>
      </c>
      <c r="K124" t="str">
        <f t="shared" si="151"/>
        <v>0</v>
      </c>
      <c r="L124" t="str">
        <f t="shared" si="152"/>
        <v>0</v>
      </c>
      <c r="M124" t="str">
        <f t="shared" si="153"/>
        <v>0</v>
      </c>
      <c r="N124" t="str">
        <f t="shared" si="154"/>
        <v>0</v>
      </c>
      <c r="O124" t="str">
        <f t="shared" si="155"/>
        <v>0</v>
      </c>
      <c r="P124" t="str">
        <f t="shared" si="156"/>
        <v>0</v>
      </c>
      <c r="Q124" t="str">
        <f t="shared" si="157"/>
        <v>0</v>
      </c>
      <c r="R124" t="str">
        <f t="shared" si="158"/>
        <v>0</v>
      </c>
      <c r="S124" t="str">
        <f t="shared" si="159"/>
        <v>0</v>
      </c>
      <c r="T124" t="str">
        <f t="shared" si="160"/>
        <v>0</v>
      </c>
      <c r="U124" t="str">
        <f t="shared" si="161"/>
        <v>0</v>
      </c>
      <c r="V124" t="str">
        <f t="shared" si="162"/>
        <v>0</v>
      </c>
      <c r="W124" t="str">
        <f t="shared" si="163"/>
        <v>0</v>
      </c>
      <c r="X124" t="str">
        <f t="shared" si="164"/>
        <v>0</v>
      </c>
      <c r="Y124" t="str">
        <f t="shared" si="165"/>
        <v>0</v>
      </c>
      <c r="Z124" t="str">
        <f t="shared" si="166"/>
        <v>0</v>
      </c>
      <c r="AA124" t="str">
        <f t="shared" si="167"/>
        <v>0</v>
      </c>
      <c r="AB124" t="str">
        <f t="shared" si="168"/>
        <v>0</v>
      </c>
      <c r="AC124" t="str">
        <f t="shared" si="169"/>
        <v>0</v>
      </c>
      <c r="AD124" t="str">
        <f t="shared" si="170"/>
        <v>0</v>
      </c>
      <c r="AE124" t="str">
        <f t="shared" si="171"/>
        <v>0</v>
      </c>
      <c r="AF124" t="str">
        <f t="shared" si="172"/>
        <v>0</v>
      </c>
      <c r="AG124" t="str">
        <f t="shared" si="173"/>
        <v>0</v>
      </c>
      <c r="AH124" t="str">
        <f t="shared" si="174"/>
        <v>0</v>
      </c>
      <c r="AI124" t="str">
        <f t="shared" si="175"/>
        <v>0</v>
      </c>
      <c r="AJ124" t="str">
        <f t="shared" si="176"/>
        <v>0</v>
      </c>
      <c r="AK124" t="str">
        <f t="shared" si="177"/>
        <v>0</v>
      </c>
      <c r="AL124" t="str">
        <f t="shared" si="178"/>
        <v>0</v>
      </c>
      <c r="AM124" t="str">
        <f t="shared" si="179"/>
        <v>0</v>
      </c>
      <c r="AN124" t="str">
        <f t="shared" si="180"/>
        <v>0</v>
      </c>
      <c r="AO124" t="str">
        <f t="shared" si="181"/>
        <v>0</v>
      </c>
      <c r="AP124" t="str">
        <f t="shared" si="182"/>
        <v>0</v>
      </c>
      <c r="AQ124" t="str">
        <f t="shared" si="183"/>
        <v>0</v>
      </c>
      <c r="AR124" t="str">
        <f t="shared" si="184"/>
        <v>0</v>
      </c>
      <c r="AS124" t="str">
        <f t="shared" si="185"/>
        <v>0</v>
      </c>
      <c r="AT124" t="str">
        <f t="shared" si="186"/>
        <v>0</v>
      </c>
      <c r="AU124" t="str">
        <f t="shared" si="187"/>
        <v>0</v>
      </c>
      <c r="AV124" t="str">
        <f t="shared" si="188"/>
        <v>0</v>
      </c>
      <c r="AW124" t="str">
        <f t="shared" si="189"/>
        <v>0</v>
      </c>
      <c r="AX124" t="str">
        <f t="shared" si="190"/>
        <v>0</v>
      </c>
      <c r="AY124" t="str">
        <f t="shared" si="191"/>
        <v>0</v>
      </c>
      <c r="AZ124" t="str">
        <f t="shared" si="192"/>
        <v>0</v>
      </c>
      <c r="BA124" t="str">
        <f t="shared" si="193"/>
        <v>0</v>
      </c>
      <c r="BB124" t="str">
        <f t="shared" si="194"/>
        <v>0</v>
      </c>
      <c r="BC124" t="str">
        <f t="shared" si="195"/>
        <v>0</v>
      </c>
      <c r="BD124" t="str">
        <f t="shared" si="196"/>
        <v>0</v>
      </c>
      <c r="BE124" t="str">
        <f t="shared" si="197"/>
        <v>0</v>
      </c>
      <c r="BF124" t="str">
        <f t="shared" si="198"/>
        <v>0</v>
      </c>
      <c r="BG124" t="str">
        <f t="shared" si="199"/>
        <v>0</v>
      </c>
      <c r="BH124" t="str">
        <f t="shared" si="200"/>
        <v>0</v>
      </c>
      <c r="BI124" t="str">
        <f t="shared" si="201"/>
        <v>0</v>
      </c>
      <c r="BJ124" t="str">
        <f t="shared" si="202"/>
        <v>0</v>
      </c>
      <c r="BK124" t="str">
        <f t="shared" si="203"/>
        <v>0</v>
      </c>
      <c r="BL124" t="str">
        <f t="shared" si="204"/>
        <v>0</v>
      </c>
      <c r="BM124" t="str">
        <f t="shared" si="205"/>
        <v>0</v>
      </c>
      <c r="BN124" t="str">
        <f t="shared" si="206"/>
        <v>0</v>
      </c>
      <c r="BO124" t="str">
        <f t="shared" si="207"/>
        <v>0</v>
      </c>
      <c r="BP124" t="str">
        <f t="shared" si="208"/>
        <v>0</v>
      </c>
      <c r="BQ124" t="str">
        <f t="shared" si="209"/>
        <v>0</v>
      </c>
      <c r="BR124" t="str">
        <f t="shared" si="210"/>
        <v>0</v>
      </c>
      <c r="BS124" t="str">
        <f t="shared" si="211"/>
        <v>0</v>
      </c>
      <c r="BT124" t="str">
        <f t="shared" si="212"/>
        <v>0</v>
      </c>
      <c r="BU124" t="str">
        <f t="shared" si="213"/>
        <v>0</v>
      </c>
      <c r="BV124" t="str">
        <f t="shared" si="214"/>
        <v>0</v>
      </c>
      <c r="BW124" t="str">
        <f t="shared" si="215"/>
        <v>0</v>
      </c>
      <c r="BX124" t="str">
        <f t="shared" si="142"/>
        <v>0</v>
      </c>
      <c r="BY124" t="str">
        <f t="shared" si="216"/>
        <v>0</v>
      </c>
      <c r="BZ124" t="str">
        <f t="shared" si="217"/>
        <v>0</v>
      </c>
      <c r="CA124" t="str">
        <f t="shared" si="218"/>
        <v>0</v>
      </c>
      <c r="CB124" t="str">
        <f t="shared" si="219"/>
        <v>0</v>
      </c>
      <c r="CC124" t="str">
        <f t="shared" si="220"/>
        <v>0</v>
      </c>
      <c r="CD124" t="str">
        <f t="shared" si="221"/>
        <v>0</v>
      </c>
      <c r="CE124" t="str">
        <f t="shared" si="222"/>
        <v>0</v>
      </c>
      <c r="CF124" t="str">
        <f t="shared" si="223"/>
        <v>0</v>
      </c>
      <c r="CG124" t="str">
        <f t="shared" si="224"/>
        <v>0</v>
      </c>
      <c r="CH124" t="str">
        <f t="shared" si="225"/>
        <v>0</v>
      </c>
      <c r="CI124" t="str">
        <f t="shared" si="226"/>
        <v>0</v>
      </c>
      <c r="CJ124" t="str">
        <f t="shared" si="227"/>
        <v>0</v>
      </c>
      <c r="CK124" t="str">
        <f t="shared" si="228"/>
        <v>0</v>
      </c>
      <c r="CL124" t="str">
        <f t="shared" si="229"/>
        <v>0</v>
      </c>
      <c r="CM124" t="str">
        <f t="shared" si="230"/>
        <v>0</v>
      </c>
      <c r="CN124" t="str">
        <f t="shared" si="231"/>
        <v>0</v>
      </c>
      <c r="CO124" t="str">
        <f t="shared" si="232"/>
        <v>0</v>
      </c>
      <c r="CP124" t="str">
        <f t="shared" si="233"/>
        <v>0</v>
      </c>
      <c r="CQ124" t="str">
        <f t="shared" si="234"/>
        <v>0</v>
      </c>
      <c r="CR124" t="str">
        <f t="shared" si="235"/>
        <v>0</v>
      </c>
      <c r="CS124" t="str">
        <f t="shared" si="236"/>
        <v>0</v>
      </c>
      <c r="CT124" t="str">
        <f t="shared" si="237"/>
        <v>0</v>
      </c>
      <c r="CU124" t="str">
        <f t="shared" si="238"/>
        <v>0</v>
      </c>
      <c r="CV124" t="str">
        <f t="shared" si="239"/>
        <v>0</v>
      </c>
      <c r="CW124" t="str">
        <f t="shared" si="240"/>
        <v>0</v>
      </c>
      <c r="CX124" t="str">
        <f t="shared" si="241"/>
        <v>0</v>
      </c>
      <c r="CY124" t="str">
        <f t="shared" si="242"/>
        <v>0</v>
      </c>
      <c r="CZ124" t="str">
        <f t="shared" si="243"/>
        <v>0</v>
      </c>
      <c r="DA124" t="str">
        <f t="shared" si="143"/>
        <v>0</v>
      </c>
      <c r="DB124" t="str">
        <f t="shared" si="244"/>
        <v>0</v>
      </c>
      <c r="DC124" t="str">
        <f t="shared" si="245"/>
        <v>0</v>
      </c>
      <c r="DD124" t="str">
        <f t="shared" si="246"/>
        <v>0</v>
      </c>
      <c r="DE124" t="str">
        <f t="shared" si="247"/>
        <v>0</v>
      </c>
      <c r="DF124" t="str">
        <f t="shared" si="248"/>
        <v>0</v>
      </c>
      <c r="DG124" t="str">
        <f t="shared" si="249"/>
        <v>0</v>
      </c>
      <c r="DH124" t="str">
        <f>IF(ISNUMBER(SEARCH("menghindari dorongan fisik,",B124)),"1","0")</f>
        <v>0</v>
      </c>
      <c r="DI124" t="str">
        <f t="shared" si="250"/>
        <v>0</v>
      </c>
      <c r="DJ124" t="str">
        <f t="shared" si="251"/>
        <v>0</v>
      </c>
      <c r="DK124" t="str">
        <f t="shared" si="252"/>
        <v>0</v>
      </c>
      <c r="DL124" t="str">
        <f t="shared" si="253"/>
        <v>0</v>
      </c>
      <c r="DM124" t="str">
        <f t="shared" si="254"/>
        <v>0</v>
      </c>
      <c r="DN124" t="str">
        <f t="shared" si="255"/>
        <v>0</v>
      </c>
      <c r="DO124" t="str">
        <f t="shared" si="256"/>
        <v>0</v>
      </c>
      <c r="DP124" t="str">
        <f t="shared" si="257"/>
        <v>0</v>
      </c>
      <c r="DQ124" t="str">
        <f t="shared" si="258"/>
        <v>0</v>
      </c>
      <c r="DR124" t="str">
        <f t="shared" si="259"/>
        <v>0</v>
      </c>
      <c r="DS124" t="str">
        <f t="shared" si="260"/>
        <v>0</v>
      </c>
      <c r="DT124" t="str">
        <f t="shared" si="261"/>
        <v>0</v>
      </c>
      <c r="DU124" t="str">
        <f t="shared" si="262"/>
        <v>0</v>
      </c>
      <c r="DV124" t="str">
        <f t="shared" si="263"/>
        <v>0</v>
      </c>
      <c r="DW124" t="str">
        <f t="shared" si="264"/>
        <v>0</v>
      </c>
      <c r="DX124" t="str">
        <f t="shared" si="265"/>
        <v>0</v>
      </c>
      <c r="DY124" t="str">
        <f t="shared" si="266"/>
        <v>0</v>
      </c>
      <c r="DZ124" t="str">
        <f t="shared" si="267"/>
        <v>0</v>
      </c>
      <c r="EA124" t="str">
        <f t="shared" si="268"/>
        <v>0</v>
      </c>
      <c r="EB124" t="str">
        <f t="shared" si="269"/>
        <v>0</v>
      </c>
      <c r="EC124" t="str">
        <f t="shared" si="270"/>
        <v>0</v>
      </c>
      <c r="ED124" t="str">
        <f t="shared" si="271"/>
        <v>0</v>
      </c>
      <c r="EE124" t="str">
        <f t="shared" si="272"/>
        <v>0</v>
      </c>
      <c r="EF124" t="str">
        <f t="shared" si="273"/>
        <v>0</v>
      </c>
      <c r="EG124" t="str">
        <f t="shared" si="274"/>
        <v>0</v>
      </c>
      <c r="EH124" t="str">
        <f t="shared" si="275"/>
        <v>0</v>
      </c>
      <c r="EI124" t="str">
        <f t="shared" si="276"/>
        <v>0</v>
      </c>
      <c r="EJ124" t="str">
        <f t="shared" si="277"/>
        <v>0</v>
      </c>
      <c r="EK124" t="str">
        <f t="shared" si="278"/>
        <v>0</v>
      </c>
      <c r="EL124" t="str">
        <f t="shared" si="279"/>
        <v>0</v>
      </c>
      <c r="EM124" t="str">
        <f t="shared" si="280"/>
        <v>0</v>
      </c>
      <c r="EN124" t="str">
        <f t="shared" si="281"/>
        <v>0</v>
      </c>
    </row>
    <row r="125" spans="1:144" ht="39.950000000000003" customHeight="1" x14ac:dyDescent="0.25">
      <c r="A125" t="s">
        <v>258</v>
      </c>
      <c r="C125" t="str">
        <f t="shared" si="282"/>
        <v>0</v>
      </c>
      <c r="D125" t="str">
        <f t="shared" si="144"/>
        <v>0</v>
      </c>
      <c r="E125" t="str">
        <f t="shared" si="145"/>
        <v>0</v>
      </c>
      <c r="F125" t="str">
        <f t="shared" si="146"/>
        <v>0</v>
      </c>
      <c r="G125" t="str">
        <f t="shared" si="147"/>
        <v>0</v>
      </c>
      <c r="H125" t="str">
        <f t="shared" si="148"/>
        <v>0</v>
      </c>
      <c r="I125" t="str">
        <f t="shared" si="149"/>
        <v>0</v>
      </c>
      <c r="J125" t="str">
        <f t="shared" si="150"/>
        <v>0</v>
      </c>
      <c r="K125" t="str">
        <f t="shared" si="151"/>
        <v>0</v>
      </c>
      <c r="L125" t="str">
        <f t="shared" si="152"/>
        <v>0</v>
      </c>
      <c r="M125" t="str">
        <f t="shared" si="153"/>
        <v>0</v>
      </c>
      <c r="N125" t="str">
        <f t="shared" si="154"/>
        <v>0</v>
      </c>
      <c r="O125" t="str">
        <f t="shared" si="155"/>
        <v>0</v>
      </c>
      <c r="P125" t="str">
        <f t="shared" si="156"/>
        <v>0</v>
      </c>
      <c r="Q125" t="str">
        <f t="shared" si="157"/>
        <v>0</v>
      </c>
      <c r="R125" t="str">
        <f t="shared" si="158"/>
        <v>0</v>
      </c>
      <c r="S125" t="str">
        <f t="shared" si="159"/>
        <v>0</v>
      </c>
      <c r="T125" t="str">
        <f t="shared" si="160"/>
        <v>0</v>
      </c>
      <c r="U125" t="str">
        <f t="shared" si="161"/>
        <v>0</v>
      </c>
      <c r="V125" t="str">
        <f t="shared" si="162"/>
        <v>0</v>
      </c>
      <c r="W125" t="str">
        <f t="shared" si="163"/>
        <v>0</v>
      </c>
      <c r="X125" t="str">
        <f t="shared" si="164"/>
        <v>0</v>
      </c>
      <c r="Y125" t="str">
        <f t="shared" si="165"/>
        <v>0</v>
      </c>
      <c r="Z125" t="str">
        <f t="shared" si="166"/>
        <v>0</v>
      </c>
      <c r="AA125" t="str">
        <f t="shared" si="167"/>
        <v>0</v>
      </c>
      <c r="AB125" t="str">
        <f t="shared" si="168"/>
        <v>0</v>
      </c>
      <c r="AC125" t="str">
        <f t="shared" si="169"/>
        <v>0</v>
      </c>
      <c r="AD125" t="str">
        <f t="shared" si="170"/>
        <v>0</v>
      </c>
      <c r="AE125" t="str">
        <f t="shared" si="171"/>
        <v>0</v>
      </c>
      <c r="AF125" t="str">
        <f t="shared" si="172"/>
        <v>0</v>
      </c>
      <c r="AG125" t="str">
        <f t="shared" si="173"/>
        <v>0</v>
      </c>
      <c r="AH125" t="str">
        <f t="shared" si="174"/>
        <v>0</v>
      </c>
      <c r="AI125" t="str">
        <f t="shared" si="175"/>
        <v>0</v>
      </c>
      <c r="AJ125" t="str">
        <f t="shared" si="176"/>
        <v>0</v>
      </c>
      <c r="AK125" t="str">
        <f t="shared" si="177"/>
        <v>0</v>
      </c>
      <c r="AL125" t="str">
        <f t="shared" si="178"/>
        <v>0</v>
      </c>
      <c r="AM125" t="str">
        <f t="shared" si="179"/>
        <v>0</v>
      </c>
      <c r="AN125" t="str">
        <f t="shared" si="180"/>
        <v>0</v>
      </c>
      <c r="AO125" t="str">
        <f t="shared" si="181"/>
        <v>0</v>
      </c>
      <c r="AP125" t="str">
        <f t="shared" si="182"/>
        <v>0</v>
      </c>
      <c r="AQ125" t="str">
        <f t="shared" si="183"/>
        <v>0</v>
      </c>
      <c r="AR125" t="str">
        <f t="shared" si="184"/>
        <v>0</v>
      </c>
      <c r="AS125" t="str">
        <f t="shared" si="185"/>
        <v>0</v>
      </c>
      <c r="AT125" t="str">
        <f t="shared" si="186"/>
        <v>0</v>
      </c>
      <c r="AU125" t="str">
        <f t="shared" si="187"/>
        <v>0</v>
      </c>
      <c r="AV125" t="str">
        <f t="shared" si="188"/>
        <v>0</v>
      </c>
      <c r="AW125" t="str">
        <f t="shared" si="189"/>
        <v>0</v>
      </c>
      <c r="AX125" t="str">
        <f t="shared" si="190"/>
        <v>0</v>
      </c>
      <c r="AY125" t="str">
        <f t="shared" si="191"/>
        <v>0</v>
      </c>
      <c r="AZ125" t="str">
        <f t="shared" si="192"/>
        <v>0</v>
      </c>
      <c r="BA125" t="str">
        <f t="shared" si="193"/>
        <v>0</v>
      </c>
      <c r="BB125" t="str">
        <f t="shared" si="194"/>
        <v>0</v>
      </c>
      <c r="BC125" t="str">
        <f t="shared" si="195"/>
        <v>0</v>
      </c>
      <c r="BD125" t="str">
        <f t="shared" si="196"/>
        <v>0</v>
      </c>
      <c r="BE125" t="str">
        <f t="shared" si="197"/>
        <v>0</v>
      </c>
      <c r="BF125" t="str">
        <f t="shared" si="198"/>
        <v>0</v>
      </c>
      <c r="BG125" t="str">
        <f t="shared" si="199"/>
        <v>0</v>
      </c>
      <c r="BH125" t="str">
        <f t="shared" si="200"/>
        <v>0</v>
      </c>
      <c r="BI125" t="str">
        <f t="shared" si="201"/>
        <v>0</v>
      </c>
      <c r="BJ125" t="str">
        <f t="shared" si="202"/>
        <v>0</v>
      </c>
      <c r="BK125" t="str">
        <f t="shared" si="203"/>
        <v>0</v>
      </c>
      <c r="BL125" t="str">
        <f t="shared" si="204"/>
        <v>0</v>
      </c>
      <c r="BM125" t="str">
        <f t="shared" si="205"/>
        <v>0</v>
      </c>
      <c r="BN125" t="str">
        <f t="shared" si="206"/>
        <v>0</v>
      </c>
      <c r="BO125" t="str">
        <f t="shared" si="207"/>
        <v>0</v>
      </c>
      <c r="BP125" t="str">
        <f t="shared" si="208"/>
        <v>0</v>
      </c>
      <c r="BQ125" t="str">
        <f t="shared" si="209"/>
        <v>0</v>
      </c>
      <c r="BR125" t="str">
        <f t="shared" si="210"/>
        <v>0</v>
      </c>
      <c r="BS125" t="str">
        <f t="shared" si="211"/>
        <v>0</v>
      </c>
      <c r="BT125" t="str">
        <f t="shared" si="212"/>
        <v>0</v>
      </c>
      <c r="BU125" t="str">
        <f t="shared" si="213"/>
        <v>0</v>
      </c>
      <c r="BV125" t="str">
        <f t="shared" si="214"/>
        <v>0</v>
      </c>
      <c r="BW125" t="str">
        <f t="shared" si="215"/>
        <v>0</v>
      </c>
      <c r="BX125" t="str">
        <f t="shared" si="142"/>
        <v>0</v>
      </c>
      <c r="BY125" t="str">
        <f t="shared" si="216"/>
        <v>0</v>
      </c>
      <c r="BZ125" t="str">
        <f t="shared" si="217"/>
        <v>0</v>
      </c>
      <c r="CA125" t="str">
        <f t="shared" si="218"/>
        <v>0</v>
      </c>
      <c r="CB125" t="str">
        <f t="shared" si="219"/>
        <v>0</v>
      </c>
      <c r="CC125" t="str">
        <f t="shared" si="220"/>
        <v>0</v>
      </c>
      <c r="CD125" t="str">
        <f t="shared" si="221"/>
        <v>0</v>
      </c>
      <c r="CE125" t="str">
        <f t="shared" si="222"/>
        <v>0</v>
      </c>
      <c r="CF125" t="str">
        <f t="shared" si="223"/>
        <v>0</v>
      </c>
      <c r="CG125" t="str">
        <f t="shared" si="224"/>
        <v>0</v>
      </c>
      <c r="CH125" t="str">
        <f t="shared" si="225"/>
        <v>0</v>
      </c>
      <c r="CI125" t="str">
        <f t="shared" si="226"/>
        <v>0</v>
      </c>
      <c r="CJ125" t="str">
        <f t="shared" si="227"/>
        <v>0</v>
      </c>
      <c r="CK125" t="str">
        <f t="shared" si="228"/>
        <v>0</v>
      </c>
      <c r="CL125" t="str">
        <f t="shared" si="229"/>
        <v>0</v>
      </c>
      <c r="CM125" t="str">
        <f t="shared" si="230"/>
        <v>0</v>
      </c>
      <c r="CN125" t="str">
        <f t="shared" si="231"/>
        <v>0</v>
      </c>
      <c r="CO125" t="str">
        <f t="shared" si="232"/>
        <v>0</v>
      </c>
      <c r="CP125" t="str">
        <f t="shared" si="233"/>
        <v>0</v>
      </c>
      <c r="CQ125" t="str">
        <f t="shared" si="234"/>
        <v>0</v>
      </c>
      <c r="CR125" t="str">
        <f t="shared" si="235"/>
        <v>0</v>
      </c>
      <c r="CS125" t="str">
        <f t="shared" si="236"/>
        <v>0</v>
      </c>
      <c r="CT125" t="str">
        <f t="shared" si="237"/>
        <v>0</v>
      </c>
      <c r="CU125" t="str">
        <f t="shared" si="238"/>
        <v>0</v>
      </c>
      <c r="CV125" t="str">
        <f t="shared" si="239"/>
        <v>0</v>
      </c>
      <c r="CW125" t="str">
        <f t="shared" si="240"/>
        <v>0</v>
      </c>
      <c r="CX125" t="str">
        <f t="shared" si="241"/>
        <v>0</v>
      </c>
      <c r="CY125" t="str">
        <f t="shared" si="242"/>
        <v>0</v>
      </c>
      <c r="CZ125" t="str">
        <f t="shared" si="243"/>
        <v>0</v>
      </c>
      <c r="DA125" t="str">
        <f t="shared" si="143"/>
        <v>0</v>
      </c>
      <c r="DB125" t="str">
        <f t="shared" si="244"/>
        <v>0</v>
      </c>
      <c r="DC125" t="str">
        <f t="shared" si="245"/>
        <v>0</v>
      </c>
      <c r="DD125" t="str">
        <f t="shared" si="246"/>
        <v>0</v>
      </c>
      <c r="DE125" t="str">
        <f t="shared" si="247"/>
        <v>0</v>
      </c>
      <c r="DF125" t="str">
        <f t="shared" si="248"/>
        <v>0</v>
      </c>
      <c r="DG125" t="str">
        <f t="shared" si="249"/>
        <v>0</v>
      </c>
      <c r="DH125" t="str">
        <f>IF(ISNUMBER(SEARCH("menghindari dorongan fisik,",B125)),"1","0")</f>
        <v>0</v>
      </c>
      <c r="DI125" t="str">
        <f t="shared" si="250"/>
        <v>0</v>
      </c>
      <c r="DJ125" t="str">
        <f t="shared" si="251"/>
        <v>0</v>
      </c>
      <c r="DK125" t="str">
        <f t="shared" si="252"/>
        <v>0</v>
      </c>
      <c r="DL125" t="str">
        <f t="shared" si="253"/>
        <v>0</v>
      </c>
      <c r="DM125" t="str">
        <f t="shared" si="254"/>
        <v>0</v>
      </c>
      <c r="DN125" t="str">
        <f t="shared" si="255"/>
        <v>0</v>
      </c>
      <c r="DO125" t="str">
        <f t="shared" si="256"/>
        <v>0</v>
      </c>
      <c r="DP125" t="str">
        <f t="shared" si="257"/>
        <v>0</v>
      </c>
      <c r="DQ125" t="str">
        <f t="shared" si="258"/>
        <v>0</v>
      </c>
      <c r="DR125" t="str">
        <f t="shared" si="259"/>
        <v>0</v>
      </c>
      <c r="DS125" t="str">
        <f t="shared" si="260"/>
        <v>0</v>
      </c>
      <c r="DT125" t="str">
        <f t="shared" si="261"/>
        <v>0</v>
      </c>
      <c r="DU125" t="str">
        <f t="shared" si="262"/>
        <v>0</v>
      </c>
      <c r="DV125" t="str">
        <f t="shared" si="263"/>
        <v>0</v>
      </c>
      <c r="DW125" t="str">
        <f t="shared" si="264"/>
        <v>0</v>
      </c>
      <c r="DX125" t="str">
        <f t="shared" si="265"/>
        <v>0</v>
      </c>
      <c r="DY125" t="str">
        <f t="shared" si="266"/>
        <v>0</v>
      </c>
      <c r="DZ125" t="str">
        <f t="shared" si="267"/>
        <v>0</v>
      </c>
      <c r="EA125" t="str">
        <f t="shared" si="268"/>
        <v>0</v>
      </c>
      <c r="EB125" t="str">
        <f t="shared" si="269"/>
        <v>0</v>
      </c>
      <c r="EC125" t="str">
        <f t="shared" si="270"/>
        <v>0</v>
      </c>
      <c r="ED125" t="str">
        <f t="shared" si="271"/>
        <v>0</v>
      </c>
      <c r="EE125" t="str">
        <f t="shared" si="272"/>
        <v>0</v>
      </c>
      <c r="EF125" t="str">
        <f t="shared" si="273"/>
        <v>0</v>
      </c>
      <c r="EG125" t="str">
        <f t="shared" si="274"/>
        <v>0</v>
      </c>
      <c r="EH125" t="str">
        <f t="shared" si="275"/>
        <v>0</v>
      </c>
      <c r="EI125" t="str">
        <f t="shared" si="276"/>
        <v>0</v>
      </c>
      <c r="EJ125" t="str">
        <f t="shared" si="277"/>
        <v>0</v>
      </c>
      <c r="EK125" t="str">
        <f t="shared" si="278"/>
        <v>0</v>
      </c>
      <c r="EL125" t="str">
        <f t="shared" si="279"/>
        <v>0</v>
      </c>
      <c r="EM125" t="str">
        <f t="shared" si="280"/>
        <v>0</v>
      </c>
      <c r="EN125" t="str">
        <f t="shared" si="281"/>
        <v>0</v>
      </c>
    </row>
    <row r="126" spans="1:144" ht="39.950000000000003" customHeight="1" x14ac:dyDescent="0.25">
      <c r="A126" t="s">
        <v>259</v>
      </c>
      <c r="C126" t="str">
        <f t="shared" si="282"/>
        <v>0</v>
      </c>
      <c r="D126" t="str">
        <f t="shared" si="144"/>
        <v>0</v>
      </c>
      <c r="E126" t="str">
        <f t="shared" si="145"/>
        <v>0</v>
      </c>
      <c r="F126" t="str">
        <f t="shared" si="146"/>
        <v>0</v>
      </c>
      <c r="G126" t="str">
        <f t="shared" si="147"/>
        <v>0</v>
      </c>
      <c r="H126" t="str">
        <f t="shared" si="148"/>
        <v>0</v>
      </c>
      <c r="I126" t="str">
        <f t="shared" si="149"/>
        <v>0</v>
      </c>
      <c r="J126" t="str">
        <f t="shared" si="150"/>
        <v>0</v>
      </c>
      <c r="K126" t="str">
        <f t="shared" si="151"/>
        <v>0</v>
      </c>
      <c r="L126" t="str">
        <f t="shared" si="152"/>
        <v>0</v>
      </c>
      <c r="M126" t="str">
        <f t="shared" si="153"/>
        <v>0</v>
      </c>
      <c r="N126" t="str">
        <f t="shared" si="154"/>
        <v>0</v>
      </c>
      <c r="O126" t="str">
        <f t="shared" si="155"/>
        <v>0</v>
      </c>
      <c r="P126" t="str">
        <f t="shared" si="156"/>
        <v>0</v>
      </c>
      <c r="Q126" t="str">
        <f t="shared" si="157"/>
        <v>0</v>
      </c>
      <c r="R126" t="str">
        <f t="shared" si="158"/>
        <v>0</v>
      </c>
      <c r="S126" t="str">
        <f t="shared" si="159"/>
        <v>0</v>
      </c>
      <c r="T126" t="str">
        <f t="shared" si="160"/>
        <v>0</v>
      </c>
      <c r="U126" t="str">
        <f t="shared" si="161"/>
        <v>0</v>
      </c>
      <c r="V126" t="str">
        <f t="shared" si="162"/>
        <v>0</v>
      </c>
      <c r="W126" t="str">
        <f t="shared" si="163"/>
        <v>0</v>
      </c>
      <c r="X126" t="str">
        <f t="shared" si="164"/>
        <v>0</v>
      </c>
      <c r="Y126" t="str">
        <f t="shared" si="165"/>
        <v>0</v>
      </c>
      <c r="Z126" t="str">
        <f t="shared" si="166"/>
        <v>0</v>
      </c>
      <c r="AA126" t="str">
        <f t="shared" si="167"/>
        <v>0</v>
      </c>
      <c r="AB126" t="str">
        <f t="shared" si="168"/>
        <v>0</v>
      </c>
      <c r="AC126" t="str">
        <f t="shared" si="169"/>
        <v>0</v>
      </c>
      <c r="AD126" t="str">
        <f t="shared" si="170"/>
        <v>0</v>
      </c>
      <c r="AE126" t="str">
        <f t="shared" si="171"/>
        <v>0</v>
      </c>
      <c r="AF126" t="str">
        <f t="shared" si="172"/>
        <v>0</v>
      </c>
      <c r="AG126" t="str">
        <f t="shared" si="173"/>
        <v>0</v>
      </c>
      <c r="AH126" t="str">
        <f t="shared" si="174"/>
        <v>0</v>
      </c>
      <c r="AI126" t="str">
        <f t="shared" si="175"/>
        <v>0</v>
      </c>
      <c r="AJ126" t="str">
        <f t="shared" si="176"/>
        <v>0</v>
      </c>
      <c r="AK126" t="str">
        <f t="shared" si="177"/>
        <v>0</v>
      </c>
      <c r="AL126" t="str">
        <f t="shared" si="178"/>
        <v>0</v>
      </c>
      <c r="AM126" t="str">
        <f t="shared" si="179"/>
        <v>0</v>
      </c>
      <c r="AN126" t="str">
        <f t="shared" si="180"/>
        <v>0</v>
      </c>
      <c r="AO126" t="str">
        <f t="shared" si="181"/>
        <v>0</v>
      </c>
      <c r="AP126" t="str">
        <f t="shared" si="182"/>
        <v>0</v>
      </c>
      <c r="AQ126" t="str">
        <f t="shared" si="183"/>
        <v>0</v>
      </c>
      <c r="AR126" t="str">
        <f t="shared" si="184"/>
        <v>0</v>
      </c>
      <c r="AS126" t="str">
        <f t="shared" si="185"/>
        <v>0</v>
      </c>
      <c r="AT126" t="str">
        <f t="shared" si="186"/>
        <v>0</v>
      </c>
      <c r="AU126" t="str">
        <f t="shared" si="187"/>
        <v>0</v>
      </c>
      <c r="AV126" t="str">
        <f t="shared" si="188"/>
        <v>0</v>
      </c>
      <c r="AW126" t="str">
        <f t="shared" si="189"/>
        <v>0</v>
      </c>
      <c r="AX126" t="str">
        <f t="shared" si="190"/>
        <v>0</v>
      </c>
      <c r="AY126" t="str">
        <f t="shared" si="191"/>
        <v>0</v>
      </c>
      <c r="AZ126" t="str">
        <f t="shared" si="192"/>
        <v>0</v>
      </c>
      <c r="BA126" t="str">
        <f t="shared" si="193"/>
        <v>0</v>
      </c>
      <c r="BB126" t="str">
        <f t="shared" si="194"/>
        <v>0</v>
      </c>
      <c r="BC126" t="str">
        <f t="shared" si="195"/>
        <v>0</v>
      </c>
      <c r="BD126" t="str">
        <f t="shared" si="196"/>
        <v>0</v>
      </c>
      <c r="BE126" t="str">
        <f t="shared" si="197"/>
        <v>0</v>
      </c>
      <c r="BF126" t="str">
        <f t="shared" si="198"/>
        <v>0</v>
      </c>
      <c r="BG126" t="str">
        <f t="shared" si="199"/>
        <v>0</v>
      </c>
      <c r="BH126" t="str">
        <f t="shared" si="200"/>
        <v>0</v>
      </c>
      <c r="BI126" t="str">
        <f t="shared" si="201"/>
        <v>0</v>
      </c>
      <c r="BJ126" t="str">
        <f t="shared" si="202"/>
        <v>0</v>
      </c>
      <c r="BK126" t="str">
        <f t="shared" si="203"/>
        <v>0</v>
      </c>
      <c r="BL126" t="str">
        <f t="shared" si="204"/>
        <v>0</v>
      </c>
      <c r="BM126" t="str">
        <f t="shared" si="205"/>
        <v>0</v>
      </c>
      <c r="BN126" t="str">
        <f t="shared" si="206"/>
        <v>0</v>
      </c>
      <c r="BO126" t="str">
        <f t="shared" si="207"/>
        <v>0</v>
      </c>
      <c r="BP126" t="str">
        <f t="shared" si="208"/>
        <v>0</v>
      </c>
      <c r="BQ126" t="str">
        <f t="shared" si="209"/>
        <v>0</v>
      </c>
      <c r="BR126" t="str">
        <f t="shared" si="210"/>
        <v>0</v>
      </c>
      <c r="BS126" t="str">
        <f t="shared" si="211"/>
        <v>0</v>
      </c>
      <c r="BT126" t="str">
        <f t="shared" si="212"/>
        <v>0</v>
      </c>
      <c r="BU126" t="str">
        <f t="shared" si="213"/>
        <v>0</v>
      </c>
      <c r="BV126" t="str">
        <f t="shared" si="214"/>
        <v>0</v>
      </c>
      <c r="BW126" t="str">
        <f t="shared" si="215"/>
        <v>0</v>
      </c>
      <c r="BX126" t="str">
        <f t="shared" si="142"/>
        <v>0</v>
      </c>
      <c r="BY126" t="str">
        <f t="shared" si="216"/>
        <v>0</v>
      </c>
      <c r="BZ126" t="str">
        <f t="shared" si="217"/>
        <v>0</v>
      </c>
      <c r="CA126" t="str">
        <f t="shared" si="218"/>
        <v>0</v>
      </c>
      <c r="CB126" t="str">
        <f t="shared" si="219"/>
        <v>0</v>
      </c>
      <c r="CC126" t="str">
        <f t="shared" si="220"/>
        <v>0</v>
      </c>
      <c r="CD126" t="str">
        <f t="shared" si="221"/>
        <v>0</v>
      </c>
      <c r="CE126" t="str">
        <f t="shared" si="222"/>
        <v>0</v>
      </c>
      <c r="CF126" t="str">
        <f t="shared" si="223"/>
        <v>0</v>
      </c>
      <c r="CG126" t="str">
        <f t="shared" si="224"/>
        <v>0</v>
      </c>
      <c r="CH126" t="str">
        <f t="shared" si="225"/>
        <v>0</v>
      </c>
      <c r="CI126" t="str">
        <f t="shared" si="226"/>
        <v>0</v>
      </c>
      <c r="CJ126" t="str">
        <f t="shared" si="227"/>
        <v>0</v>
      </c>
      <c r="CK126" t="str">
        <f t="shared" si="228"/>
        <v>0</v>
      </c>
      <c r="CL126" t="str">
        <f t="shared" si="229"/>
        <v>0</v>
      </c>
      <c r="CM126" t="str">
        <f t="shared" si="230"/>
        <v>0</v>
      </c>
      <c r="CN126" t="str">
        <f t="shared" si="231"/>
        <v>0</v>
      </c>
      <c r="CO126" t="str">
        <f t="shared" si="232"/>
        <v>0</v>
      </c>
      <c r="CP126" t="str">
        <f t="shared" si="233"/>
        <v>0</v>
      </c>
      <c r="CQ126" t="str">
        <f t="shared" si="234"/>
        <v>0</v>
      </c>
      <c r="CR126" t="str">
        <f t="shared" si="235"/>
        <v>0</v>
      </c>
      <c r="CS126" t="str">
        <f t="shared" si="236"/>
        <v>0</v>
      </c>
      <c r="CT126" t="str">
        <f t="shared" si="237"/>
        <v>0</v>
      </c>
      <c r="CU126" t="str">
        <f t="shared" si="238"/>
        <v>0</v>
      </c>
      <c r="CV126" t="str">
        <f t="shared" si="239"/>
        <v>0</v>
      </c>
      <c r="CW126" t="str">
        <f t="shared" si="240"/>
        <v>0</v>
      </c>
      <c r="CX126" t="str">
        <f t="shared" si="241"/>
        <v>0</v>
      </c>
      <c r="CY126" t="str">
        <f t="shared" si="242"/>
        <v>0</v>
      </c>
      <c r="CZ126" t="str">
        <f t="shared" si="243"/>
        <v>0</v>
      </c>
      <c r="DA126" t="str">
        <f t="shared" si="143"/>
        <v>0</v>
      </c>
      <c r="DB126" t="str">
        <f t="shared" si="244"/>
        <v>0</v>
      </c>
      <c r="DC126" t="str">
        <f t="shared" si="245"/>
        <v>0</v>
      </c>
      <c r="DD126" t="str">
        <f t="shared" si="246"/>
        <v>0</v>
      </c>
      <c r="DE126" t="str">
        <f t="shared" si="247"/>
        <v>0</v>
      </c>
      <c r="DF126" t="str">
        <f t="shared" si="248"/>
        <v>0</v>
      </c>
      <c r="DG126" t="str">
        <f t="shared" si="249"/>
        <v>0</v>
      </c>
      <c r="DH126" t="str">
        <f>IF(ISNUMBER(SEARCH("menghindari dorongan fisik,",B126)),"1","0")</f>
        <v>0</v>
      </c>
      <c r="DI126" t="str">
        <f t="shared" si="250"/>
        <v>0</v>
      </c>
      <c r="DJ126" t="str">
        <f t="shared" si="251"/>
        <v>0</v>
      </c>
      <c r="DK126" t="str">
        <f t="shared" si="252"/>
        <v>0</v>
      </c>
      <c r="DL126" t="str">
        <f t="shared" si="253"/>
        <v>0</v>
      </c>
      <c r="DM126" t="str">
        <f t="shared" si="254"/>
        <v>0</v>
      </c>
      <c r="DN126" t="str">
        <f t="shared" si="255"/>
        <v>0</v>
      </c>
      <c r="DO126" t="str">
        <f t="shared" si="256"/>
        <v>0</v>
      </c>
      <c r="DP126" t="str">
        <f t="shared" si="257"/>
        <v>0</v>
      </c>
      <c r="DQ126" t="str">
        <f t="shared" si="258"/>
        <v>0</v>
      </c>
      <c r="DR126" t="str">
        <f t="shared" si="259"/>
        <v>0</v>
      </c>
      <c r="DS126" t="str">
        <f t="shared" si="260"/>
        <v>0</v>
      </c>
      <c r="DT126" t="str">
        <f t="shared" si="261"/>
        <v>0</v>
      </c>
      <c r="DU126" t="str">
        <f t="shared" si="262"/>
        <v>0</v>
      </c>
      <c r="DV126" t="str">
        <f t="shared" si="263"/>
        <v>0</v>
      </c>
      <c r="DW126" t="str">
        <f t="shared" si="264"/>
        <v>0</v>
      </c>
      <c r="DX126" t="str">
        <f t="shared" si="265"/>
        <v>0</v>
      </c>
      <c r="DY126" t="str">
        <f t="shared" si="266"/>
        <v>0</v>
      </c>
      <c r="DZ126" t="str">
        <f t="shared" si="267"/>
        <v>0</v>
      </c>
      <c r="EA126" t="str">
        <f t="shared" si="268"/>
        <v>0</v>
      </c>
      <c r="EB126" t="str">
        <f t="shared" si="269"/>
        <v>0</v>
      </c>
      <c r="EC126" t="str">
        <f t="shared" si="270"/>
        <v>0</v>
      </c>
      <c r="ED126" t="str">
        <f t="shared" si="271"/>
        <v>0</v>
      </c>
      <c r="EE126" t="str">
        <f t="shared" si="272"/>
        <v>0</v>
      </c>
      <c r="EF126" t="str">
        <f t="shared" si="273"/>
        <v>0</v>
      </c>
      <c r="EG126" t="str">
        <f t="shared" si="274"/>
        <v>0</v>
      </c>
      <c r="EH126" t="str">
        <f t="shared" si="275"/>
        <v>0</v>
      </c>
      <c r="EI126" t="str">
        <f t="shared" si="276"/>
        <v>0</v>
      </c>
      <c r="EJ126" t="str">
        <f t="shared" si="277"/>
        <v>0</v>
      </c>
      <c r="EK126" t="str">
        <f t="shared" si="278"/>
        <v>0</v>
      </c>
      <c r="EL126" t="str">
        <f t="shared" si="279"/>
        <v>0</v>
      </c>
      <c r="EM126" t="str">
        <f t="shared" si="280"/>
        <v>0</v>
      </c>
      <c r="EN126" t="str">
        <f t="shared" si="281"/>
        <v>0</v>
      </c>
    </row>
    <row r="127" spans="1:144" ht="39.950000000000003" customHeight="1" x14ac:dyDescent="0.25">
      <c r="A127" t="s">
        <v>260</v>
      </c>
      <c r="C127" t="str">
        <f t="shared" si="282"/>
        <v>0</v>
      </c>
      <c r="D127" t="str">
        <f t="shared" si="144"/>
        <v>0</v>
      </c>
      <c r="E127" t="str">
        <f t="shared" si="145"/>
        <v>0</v>
      </c>
      <c r="F127" t="str">
        <f t="shared" si="146"/>
        <v>0</v>
      </c>
      <c r="G127" t="str">
        <f t="shared" si="147"/>
        <v>0</v>
      </c>
      <c r="H127" t="str">
        <f t="shared" si="148"/>
        <v>0</v>
      </c>
      <c r="I127" t="str">
        <f t="shared" si="149"/>
        <v>0</v>
      </c>
      <c r="J127" t="str">
        <f t="shared" si="150"/>
        <v>0</v>
      </c>
      <c r="K127" t="str">
        <f t="shared" si="151"/>
        <v>0</v>
      </c>
      <c r="L127" t="str">
        <f t="shared" si="152"/>
        <v>0</v>
      </c>
      <c r="M127" t="str">
        <f t="shared" si="153"/>
        <v>0</v>
      </c>
      <c r="N127" t="str">
        <f t="shared" si="154"/>
        <v>0</v>
      </c>
      <c r="O127" t="str">
        <f t="shared" si="155"/>
        <v>0</v>
      </c>
      <c r="P127" t="str">
        <f t="shared" si="156"/>
        <v>0</v>
      </c>
      <c r="Q127" t="str">
        <f t="shared" si="157"/>
        <v>0</v>
      </c>
      <c r="R127" t="str">
        <f t="shared" si="158"/>
        <v>0</v>
      </c>
      <c r="S127" t="str">
        <f t="shared" si="159"/>
        <v>0</v>
      </c>
      <c r="T127" t="str">
        <f t="shared" si="160"/>
        <v>0</v>
      </c>
      <c r="U127" t="str">
        <f t="shared" si="161"/>
        <v>0</v>
      </c>
      <c r="V127" t="str">
        <f t="shared" si="162"/>
        <v>0</v>
      </c>
      <c r="W127" t="str">
        <f t="shared" si="163"/>
        <v>0</v>
      </c>
      <c r="X127" t="str">
        <f t="shared" si="164"/>
        <v>0</v>
      </c>
      <c r="Y127" t="str">
        <f t="shared" si="165"/>
        <v>0</v>
      </c>
      <c r="Z127" t="str">
        <f t="shared" si="166"/>
        <v>0</v>
      </c>
      <c r="AA127" t="str">
        <f t="shared" si="167"/>
        <v>0</v>
      </c>
      <c r="AB127" t="str">
        <f t="shared" si="168"/>
        <v>0</v>
      </c>
      <c r="AC127" t="str">
        <f t="shared" si="169"/>
        <v>0</v>
      </c>
      <c r="AD127" t="str">
        <f t="shared" si="170"/>
        <v>0</v>
      </c>
      <c r="AE127" t="str">
        <f t="shared" si="171"/>
        <v>0</v>
      </c>
      <c r="AF127" t="str">
        <f t="shared" si="172"/>
        <v>0</v>
      </c>
      <c r="AG127" t="str">
        <f t="shared" si="173"/>
        <v>0</v>
      </c>
      <c r="AH127" t="str">
        <f t="shared" si="174"/>
        <v>0</v>
      </c>
      <c r="AI127" t="str">
        <f t="shared" si="175"/>
        <v>0</v>
      </c>
      <c r="AJ127" t="str">
        <f t="shared" si="176"/>
        <v>0</v>
      </c>
      <c r="AK127" t="str">
        <f t="shared" si="177"/>
        <v>0</v>
      </c>
      <c r="AL127" t="str">
        <f t="shared" si="178"/>
        <v>0</v>
      </c>
      <c r="AM127" t="str">
        <f t="shared" si="179"/>
        <v>0</v>
      </c>
      <c r="AN127" t="str">
        <f t="shared" si="180"/>
        <v>0</v>
      </c>
      <c r="AO127" t="str">
        <f t="shared" si="181"/>
        <v>0</v>
      </c>
      <c r="AP127" t="str">
        <f t="shared" si="182"/>
        <v>0</v>
      </c>
      <c r="AQ127" t="str">
        <f t="shared" si="183"/>
        <v>0</v>
      </c>
      <c r="AR127" t="str">
        <f t="shared" si="184"/>
        <v>0</v>
      </c>
      <c r="AS127" t="str">
        <f t="shared" si="185"/>
        <v>0</v>
      </c>
      <c r="AT127" t="str">
        <f t="shared" si="186"/>
        <v>0</v>
      </c>
      <c r="AU127" t="str">
        <f t="shared" si="187"/>
        <v>0</v>
      </c>
      <c r="AV127" t="str">
        <f t="shared" si="188"/>
        <v>0</v>
      </c>
      <c r="AW127" t="str">
        <f t="shared" si="189"/>
        <v>0</v>
      </c>
      <c r="AX127" t="str">
        <f t="shared" si="190"/>
        <v>0</v>
      </c>
      <c r="AY127" t="str">
        <f t="shared" si="191"/>
        <v>0</v>
      </c>
      <c r="AZ127" t="str">
        <f t="shared" si="192"/>
        <v>0</v>
      </c>
      <c r="BA127" t="str">
        <f t="shared" si="193"/>
        <v>0</v>
      </c>
      <c r="BB127" t="str">
        <f t="shared" si="194"/>
        <v>0</v>
      </c>
      <c r="BC127" t="str">
        <f t="shared" si="195"/>
        <v>0</v>
      </c>
      <c r="BD127" t="str">
        <f t="shared" si="196"/>
        <v>0</v>
      </c>
      <c r="BE127" t="str">
        <f t="shared" si="197"/>
        <v>0</v>
      </c>
      <c r="BF127" t="str">
        <f t="shared" si="198"/>
        <v>0</v>
      </c>
      <c r="BG127" t="str">
        <f t="shared" si="199"/>
        <v>0</v>
      </c>
      <c r="BH127" t="str">
        <f t="shared" si="200"/>
        <v>0</v>
      </c>
      <c r="BI127" t="str">
        <f t="shared" si="201"/>
        <v>0</v>
      </c>
      <c r="BJ127" t="str">
        <f t="shared" si="202"/>
        <v>0</v>
      </c>
      <c r="BK127" t="str">
        <f t="shared" si="203"/>
        <v>0</v>
      </c>
      <c r="BL127" t="str">
        <f t="shared" si="204"/>
        <v>0</v>
      </c>
      <c r="BM127" t="str">
        <f t="shared" si="205"/>
        <v>0</v>
      </c>
      <c r="BN127" t="str">
        <f t="shared" si="206"/>
        <v>0</v>
      </c>
      <c r="BO127" t="str">
        <f t="shared" si="207"/>
        <v>0</v>
      </c>
      <c r="BP127" t="str">
        <f t="shared" si="208"/>
        <v>0</v>
      </c>
      <c r="BQ127" t="str">
        <f t="shared" si="209"/>
        <v>0</v>
      </c>
      <c r="BR127" t="str">
        <f t="shared" si="210"/>
        <v>0</v>
      </c>
      <c r="BS127" t="str">
        <f t="shared" si="211"/>
        <v>0</v>
      </c>
      <c r="BT127" t="str">
        <f t="shared" si="212"/>
        <v>0</v>
      </c>
      <c r="BU127" t="str">
        <f t="shared" si="213"/>
        <v>0</v>
      </c>
      <c r="BV127" t="str">
        <f t="shared" si="214"/>
        <v>0</v>
      </c>
      <c r="BW127" t="str">
        <f t="shared" si="215"/>
        <v>0</v>
      </c>
      <c r="BX127" t="str">
        <f t="shared" si="142"/>
        <v>0</v>
      </c>
      <c r="BY127" t="str">
        <f t="shared" si="216"/>
        <v>0</v>
      </c>
      <c r="BZ127" t="str">
        <f t="shared" si="217"/>
        <v>0</v>
      </c>
      <c r="CA127" t="str">
        <f t="shared" si="218"/>
        <v>0</v>
      </c>
      <c r="CB127" t="str">
        <f t="shared" si="219"/>
        <v>0</v>
      </c>
      <c r="CC127" t="str">
        <f t="shared" si="220"/>
        <v>0</v>
      </c>
      <c r="CD127" t="str">
        <f t="shared" si="221"/>
        <v>0</v>
      </c>
      <c r="CE127" t="str">
        <f t="shared" si="222"/>
        <v>0</v>
      </c>
      <c r="CF127" t="str">
        <f t="shared" si="223"/>
        <v>0</v>
      </c>
      <c r="CG127" t="str">
        <f t="shared" si="224"/>
        <v>0</v>
      </c>
      <c r="CH127" t="str">
        <f t="shared" si="225"/>
        <v>0</v>
      </c>
      <c r="CI127" t="str">
        <f t="shared" si="226"/>
        <v>0</v>
      </c>
      <c r="CJ127" t="str">
        <f t="shared" si="227"/>
        <v>0</v>
      </c>
      <c r="CK127" t="str">
        <f t="shared" si="228"/>
        <v>0</v>
      </c>
      <c r="CL127" t="str">
        <f t="shared" si="229"/>
        <v>0</v>
      </c>
      <c r="CM127" t="str">
        <f t="shared" si="230"/>
        <v>0</v>
      </c>
      <c r="CN127" t="str">
        <f t="shared" si="231"/>
        <v>0</v>
      </c>
      <c r="CO127" t="str">
        <f t="shared" si="232"/>
        <v>0</v>
      </c>
      <c r="CP127" t="str">
        <f t="shared" si="233"/>
        <v>0</v>
      </c>
      <c r="CQ127" t="str">
        <f t="shared" si="234"/>
        <v>0</v>
      </c>
      <c r="CR127" t="str">
        <f t="shared" si="235"/>
        <v>0</v>
      </c>
      <c r="CS127" t="str">
        <f t="shared" si="236"/>
        <v>0</v>
      </c>
      <c r="CT127" t="str">
        <f t="shared" si="237"/>
        <v>0</v>
      </c>
      <c r="CU127" t="str">
        <f t="shared" si="238"/>
        <v>0</v>
      </c>
      <c r="CV127" t="str">
        <f t="shared" si="239"/>
        <v>0</v>
      </c>
      <c r="CW127" t="str">
        <f t="shared" si="240"/>
        <v>0</v>
      </c>
      <c r="CX127" t="str">
        <f t="shared" si="241"/>
        <v>0</v>
      </c>
      <c r="CY127" t="str">
        <f t="shared" si="242"/>
        <v>0</v>
      </c>
      <c r="CZ127" t="str">
        <f t="shared" si="243"/>
        <v>0</v>
      </c>
      <c r="DA127" t="str">
        <f t="shared" si="143"/>
        <v>0</v>
      </c>
      <c r="DB127" t="str">
        <f t="shared" si="244"/>
        <v>0</v>
      </c>
      <c r="DC127" t="str">
        <f t="shared" si="245"/>
        <v>0</v>
      </c>
      <c r="DD127" t="str">
        <f t="shared" si="246"/>
        <v>0</v>
      </c>
      <c r="DE127" t="str">
        <f t="shared" si="247"/>
        <v>0</v>
      </c>
      <c r="DF127" t="str">
        <f t="shared" si="248"/>
        <v>0</v>
      </c>
      <c r="DG127" t="str">
        <f t="shared" si="249"/>
        <v>0</v>
      </c>
      <c r="DH127" t="str">
        <f>IF(ISNUMBER(SEARCH("menghindari dorongan fisik,",B127)),"1","0")</f>
        <v>0</v>
      </c>
      <c r="DI127" t="str">
        <f t="shared" si="250"/>
        <v>0</v>
      </c>
      <c r="DJ127" t="str">
        <f t="shared" si="251"/>
        <v>0</v>
      </c>
      <c r="DK127" t="str">
        <f t="shared" si="252"/>
        <v>0</v>
      </c>
      <c r="DL127" t="str">
        <f t="shared" si="253"/>
        <v>0</v>
      </c>
      <c r="DM127" t="str">
        <f t="shared" si="254"/>
        <v>0</v>
      </c>
      <c r="DN127" t="str">
        <f t="shared" si="255"/>
        <v>0</v>
      </c>
      <c r="DO127" t="str">
        <f t="shared" si="256"/>
        <v>0</v>
      </c>
      <c r="DP127" t="str">
        <f t="shared" si="257"/>
        <v>0</v>
      </c>
      <c r="DQ127" t="str">
        <f t="shared" si="258"/>
        <v>0</v>
      </c>
      <c r="DR127" t="str">
        <f t="shared" si="259"/>
        <v>0</v>
      </c>
      <c r="DS127" t="str">
        <f t="shared" si="260"/>
        <v>0</v>
      </c>
      <c r="DT127" t="str">
        <f t="shared" si="261"/>
        <v>0</v>
      </c>
      <c r="DU127" t="str">
        <f t="shared" si="262"/>
        <v>0</v>
      </c>
      <c r="DV127" t="str">
        <f t="shared" si="263"/>
        <v>0</v>
      </c>
      <c r="DW127" t="str">
        <f t="shared" si="264"/>
        <v>0</v>
      </c>
      <c r="DX127" t="str">
        <f t="shared" si="265"/>
        <v>0</v>
      </c>
      <c r="DY127" t="str">
        <f t="shared" si="266"/>
        <v>0</v>
      </c>
      <c r="DZ127" t="str">
        <f t="shared" si="267"/>
        <v>0</v>
      </c>
      <c r="EA127" t="str">
        <f t="shared" si="268"/>
        <v>0</v>
      </c>
      <c r="EB127" t="str">
        <f t="shared" si="269"/>
        <v>0</v>
      </c>
      <c r="EC127" t="str">
        <f t="shared" si="270"/>
        <v>0</v>
      </c>
      <c r="ED127" t="str">
        <f t="shared" si="271"/>
        <v>0</v>
      </c>
      <c r="EE127" t="str">
        <f t="shared" si="272"/>
        <v>0</v>
      </c>
      <c r="EF127" t="str">
        <f t="shared" si="273"/>
        <v>0</v>
      </c>
      <c r="EG127" t="str">
        <f t="shared" si="274"/>
        <v>0</v>
      </c>
      <c r="EH127" t="str">
        <f t="shared" si="275"/>
        <v>0</v>
      </c>
      <c r="EI127" t="str">
        <f t="shared" si="276"/>
        <v>0</v>
      </c>
      <c r="EJ127" t="str">
        <f t="shared" si="277"/>
        <v>0</v>
      </c>
      <c r="EK127" t="str">
        <f t="shared" si="278"/>
        <v>0</v>
      </c>
      <c r="EL127" t="str">
        <f t="shared" si="279"/>
        <v>0</v>
      </c>
      <c r="EM127" t="str">
        <f t="shared" si="280"/>
        <v>0</v>
      </c>
      <c r="EN127" t="str">
        <f t="shared" si="281"/>
        <v>0</v>
      </c>
    </row>
    <row r="128" spans="1:144" ht="39.950000000000003" customHeight="1" x14ac:dyDescent="0.25">
      <c r="A128" t="s">
        <v>261</v>
      </c>
      <c r="C128" t="str">
        <f t="shared" si="282"/>
        <v>0</v>
      </c>
      <c r="D128" t="str">
        <f t="shared" si="144"/>
        <v>0</v>
      </c>
      <c r="E128" t="str">
        <f t="shared" si="145"/>
        <v>0</v>
      </c>
      <c r="F128" t="str">
        <f t="shared" si="146"/>
        <v>0</v>
      </c>
      <c r="G128" t="str">
        <f t="shared" si="147"/>
        <v>0</v>
      </c>
      <c r="H128" t="str">
        <f t="shared" si="148"/>
        <v>0</v>
      </c>
      <c r="I128" t="str">
        <f t="shared" si="149"/>
        <v>0</v>
      </c>
      <c r="J128" t="str">
        <f t="shared" si="150"/>
        <v>0</v>
      </c>
      <c r="K128" t="str">
        <f t="shared" si="151"/>
        <v>0</v>
      </c>
      <c r="L128" t="str">
        <f t="shared" si="152"/>
        <v>0</v>
      </c>
      <c r="M128" t="str">
        <f t="shared" si="153"/>
        <v>0</v>
      </c>
      <c r="N128" t="str">
        <f t="shared" si="154"/>
        <v>0</v>
      </c>
      <c r="O128" t="str">
        <f t="shared" si="155"/>
        <v>0</v>
      </c>
      <c r="P128" t="str">
        <f t="shared" si="156"/>
        <v>0</v>
      </c>
      <c r="Q128" t="str">
        <f t="shared" si="157"/>
        <v>0</v>
      </c>
      <c r="R128" t="str">
        <f t="shared" si="158"/>
        <v>0</v>
      </c>
      <c r="S128" t="str">
        <f t="shared" si="159"/>
        <v>0</v>
      </c>
      <c r="T128" t="str">
        <f t="shared" si="160"/>
        <v>0</v>
      </c>
      <c r="U128" t="str">
        <f t="shared" si="161"/>
        <v>0</v>
      </c>
      <c r="V128" t="str">
        <f t="shared" si="162"/>
        <v>0</v>
      </c>
      <c r="W128" t="str">
        <f t="shared" si="163"/>
        <v>0</v>
      </c>
      <c r="X128" t="str">
        <f t="shared" si="164"/>
        <v>0</v>
      </c>
      <c r="Y128" t="str">
        <f t="shared" si="165"/>
        <v>0</v>
      </c>
      <c r="Z128" t="str">
        <f t="shared" si="166"/>
        <v>0</v>
      </c>
      <c r="AA128" t="str">
        <f t="shared" si="167"/>
        <v>0</v>
      </c>
      <c r="AB128" t="str">
        <f t="shared" si="168"/>
        <v>0</v>
      </c>
      <c r="AC128" t="str">
        <f t="shared" si="169"/>
        <v>0</v>
      </c>
      <c r="AD128" t="str">
        <f t="shared" si="170"/>
        <v>0</v>
      </c>
      <c r="AE128" t="str">
        <f t="shared" si="171"/>
        <v>0</v>
      </c>
      <c r="AF128" t="str">
        <f t="shared" si="172"/>
        <v>0</v>
      </c>
      <c r="AG128" t="str">
        <f t="shared" si="173"/>
        <v>0</v>
      </c>
      <c r="AH128" t="str">
        <f t="shared" si="174"/>
        <v>0</v>
      </c>
      <c r="AI128" t="str">
        <f t="shared" si="175"/>
        <v>0</v>
      </c>
      <c r="AJ128" t="str">
        <f t="shared" si="176"/>
        <v>0</v>
      </c>
      <c r="AK128" t="str">
        <f t="shared" si="177"/>
        <v>0</v>
      </c>
      <c r="AL128" t="str">
        <f t="shared" si="178"/>
        <v>0</v>
      </c>
      <c r="AM128" t="str">
        <f t="shared" si="179"/>
        <v>0</v>
      </c>
      <c r="AN128" t="str">
        <f t="shared" si="180"/>
        <v>0</v>
      </c>
      <c r="AO128" t="str">
        <f t="shared" si="181"/>
        <v>0</v>
      </c>
      <c r="AP128" t="str">
        <f t="shared" si="182"/>
        <v>0</v>
      </c>
      <c r="AQ128" t="str">
        <f t="shared" si="183"/>
        <v>0</v>
      </c>
      <c r="AR128" t="str">
        <f t="shared" si="184"/>
        <v>0</v>
      </c>
      <c r="AS128" t="str">
        <f t="shared" si="185"/>
        <v>0</v>
      </c>
      <c r="AT128" t="str">
        <f t="shared" si="186"/>
        <v>0</v>
      </c>
      <c r="AU128" t="str">
        <f t="shared" si="187"/>
        <v>0</v>
      </c>
      <c r="AV128" t="str">
        <f t="shared" si="188"/>
        <v>0</v>
      </c>
      <c r="AW128" t="str">
        <f t="shared" si="189"/>
        <v>0</v>
      </c>
      <c r="AX128" t="str">
        <f t="shared" si="190"/>
        <v>0</v>
      </c>
      <c r="AY128" t="str">
        <f t="shared" si="191"/>
        <v>0</v>
      </c>
      <c r="AZ128" t="str">
        <f t="shared" si="192"/>
        <v>0</v>
      </c>
      <c r="BA128" t="str">
        <f t="shared" si="193"/>
        <v>0</v>
      </c>
      <c r="BB128" t="str">
        <f t="shared" si="194"/>
        <v>0</v>
      </c>
      <c r="BC128" t="str">
        <f t="shared" si="195"/>
        <v>0</v>
      </c>
      <c r="BD128" t="str">
        <f t="shared" si="196"/>
        <v>0</v>
      </c>
      <c r="BE128" t="str">
        <f t="shared" si="197"/>
        <v>0</v>
      </c>
      <c r="BF128" t="str">
        <f t="shared" si="198"/>
        <v>0</v>
      </c>
      <c r="BG128" t="str">
        <f t="shared" si="199"/>
        <v>0</v>
      </c>
      <c r="BH128" t="str">
        <f t="shared" si="200"/>
        <v>0</v>
      </c>
      <c r="BI128" t="str">
        <f t="shared" si="201"/>
        <v>0</v>
      </c>
      <c r="BJ128" t="str">
        <f t="shared" si="202"/>
        <v>0</v>
      </c>
      <c r="BK128" t="str">
        <f t="shared" si="203"/>
        <v>0</v>
      </c>
      <c r="BL128" t="str">
        <f t="shared" si="204"/>
        <v>0</v>
      </c>
      <c r="BM128" t="str">
        <f t="shared" si="205"/>
        <v>0</v>
      </c>
      <c r="BN128" t="str">
        <f t="shared" si="206"/>
        <v>0</v>
      </c>
      <c r="BO128" t="str">
        <f t="shared" si="207"/>
        <v>0</v>
      </c>
      <c r="BP128" t="str">
        <f t="shared" si="208"/>
        <v>0</v>
      </c>
      <c r="BQ128" t="str">
        <f t="shared" si="209"/>
        <v>0</v>
      </c>
      <c r="BR128" t="str">
        <f t="shared" si="210"/>
        <v>0</v>
      </c>
      <c r="BS128" t="str">
        <f t="shared" si="211"/>
        <v>0</v>
      </c>
      <c r="BT128" t="str">
        <f t="shared" si="212"/>
        <v>0</v>
      </c>
      <c r="BU128" t="str">
        <f t="shared" si="213"/>
        <v>0</v>
      </c>
      <c r="BV128" t="str">
        <f t="shared" si="214"/>
        <v>0</v>
      </c>
      <c r="BW128" t="str">
        <f t="shared" si="215"/>
        <v>0</v>
      </c>
      <c r="BX128" t="str">
        <f t="shared" si="142"/>
        <v>0</v>
      </c>
      <c r="BY128" t="str">
        <f t="shared" si="216"/>
        <v>0</v>
      </c>
      <c r="BZ128" t="str">
        <f t="shared" si="217"/>
        <v>0</v>
      </c>
      <c r="CA128" t="str">
        <f t="shared" si="218"/>
        <v>0</v>
      </c>
      <c r="CB128" t="str">
        <f t="shared" si="219"/>
        <v>0</v>
      </c>
      <c r="CC128" t="str">
        <f t="shared" si="220"/>
        <v>0</v>
      </c>
      <c r="CD128" t="str">
        <f t="shared" si="221"/>
        <v>0</v>
      </c>
      <c r="CE128" t="str">
        <f t="shared" si="222"/>
        <v>0</v>
      </c>
      <c r="CF128" t="str">
        <f t="shared" si="223"/>
        <v>0</v>
      </c>
      <c r="CG128" t="str">
        <f t="shared" si="224"/>
        <v>0</v>
      </c>
      <c r="CH128" t="str">
        <f t="shared" si="225"/>
        <v>0</v>
      </c>
      <c r="CI128" t="str">
        <f t="shared" si="226"/>
        <v>0</v>
      </c>
      <c r="CJ128" t="str">
        <f t="shared" si="227"/>
        <v>0</v>
      </c>
      <c r="CK128" t="str">
        <f t="shared" si="228"/>
        <v>0</v>
      </c>
      <c r="CL128" t="str">
        <f t="shared" si="229"/>
        <v>0</v>
      </c>
      <c r="CM128" t="str">
        <f t="shared" si="230"/>
        <v>0</v>
      </c>
      <c r="CN128" t="str">
        <f t="shared" si="231"/>
        <v>0</v>
      </c>
      <c r="CO128" t="str">
        <f t="shared" si="232"/>
        <v>0</v>
      </c>
      <c r="CP128" t="str">
        <f t="shared" si="233"/>
        <v>0</v>
      </c>
      <c r="CQ128" t="str">
        <f t="shared" si="234"/>
        <v>0</v>
      </c>
      <c r="CR128" t="str">
        <f t="shared" si="235"/>
        <v>0</v>
      </c>
      <c r="CS128" t="str">
        <f t="shared" si="236"/>
        <v>0</v>
      </c>
      <c r="CT128" t="str">
        <f t="shared" si="237"/>
        <v>0</v>
      </c>
      <c r="CU128" t="str">
        <f t="shared" si="238"/>
        <v>0</v>
      </c>
      <c r="CV128" t="str">
        <f t="shared" si="239"/>
        <v>0</v>
      </c>
      <c r="CW128" t="str">
        <f t="shared" si="240"/>
        <v>0</v>
      </c>
      <c r="CX128" t="str">
        <f t="shared" si="241"/>
        <v>0</v>
      </c>
      <c r="CY128" t="str">
        <f t="shared" si="242"/>
        <v>0</v>
      </c>
      <c r="CZ128" t="str">
        <f t="shared" si="243"/>
        <v>0</v>
      </c>
      <c r="DA128" t="str">
        <f t="shared" si="143"/>
        <v>0</v>
      </c>
      <c r="DB128" t="str">
        <f t="shared" si="244"/>
        <v>0</v>
      </c>
      <c r="DC128" t="str">
        <f t="shared" si="245"/>
        <v>0</v>
      </c>
      <c r="DD128" t="str">
        <f t="shared" si="246"/>
        <v>0</v>
      </c>
      <c r="DE128" t="str">
        <f t="shared" si="247"/>
        <v>0</v>
      </c>
      <c r="DF128" t="str">
        <f t="shared" si="248"/>
        <v>0</v>
      </c>
      <c r="DG128" t="str">
        <f t="shared" si="249"/>
        <v>0</v>
      </c>
      <c r="DH128" t="str">
        <f>IF(ISNUMBER(SEARCH("menghindari dorongan fisik,",B128)),"1","0")</f>
        <v>0</v>
      </c>
      <c r="DI128" t="str">
        <f t="shared" si="250"/>
        <v>0</v>
      </c>
      <c r="DJ128" t="str">
        <f t="shared" si="251"/>
        <v>0</v>
      </c>
      <c r="DK128" t="str">
        <f t="shared" si="252"/>
        <v>0</v>
      </c>
      <c r="DL128" t="str">
        <f t="shared" si="253"/>
        <v>0</v>
      </c>
      <c r="DM128" t="str">
        <f t="shared" si="254"/>
        <v>0</v>
      </c>
      <c r="DN128" t="str">
        <f t="shared" si="255"/>
        <v>0</v>
      </c>
      <c r="DO128" t="str">
        <f t="shared" si="256"/>
        <v>0</v>
      </c>
      <c r="DP128" t="str">
        <f t="shared" si="257"/>
        <v>0</v>
      </c>
      <c r="DQ128" t="str">
        <f t="shared" si="258"/>
        <v>0</v>
      </c>
      <c r="DR128" t="str">
        <f t="shared" si="259"/>
        <v>0</v>
      </c>
      <c r="DS128" t="str">
        <f t="shared" si="260"/>
        <v>0</v>
      </c>
      <c r="DT128" t="str">
        <f t="shared" si="261"/>
        <v>0</v>
      </c>
      <c r="DU128" t="str">
        <f t="shared" si="262"/>
        <v>0</v>
      </c>
      <c r="DV128" t="str">
        <f t="shared" si="263"/>
        <v>0</v>
      </c>
      <c r="DW128" t="str">
        <f t="shared" si="264"/>
        <v>0</v>
      </c>
      <c r="DX128" t="str">
        <f t="shared" si="265"/>
        <v>0</v>
      </c>
      <c r="DY128" t="str">
        <f t="shared" si="266"/>
        <v>0</v>
      </c>
      <c r="DZ128" t="str">
        <f t="shared" si="267"/>
        <v>0</v>
      </c>
      <c r="EA128" t="str">
        <f t="shared" si="268"/>
        <v>0</v>
      </c>
      <c r="EB128" t="str">
        <f t="shared" si="269"/>
        <v>0</v>
      </c>
      <c r="EC128" t="str">
        <f t="shared" si="270"/>
        <v>0</v>
      </c>
      <c r="ED128" t="str">
        <f t="shared" si="271"/>
        <v>0</v>
      </c>
      <c r="EE128" t="str">
        <f t="shared" si="272"/>
        <v>0</v>
      </c>
      <c r="EF128" t="str">
        <f t="shared" si="273"/>
        <v>0</v>
      </c>
      <c r="EG128" t="str">
        <f t="shared" si="274"/>
        <v>0</v>
      </c>
      <c r="EH128" t="str">
        <f t="shared" si="275"/>
        <v>0</v>
      </c>
      <c r="EI128" t="str">
        <f t="shared" si="276"/>
        <v>0</v>
      </c>
      <c r="EJ128" t="str">
        <f t="shared" si="277"/>
        <v>0</v>
      </c>
      <c r="EK128" t="str">
        <f t="shared" si="278"/>
        <v>0</v>
      </c>
      <c r="EL128" t="str">
        <f t="shared" si="279"/>
        <v>0</v>
      </c>
      <c r="EM128" t="str">
        <f t="shared" si="280"/>
        <v>0</v>
      </c>
      <c r="EN128" t="str">
        <f t="shared" si="281"/>
        <v>0</v>
      </c>
    </row>
    <row r="129" spans="1:144" ht="39.950000000000003" customHeight="1" x14ac:dyDescent="0.25">
      <c r="A129" t="s">
        <v>262</v>
      </c>
      <c r="C129" t="str">
        <f t="shared" si="282"/>
        <v>0</v>
      </c>
      <c r="D129" t="str">
        <f t="shared" si="144"/>
        <v>0</v>
      </c>
      <c r="E129" t="str">
        <f t="shared" si="145"/>
        <v>0</v>
      </c>
      <c r="F129" t="str">
        <f t="shared" si="146"/>
        <v>0</v>
      </c>
      <c r="G129" t="str">
        <f t="shared" si="147"/>
        <v>0</v>
      </c>
      <c r="H129" t="str">
        <f t="shared" si="148"/>
        <v>0</v>
      </c>
      <c r="I129" t="str">
        <f t="shared" si="149"/>
        <v>0</v>
      </c>
      <c r="J129" t="str">
        <f t="shared" si="150"/>
        <v>0</v>
      </c>
      <c r="K129" t="str">
        <f t="shared" si="151"/>
        <v>0</v>
      </c>
      <c r="L129" t="str">
        <f t="shared" si="152"/>
        <v>0</v>
      </c>
      <c r="M129" t="str">
        <f t="shared" si="153"/>
        <v>0</v>
      </c>
      <c r="N129" t="str">
        <f t="shared" si="154"/>
        <v>0</v>
      </c>
      <c r="O129" t="str">
        <f t="shared" si="155"/>
        <v>0</v>
      </c>
      <c r="P129" t="str">
        <f t="shared" si="156"/>
        <v>0</v>
      </c>
      <c r="Q129" t="str">
        <f t="shared" si="157"/>
        <v>0</v>
      </c>
      <c r="R129" t="str">
        <f t="shared" si="158"/>
        <v>0</v>
      </c>
      <c r="S129" t="str">
        <f t="shared" si="159"/>
        <v>0</v>
      </c>
      <c r="T129" t="str">
        <f t="shared" si="160"/>
        <v>0</v>
      </c>
      <c r="U129" t="str">
        <f t="shared" si="161"/>
        <v>0</v>
      </c>
      <c r="V129" t="str">
        <f t="shared" si="162"/>
        <v>0</v>
      </c>
      <c r="W129" t="str">
        <f t="shared" si="163"/>
        <v>0</v>
      </c>
      <c r="X129" t="str">
        <f t="shared" si="164"/>
        <v>0</v>
      </c>
      <c r="Y129" t="str">
        <f t="shared" si="165"/>
        <v>0</v>
      </c>
      <c r="Z129" t="str">
        <f t="shared" si="166"/>
        <v>0</v>
      </c>
      <c r="AA129" t="str">
        <f t="shared" si="167"/>
        <v>0</v>
      </c>
      <c r="AB129" t="str">
        <f t="shared" si="168"/>
        <v>0</v>
      </c>
      <c r="AC129" t="str">
        <f t="shared" si="169"/>
        <v>0</v>
      </c>
      <c r="AD129" t="str">
        <f t="shared" si="170"/>
        <v>0</v>
      </c>
      <c r="AE129" t="str">
        <f t="shared" si="171"/>
        <v>0</v>
      </c>
      <c r="AF129" t="str">
        <f t="shared" si="172"/>
        <v>0</v>
      </c>
      <c r="AG129" t="str">
        <f t="shared" si="173"/>
        <v>0</v>
      </c>
      <c r="AH129" t="str">
        <f t="shared" si="174"/>
        <v>0</v>
      </c>
      <c r="AI129" t="str">
        <f t="shared" si="175"/>
        <v>0</v>
      </c>
      <c r="AJ129" t="str">
        <f t="shared" si="176"/>
        <v>0</v>
      </c>
      <c r="AK129" t="str">
        <f t="shared" si="177"/>
        <v>0</v>
      </c>
      <c r="AL129" t="str">
        <f t="shared" si="178"/>
        <v>0</v>
      </c>
      <c r="AM129" t="str">
        <f t="shared" si="179"/>
        <v>0</v>
      </c>
      <c r="AN129" t="str">
        <f t="shared" si="180"/>
        <v>0</v>
      </c>
      <c r="AO129" t="str">
        <f t="shared" si="181"/>
        <v>0</v>
      </c>
      <c r="AP129" t="str">
        <f t="shared" si="182"/>
        <v>0</v>
      </c>
      <c r="AQ129" t="str">
        <f t="shared" si="183"/>
        <v>0</v>
      </c>
      <c r="AR129" t="str">
        <f t="shared" si="184"/>
        <v>0</v>
      </c>
      <c r="AS129" t="str">
        <f t="shared" si="185"/>
        <v>0</v>
      </c>
      <c r="AT129" t="str">
        <f t="shared" si="186"/>
        <v>0</v>
      </c>
      <c r="AU129" t="str">
        <f t="shared" si="187"/>
        <v>0</v>
      </c>
      <c r="AV129" t="str">
        <f t="shared" si="188"/>
        <v>0</v>
      </c>
      <c r="AW129" t="str">
        <f t="shared" si="189"/>
        <v>0</v>
      </c>
      <c r="AX129" t="str">
        <f t="shared" si="190"/>
        <v>0</v>
      </c>
      <c r="AY129" t="str">
        <f t="shared" si="191"/>
        <v>0</v>
      </c>
      <c r="AZ129" t="str">
        <f t="shared" si="192"/>
        <v>0</v>
      </c>
      <c r="BA129" t="str">
        <f t="shared" si="193"/>
        <v>0</v>
      </c>
      <c r="BB129" t="str">
        <f t="shared" si="194"/>
        <v>0</v>
      </c>
      <c r="BC129" t="str">
        <f t="shared" si="195"/>
        <v>0</v>
      </c>
      <c r="BD129" t="str">
        <f t="shared" si="196"/>
        <v>0</v>
      </c>
      <c r="BE129" t="str">
        <f t="shared" si="197"/>
        <v>0</v>
      </c>
      <c r="BF129" t="str">
        <f t="shared" si="198"/>
        <v>0</v>
      </c>
      <c r="BG129" t="str">
        <f t="shared" si="199"/>
        <v>0</v>
      </c>
      <c r="BH129" t="str">
        <f t="shared" si="200"/>
        <v>0</v>
      </c>
      <c r="BI129" t="str">
        <f t="shared" si="201"/>
        <v>0</v>
      </c>
      <c r="BJ129" t="str">
        <f t="shared" si="202"/>
        <v>0</v>
      </c>
      <c r="BK129" t="str">
        <f t="shared" si="203"/>
        <v>0</v>
      </c>
      <c r="BL129" t="str">
        <f t="shared" si="204"/>
        <v>0</v>
      </c>
      <c r="BM129" t="str">
        <f t="shared" si="205"/>
        <v>0</v>
      </c>
      <c r="BN129" t="str">
        <f t="shared" si="206"/>
        <v>0</v>
      </c>
      <c r="BO129" t="str">
        <f t="shared" si="207"/>
        <v>0</v>
      </c>
      <c r="BP129" t="str">
        <f t="shared" si="208"/>
        <v>0</v>
      </c>
      <c r="BQ129" t="str">
        <f t="shared" si="209"/>
        <v>0</v>
      </c>
      <c r="BR129" t="str">
        <f t="shared" si="210"/>
        <v>0</v>
      </c>
      <c r="BS129" t="str">
        <f t="shared" si="211"/>
        <v>0</v>
      </c>
      <c r="BT129" t="str">
        <f t="shared" si="212"/>
        <v>0</v>
      </c>
      <c r="BU129" t="str">
        <f t="shared" si="213"/>
        <v>0</v>
      </c>
      <c r="BV129" t="str">
        <f t="shared" si="214"/>
        <v>0</v>
      </c>
      <c r="BW129" t="str">
        <f t="shared" si="215"/>
        <v>0</v>
      </c>
      <c r="BX129" t="str">
        <f t="shared" si="142"/>
        <v>0</v>
      </c>
      <c r="BY129" t="str">
        <f t="shared" si="216"/>
        <v>0</v>
      </c>
      <c r="BZ129" t="str">
        <f t="shared" si="217"/>
        <v>0</v>
      </c>
      <c r="CA129" t="str">
        <f t="shared" si="218"/>
        <v>0</v>
      </c>
      <c r="CB129" t="str">
        <f t="shared" si="219"/>
        <v>0</v>
      </c>
      <c r="CC129" t="str">
        <f t="shared" si="220"/>
        <v>0</v>
      </c>
      <c r="CD129" t="str">
        <f t="shared" si="221"/>
        <v>0</v>
      </c>
      <c r="CE129" t="str">
        <f t="shared" si="222"/>
        <v>0</v>
      </c>
      <c r="CF129" t="str">
        <f t="shared" si="223"/>
        <v>0</v>
      </c>
      <c r="CG129" t="str">
        <f t="shared" si="224"/>
        <v>0</v>
      </c>
      <c r="CH129" t="str">
        <f t="shared" si="225"/>
        <v>0</v>
      </c>
      <c r="CI129" t="str">
        <f t="shared" si="226"/>
        <v>0</v>
      </c>
      <c r="CJ129" t="str">
        <f t="shared" si="227"/>
        <v>0</v>
      </c>
      <c r="CK129" t="str">
        <f t="shared" si="228"/>
        <v>0</v>
      </c>
      <c r="CL129" t="str">
        <f t="shared" si="229"/>
        <v>0</v>
      </c>
      <c r="CM129" t="str">
        <f t="shared" si="230"/>
        <v>0</v>
      </c>
      <c r="CN129" t="str">
        <f t="shared" si="231"/>
        <v>0</v>
      </c>
      <c r="CO129" t="str">
        <f t="shared" si="232"/>
        <v>0</v>
      </c>
      <c r="CP129" t="str">
        <f t="shared" si="233"/>
        <v>0</v>
      </c>
      <c r="CQ129" t="str">
        <f t="shared" si="234"/>
        <v>0</v>
      </c>
      <c r="CR129" t="str">
        <f t="shared" si="235"/>
        <v>0</v>
      </c>
      <c r="CS129" t="str">
        <f t="shared" si="236"/>
        <v>0</v>
      </c>
      <c r="CT129" t="str">
        <f t="shared" si="237"/>
        <v>0</v>
      </c>
      <c r="CU129" t="str">
        <f t="shared" si="238"/>
        <v>0</v>
      </c>
      <c r="CV129" t="str">
        <f t="shared" si="239"/>
        <v>0</v>
      </c>
      <c r="CW129" t="str">
        <f t="shared" si="240"/>
        <v>0</v>
      </c>
      <c r="CX129" t="str">
        <f t="shared" si="241"/>
        <v>0</v>
      </c>
      <c r="CY129" t="str">
        <f t="shared" si="242"/>
        <v>0</v>
      </c>
      <c r="CZ129" t="str">
        <f t="shared" si="243"/>
        <v>0</v>
      </c>
      <c r="DA129" t="str">
        <f t="shared" si="143"/>
        <v>0</v>
      </c>
      <c r="DB129" t="str">
        <f t="shared" si="244"/>
        <v>0</v>
      </c>
      <c r="DC129" t="str">
        <f t="shared" si="245"/>
        <v>0</v>
      </c>
      <c r="DD129" t="str">
        <f t="shared" si="246"/>
        <v>0</v>
      </c>
      <c r="DE129" t="str">
        <f t="shared" si="247"/>
        <v>0</v>
      </c>
      <c r="DF129" t="str">
        <f t="shared" si="248"/>
        <v>0</v>
      </c>
      <c r="DG129" t="str">
        <f t="shared" si="249"/>
        <v>0</v>
      </c>
      <c r="DH129" t="str">
        <f>IF(ISNUMBER(SEARCH("menghindari dorongan fisik,",B129)),"1","0")</f>
        <v>0</v>
      </c>
      <c r="DI129" t="str">
        <f t="shared" si="250"/>
        <v>0</v>
      </c>
      <c r="DJ129" t="str">
        <f t="shared" si="251"/>
        <v>0</v>
      </c>
      <c r="DK129" t="str">
        <f t="shared" si="252"/>
        <v>0</v>
      </c>
      <c r="DL129" t="str">
        <f t="shared" si="253"/>
        <v>0</v>
      </c>
      <c r="DM129" t="str">
        <f t="shared" si="254"/>
        <v>0</v>
      </c>
      <c r="DN129" t="str">
        <f t="shared" si="255"/>
        <v>0</v>
      </c>
      <c r="DO129" t="str">
        <f t="shared" si="256"/>
        <v>0</v>
      </c>
      <c r="DP129" t="str">
        <f t="shared" si="257"/>
        <v>0</v>
      </c>
      <c r="DQ129" t="str">
        <f t="shared" si="258"/>
        <v>0</v>
      </c>
      <c r="DR129" t="str">
        <f t="shared" si="259"/>
        <v>0</v>
      </c>
      <c r="DS129" t="str">
        <f t="shared" si="260"/>
        <v>0</v>
      </c>
      <c r="DT129" t="str">
        <f t="shared" si="261"/>
        <v>0</v>
      </c>
      <c r="DU129" t="str">
        <f t="shared" si="262"/>
        <v>0</v>
      </c>
      <c r="DV129" t="str">
        <f t="shared" si="263"/>
        <v>0</v>
      </c>
      <c r="DW129" t="str">
        <f t="shared" si="264"/>
        <v>0</v>
      </c>
      <c r="DX129" t="str">
        <f t="shared" si="265"/>
        <v>0</v>
      </c>
      <c r="DY129" t="str">
        <f t="shared" si="266"/>
        <v>0</v>
      </c>
      <c r="DZ129" t="str">
        <f t="shared" si="267"/>
        <v>0</v>
      </c>
      <c r="EA129" t="str">
        <f t="shared" si="268"/>
        <v>0</v>
      </c>
      <c r="EB129" t="str">
        <f t="shared" si="269"/>
        <v>0</v>
      </c>
      <c r="EC129" t="str">
        <f t="shared" si="270"/>
        <v>0</v>
      </c>
      <c r="ED129" t="str">
        <f t="shared" si="271"/>
        <v>0</v>
      </c>
      <c r="EE129" t="str">
        <f t="shared" si="272"/>
        <v>0</v>
      </c>
      <c r="EF129" t="str">
        <f t="shared" si="273"/>
        <v>0</v>
      </c>
      <c r="EG129" t="str">
        <f t="shared" si="274"/>
        <v>0</v>
      </c>
      <c r="EH129" t="str">
        <f t="shared" si="275"/>
        <v>0</v>
      </c>
      <c r="EI129" t="str">
        <f t="shared" si="276"/>
        <v>0</v>
      </c>
      <c r="EJ129" t="str">
        <f t="shared" si="277"/>
        <v>0</v>
      </c>
      <c r="EK129" t="str">
        <f t="shared" si="278"/>
        <v>0</v>
      </c>
      <c r="EL129" t="str">
        <f t="shared" si="279"/>
        <v>0</v>
      </c>
      <c r="EM129" t="str">
        <f t="shared" si="280"/>
        <v>0</v>
      </c>
      <c r="EN129" t="str">
        <f t="shared" si="281"/>
        <v>0</v>
      </c>
    </row>
    <row r="130" spans="1:144" ht="39.950000000000003" customHeight="1" x14ac:dyDescent="0.25">
      <c r="A130" t="s">
        <v>263</v>
      </c>
      <c r="C130" t="str">
        <f t="shared" si="282"/>
        <v>0</v>
      </c>
      <c r="D130" t="str">
        <f t="shared" si="144"/>
        <v>0</v>
      </c>
      <c r="E130" t="str">
        <f t="shared" si="145"/>
        <v>0</v>
      </c>
      <c r="F130" t="str">
        <f t="shared" si="146"/>
        <v>0</v>
      </c>
      <c r="G130" t="str">
        <f t="shared" si="147"/>
        <v>0</v>
      </c>
      <c r="H130" t="str">
        <f t="shared" si="148"/>
        <v>0</v>
      </c>
      <c r="I130" t="str">
        <f t="shared" si="149"/>
        <v>0</v>
      </c>
      <c r="J130" t="str">
        <f t="shared" si="150"/>
        <v>0</v>
      </c>
      <c r="K130" t="str">
        <f t="shared" si="151"/>
        <v>0</v>
      </c>
      <c r="L130" t="str">
        <f t="shared" si="152"/>
        <v>0</v>
      </c>
      <c r="M130" t="str">
        <f t="shared" si="153"/>
        <v>0</v>
      </c>
      <c r="N130" t="str">
        <f t="shared" si="154"/>
        <v>0</v>
      </c>
      <c r="O130" t="str">
        <f t="shared" si="155"/>
        <v>0</v>
      </c>
      <c r="P130" t="str">
        <f t="shared" si="156"/>
        <v>0</v>
      </c>
      <c r="Q130" t="str">
        <f t="shared" si="157"/>
        <v>0</v>
      </c>
      <c r="R130" t="str">
        <f t="shared" si="158"/>
        <v>0</v>
      </c>
      <c r="S130" t="str">
        <f t="shared" si="159"/>
        <v>0</v>
      </c>
      <c r="T130" t="str">
        <f t="shared" si="160"/>
        <v>0</v>
      </c>
      <c r="U130" t="str">
        <f t="shared" si="161"/>
        <v>0</v>
      </c>
      <c r="V130" t="str">
        <f t="shared" si="162"/>
        <v>0</v>
      </c>
      <c r="W130" t="str">
        <f t="shared" si="163"/>
        <v>0</v>
      </c>
      <c r="X130" t="str">
        <f t="shared" si="164"/>
        <v>0</v>
      </c>
      <c r="Y130" t="str">
        <f t="shared" si="165"/>
        <v>0</v>
      </c>
      <c r="Z130" t="str">
        <f t="shared" si="166"/>
        <v>0</v>
      </c>
      <c r="AA130" t="str">
        <f t="shared" si="167"/>
        <v>0</v>
      </c>
      <c r="AB130" t="str">
        <f t="shared" si="168"/>
        <v>0</v>
      </c>
      <c r="AC130" t="str">
        <f t="shared" si="169"/>
        <v>0</v>
      </c>
      <c r="AD130" t="str">
        <f t="shared" si="170"/>
        <v>0</v>
      </c>
      <c r="AE130" t="str">
        <f t="shared" si="171"/>
        <v>0</v>
      </c>
      <c r="AF130" t="str">
        <f t="shared" si="172"/>
        <v>0</v>
      </c>
      <c r="AG130" t="str">
        <f t="shared" si="173"/>
        <v>0</v>
      </c>
      <c r="AH130" t="str">
        <f t="shared" si="174"/>
        <v>0</v>
      </c>
      <c r="AI130" t="str">
        <f t="shared" si="175"/>
        <v>0</v>
      </c>
      <c r="AJ130" t="str">
        <f t="shared" si="176"/>
        <v>0</v>
      </c>
      <c r="AK130" t="str">
        <f t="shared" si="177"/>
        <v>0</v>
      </c>
      <c r="AL130" t="str">
        <f t="shared" si="178"/>
        <v>0</v>
      </c>
      <c r="AM130" t="str">
        <f t="shared" si="179"/>
        <v>0</v>
      </c>
      <c r="AN130" t="str">
        <f t="shared" si="180"/>
        <v>0</v>
      </c>
      <c r="AO130" t="str">
        <f t="shared" si="181"/>
        <v>0</v>
      </c>
      <c r="AP130" t="str">
        <f t="shared" si="182"/>
        <v>0</v>
      </c>
      <c r="AQ130" t="str">
        <f t="shared" si="183"/>
        <v>0</v>
      </c>
      <c r="AR130" t="str">
        <f t="shared" si="184"/>
        <v>0</v>
      </c>
      <c r="AS130" t="str">
        <f t="shared" si="185"/>
        <v>0</v>
      </c>
      <c r="AT130" t="str">
        <f t="shared" si="186"/>
        <v>0</v>
      </c>
      <c r="AU130" t="str">
        <f t="shared" si="187"/>
        <v>0</v>
      </c>
      <c r="AV130" t="str">
        <f t="shared" si="188"/>
        <v>0</v>
      </c>
      <c r="AW130" t="str">
        <f t="shared" si="189"/>
        <v>0</v>
      </c>
      <c r="AX130" t="str">
        <f t="shared" si="190"/>
        <v>0</v>
      </c>
      <c r="AY130" t="str">
        <f t="shared" si="191"/>
        <v>0</v>
      </c>
      <c r="AZ130" t="str">
        <f t="shared" si="192"/>
        <v>0</v>
      </c>
      <c r="BA130" t="str">
        <f t="shared" si="193"/>
        <v>0</v>
      </c>
      <c r="BB130" t="str">
        <f t="shared" si="194"/>
        <v>0</v>
      </c>
      <c r="BC130" t="str">
        <f t="shared" si="195"/>
        <v>0</v>
      </c>
      <c r="BD130" t="str">
        <f t="shared" si="196"/>
        <v>0</v>
      </c>
      <c r="BE130" t="str">
        <f t="shared" si="197"/>
        <v>0</v>
      </c>
      <c r="BF130" t="str">
        <f t="shared" si="198"/>
        <v>0</v>
      </c>
      <c r="BG130" t="str">
        <f t="shared" si="199"/>
        <v>0</v>
      </c>
      <c r="BH130" t="str">
        <f t="shared" si="200"/>
        <v>0</v>
      </c>
      <c r="BI130" t="str">
        <f t="shared" si="201"/>
        <v>0</v>
      </c>
      <c r="BJ130" t="str">
        <f t="shared" si="202"/>
        <v>0</v>
      </c>
      <c r="BK130" t="str">
        <f t="shared" si="203"/>
        <v>0</v>
      </c>
      <c r="BL130" t="str">
        <f t="shared" si="204"/>
        <v>0</v>
      </c>
      <c r="BM130" t="str">
        <f t="shared" si="205"/>
        <v>0</v>
      </c>
      <c r="BN130" t="str">
        <f t="shared" si="206"/>
        <v>0</v>
      </c>
      <c r="BO130" t="str">
        <f t="shared" si="207"/>
        <v>0</v>
      </c>
      <c r="BP130" t="str">
        <f t="shared" si="208"/>
        <v>0</v>
      </c>
      <c r="BQ130" t="str">
        <f t="shared" si="209"/>
        <v>0</v>
      </c>
      <c r="BR130" t="str">
        <f t="shared" si="210"/>
        <v>0</v>
      </c>
      <c r="BS130" t="str">
        <f t="shared" si="211"/>
        <v>0</v>
      </c>
      <c r="BT130" t="str">
        <f t="shared" si="212"/>
        <v>0</v>
      </c>
      <c r="BU130" t="str">
        <f t="shared" si="213"/>
        <v>0</v>
      </c>
      <c r="BV130" t="str">
        <f t="shared" si="214"/>
        <v>0</v>
      </c>
      <c r="BW130" t="str">
        <f t="shared" si="215"/>
        <v>0</v>
      </c>
      <c r="BX130" t="str">
        <f t="shared" si="142"/>
        <v>0</v>
      </c>
      <c r="BY130" t="str">
        <f t="shared" si="216"/>
        <v>0</v>
      </c>
      <c r="BZ130" t="str">
        <f t="shared" si="217"/>
        <v>0</v>
      </c>
      <c r="CA130" t="str">
        <f t="shared" si="218"/>
        <v>0</v>
      </c>
      <c r="CB130" t="str">
        <f t="shared" si="219"/>
        <v>0</v>
      </c>
      <c r="CC130" t="str">
        <f t="shared" si="220"/>
        <v>0</v>
      </c>
      <c r="CD130" t="str">
        <f t="shared" si="221"/>
        <v>0</v>
      </c>
      <c r="CE130" t="str">
        <f t="shared" si="222"/>
        <v>0</v>
      </c>
      <c r="CF130" t="str">
        <f t="shared" si="223"/>
        <v>0</v>
      </c>
      <c r="CG130" t="str">
        <f t="shared" si="224"/>
        <v>0</v>
      </c>
      <c r="CH130" t="str">
        <f t="shared" si="225"/>
        <v>0</v>
      </c>
      <c r="CI130" t="str">
        <f t="shared" si="226"/>
        <v>0</v>
      </c>
      <c r="CJ130" t="str">
        <f t="shared" si="227"/>
        <v>0</v>
      </c>
      <c r="CK130" t="str">
        <f t="shared" si="228"/>
        <v>0</v>
      </c>
      <c r="CL130" t="str">
        <f t="shared" si="229"/>
        <v>0</v>
      </c>
      <c r="CM130" t="str">
        <f t="shared" si="230"/>
        <v>0</v>
      </c>
      <c r="CN130" t="str">
        <f t="shared" si="231"/>
        <v>0</v>
      </c>
      <c r="CO130" t="str">
        <f t="shared" si="232"/>
        <v>0</v>
      </c>
      <c r="CP130" t="str">
        <f t="shared" si="233"/>
        <v>0</v>
      </c>
      <c r="CQ130" t="str">
        <f t="shared" si="234"/>
        <v>0</v>
      </c>
      <c r="CR130" t="str">
        <f t="shared" si="235"/>
        <v>0</v>
      </c>
      <c r="CS130" t="str">
        <f t="shared" si="236"/>
        <v>0</v>
      </c>
      <c r="CT130" t="str">
        <f t="shared" si="237"/>
        <v>0</v>
      </c>
      <c r="CU130" t="str">
        <f t="shared" si="238"/>
        <v>0</v>
      </c>
      <c r="CV130" t="str">
        <f t="shared" si="239"/>
        <v>0</v>
      </c>
      <c r="CW130" t="str">
        <f t="shared" si="240"/>
        <v>0</v>
      </c>
      <c r="CX130" t="str">
        <f t="shared" si="241"/>
        <v>0</v>
      </c>
      <c r="CY130" t="str">
        <f t="shared" si="242"/>
        <v>0</v>
      </c>
      <c r="CZ130" t="str">
        <f t="shared" si="243"/>
        <v>0</v>
      </c>
      <c r="DA130" t="str">
        <f t="shared" si="143"/>
        <v>0</v>
      </c>
      <c r="DB130" t="str">
        <f t="shared" si="244"/>
        <v>0</v>
      </c>
      <c r="DC130" t="str">
        <f t="shared" si="245"/>
        <v>0</v>
      </c>
      <c r="DD130" t="str">
        <f t="shared" si="246"/>
        <v>0</v>
      </c>
      <c r="DE130" t="str">
        <f t="shared" si="247"/>
        <v>0</v>
      </c>
      <c r="DF130" t="str">
        <f t="shared" si="248"/>
        <v>0</v>
      </c>
      <c r="DG130" t="str">
        <f t="shared" si="249"/>
        <v>0</v>
      </c>
      <c r="DH130" t="str">
        <f>IF(ISNUMBER(SEARCH("menghindari dorongan fisik,",B130)),"1","0")</f>
        <v>0</v>
      </c>
      <c r="DI130" t="str">
        <f t="shared" si="250"/>
        <v>0</v>
      </c>
      <c r="DJ130" t="str">
        <f t="shared" si="251"/>
        <v>0</v>
      </c>
      <c r="DK130" t="str">
        <f t="shared" si="252"/>
        <v>0</v>
      </c>
      <c r="DL130" t="str">
        <f t="shared" si="253"/>
        <v>0</v>
      </c>
      <c r="DM130" t="str">
        <f t="shared" si="254"/>
        <v>0</v>
      </c>
      <c r="DN130" t="str">
        <f t="shared" si="255"/>
        <v>0</v>
      </c>
      <c r="DO130" t="str">
        <f t="shared" si="256"/>
        <v>0</v>
      </c>
      <c r="DP130" t="str">
        <f t="shared" si="257"/>
        <v>0</v>
      </c>
      <c r="DQ130" t="str">
        <f t="shared" si="258"/>
        <v>0</v>
      </c>
      <c r="DR130" t="str">
        <f t="shared" si="259"/>
        <v>0</v>
      </c>
      <c r="DS130" t="str">
        <f t="shared" si="260"/>
        <v>0</v>
      </c>
      <c r="DT130" t="str">
        <f t="shared" si="261"/>
        <v>0</v>
      </c>
      <c r="DU130" t="str">
        <f t="shared" si="262"/>
        <v>0</v>
      </c>
      <c r="DV130" t="str">
        <f t="shared" si="263"/>
        <v>0</v>
      </c>
      <c r="DW130" t="str">
        <f t="shared" si="264"/>
        <v>0</v>
      </c>
      <c r="DX130" t="str">
        <f t="shared" si="265"/>
        <v>0</v>
      </c>
      <c r="DY130" t="str">
        <f t="shared" si="266"/>
        <v>0</v>
      </c>
      <c r="DZ130" t="str">
        <f t="shared" si="267"/>
        <v>0</v>
      </c>
      <c r="EA130" t="str">
        <f t="shared" si="268"/>
        <v>0</v>
      </c>
      <c r="EB130" t="str">
        <f t="shared" si="269"/>
        <v>0</v>
      </c>
      <c r="EC130" t="str">
        <f t="shared" si="270"/>
        <v>0</v>
      </c>
      <c r="ED130" t="str">
        <f t="shared" si="271"/>
        <v>0</v>
      </c>
      <c r="EE130" t="str">
        <f t="shared" si="272"/>
        <v>0</v>
      </c>
      <c r="EF130" t="str">
        <f t="shared" si="273"/>
        <v>0</v>
      </c>
      <c r="EG130" t="str">
        <f t="shared" si="274"/>
        <v>0</v>
      </c>
      <c r="EH130" t="str">
        <f t="shared" si="275"/>
        <v>0</v>
      </c>
      <c r="EI130" t="str">
        <f t="shared" si="276"/>
        <v>0</v>
      </c>
      <c r="EJ130" t="str">
        <f t="shared" si="277"/>
        <v>0</v>
      </c>
      <c r="EK130" t="str">
        <f t="shared" si="278"/>
        <v>0</v>
      </c>
      <c r="EL130" t="str">
        <f t="shared" si="279"/>
        <v>0</v>
      </c>
      <c r="EM130" t="str">
        <f t="shared" si="280"/>
        <v>0</v>
      </c>
      <c r="EN130" t="str">
        <f t="shared" si="281"/>
        <v>0</v>
      </c>
    </row>
    <row r="131" spans="1:144" ht="39.950000000000003" customHeight="1" x14ac:dyDescent="0.25">
      <c r="A131" t="s">
        <v>264</v>
      </c>
      <c r="C131" t="str">
        <f t="shared" si="282"/>
        <v>0</v>
      </c>
      <c r="D131" t="str">
        <f t="shared" si="144"/>
        <v>0</v>
      </c>
      <c r="E131" t="str">
        <f t="shared" si="145"/>
        <v>0</v>
      </c>
      <c r="F131" t="str">
        <f t="shared" si="146"/>
        <v>0</v>
      </c>
      <c r="G131" t="str">
        <f t="shared" si="147"/>
        <v>0</v>
      </c>
      <c r="H131" t="str">
        <f t="shared" si="148"/>
        <v>0</v>
      </c>
      <c r="I131" t="str">
        <f t="shared" si="149"/>
        <v>0</v>
      </c>
      <c r="J131" t="str">
        <f t="shared" si="150"/>
        <v>0</v>
      </c>
      <c r="K131" t="str">
        <f t="shared" si="151"/>
        <v>0</v>
      </c>
      <c r="L131" t="str">
        <f t="shared" si="152"/>
        <v>0</v>
      </c>
      <c r="M131" t="str">
        <f t="shared" si="153"/>
        <v>0</v>
      </c>
      <c r="N131" t="str">
        <f t="shared" si="154"/>
        <v>0</v>
      </c>
      <c r="O131" t="str">
        <f t="shared" si="155"/>
        <v>0</v>
      </c>
      <c r="P131" t="str">
        <f t="shared" si="156"/>
        <v>0</v>
      </c>
      <c r="Q131" t="str">
        <f t="shared" si="157"/>
        <v>0</v>
      </c>
      <c r="R131" t="str">
        <f t="shared" si="158"/>
        <v>0</v>
      </c>
      <c r="S131" t="str">
        <f t="shared" si="159"/>
        <v>0</v>
      </c>
      <c r="T131" t="str">
        <f t="shared" si="160"/>
        <v>0</v>
      </c>
      <c r="U131" t="str">
        <f t="shared" si="161"/>
        <v>0</v>
      </c>
      <c r="V131" t="str">
        <f t="shared" si="162"/>
        <v>0</v>
      </c>
      <c r="W131" t="str">
        <f t="shared" si="163"/>
        <v>0</v>
      </c>
      <c r="X131" t="str">
        <f t="shared" si="164"/>
        <v>0</v>
      </c>
      <c r="Y131" t="str">
        <f t="shared" si="165"/>
        <v>0</v>
      </c>
      <c r="Z131" t="str">
        <f t="shared" si="166"/>
        <v>0</v>
      </c>
      <c r="AA131" t="str">
        <f t="shared" si="167"/>
        <v>0</v>
      </c>
      <c r="AB131" t="str">
        <f t="shared" si="168"/>
        <v>0</v>
      </c>
      <c r="AC131" t="str">
        <f t="shared" si="169"/>
        <v>0</v>
      </c>
      <c r="AD131" t="str">
        <f t="shared" si="170"/>
        <v>0</v>
      </c>
      <c r="AE131" t="str">
        <f t="shared" si="171"/>
        <v>0</v>
      </c>
      <c r="AF131" t="str">
        <f t="shared" si="172"/>
        <v>0</v>
      </c>
      <c r="AG131" t="str">
        <f t="shared" si="173"/>
        <v>0</v>
      </c>
      <c r="AH131" t="str">
        <f t="shared" si="174"/>
        <v>0</v>
      </c>
      <c r="AI131" t="str">
        <f t="shared" si="175"/>
        <v>0</v>
      </c>
      <c r="AJ131" t="str">
        <f t="shared" si="176"/>
        <v>0</v>
      </c>
      <c r="AK131" t="str">
        <f t="shared" si="177"/>
        <v>0</v>
      </c>
      <c r="AL131" t="str">
        <f t="shared" si="178"/>
        <v>0</v>
      </c>
      <c r="AM131" t="str">
        <f t="shared" si="179"/>
        <v>0</v>
      </c>
      <c r="AN131" t="str">
        <f t="shared" si="180"/>
        <v>0</v>
      </c>
      <c r="AO131" t="str">
        <f t="shared" si="181"/>
        <v>0</v>
      </c>
      <c r="AP131" t="str">
        <f t="shared" si="182"/>
        <v>0</v>
      </c>
      <c r="AQ131" t="str">
        <f t="shared" si="183"/>
        <v>0</v>
      </c>
      <c r="AR131" t="str">
        <f t="shared" si="184"/>
        <v>0</v>
      </c>
      <c r="AS131" t="str">
        <f t="shared" si="185"/>
        <v>0</v>
      </c>
      <c r="AT131" t="str">
        <f t="shared" si="186"/>
        <v>0</v>
      </c>
      <c r="AU131" t="str">
        <f t="shared" si="187"/>
        <v>0</v>
      </c>
      <c r="AV131" t="str">
        <f t="shared" si="188"/>
        <v>0</v>
      </c>
      <c r="AW131" t="str">
        <f t="shared" si="189"/>
        <v>0</v>
      </c>
      <c r="AX131" t="str">
        <f t="shared" si="190"/>
        <v>0</v>
      </c>
      <c r="AY131" t="str">
        <f t="shared" si="191"/>
        <v>0</v>
      </c>
      <c r="AZ131" t="str">
        <f t="shared" si="192"/>
        <v>0</v>
      </c>
      <c r="BA131" t="str">
        <f t="shared" si="193"/>
        <v>0</v>
      </c>
      <c r="BB131" t="str">
        <f t="shared" si="194"/>
        <v>0</v>
      </c>
      <c r="BC131" t="str">
        <f t="shared" si="195"/>
        <v>0</v>
      </c>
      <c r="BD131" t="str">
        <f t="shared" si="196"/>
        <v>0</v>
      </c>
      <c r="BE131" t="str">
        <f t="shared" si="197"/>
        <v>0</v>
      </c>
      <c r="BF131" t="str">
        <f t="shared" si="198"/>
        <v>0</v>
      </c>
      <c r="BG131" t="str">
        <f t="shared" si="199"/>
        <v>0</v>
      </c>
      <c r="BH131" t="str">
        <f t="shared" si="200"/>
        <v>0</v>
      </c>
      <c r="BI131" t="str">
        <f t="shared" si="201"/>
        <v>0</v>
      </c>
      <c r="BJ131" t="str">
        <f t="shared" si="202"/>
        <v>0</v>
      </c>
      <c r="BK131" t="str">
        <f t="shared" si="203"/>
        <v>0</v>
      </c>
      <c r="BL131" t="str">
        <f t="shared" si="204"/>
        <v>0</v>
      </c>
      <c r="BM131" t="str">
        <f t="shared" si="205"/>
        <v>0</v>
      </c>
      <c r="BN131" t="str">
        <f t="shared" si="206"/>
        <v>0</v>
      </c>
      <c r="BO131" t="str">
        <f t="shared" si="207"/>
        <v>0</v>
      </c>
      <c r="BP131" t="str">
        <f t="shared" si="208"/>
        <v>0</v>
      </c>
      <c r="BQ131" t="str">
        <f t="shared" si="209"/>
        <v>0</v>
      </c>
      <c r="BR131" t="str">
        <f t="shared" si="210"/>
        <v>0</v>
      </c>
      <c r="BS131" t="str">
        <f t="shared" si="211"/>
        <v>0</v>
      </c>
      <c r="BT131" t="str">
        <f t="shared" si="212"/>
        <v>0</v>
      </c>
      <c r="BU131" t="str">
        <f t="shared" si="213"/>
        <v>0</v>
      </c>
      <c r="BV131" t="str">
        <f t="shared" si="214"/>
        <v>0</v>
      </c>
      <c r="BW131" t="str">
        <f t="shared" si="215"/>
        <v>0</v>
      </c>
      <c r="BX131" t="str">
        <f t="shared" si="142"/>
        <v>0</v>
      </c>
      <c r="BY131" t="str">
        <f t="shared" si="216"/>
        <v>0</v>
      </c>
      <c r="BZ131" t="str">
        <f t="shared" si="217"/>
        <v>0</v>
      </c>
      <c r="CA131" t="str">
        <f t="shared" si="218"/>
        <v>0</v>
      </c>
      <c r="CB131" t="str">
        <f t="shared" si="219"/>
        <v>0</v>
      </c>
      <c r="CC131" t="str">
        <f t="shared" si="220"/>
        <v>0</v>
      </c>
      <c r="CD131" t="str">
        <f t="shared" si="221"/>
        <v>0</v>
      </c>
      <c r="CE131" t="str">
        <f t="shared" si="222"/>
        <v>0</v>
      </c>
      <c r="CF131" t="str">
        <f t="shared" si="223"/>
        <v>0</v>
      </c>
      <c r="CG131" t="str">
        <f t="shared" si="224"/>
        <v>0</v>
      </c>
      <c r="CH131" t="str">
        <f t="shared" si="225"/>
        <v>0</v>
      </c>
      <c r="CI131" t="str">
        <f t="shared" si="226"/>
        <v>0</v>
      </c>
      <c r="CJ131" t="str">
        <f t="shared" si="227"/>
        <v>0</v>
      </c>
      <c r="CK131" t="str">
        <f t="shared" si="228"/>
        <v>0</v>
      </c>
      <c r="CL131" t="str">
        <f t="shared" si="229"/>
        <v>0</v>
      </c>
      <c r="CM131" t="str">
        <f t="shared" si="230"/>
        <v>0</v>
      </c>
      <c r="CN131" t="str">
        <f t="shared" si="231"/>
        <v>0</v>
      </c>
      <c r="CO131" t="str">
        <f t="shared" si="232"/>
        <v>0</v>
      </c>
      <c r="CP131" t="str">
        <f t="shared" si="233"/>
        <v>0</v>
      </c>
      <c r="CQ131" t="str">
        <f t="shared" si="234"/>
        <v>0</v>
      </c>
      <c r="CR131" t="str">
        <f t="shared" si="235"/>
        <v>0</v>
      </c>
      <c r="CS131" t="str">
        <f t="shared" si="236"/>
        <v>0</v>
      </c>
      <c r="CT131" t="str">
        <f t="shared" si="237"/>
        <v>0</v>
      </c>
      <c r="CU131" t="str">
        <f t="shared" si="238"/>
        <v>0</v>
      </c>
      <c r="CV131" t="str">
        <f t="shared" si="239"/>
        <v>0</v>
      </c>
      <c r="CW131" t="str">
        <f t="shared" si="240"/>
        <v>0</v>
      </c>
      <c r="CX131" t="str">
        <f t="shared" si="241"/>
        <v>0</v>
      </c>
      <c r="CY131" t="str">
        <f t="shared" si="242"/>
        <v>0</v>
      </c>
      <c r="CZ131" t="str">
        <f t="shared" si="243"/>
        <v>0</v>
      </c>
      <c r="DA131" t="str">
        <f t="shared" si="143"/>
        <v>0</v>
      </c>
      <c r="DB131" t="str">
        <f t="shared" si="244"/>
        <v>0</v>
      </c>
      <c r="DC131" t="str">
        <f t="shared" si="245"/>
        <v>0</v>
      </c>
      <c r="DD131" t="str">
        <f t="shared" si="246"/>
        <v>0</v>
      </c>
      <c r="DE131" t="str">
        <f t="shared" si="247"/>
        <v>0</v>
      </c>
      <c r="DF131" t="str">
        <f t="shared" si="248"/>
        <v>0</v>
      </c>
      <c r="DG131" t="str">
        <f t="shared" si="249"/>
        <v>0</v>
      </c>
      <c r="DH131" t="str">
        <f>IF(ISNUMBER(SEARCH("menghindari dorongan fisik,",B131)),"1","0")</f>
        <v>0</v>
      </c>
      <c r="DI131" t="str">
        <f t="shared" si="250"/>
        <v>0</v>
      </c>
      <c r="DJ131" t="str">
        <f t="shared" si="251"/>
        <v>0</v>
      </c>
      <c r="DK131" t="str">
        <f t="shared" si="252"/>
        <v>0</v>
      </c>
      <c r="DL131" t="str">
        <f t="shared" si="253"/>
        <v>0</v>
      </c>
      <c r="DM131" t="str">
        <f t="shared" si="254"/>
        <v>0</v>
      </c>
      <c r="DN131" t="str">
        <f t="shared" si="255"/>
        <v>0</v>
      </c>
      <c r="DO131" t="str">
        <f t="shared" si="256"/>
        <v>0</v>
      </c>
      <c r="DP131" t="str">
        <f t="shared" si="257"/>
        <v>0</v>
      </c>
      <c r="DQ131" t="str">
        <f t="shared" si="258"/>
        <v>0</v>
      </c>
      <c r="DR131" t="str">
        <f t="shared" si="259"/>
        <v>0</v>
      </c>
      <c r="DS131" t="str">
        <f t="shared" si="260"/>
        <v>0</v>
      </c>
      <c r="DT131" t="str">
        <f t="shared" si="261"/>
        <v>0</v>
      </c>
      <c r="DU131" t="str">
        <f t="shared" si="262"/>
        <v>0</v>
      </c>
      <c r="DV131" t="str">
        <f t="shared" si="263"/>
        <v>0</v>
      </c>
      <c r="DW131" t="str">
        <f t="shared" si="264"/>
        <v>0</v>
      </c>
      <c r="DX131" t="str">
        <f t="shared" si="265"/>
        <v>0</v>
      </c>
      <c r="DY131" t="str">
        <f t="shared" si="266"/>
        <v>0</v>
      </c>
      <c r="DZ131" t="str">
        <f t="shared" si="267"/>
        <v>0</v>
      </c>
      <c r="EA131" t="str">
        <f t="shared" si="268"/>
        <v>0</v>
      </c>
      <c r="EB131" t="str">
        <f t="shared" si="269"/>
        <v>0</v>
      </c>
      <c r="EC131" t="str">
        <f t="shared" si="270"/>
        <v>0</v>
      </c>
      <c r="ED131" t="str">
        <f t="shared" si="271"/>
        <v>0</v>
      </c>
      <c r="EE131" t="str">
        <f t="shared" si="272"/>
        <v>0</v>
      </c>
      <c r="EF131" t="str">
        <f t="shared" si="273"/>
        <v>0</v>
      </c>
      <c r="EG131" t="str">
        <f t="shared" si="274"/>
        <v>0</v>
      </c>
      <c r="EH131" t="str">
        <f t="shared" si="275"/>
        <v>0</v>
      </c>
      <c r="EI131" t="str">
        <f t="shared" si="276"/>
        <v>0</v>
      </c>
      <c r="EJ131" t="str">
        <f t="shared" si="277"/>
        <v>0</v>
      </c>
      <c r="EK131" t="str">
        <f t="shared" si="278"/>
        <v>0</v>
      </c>
      <c r="EL131" t="str">
        <f t="shared" si="279"/>
        <v>0</v>
      </c>
      <c r="EM131" t="str">
        <f t="shared" si="280"/>
        <v>0</v>
      </c>
      <c r="EN131" t="str">
        <f t="shared" si="281"/>
        <v>0</v>
      </c>
    </row>
    <row r="132" spans="1:144" ht="39.950000000000003" customHeight="1" x14ac:dyDescent="0.25">
      <c r="A132" t="s">
        <v>265</v>
      </c>
      <c r="C132" t="str">
        <f t="shared" si="282"/>
        <v>0</v>
      </c>
      <c r="D132" t="str">
        <f t="shared" si="144"/>
        <v>0</v>
      </c>
      <c r="E132" t="str">
        <f t="shared" si="145"/>
        <v>0</v>
      </c>
      <c r="F132" t="str">
        <f t="shared" si="146"/>
        <v>0</v>
      </c>
      <c r="G132" t="str">
        <f t="shared" si="147"/>
        <v>0</v>
      </c>
      <c r="H132" t="str">
        <f t="shared" si="148"/>
        <v>0</v>
      </c>
      <c r="I132" t="str">
        <f t="shared" si="149"/>
        <v>0</v>
      </c>
      <c r="J132" t="str">
        <f t="shared" si="150"/>
        <v>0</v>
      </c>
      <c r="K132" t="str">
        <f t="shared" si="151"/>
        <v>0</v>
      </c>
      <c r="L132" t="str">
        <f t="shared" si="152"/>
        <v>0</v>
      </c>
      <c r="M132" t="str">
        <f t="shared" si="153"/>
        <v>0</v>
      </c>
      <c r="N132" t="str">
        <f t="shared" si="154"/>
        <v>0</v>
      </c>
      <c r="O132" t="str">
        <f t="shared" si="155"/>
        <v>0</v>
      </c>
      <c r="P132" t="str">
        <f t="shared" si="156"/>
        <v>0</v>
      </c>
      <c r="Q132" t="str">
        <f t="shared" si="157"/>
        <v>0</v>
      </c>
      <c r="R132" t="str">
        <f t="shared" si="158"/>
        <v>0</v>
      </c>
      <c r="S132" t="str">
        <f t="shared" si="159"/>
        <v>0</v>
      </c>
      <c r="T132" t="str">
        <f t="shared" si="160"/>
        <v>0</v>
      </c>
      <c r="U132" t="str">
        <f t="shared" si="161"/>
        <v>0</v>
      </c>
      <c r="V132" t="str">
        <f t="shared" si="162"/>
        <v>0</v>
      </c>
      <c r="W132" t="str">
        <f t="shared" si="163"/>
        <v>0</v>
      </c>
      <c r="X132" t="str">
        <f t="shared" si="164"/>
        <v>0</v>
      </c>
      <c r="Y132" t="str">
        <f t="shared" si="165"/>
        <v>0</v>
      </c>
      <c r="Z132" t="str">
        <f t="shared" si="166"/>
        <v>0</v>
      </c>
      <c r="AA132" t="str">
        <f t="shared" si="167"/>
        <v>0</v>
      </c>
      <c r="AB132" t="str">
        <f t="shared" si="168"/>
        <v>0</v>
      </c>
      <c r="AC132" t="str">
        <f t="shared" si="169"/>
        <v>0</v>
      </c>
      <c r="AD132" t="str">
        <f t="shared" si="170"/>
        <v>0</v>
      </c>
      <c r="AE132" t="str">
        <f t="shared" si="171"/>
        <v>0</v>
      </c>
      <c r="AF132" t="str">
        <f t="shared" si="172"/>
        <v>0</v>
      </c>
      <c r="AG132" t="str">
        <f t="shared" si="173"/>
        <v>0</v>
      </c>
      <c r="AH132" t="str">
        <f t="shared" si="174"/>
        <v>0</v>
      </c>
      <c r="AI132" t="str">
        <f t="shared" si="175"/>
        <v>0</v>
      </c>
      <c r="AJ132" t="str">
        <f t="shared" si="176"/>
        <v>0</v>
      </c>
      <c r="AK132" t="str">
        <f t="shared" si="177"/>
        <v>0</v>
      </c>
      <c r="AL132" t="str">
        <f t="shared" si="178"/>
        <v>0</v>
      </c>
      <c r="AM132" t="str">
        <f t="shared" si="179"/>
        <v>0</v>
      </c>
      <c r="AN132" t="str">
        <f t="shared" si="180"/>
        <v>0</v>
      </c>
      <c r="AO132" t="str">
        <f t="shared" si="181"/>
        <v>0</v>
      </c>
      <c r="AP132" t="str">
        <f t="shared" si="182"/>
        <v>0</v>
      </c>
      <c r="AQ132" t="str">
        <f t="shared" si="183"/>
        <v>0</v>
      </c>
      <c r="AR132" t="str">
        <f t="shared" si="184"/>
        <v>0</v>
      </c>
      <c r="AS132" t="str">
        <f t="shared" si="185"/>
        <v>0</v>
      </c>
      <c r="AT132" t="str">
        <f t="shared" si="186"/>
        <v>0</v>
      </c>
      <c r="AU132" t="str">
        <f t="shared" si="187"/>
        <v>0</v>
      </c>
      <c r="AV132" t="str">
        <f t="shared" si="188"/>
        <v>0</v>
      </c>
      <c r="AW132" t="str">
        <f t="shared" si="189"/>
        <v>0</v>
      </c>
      <c r="AX132" t="str">
        <f t="shared" si="190"/>
        <v>0</v>
      </c>
      <c r="AY132" t="str">
        <f t="shared" si="191"/>
        <v>0</v>
      </c>
      <c r="AZ132" t="str">
        <f t="shared" si="192"/>
        <v>0</v>
      </c>
      <c r="BA132" t="str">
        <f t="shared" si="193"/>
        <v>0</v>
      </c>
      <c r="BB132" t="str">
        <f t="shared" si="194"/>
        <v>0</v>
      </c>
      <c r="BC132" t="str">
        <f t="shared" si="195"/>
        <v>0</v>
      </c>
      <c r="BD132" t="str">
        <f t="shared" si="196"/>
        <v>0</v>
      </c>
      <c r="BE132" t="str">
        <f t="shared" si="197"/>
        <v>0</v>
      </c>
      <c r="BF132" t="str">
        <f t="shared" si="198"/>
        <v>0</v>
      </c>
      <c r="BG132" t="str">
        <f t="shared" si="199"/>
        <v>0</v>
      </c>
      <c r="BH132" t="str">
        <f t="shared" si="200"/>
        <v>0</v>
      </c>
      <c r="BI132" t="str">
        <f t="shared" si="201"/>
        <v>0</v>
      </c>
      <c r="BJ132" t="str">
        <f t="shared" si="202"/>
        <v>0</v>
      </c>
      <c r="BK132" t="str">
        <f t="shared" si="203"/>
        <v>0</v>
      </c>
      <c r="BL132" t="str">
        <f t="shared" si="204"/>
        <v>0</v>
      </c>
      <c r="BM132" t="str">
        <f t="shared" si="205"/>
        <v>0</v>
      </c>
      <c r="BN132" t="str">
        <f t="shared" si="206"/>
        <v>0</v>
      </c>
      <c r="BO132" t="str">
        <f t="shared" si="207"/>
        <v>0</v>
      </c>
      <c r="BP132" t="str">
        <f t="shared" si="208"/>
        <v>0</v>
      </c>
      <c r="BQ132" t="str">
        <f t="shared" si="209"/>
        <v>0</v>
      </c>
      <c r="BR132" t="str">
        <f t="shared" si="210"/>
        <v>0</v>
      </c>
      <c r="BS132" t="str">
        <f t="shared" si="211"/>
        <v>0</v>
      </c>
      <c r="BT132" t="str">
        <f t="shared" si="212"/>
        <v>0</v>
      </c>
      <c r="BU132" t="str">
        <f t="shared" si="213"/>
        <v>0</v>
      </c>
      <c r="BV132" t="str">
        <f t="shared" si="214"/>
        <v>0</v>
      </c>
      <c r="BW132" t="str">
        <f t="shared" si="215"/>
        <v>0</v>
      </c>
      <c r="BX132" t="str">
        <f t="shared" si="142"/>
        <v>0</v>
      </c>
      <c r="BY132" t="str">
        <f t="shared" si="216"/>
        <v>0</v>
      </c>
      <c r="BZ132" t="str">
        <f t="shared" si="217"/>
        <v>0</v>
      </c>
      <c r="CA132" t="str">
        <f t="shared" si="218"/>
        <v>0</v>
      </c>
      <c r="CB132" t="str">
        <f t="shared" si="219"/>
        <v>0</v>
      </c>
      <c r="CC132" t="str">
        <f t="shared" si="220"/>
        <v>0</v>
      </c>
      <c r="CD132" t="str">
        <f t="shared" si="221"/>
        <v>0</v>
      </c>
      <c r="CE132" t="str">
        <f t="shared" si="222"/>
        <v>0</v>
      </c>
      <c r="CF132" t="str">
        <f t="shared" si="223"/>
        <v>0</v>
      </c>
      <c r="CG132" t="str">
        <f t="shared" si="224"/>
        <v>0</v>
      </c>
      <c r="CH132" t="str">
        <f t="shared" si="225"/>
        <v>0</v>
      </c>
      <c r="CI132" t="str">
        <f t="shared" si="226"/>
        <v>0</v>
      </c>
      <c r="CJ132" t="str">
        <f t="shared" si="227"/>
        <v>0</v>
      </c>
      <c r="CK132" t="str">
        <f t="shared" si="228"/>
        <v>0</v>
      </c>
      <c r="CL132" t="str">
        <f t="shared" si="229"/>
        <v>0</v>
      </c>
      <c r="CM132" t="str">
        <f t="shared" si="230"/>
        <v>0</v>
      </c>
      <c r="CN132" t="str">
        <f t="shared" si="231"/>
        <v>0</v>
      </c>
      <c r="CO132" t="str">
        <f t="shared" si="232"/>
        <v>0</v>
      </c>
      <c r="CP132" t="str">
        <f t="shared" si="233"/>
        <v>0</v>
      </c>
      <c r="CQ132" t="str">
        <f t="shared" si="234"/>
        <v>0</v>
      </c>
      <c r="CR132" t="str">
        <f t="shared" si="235"/>
        <v>0</v>
      </c>
      <c r="CS132" t="str">
        <f t="shared" si="236"/>
        <v>0</v>
      </c>
      <c r="CT132" t="str">
        <f t="shared" si="237"/>
        <v>0</v>
      </c>
      <c r="CU132" t="str">
        <f t="shared" si="238"/>
        <v>0</v>
      </c>
      <c r="CV132" t="str">
        <f t="shared" si="239"/>
        <v>0</v>
      </c>
      <c r="CW132" t="str">
        <f t="shared" si="240"/>
        <v>0</v>
      </c>
      <c r="CX132" t="str">
        <f t="shared" si="241"/>
        <v>0</v>
      </c>
      <c r="CY132" t="str">
        <f t="shared" si="242"/>
        <v>0</v>
      </c>
      <c r="CZ132" t="str">
        <f t="shared" si="243"/>
        <v>0</v>
      </c>
      <c r="DA132" t="str">
        <f t="shared" si="143"/>
        <v>0</v>
      </c>
      <c r="DB132" t="str">
        <f t="shared" si="244"/>
        <v>0</v>
      </c>
      <c r="DC132" t="str">
        <f t="shared" si="245"/>
        <v>0</v>
      </c>
      <c r="DD132" t="str">
        <f t="shared" si="246"/>
        <v>0</v>
      </c>
      <c r="DE132" t="str">
        <f t="shared" si="247"/>
        <v>0</v>
      </c>
      <c r="DF132" t="str">
        <f t="shared" si="248"/>
        <v>0</v>
      </c>
      <c r="DG132" t="str">
        <f t="shared" si="249"/>
        <v>0</v>
      </c>
      <c r="DH132" t="str">
        <f>IF(ISNUMBER(SEARCH("menghindari dorongan fisik,",B132)),"1","0")</f>
        <v>0</v>
      </c>
      <c r="DI132" t="str">
        <f t="shared" si="250"/>
        <v>0</v>
      </c>
      <c r="DJ132" t="str">
        <f t="shared" si="251"/>
        <v>0</v>
      </c>
      <c r="DK132" t="str">
        <f t="shared" si="252"/>
        <v>0</v>
      </c>
      <c r="DL132" t="str">
        <f t="shared" si="253"/>
        <v>0</v>
      </c>
      <c r="DM132" t="str">
        <f t="shared" si="254"/>
        <v>0</v>
      </c>
      <c r="DN132" t="str">
        <f t="shared" si="255"/>
        <v>0</v>
      </c>
      <c r="DO132" t="str">
        <f t="shared" si="256"/>
        <v>0</v>
      </c>
      <c r="DP132" t="str">
        <f t="shared" si="257"/>
        <v>0</v>
      </c>
      <c r="DQ132" t="str">
        <f t="shared" si="258"/>
        <v>0</v>
      </c>
      <c r="DR132" t="str">
        <f t="shared" si="259"/>
        <v>0</v>
      </c>
      <c r="DS132" t="str">
        <f t="shared" si="260"/>
        <v>0</v>
      </c>
      <c r="DT132" t="str">
        <f t="shared" si="261"/>
        <v>0</v>
      </c>
      <c r="DU132" t="str">
        <f t="shared" si="262"/>
        <v>0</v>
      </c>
      <c r="DV132" t="str">
        <f t="shared" si="263"/>
        <v>0</v>
      </c>
      <c r="DW132" t="str">
        <f t="shared" si="264"/>
        <v>0</v>
      </c>
      <c r="DX132" t="str">
        <f t="shared" si="265"/>
        <v>0</v>
      </c>
      <c r="DY132" t="str">
        <f t="shared" si="266"/>
        <v>0</v>
      </c>
      <c r="DZ132" t="str">
        <f t="shared" si="267"/>
        <v>0</v>
      </c>
      <c r="EA132" t="str">
        <f t="shared" si="268"/>
        <v>0</v>
      </c>
      <c r="EB132" t="str">
        <f t="shared" si="269"/>
        <v>0</v>
      </c>
      <c r="EC132" t="str">
        <f t="shared" si="270"/>
        <v>0</v>
      </c>
      <c r="ED132" t="str">
        <f t="shared" si="271"/>
        <v>0</v>
      </c>
      <c r="EE132" t="str">
        <f t="shared" si="272"/>
        <v>0</v>
      </c>
      <c r="EF132" t="str">
        <f t="shared" si="273"/>
        <v>0</v>
      </c>
      <c r="EG132" t="str">
        <f t="shared" si="274"/>
        <v>0</v>
      </c>
      <c r="EH132" t="str">
        <f t="shared" si="275"/>
        <v>0</v>
      </c>
      <c r="EI132" t="str">
        <f t="shared" si="276"/>
        <v>0</v>
      </c>
      <c r="EJ132" t="str">
        <f t="shared" si="277"/>
        <v>0</v>
      </c>
      <c r="EK132" t="str">
        <f t="shared" si="278"/>
        <v>0</v>
      </c>
      <c r="EL132" t="str">
        <f t="shared" si="279"/>
        <v>0</v>
      </c>
      <c r="EM132" t="str">
        <f t="shared" si="280"/>
        <v>0</v>
      </c>
      <c r="EN132" t="str">
        <f t="shared" si="281"/>
        <v>0</v>
      </c>
    </row>
    <row r="133" spans="1:144" ht="39.950000000000003" customHeight="1" x14ac:dyDescent="0.25">
      <c r="A133" t="s">
        <v>266</v>
      </c>
      <c r="C133" t="str">
        <f t="shared" si="282"/>
        <v>0</v>
      </c>
      <c r="D133" t="str">
        <f t="shared" si="144"/>
        <v>0</v>
      </c>
      <c r="E133" t="str">
        <f t="shared" si="145"/>
        <v>0</v>
      </c>
      <c r="F133" t="str">
        <f t="shared" si="146"/>
        <v>0</v>
      </c>
      <c r="G133" t="str">
        <f t="shared" si="147"/>
        <v>0</v>
      </c>
      <c r="H133" t="str">
        <f t="shared" si="148"/>
        <v>0</v>
      </c>
      <c r="I133" t="str">
        <f t="shared" si="149"/>
        <v>0</v>
      </c>
      <c r="J133" t="str">
        <f t="shared" si="150"/>
        <v>0</v>
      </c>
      <c r="K133" t="str">
        <f t="shared" si="151"/>
        <v>0</v>
      </c>
      <c r="L133" t="str">
        <f t="shared" si="152"/>
        <v>0</v>
      </c>
      <c r="M133" t="str">
        <f t="shared" si="153"/>
        <v>0</v>
      </c>
      <c r="N133" t="str">
        <f t="shared" si="154"/>
        <v>0</v>
      </c>
      <c r="O133" t="str">
        <f t="shared" si="155"/>
        <v>0</v>
      </c>
      <c r="P133" t="str">
        <f t="shared" si="156"/>
        <v>0</v>
      </c>
      <c r="Q133" t="str">
        <f t="shared" si="157"/>
        <v>0</v>
      </c>
      <c r="R133" t="str">
        <f t="shared" si="158"/>
        <v>0</v>
      </c>
      <c r="S133" t="str">
        <f t="shared" si="159"/>
        <v>0</v>
      </c>
      <c r="T133" t="str">
        <f t="shared" si="160"/>
        <v>0</v>
      </c>
      <c r="U133" t="str">
        <f t="shared" si="161"/>
        <v>0</v>
      </c>
      <c r="V133" t="str">
        <f t="shared" si="162"/>
        <v>0</v>
      </c>
      <c r="W133" t="str">
        <f t="shared" si="163"/>
        <v>0</v>
      </c>
      <c r="X133" t="str">
        <f t="shared" si="164"/>
        <v>0</v>
      </c>
      <c r="Y133" t="str">
        <f t="shared" si="165"/>
        <v>0</v>
      </c>
      <c r="Z133" t="str">
        <f t="shared" si="166"/>
        <v>0</v>
      </c>
      <c r="AA133" t="str">
        <f t="shared" si="167"/>
        <v>0</v>
      </c>
      <c r="AB133" t="str">
        <f t="shared" si="168"/>
        <v>0</v>
      </c>
      <c r="AC133" t="str">
        <f t="shared" si="169"/>
        <v>0</v>
      </c>
      <c r="AD133" t="str">
        <f t="shared" si="170"/>
        <v>0</v>
      </c>
      <c r="AE133" t="str">
        <f t="shared" si="171"/>
        <v>0</v>
      </c>
      <c r="AF133" t="str">
        <f t="shared" si="172"/>
        <v>0</v>
      </c>
      <c r="AG133" t="str">
        <f t="shared" si="173"/>
        <v>0</v>
      </c>
      <c r="AH133" t="str">
        <f t="shared" si="174"/>
        <v>0</v>
      </c>
      <c r="AI133" t="str">
        <f t="shared" si="175"/>
        <v>0</v>
      </c>
      <c r="AJ133" t="str">
        <f t="shared" si="176"/>
        <v>0</v>
      </c>
      <c r="AK133" t="str">
        <f t="shared" si="177"/>
        <v>0</v>
      </c>
      <c r="AL133" t="str">
        <f t="shared" si="178"/>
        <v>0</v>
      </c>
      <c r="AM133" t="str">
        <f t="shared" si="179"/>
        <v>0</v>
      </c>
      <c r="AN133" t="str">
        <f t="shared" si="180"/>
        <v>0</v>
      </c>
      <c r="AO133" t="str">
        <f t="shared" si="181"/>
        <v>0</v>
      </c>
      <c r="AP133" t="str">
        <f t="shared" si="182"/>
        <v>0</v>
      </c>
      <c r="AQ133" t="str">
        <f t="shared" si="183"/>
        <v>0</v>
      </c>
      <c r="AR133" t="str">
        <f t="shared" si="184"/>
        <v>0</v>
      </c>
      <c r="AS133" t="str">
        <f t="shared" si="185"/>
        <v>0</v>
      </c>
      <c r="AT133" t="str">
        <f t="shared" si="186"/>
        <v>0</v>
      </c>
      <c r="AU133" t="str">
        <f t="shared" si="187"/>
        <v>0</v>
      </c>
      <c r="AV133" t="str">
        <f t="shared" si="188"/>
        <v>0</v>
      </c>
      <c r="AW133" t="str">
        <f t="shared" si="189"/>
        <v>0</v>
      </c>
      <c r="AX133" t="str">
        <f t="shared" si="190"/>
        <v>0</v>
      </c>
      <c r="AY133" t="str">
        <f t="shared" si="191"/>
        <v>0</v>
      </c>
      <c r="AZ133" t="str">
        <f t="shared" si="192"/>
        <v>0</v>
      </c>
      <c r="BA133" t="str">
        <f t="shared" si="193"/>
        <v>0</v>
      </c>
      <c r="BB133" t="str">
        <f t="shared" si="194"/>
        <v>0</v>
      </c>
      <c r="BC133" t="str">
        <f t="shared" si="195"/>
        <v>0</v>
      </c>
      <c r="BD133" t="str">
        <f t="shared" si="196"/>
        <v>0</v>
      </c>
      <c r="BE133" t="str">
        <f t="shared" si="197"/>
        <v>0</v>
      </c>
      <c r="BF133" t="str">
        <f t="shared" si="198"/>
        <v>0</v>
      </c>
      <c r="BG133" t="str">
        <f t="shared" si="199"/>
        <v>0</v>
      </c>
      <c r="BH133" t="str">
        <f t="shared" si="200"/>
        <v>0</v>
      </c>
      <c r="BI133" t="str">
        <f t="shared" si="201"/>
        <v>0</v>
      </c>
      <c r="BJ133" t="str">
        <f t="shared" si="202"/>
        <v>0</v>
      </c>
      <c r="BK133" t="str">
        <f t="shared" si="203"/>
        <v>0</v>
      </c>
      <c r="BL133" t="str">
        <f t="shared" si="204"/>
        <v>0</v>
      </c>
      <c r="BM133" t="str">
        <f t="shared" si="205"/>
        <v>0</v>
      </c>
      <c r="BN133" t="str">
        <f t="shared" si="206"/>
        <v>0</v>
      </c>
      <c r="BO133" t="str">
        <f t="shared" si="207"/>
        <v>0</v>
      </c>
      <c r="BP133" t="str">
        <f t="shared" si="208"/>
        <v>0</v>
      </c>
      <c r="BQ133" t="str">
        <f t="shared" si="209"/>
        <v>0</v>
      </c>
      <c r="BR133" t="str">
        <f t="shared" si="210"/>
        <v>0</v>
      </c>
      <c r="BS133" t="str">
        <f t="shared" si="211"/>
        <v>0</v>
      </c>
      <c r="BT133" t="str">
        <f t="shared" si="212"/>
        <v>0</v>
      </c>
      <c r="BU133" t="str">
        <f t="shared" si="213"/>
        <v>0</v>
      </c>
      <c r="BV133" t="str">
        <f t="shared" si="214"/>
        <v>0</v>
      </c>
      <c r="BW133" t="str">
        <f t="shared" si="215"/>
        <v>0</v>
      </c>
      <c r="BX133" t="str">
        <f t="shared" si="142"/>
        <v>0</v>
      </c>
      <c r="BY133" t="str">
        <f t="shared" si="216"/>
        <v>0</v>
      </c>
      <c r="BZ133" t="str">
        <f t="shared" si="217"/>
        <v>0</v>
      </c>
      <c r="CA133" t="str">
        <f t="shared" si="218"/>
        <v>0</v>
      </c>
      <c r="CB133" t="str">
        <f t="shared" si="219"/>
        <v>0</v>
      </c>
      <c r="CC133" t="str">
        <f t="shared" si="220"/>
        <v>0</v>
      </c>
      <c r="CD133" t="str">
        <f t="shared" si="221"/>
        <v>0</v>
      </c>
      <c r="CE133" t="str">
        <f t="shared" si="222"/>
        <v>0</v>
      </c>
      <c r="CF133" t="str">
        <f t="shared" si="223"/>
        <v>0</v>
      </c>
      <c r="CG133" t="str">
        <f t="shared" si="224"/>
        <v>0</v>
      </c>
      <c r="CH133" t="str">
        <f t="shared" si="225"/>
        <v>0</v>
      </c>
      <c r="CI133" t="str">
        <f t="shared" si="226"/>
        <v>0</v>
      </c>
      <c r="CJ133" t="str">
        <f t="shared" si="227"/>
        <v>0</v>
      </c>
      <c r="CK133" t="str">
        <f t="shared" si="228"/>
        <v>0</v>
      </c>
      <c r="CL133" t="str">
        <f t="shared" si="229"/>
        <v>0</v>
      </c>
      <c r="CM133" t="str">
        <f t="shared" si="230"/>
        <v>0</v>
      </c>
      <c r="CN133" t="str">
        <f t="shared" si="231"/>
        <v>0</v>
      </c>
      <c r="CO133" t="str">
        <f t="shared" si="232"/>
        <v>0</v>
      </c>
      <c r="CP133" t="str">
        <f t="shared" si="233"/>
        <v>0</v>
      </c>
      <c r="CQ133" t="str">
        <f t="shared" si="234"/>
        <v>0</v>
      </c>
      <c r="CR133" t="str">
        <f t="shared" si="235"/>
        <v>0</v>
      </c>
      <c r="CS133" t="str">
        <f t="shared" si="236"/>
        <v>0</v>
      </c>
      <c r="CT133" t="str">
        <f t="shared" si="237"/>
        <v>0</v>
      </c>
      <c r="CU133" t="str">
        <f t="shared" si="238"/>
        <v>0</v>
      </c>
      <c r="CV133" t="str">
        <f t="shared" si="239"/>
        <v>0</v>
      </c>
      <c r="CW133" t="str">
        <f t="shared" si="240"/>
        <v>0</v>
      </c>
      <c r="CX133" t="str">
        <f t="shared" si="241"/>
        <v>0</v>
      </c>
      <c r="CY133" t="str">
        <f t="shared" si="242"/>
        <v>0</v>
      </c>
      <c r="CZ133" t="str">
        <f t="shared" si="243"/>
        <v>0</v>
      </c>
      <c r="DA133" t="str">
        <f t="shared" si="143"/>
        <v>0</v>
      </c>
      <c r="DB133" t="str">
        <f t="shared" si="244"/>
        <v>0</v>
      </c>
      <c r="DC133" t="str">
        <f t="shared" si="245"/>
        <v>0</v>
      </c>
      <c r="DD133" t="str">
        <f t="shared" si="246"/>
        <v>0</v>
      </c>
      <c r="DE133" t="str">
        <f t="shared" si="247"/>
        <v>0</v>
      </c>
      <c r="DF133" t="str">
        <f t="shared" si="248"/>
        <v>0</v>
      </c>
      <c r="DG133" t="str">
        <f t="shared" si="249"/>
        <v>0</v>
      </c>
      <c r="DH133" t="str">
        <f>IF(ISNUMBER(SEARCH("menghindari dorongan fisik,",B133)),"1","0")</f>
        <v>0</v>
      </c>
      <c r="DI133" t="str">
        <f t="shared" si="250"/>
        <v>0</v>
      </c>
      <c r="DJ133" t="str">
        <f t="shared" si="251"/>
        <v>0</v>
      </c>
      <c r="DK133" t="str">
        <f t="shared" si="252"/>
        <v>0</v>
      </c>
      <c r="DL133" t="str">
        <f t="shared" si="253"/>
        <v>0</v>
      </c>
      <c r="DM133" t="str">
        <f t="shared" si="254"/>
        <v>0</v>
      </c>
      <c r="DN133" t="str">
        <f t="shared" si="255"/>
        <v>0</v>
      </c>
      <c r="DO133" t="str">
        <f t="shared" si="256"/>
        <v>0</v>
      </c>
      <c r="DP133" t="str">
        <f t="shared" si="257"/>
        <v>0</v>
      </c>
      <c r="DQ133" t="str">
        <f t="shared" si="258"/>
        <v>0</v>
      </c>
      <c r="DR133" t="str">
        <f t="shared" si="259"/>
        <v>0</v>
      </c>
      <c r="DS133" t="str">
        <f t="shared" si="260"/>
        <v>0</v>
      </c>
      <c r="DT133" t="str">
        <f t="shared" si="261"/>
        <v>0</v>
      </c>
      <c r="DU133" t="str">
        <f t="shared" si="262"/>
        <v>0</v>
      </c>
      <c r="DV133" t="str">
        <f t="shared" si="263"/>
        <v>0</v>
      </c>
      <c r="DW133" t="str">
        <f t="shared" si="264"/>
        <v>0</v>
      </c>
      <c r="DX133" t="str">
        <f t="shared" si="265"/>
        <v>0</v>
      </c>
      <c r="DY133" t="str">
        <f t="shared" si="266"/>
        <v>0</v>
      </c>
      <c r="DZ133" t="str">
        <f t="shared" si="267"/>
        <v>0</v>
      </c>
      <c r="EA133" t="str">
        <f t="shared" si="268"/>
        <v>0</v>
      </c>
      <c r="EB133" t="str">
        <f t="shared" si="269"/>
        <v>0</v>
      </c>
      <c r="EC133" t="str">
        <f t="shared" si="270"/>
        <v>0</v>
      </c>
      <c r="ED133" t="str">
        <f t="shared" si="271"/>
        <v>0</v>
      </c>
      <c r="EE133" t="str">
        <f t="shared" si="272"/>
        <v>0</v>
      </c>
      <c r="EF133" t="str">
        <f t="shared" si="273"/>
        <v>0</v>
      </c>
      <c r="EG133" t="str">
        <f t="shared" si="274"/>
        <v>0</v>
      </c>
      <c r="EH133" t="str">
        <f t="shared" si="275"/>
        <v>0</v>
      </c>
      <c r="EI133" t="str">
        <f t="shared" si="276"/>
        <v>0</v>
      </c>
      <c r="EJ133" t="str">
        <f t="shared" si="277"/>
        <v>0</v>
      </c>
      <c r="EK133" t="str">
        <f t="shared" si="278"/>
        <v>0</v>
      </c>
      <c r="EL133" t="str">
        <f t="shared" si="279"/>
        <v>0</v>
      </c>
      <c r="EM133" t="str">
        <f t="shared" si="280"/>
        <v>0</v>
      </c>
      <c r="EN133" t="str">
        <f t="shared" si="281"/>
        <v>0</v>
      </c>
    </row>
    <row r="134" spans="1:144" ht="39.950000000000003" customHeight="1" x14ac:dyDescent="0.25">
      <c r="A134" t="s">
        <v>267</v>
      </c>
      <c r="C134" t="str">
        <f t="shared" si="282"/>
        <v>0</v>
      </c>
      <c r="D134" t="str">
        <f t="shared" si="144"/>
        <v>0</v>
      </c>
      <c r="E134" t="str">
        <f t="shared" si="145"/>
        <v>0</v>
      </c>
      <c r="F134" t="str">
        <f t="shared" si="146"/>
        <v>0</v>
      </c>
      <c r="G134" t="str">
        <f t="shared" si="147"/>
        <v>0</v>
      </c>
      <c r="H134" t="str">
        <f t="shared" si="148"/>
        <v>0</v>
      </c>
      <c r="I134" t="str">
        <f t="shared" si="149"/>
        <v>0</v>
      </c>
      <c r="J134" t="str">
        <f t="shared" si="150"/>
        <v>0</v>
      </c>
      <c r="K134" t="str">
        <f t="shared" si="151"/>
        <v>0</v>
      </c>
      <c r="L134" t="str">
        <f t="shared" si="152"/>
        <v>0</v>
      </c>
      <c r="M134" t="str">
        <f t="shared" si="153"/>
        <v>0</v>
      </c>
      <c r="N134" t="str">
        <f t="shared" si="154"/>
        <v>0</v>
      </c>
      <c r="O134" t="str">
        <f t="shared" si="155"/>
        <v>0</v>
      </c>
      <c r="P134" t="str">
        <f t="shared" si="156"/>
        <v>0</v>
      </c>
      <c r="Q134" t="str">
        <f t="shared" si="157"/>
        <v>0</v>
      </c>
      <c r="R134" t="str">
        <f t="shared" si="158"/>
        <v>0</v>
      </c>
      <c r="S134" t="str">
        <f t="shared" si="159"/>
        <v>0</v>
      </c>
      <c r="T134" t="str">
        <f t="shared" si="160"/>
        <v>0</v>
      </c>
      <c r="U134" t="str">
        <f t="shared" si="161"/>
        <v>0</v>
      </c>
      <c r="V134" t="str">
        <f t="shared" si="162"/>
        <v>0</v>
      </c>
      <c r="W134" t="str">
        <f t="shared" si="163"/>
        <v>0</v>
      </c>
      <c r="X134" t="str">
        <f t="shared" si="164"/>
        <v>0</v>
      </c>
      <c r="Y134" t="str">
        <f t="shared" si="165"/>
        <v>0</v>
      </c>
      <c r="Z134" t="str">
        <f t="shared" si="166"/>
        <v>0</v>
      </c>
      <c r="AA134" t="str">
        <f t="shared" si="167"/>
        <v>0</v>
      </c>
      <c r="AB134" t="str">
        <f t="shared" si="168"/>
        <v>0</v>
      </c>
      <c r="AC134" t="str">
        <f t="shared" si="169"/>
        <v>0</v>
      </c>
      <c r="AD134" t="str">
        <f t="shared" si="170"/>
        <v>0</v>
      </c>
      <c r="AE134" t="str">
        <f t="shared" si="171"/>
        <v>0</v>
      </c>
      <c r="AF134" t="str">
        <f t="shared" si="172"/>
        <v>0</v>
      </c>
      <c r="AG134" t="str">
        <f t="shared" si="173"/>
        <v>0</v>
      </c>
      <c r="AH134" t="str">
        <f t="shared" si="174"/>
        <v>0</v>
      </c>
      <c r="AI134" t="str">
        <f t="shared" si="175"/>
        <v>0</v>
      </c>
      <c r="AJ134" t="str">
        <f t="shared" si="176"/>
        <v>0</v>
      </c>
      <c r="AK134" t="str">
        <f t="shared" si="177"/>
        <v>0</v>
      </c>
      <c r="AL134" t="str">
        <f t="shared" si="178"/>
        <v>0</v>
      </c>
      <c r="AM134" t="str">
        <f t="shared" si="179"/>
        <v>0</v>
      </c>
      <c r="AN134" t="str">
        <f t="shared" si="180"/>
        <v>0</v>
      </c>
      <c r="AO134" t="str">
        <f t="shared" si="181"/>
        <v>0</v>
      </c>
      <c r="AP134" t="str">
        <f t="shared" si="182"/>
        <v>0</v>
      </c>
      <c r="AQ134" t="str">
        <f t="shared" si="183"/>
        <v>0</v>
      </c>
      <c r="AR134" t="str">
        <f t="shared" si="184"/>
        <v>0</v>
      </c>
      <c r="AS134" t="str">
        <f t="shared" si="185"/>
        <v>0</v>
      </c>
      <c r="AT134" t="str">
        <f t="shared" si="186"/>
        <v>0</v>
      </c>
      <c r="AU134" t="str">
        <f t="shared" si="187"/>
        <v>0</v>
      </c>
      <c r="AV134" t="str">
        <f t="shared" si="188"/>
        <v>0</v>
      </c>
      <c r="AW134" t="str">
        <f t="shared" si="189"/>
        <v>0</v>
      </c>
      <c r="AX134" t="str">
        <f t="shared" si="190"/>
        <v>0</v>
      </c>
      <c r="AY134" t="str">
        <f t="shared" si="191"/>
        <v>0</v>
      </c>
      <c r="AZ134" t="str">
        <f t="shared" si="192"/>
        <v>0</v>
      </c>
      <c r="BA134" t="str">
        <f t="shared" si="193"/>
        <v>0</v>
      </c>
      <c r="BB134" t="str">
        <f t="shared" si="194"/>
        <v>0</v>
      </c>
      <c r="BC134" t="str">
        <f t="shared" si="195"/>
        <v>0</v>
      </c>
      <c r="BD134" t="str">
        <f t="shared" si="196"/>
        <v>0</v>
      </c>
      <c r="BE134" t="str">
        <f t="shared" si="197"/>
        <v>0</v>
      </c>
      <c r="BF134" t="str">
        <f t="shared" si="198"/>
        <v>0</v>
      </c>
      <c r="BG134" t="str">
        <f t="shared" si="199"/>
        <v>0</v>
      </c>
      <c r="BH134" t="str">
        <f t="shared" si="200"/>
        <v>0</v>
      </c>
      <c r="BI134" t="str">
        <f t="shared" si="201"/>
        <v>0</v>
      </c>
      <c r="BJ134" t="str">
        <f t="shared" si="202"/>
        <v>0</v>
      </c>
      <c r="BK134" t="str">
        <f t="shared" si="203"/>
        <v>0</v>
      </c>
      <c r="BL134" t="str">
        <f t="shared" si="204"/>
        <v>0</v>
      </c>
      <c r="BM134" t="str">
        <f t="shared" si="205"/>
        <v>0</v>
      </c>
      <c r="BN134" t="str">
        <f t="shared" si="206"/>
        <v>0</v>
      </c>
      <c r="BO134" t="str">
        <f t="shared" si="207"/>
        <v>0</v>
      </c>
      <c r="BP134" t="str">
        <f t="shared" si="208"/>
        <v>0</v>
      </c>
      <c r="BQ134" t="str">
        <f t="shared" si="209"/>
        <v>0</v>
      </c>
      <c r="BR134" t="str">
        <f t="shared" si="210"/>
        <v>0</v>
      </c>
      <c r="BS134" t="str">
        <f t="shared" si="211"/>
        <v>0</v>
      </c>
      <c r="BT134" t="str">
        <f t="shared" si="212"/>
        <v>0</v>
      </c>
      <c r="BU134" t="str">
        <f t="shared" si="213"/>
        <v>0</v>
      </c>
      <c r="BV134" t="str">
        <f t="shared" si="214"/>
        <v>0</v>
      </c>
      <c r="BW134" t="str">
        <f t="shared" si="215"/>
        <v>0</v>
      </c>
      <c r="BX134" t="str">
        <f t="shared" si="142"/>
        <v>0</v>
      </c>
      <c r="BY134" t="str">
        <f t="shared" si="216"/>
        <v>0</v>
      </c>
      <c r="BZ134" t="str">
        <f t="shared" si="217"/>
        <v>0</v>
      </c>
      <c r="CA134" t="str">
        <f t="shared" si="218"/>
        <v>0</v>
      </c>
      <c r="CB134" t="str">
        <f t="shared" si="219"/>
        <v>0</v>
      </c>
      <c r="CC134" t="str">
        <f t="shared" si="220"/>
        <v>0</v>
      </c>
      <c r="CD134" t="str">
        <f t="shared" si="221"/>
        <v>0</v>
      </c>
      <c r="CE134" t="str">
        <f t="shared" si="222"/>
        <v>0</v>
      </c>
      <c r="CF134" t="str">
        <f t="shared" si="223"/>
        <v>0</v>
      </c>
      <c r="CG134" t="str">
        <f t="shared" si="224"/>
        <v>0</v>
      </c>
      <c r="CH134" t="str">
        <f t="shared" si="225"/>
        <v>0</v>
      </c>
      <c r="CI134" t="str">
        <f t="shared" si="226"/>
        <v>0</v>
      </c>
      <c r="CJ134" t="str">
        <f t="shared" si="227"/>
        <v>0</v>
      </c>
      <c r="CK134" t="str">
        <f t="shared" si="228"/>
        <v>0</v>
      </c>
      <c r="CL134" t="str">
        <f t="shared" si="229"/>
        <v>0</v>
      </c>
      <c r="CM134" t="str">
        <f t="shared" si="230"/>
        <v>0</v>
      </c>
      <c r="CN134" t="str">
        <f t="shared" si="231"/>
        <v>0</v>
      </c>
      <c r="CO134" t="str">
        <f t="shared" si="232"/>
        <v>0</v>
      </c>
      <c r="CP134" t="str">
        <f t="shared" si="233"/>
        <v>0</v>
      </c>
      <c r="CQ134" t="str">
        <f t="shared" si="234"/>
        <v>0</v>
      </c>
      <c r="CR134" t="str">
        <f t="shared" si="235"/>
        <v>0</v>
      </c>
      <c r="CS134" t="str">
        <f t="shared" si="236"/>
        <v>0</v>
      </c>
      <c r="CT134" t="str">
        <f t="shared" si="237"/>
        <v>0</v>
      </c>
      <c r="CU134" t="str">
        <f t="shared" si="238"/>
        <v>0</v>
      </c>
      <c r="CV134" t="str">
        <f t="shared" si="239"/>
        <v>0</v>
      </c>
      <c r="CW134" t="str">
        <f t="shared" si="240"/>
        <v>0</v>
      </c>
      <c r="CX134" t="str">
        <f t="shared" si="241"/>
        <v>0</v>
      </c>
      <c r="CY134" t="str">
        <f t="shared" si="242"/>
        <v>0</v>
      </c>
      <c r="CZ134" t="str">
        <f t="shared" si="243"/>
        <v>0</v>
      </c>
      <c r="DA134" t="str">
        <f t="shared" si="143"/>
        <v>0</v>
      </c>
      <c r="DB134" t="str">
        <f t="shared" si="244"/>
        <v>0</v>
      </c>
      <c r="DC134" t="str">
        <f t="shared" si="245"/>
        <v>0</v>
      </c>
      <c r="DD134" t="str">
        <f t="shared" si="246"/>
        <v>0</v>
      </c>
      <c r="DE134" t="str">
        <f t="shared" si="247"/>
        <v>0</v>
      </c>
      <c r="DF134" t="str">
        <f t="shared" si="248"/>
        <v>0</v>
      </c>
      <c r="DG134" t="str">
        <f t="shared" si="249"/>
        <v>0</v>
      </c>
      <c r="DH134" t="str">
        <f>IF(ISNUMBER(SEARCH("menghindari dorongan fisik,",B134)),"1","0")</f>
        <v>0</v>
      </c>
      <c r="DI134" t="str">
        <f t="shared" si="250"/>
        <v>0</v>
      </c>
      <c r="DJ134" t="str">
        <f t="shared" si="251"/>
        <v>0</v>
      </c>
      <c r="DK134" t="str">
        <f t="shared" si="252"/>
        <v>0</v>
      </c>
      <c r="DL134" t="str">
        <f t="shared" si="253"/>
        <v>0</v>
      </c>
      <c r="DM134" t="str">
        <f t="shared" si="254"/>
        <v>0</v>
      </c>
      <c r="DN134" t="str">
        <f t="shared" si="255"/>
        <v>0</v>
      </c>
      <c r="DO134" t="str">
        <f t="shared" si="256"/>
        <v>0</v>
      </c>
      <c r="DP134" t="str">
        <f t="shared" si="257"/>
        <v>0</v>
      </c>
      <c r="DQ134" t="str">
        <f t="shared" si="258"/>
        <v>0</v>
      </c>
      <c r="DR134" t="str">
        <f t="shared" si="259"/>
        <v>0</v>
      </c>
      <c r="DS134" t="str">
        <f t="shared" si="260"/>
        <v>0</v>
      </c>
      <c r="DT134" t="str">
        <f t="shared" si="261"/>
        <v>0</v>
      </c>
      <c r="DU134" t="str">
        <f t="shared" si="262"/>
        <v>0</v>
      </c>
      <c r="DV134" t="str">
        <f t="shared" si="263"/>
        <v>0</v>
      </c>
      <c r="DW134" t="str">
        <f t="shared" si="264"/>
        <v>0</v>
      </c>
      <c r="DX134" t="str">
        <f t="shared" si="265"/>
        <v>0</v>
      </c>
      <c r="DY134" t="str">
        <f t="shared" si="266"/>
        <v>0</v>
      </c>
      <c r="DZ134" t="str">
        <f t="shared" si="267"/>
        <v>0</v>
      </c>
      <c r="EA134" t="str">
        <f t="shared" si="268"/>
        <v>0</v>
      </c>
      <c r="EB134" t="str">
        <f t="shared" si="269"/>
        <v>0</v>
      </c>
      <c r="EC134" t="str">
        <f t="shared" si="270"/>
        <v>0</v>
      </c>
      <c r="ED134" t="str">
        <f t="shared" si="271"/>
        <v>0</v>
      </c>
      <c r="EE134" t="str">
        <f t="shared" si="272"/>
        <v>0</v>
      </c>
      <c r="EF134" t="str">
        <f t="shared" si="273"/>
        <v>0</v>
      </c>
      <c r="EG134" t="str">
        <f t="shared" si="274"/>
        <v>0</v>
      </c>
      <c r="EH134" t="str">
        <f t="shared" si="275"/>
        <v>0</v>
      </c>
      <c r="EI134" t="str">
        <f t="shared" si="276"/>
        <v>0</v>
      </c>
      <c r="EJ134" t="str">
        <f t="shared" si="277"/>
        <v>0</v>
      </c>
      <c r="EK134" t="str">
        <f t="shared" si="278"/>
        <v>0</v>
      </c>
      <c r="EL134" t="str">
        <f t="shared" si="279"/>
        <v>0</v>
      </c>
      <c r="EM134" t="str">
        <f t="shared" si="280"/>
        <v>0</v>
      </c>
      <c r="EN134" t="str">
        <f t="shared" si="281"/>
        <v>0</v>
      </c>
    </row>
    <row r="135" spans="1:144" ht="39.950000000000003" customHeight="1" x14ac:dyDescent="0.25">
      <c r="A135" t="s">
        <v>268</v>
      </c>
      <c r="C135" t="str">
        <f t="shared" si="282"/>
        <v>0</v>
      </c>
      <c r="D135" t="str">
        <f t="shared" si="144"/>
        <v>0</v>
      </c>
      <c r="E135" t="str">
        <f t="shared" si="145"/>
        <v>0</v>
      </c>
      <c r="F135" t="str">
        <f t="shared" si="146"/>
        <v>0</v>
      </c>
      <c r="G135" t="str">
        <f t="shared" si="147"/>
        <v>0</v>
      </c>
      <c r="H135" t="str">
        <f t="shared" si="148"/>
        <v>0</v>
      </c>
      <c r="I135" t="str">
        <f t="shared" si="149"/>
        <v>0</v>
      </c>
      <c r="J135" t="str">
        <f t="shared" si="150"/>
        <v>0</v>
      </c>
      <c r="K135" t="str">
        <f t="shared" si="151"/>
        <v>0</v>
      </c>
      <c r="L135" t="str">
        <f t="shared" si="152"/>
        <v>0</v>
      </c>
      <c r="M135" t="str">
        <f t="shared" si="153"/>
        <v>0</v>
      </c>
      <c r="N135" t="str">
        <f t="shared" si="154"/>
        <v>0</v>
      </c>
      <c r="O135" t="str">
        <f t="shared" si="155"/>
        <v>0</v>
      </c>
      <c r="P135" t="str">
        <f t="shared" si="156"/>
        <v>0</v>
      </c>
      <c r="Q135" t="str">
        <f t="shared" si="157"/>
        <v>0</v>
      </c>
      <c r="R135" t="str">
        <f t="shared" si="158"/>
        <v>0</v>
      </c>
      <c r="S135" t="str">
        <f t="shared" si="159"/>
        <v>0</v>
      </c>
      <c r="T135" t="str">
        <f t="shared" si="160"/>
        <v>0</v>
      </c>
      <c r="U135" t="str">
        <f t="shared" si="161"/>
        <v>0</v>
      </c>
      <c r="V135" t="str">
        <f t="shared" si="162"/>
        <v>0</v>
      </c>
      <c r="W135" t="str">
        <f t="shared" si="163"/>
        <v>0</v>
      </c>
      <c r="X135" t="str">
        <f t="shared" si="164"/>
        <v>0</v>
      </c>
      <c r="Y135" t="str">
        <f t="shared" si="165"/>
        <v>0</v>
      </c>
      <c r="Z135" t="str">
        <f t="shared" si="166"/>
        <v>0</v>
      </c>
      <c r="AA135" t="str">
        <f t="shared" si="167"/>
        <v>0</v>
      </c>
      <c r="AB135" t="str">
        <f t="shared" si="168"/>
        <v>0</v>
      </c>
      <c r="AC135" t="str">
        <f t="shared" si="169"/>
        <v>0</v>
      </c>
      <c r="AD135" t="str">
        <f t="shared" si="170"/>
        <v>0</v>
      </c>
      <c r="AE135" t="str">
        <f t="shared" si="171"/>
        <v>0</v>
      </c>
      <c r="AF135" t="str">
        <f t="shared" si="172"/>
        <v>0</v>
      </c>
      <c r="AG135" t="str">
        <f t="shared" si="173"/>
        <v>0</v>
      </c>
      <c r="AH135" t="str">
        <f t="shared" si="174"/>
        <v>0</v>
      </c>
      <c r="AI135" t="str">
        <f t="shared" si="175"/>
        <v>0</v>
      </c>
      <c r="AJ135" t="str">
        <f t="shared" si="176"/>
        <v>0</v>
      </c>
      <c r="AK135" t="str">
        <f t="shared" si="177"/>
        <v>0</v>
      </c>
      <c r="AL135" t="str">
        <f t="shared" si="178"/>
        <v>0</v>
      </c>
      <c r="AM135" t="str">
        <f t="shared" si="179"/>
        <v>0</v>
      </c>
      <c r="AN135" t="str">
        <f t="shared" si="180"/>
        <v>0</v>
      </c>
      <c r="AO135" t="str">
        <f t="shared" si="181"/>
        <v>0</v>
      </c>
      <c r="AP135" t="str">
        <f t="shared" si="182"/>
        <v>0</v>
      </c>
      <c r="AQ135" t="str">
        <f t="shared" si="183"/>
        <v>0</v>
      </c>
      <c r="AR135" t="str">
        <f t="shared" si="184"/>
        <v>0</v>
      </c>
      <c r="AS135" t="str">
        <f t="shared" si="185"/>
        <v>0</v>
      </c>
      <c r="AT135" t="str">
        <f t="shared" si="186"/>
        <v>0</v>
      </c>
      <c r="AU135" t="str">
        <f t="shared" si="187"/>
        <v>0</v>
      </c>
      <c r="AV135" t="str">
        <f t="shared" si="188"/>
        <v>0</v>
      </c>
      <c r="AW135" t="str">
        <f t="shared" si="189"/>
        <v>0</v>
      </c>
      <c r="AX135" t="str">
        <f t="shared" si="190"/>
        <v>0</v>
      </c>
      <c r="AY135" t="str">
        <f t="shared" si="191"/>
        <v>0</v>
      </c>
      <c r="AZ135" t="str">
        <f t="shared" si="192"/>
        <v>0</v>
      </c>
      <c r="BA135" t="str">
        <f t="shared" si="193"/>
        <v>0</v>
      </c>
      <c r="BB135" t="str">
        <f t="shared" si="194"/>
        <v>0</v>
      </c>
      <c r="BC135" t="str">
        <f t="shared" si="195"/>
        <v>0</v>
      </c>
      <c r="BD135" t="str">
        <f t="shared" si="196"/>
        <v>0</v>
      </c>
      <c r="BE135" t="str">
        <f t="shared" si="197"/>
        <v>0</v>
      </c>
      <c r="BF135" t="str">
        <f t="shared" si="198"/>
        <v>0</v>
      </c>
      <c r="BG135" t="str">
        <f t="shared" si="199"/>
        <v>0</v>
      </c>
      <c r="BH135" t="str">
        <f t="shared" si="200"/>
        <v>0</v>
      </c>
      <c r="BI135" t="str">
        <f t="shared" si="201"/>
        <v>0</v>
      </c>
      <c r="BJ135" t="str">
        <f t="shared" si="202"/>
        <v>0</v>
      </c>
      <c r="BK135" t="str">
        <f t="shared" si="203"/>
        <v>0</v>
      </c>
      <c r="BL135" t="str">
        <f t="shared" si="204"/>
        <v>0</v>
      </c>
      <c r="BM135" t="str">
        <f t="shared" si="205"/>
        <v>0</v>
      </c>
      <c r="BN135" t="str">
        <f t="shared" si="206"/>
        <v>0</v>
      </c>
      <c r="BO135" t="str">
        <f t="shared" si="207"/>
        <v>0</v>
      </c>
      <c r="BP135" t="str">
        <f t="shared" si="208"/>
        <v>0</v>
      </c>
      <c r="BQ135" t="str">
        <f t="shared" si="209"/>
        <v>0</v>
      </c>
      <c r="BR135" t="str">
        <f t="shared" si="210"/>
        <v>0</v>
      </c>
      <c r="BS135" t="str">
        <f t="shared" si="211"/>
        <v>0</v>
      </c>
      <c r="BT135" t="str">
        <f t="shared" si="212"/>
        <v>0</v>
      </c>
      <c r="BU135" t="str">
        <f t="shared" si="213"/>
        <v>0</v>
      </c>
      <c r="BV135" t="str">
        <f t="shared" si="214"/>
        <v>0</v>
      </c>
      <c r="BW135" t="str">
        <f t="shared" si="215"/>
        <v>0</v>
      </c>
      <c r="BX135" t="str">
        <f t="shared" si="142"/>
        <v>0</v>
      </c>
      <c r="BY135" t="str">
        <f t="shared" si="216"/>
        <v>0</v>
      </c>
      <c r="BZ135" t="str">
        <f t="shared" si="217"/>
        <v>0</v>
      </c>
      <c r="CA135" t="str">
        <f t="shared" si="218"/>
        <v>0</v>
      </c>
      <c r="CB135" t="str">
        <f t="shared" si="219"/>
        <v>0</v>
      </c>
      <c r="CC135" t="str">
        <f t="shared" si="220"/>
        <v>0</v>
      </c>
      <c r="CD135" t="str">
        <f t="shared" si="221"/>
        <v>0</v>
      </c>
      <c r="CE135" t="str">
        <f t="shared" si="222"/>
        <v>0</v>
      </c>
      <c r="CF135" t="str">
        <f t="shared" si="223"/>
        <v>0</v>
      </c>
      <c r="CG135" t="str">
        <f t="shared" si="224"/>
        <v>0</v>
      </c>
      <c r="CH135" t="str">
        <f t="shared" si="225"/>
        <v>0</v>
      </c>
      <c r="CI135" t="str">
        <f t="shared" si="226"/>
        <v>0</v>
      </c>
      <c r="CJ135" t="str">
        <f t="shared" si="227"/>
        <v>0</v>
      </c>
      <c r="CK135" t="str">
        <f t="shared" si="228"/>
        <v>0</v>
      </c>
      <c r="CL135" t="str">
        <f t="shared" si="229"/>
        <v>0</v>
      </c>
      <c r="CM135" t="str">
        <f t="shared" si="230"/>
        <v>0</v>
      </c>
      <c r="CN135" t="str">
        <f t="shared" si="231"/>
        <v>0</v>
      </c>
      <c r="CO135" t="str">
        <f t="shared" si="232"/>
        <v>0</v>
      </c>
      <c r="CP135" t="str">
        <f t="shared" si="233"/>
        <v>0</v>
      </c>
      <c r="CQ135" t="str">
        <f t="shared" si="234"/>
        <v>0</v>
      </c>
      <c r="CR135" t="str">
        <f t="shared" si="235"/>
        <v>0</v>
      </c>
      <c r="CS135" t="str">
        <f t="shared" si="236"/>
        <v>0</v>
      </c>
      <c r="CT135" t="str">
        <f t="shared" si="237"/>
        <v>0</v>
      </c>
      <c r="CU135" t="str">
        <f t="shared" si="238"/>
        <v>0</v>
      </c>
      <c r="CV135" t="str">
        <f t="shared" si="239"/>
        <v>0</v>
      </c>
      <c r="CW135" t="str">
        <f t="shared" si="240"/>
        <v>0</v>
      </c>
      <c r="CX135" t="str">
        <f t="shared" si="241"/>
        <v>0</v>
      </c>
      <c r="CY135" t="str">
        <f t="shared" si="242"/>
        <v>0</v>
      </c>
      <c r="CZ135" t="str">
        <f t="shared" si="243"/>
        <v>0</v>
      </c>
      <c r="DA135" t="str">
        <f t="shared" si="143"/>
        <v>0</v>
      </c>
      <c r="DB135" t="str">
        <f t="shared" si="244"/>
        <v>0</v>
      </c>
      <c r="DC135" t="str">
        <f t="shared" si="245"/>
        <v>0</v>
      </c>
      <c r="DD135" t="str">
        <f t="shared" si="246"/>
        <v>0</v>
      </c>
      <c r="DE135" t="str">
        <f t="shared" si="247"/>
        <v>0</v>
      </c>
      <c r="DF135" t="str">
        <f t="shared" si="248"/>
        <v>0</v>
      </c>
      <c r="DG135" t="str">
        <f t="shared" si="249"/>
        <v>0</v>
      </c>
      <c r="DH135" t="str">
        <f>IF(ISNUMBER(SEARCH("menghindari dorongan fisik,",B135)),"1","0")</f>
        <v>0</v>
      </c>
      <c r="DI135" t="str">
        <f t="shared" si="250"/>
        <v>0</v>
      </c>
      <c r="DJ135" t="str">
        <f t="shared" si="251"/>
        <v>0</v>
      </c>
      <c r="DK135" t="str">
        <f t="shared" si="252"/>
        <v>0</v>
      </c>
      <c r="DL135" t="str">
        <f t="shared" si="253"/>
        <v>0</v>
      </c>
      <c r="DM135" t="str">
        <f t="shared" si="254"/>
        <v>0</v>
      </c>
      <c r="DN135" t="str">
        <f t="shared" si="255"/>
        <v>0</v>
      </c>
      <c r="DO135" t="str">
        <f t="shared" si="256"/>
        <v>0</v>
      </c>
      <c r="DP135" t="str">
        <f t="shared" si="257"/>
        <v>0</v>
      </c>
      <c r="DQ135" t="str">
        <f t="shared" si="258"/>
        <v>0</v>
      </c>
      <c r="DR135" t="str">
        <f t="shared" si="259"/>
        <v>0</v>
      </c>
      <c r="DS135" t="str">
        <f t="shared" si="260"/>
        <v>0</v>
      </c>
      <c r="DT135" t="str">
        <f t="shared" si="261"/>
        <v>0</v>
      </c>
      <c r="DU135" t="str">
        <f t="shared" si="262"/>
        <v>0</v>
      </c>
      <c r="DV135" t="str">
        <f t="shared" si="263"/>
        <v>0</v>
      </c>
      <c r="DW135" t="str">
        <f t="shared" si="264"/>
        <v>0</v>
      </c>
      <c r="DX135" t="str">
        <f t="shared" si="265"/>
        <v>0</v>
      </c>
      <c r="DY135" t="str">
        <f t="shared" si="266"/>
        <v>0</v>
      </c>
      <c r="DZ135" t="str">
        <f t="shared" si="267"/>
        <v>0</v>
      </c>
      <c r="EA135" t="str">
        <f t="shared" si="268"/>
        <v>0</v>
      </c>
      <c r="EB135" t="str">
        <f t="shared" si="269"/>
        <v>0</v>
      </c>
      <c r="EC135" t="str">
        <f t="shared" si="270"/>
        <v>0</v>
      </c>
      <c r="ED135" t="str">
        <f t="shared" si="271"/>
        <v>0</v>
      </c>
      <c r="EE135" t="str">
        <f t="shared" si="272"/>
        <v>0</v>
      </c>
      <c r="EF135" t="str">
        <f t="shared" si="273"/>
        <v>0</v>
      </c>
      <c r="EG135" t="str">
        <f t="shared" si="274"/>
        <v>0</v>
      </c>
      <c r="EH135" t="str">
        <f t="shared" si="275"/>
        <v>0</v>
      </c>
      <c r="EI135" t="str">
        <f t="shared" si="276"/>
        <v>0</v>
      </c>
      <c r="EJ135" t="str">
        <f t="shared" si="277"/>
        <v>0</v>
      </c>
      <c r="EK135" t="str">
        <f t="shared" si="278"/>
        <v>0</v>
      </c>
      <c r="EL135" t="str">
        <f t="shared" si="279"/>
        <v>0</v>
      </c>
      <c r="EM135" t="str">
        <f t="shared" si="280"/>
        <v>0</v>
      </c>
      <c r="EN135" t="str">
        <f t="shared" si="281"/>
        <v>0</v>
      </c>
    </row>
    <row r="136" spans="1:144" ht="39.950000000000003" customHeight="1" x14ac:dyDescent="0.25">
      <c r="A136" t="s">
        <v>269</v>
      </c>
      <c r="C136" t="str">
        <f t="shared" si="282"/>
        <v>0</v>
      </c>
      <c r="D136" t="str">
        <f t="shared" si="144"/>
        <v>0</v>
      </c>
      <c r="E136" t="str">
        <f t="shared" si="145"/>
        <v>0</v>
      </c>
      <c r="F136" t="str">
        <f t="shared" si="146"/>
        <v>0</v>
      </c>
      <c r="G136" t="str">
        <f t="shared" si="147"/>
        <v>0</v>
      </c>
      <c r="H136" t="str">
        <f t="shared" si="148"/>
        <v>0</v>
      </c>
      <c r="I136" t="str">
        <f t="shared" si="149"/>
        <v>0</v>
      </c>
      <c r="J136" t="str">
        <f t="shared" si="150"/>
        <v>0</v>
      </c>
      <c r="K136" t="str">
        <f t="shared" si="151"/>
        <v>0</v>
      </c>
      <c r="L136" t="str">
        <f t="shared" si="152"/>
        <v>0</v>
      </c>
      <c r="M136" t="str">
        <f t="shared" si="153"/>
        <v>0</v>
      </c>
      <c r="N136" t="str">
        <f t="shared" si="154"/>
        <v>0</v>
      </c>
      <c r="O136" t="str">
        <f t="shared" si="155"/>
        <v>0</v>
      </c>
      <c r="P136" t="str">
        <f t="shared" si="156"/>
        <v>0</v>
      </c>
      <c r="Q136" t="str">
        <f t="shared" si="157"/>
        <v>0</v>
      </c>
      <c r="R136" t="str">
        <f t="shared" si="158"/>
        <v>0</v>
      </c>
      <c r="S136" t="str">
        <f t="shared" si="159"/>
        <v>0</v>
      </c>
      <c r="T136" t="str">
        <f t="shared" si="160"/>
        <v>0</v>
      </c>
      <c r="U136" t="str">
        <f t="shared" si="161"/>
        <v>0</v>
      </c>
      <c r="V136" t="str">
        <f t="shared" si="162"/>
        <v>0</v>
      </c>
      <c r="W136" t="str">
        <f t="shared" si="163"/>
        <v>0</v>
      </c>
      <c r="X136" t="str">
        <f t="shared" si="164"/>
        <v>0</v>
      </c>
      <c r="Y136" t="str">
        <f t="shared" si="165"/>
        <v>0</v>
      </c>
      <c r="Z136" t="str">
        <f t="shared" si="166"/>
        <v>0</v>
      </c>
      <c r="AA136" t="str">
        <f t="shared" si="167"/>
        <v>0</v>
      </c>
      <c r="AB136" t="str">
        <f t="shared" si="168"/>
        <v>0</v>
      </c>
      <c r="AC136" t="str">
        <f t="shared" si="169"/>
        <v>0</v>
      </c>
      <c r="AD136" t="str">
        <f t="shared" si="170"/>
        <v>0</v>
      </c>
      <c r="AE136" t="str">
        <f t="shared" si="171"/>
        <v>0</v>
      </c>
      <c r="AF136" t="str">
        <f t="shared" si="172"/>
        <v>0</v>
      </c>
      <c r="AG136" t="str">
        <f t="shared" si="173"/>
        <v>0</v>
      </c>
      <c r="AH136" t="str">
        <f t="shared" si="174"/>
        <v>0</v>
      </c>
      <c r="AI136" t="str">
        <f t="shared" si="175"/>
        <v>0</v>
      </c>
      <c r="AJ136" t="str">
        <f t="shared" si="176"/>
        <v>0</v>
      </c>
      <c r="AK136" t="str">
        <f t="shared" si="177"/>
        <v>0</v>
      </c>
      <c r="AL136" t="str">
        <f t="shared" si="178"/>
        <v>0</v>
      </c>
      <c r="AM136" t="str">
        <f t="shared" si="179"/>
        <v>0</v>
      </c>
      <c r="AN136" t="str">
        <f t="shared" si="180"/>
        <v>0</v>
      </c>
      <c r="AO136" t="str">
        <f t="shared" si="181"/>
        <v>0</v>
      </c>
      <c r="AP136" t="str">
        <f t="shared" si="182"/>
        <v>0</v>
      </c>
      <c r="AQ136" t="str">
        <f t="shared" si="183"/>
        <v>0</v>
      </c>
      <c r="AR136" t="str">
        <f t="shared" si="184"/>
        <v>0</v>
      </c>
      <c r="AS136" t="str">
        <f t="shared" si="185"/>
        <v>0</v>
      </c>
      <c r="AT136" t="str">
        <f t="shared" si="186"/>
        <v>0</v>
      </c>
      <c r="AU136" t="str">
        <f t="shared" si="187"/>
        <v>0</v>
      </c>
      <c r="AV136" t="str">
        <f t="shared" si="188"/>
        <v>0</v>
      </c>
      <c r="AW136" t="str">
        <f t="shared" si="189"/>
        <v>0</v>
      </c>
      <c r="AX136" t="str">
        <f t="shared" si="190"/>
        <v>0</v>
      </c>
      <c r="AY136" t="str">
        <f t="shared" si="191"/>
        <v>0</v>
      </c>
      <c r="AZ136" t="str">
        <f t="shared" si="192"/>
        <v>0</v>
      </c>
      <c r="BA136" t="str">
        <f t="shared" si="193"/>
        <v>0</v>
      </c>
      <c r="BB136" t="str">
        <f t="shared" si="194"/>
        <v>0</v>
      </c>
      <c r="BC136" t="str">
        <f t="shared" si="195"/>
        <v>0</v>
      </c>
      <c r="BD136" t="str">
        <f t="shared" si="196"/>
        <v>0</v>
      </c>
      <c r="BE136" t="str">
        <f t="shared" si="197"/>
        <v>0</v>
      </c>
      <c r="BF136" t="str">
        <f t="shared" si="198"/>
        <v>0</v>
      </c>
      <c r="BG136" t="str">
        <f t="shared" si="199"/>
        <v>0</v>
      </c>
      <c r="BH136" t="str">
        <f t="shared" si="200"/>
        <v>0</v>
      </c>
      <c r="BI136" t="str">
        <f t="shared" si="201"/>
        <v>0</v>
      </c>
      <c r="BJ136" t="str">
        <f t="shared" si="202"/>
        <v>0</v>
      </c>
      <c r="BK136" t="str">
        <f t="shared" si="203"/>
        <v>0</v>
      </c>
      <c r="BL136" t="str">
        <f t="shared" si="204"/>
        <v>0</v>
      </c>
      <c r="BM136" t="str">
        <f t="shared" si="205"/>
        <v>0</v>
      </c>
      <c r="BN136" t="str">
        <f t="shared" si="206"/>
        <v>0</v>
      </c>
      <c r="BO136" t="str">
        <f t="shared" si="207"/>
        <v>0</v>
      </c>
      <c r="BP136" t="str">
        <f t="shared" si="208"/>
        <v>0</v>
      </c>
      <c r="BQ136" t="str">
        <f t="shared" si="209"/>
        <v>0</v>
      </c>
      <c r="BR136" t="str">
        <f t="shared" si="210"/>
        <v>0</v>
      </c>
      <c r="BS136" t="str">
        <f t="shared" si="211"/>
        <v>0</v>
      </c>
      <c r="BT136" t="str">
        <f t="shared" si="212"/>
        <v>0</v>
      </c>
      <c r="BU136" t="str">
        <f t="shared" si="213"/>
        <v>0</v>
      </c>
      <c r="BV136" t="str">
        <f t="shared" si="214"/>
        <v>0</v>
      </c>
      <c r="BW136" t="str">
        <f t="shared" si="215"/>
        <v>0</v>
      </c>
      <c r="BX136" t="str">
        <f t="shared" si="142"/>
        <v>0</v>
      </c>
      <c r="BY136" t="str">
        <f t="shared" si="216"/>
        <v>0</v>
      </c>
      <c r="BZ136" t="str">
        <f t="shared" si="217"/>
        <v>0</v>
      </c>
      <c r="CA136" t="str">
        <f t="shared" si="218"/>
        <v>0</v>
      </c>
      <c r="CB136" t="str">
        <f t="shared" si="219"/>
        <v>0</v>
      </c>
      <c r="CC136" t="str">
        <f t="shared" si="220"/>
        <v>0</v>
      </c>
      <c r="CD136" t="str">
        <f t="shared" si="221"/>
        <v>0</v>
      </c>
      <c r="CE136" t="str">
        <f t="shared" si="222"/>
        <v>0</v>
      </c>
      <c r="CF136" t="str">
        <f t="shared" si="223"/>
        <v>0</v>
      </c>
      <c r="CG136" t="str">
        <f t="shared" si="224"/>
        <v>0</v>
      </c>
      <c r="CH136" t="str">
        <f t="shared" si="225"/>
        <v>0</v>
      </c>
      <c r="CI136" t="str">
        <f t="shared" si="226"/>
        <v>0</v>
      </c>
      <c r="CJ136" t="str">
        <f t="shared" si="227"/>
        <v>0</v>
      </c>
      <c r="CK136" t="str">
        <f t="shared" si="228"/>
        <v>0</v>
      </c>
      <c r="CL136" t="str">
        <f t="shared" si="229"/>
        <v>0</v>
      </c>
      <c r="CM136" t="str">
        <f t="shared" si="230"/>
        <v>0</v>
      </c>
      <c r="CN136" t="str">
        <f t="shared" si="231"/>
        <v>0</v>
      </c>
      <c r="CO136" t="str">
        <f t="shared" si="232"/>
        <v>0</v>
      </c>
      <c r="CP136" t="str">
        <f t="shared" si="233"/>
        <v>0</v>
      </c>
      <c r="CQ136" t="str">
        <f t="shared" si="234"/>
        <v>0</v>
      </c>
      <c r="CR136" t="str">
        <f t="shared" si="235"/>
        <v>0</v>
      </c>
      <c r="CS136" t="str">
        <f t="shared" si="236"/>
        <v>0</v>
      </c>
      <c r="CT136" t="str">
        <f t="shared" si="237"/>
        <v>0</v>
      </c>
      <c r="CU136" t="str">
        <f t="shared" si="238"/>
        <v>0</v>
      </c>
      <c r="CV136" t="str">
        <f t="shared" si="239"/>
        <v>0</v>
      </c>
      <c r="CW136" t="str">
        <f t="shared" si="240"/>
        <v>0</v>
      </c>
      <c r="CX136" t="str">
        <f t="shared" si="241"/>
        <v>0</v>
      </c>
      <c r="CY136" t="str">
        <f t="shared" si="242"/>
        <v>0</v>
      </c>
      <c r="CZ136" t="str">
        <f t="shared" si="243"/>
        <v>0</v>
      </c>
      <c r="DA136" t="str">
        <f t="shared" si="143"/>
        <v>0</v>
      </c>
      <c r="DB136" t="str">
        <f t="shared" si="244"/>
        <v>0</v>
      </c>
      <c r="DC136" t="str">
        <f t="shared" si="245"/>
        <v>0</v>
      </c>
      <c r="DD136" t="str">
        <f t="shared" si="246"/>
        <v>0</v>
      </c>
      <c r="DE136" t="str">
        <f t="shared" si="247"/>
        <v>0</v>
      </c>
      <c r="DF136" t="str">
        <f t="shared" si="248"/>
        <v>0</v>
      </c>
      <c r="DG136" t="str">
        <f t="shared" si="249"/>
        <v>0</v>
      </c>
      <c r="DH136" t="str">
        <f>IF(ISNUMBER(SEARCH("menghindari dorongan fisik,",B136)),"1","0")</f>
        <v>0</v>
      </c>
      <c r="DI136" t="str">
        <f t="shared" si="250"/>
        <v>0</v>
      </c>
      <c r="DJ136" t="str">
        <f t="shared" si="251"/>
        <v>0</v>
      </c>
      <c r="DK136" t="str">
        <f t="shared" si="252"/>
        <v>0</v>
      </c>
      <c r="DL136" t="str">
        <f t="shared" si="253"/>
        <v>0</v>
      </c>
      <c r="DM136" t="str">
        <f t="shared" si="254"/>
        <v>0</v>
      </c>
      <c r="DN136" t="str">
        <f t="shared" si="255"/>
        <v>0</v>
      </c>
      <c r="DO136" t="str">
        <f t="shared" si="256"/>
        <v>0</v>
      </c>
      <c r="DP136" t="str">
        <f t="shared" si="257"/>
        <v>0</v>
      </c>
      <c r="DQ136" t="str">
        <f t="shared" si="258"/>
        <v>0</v>
      </c>
      <c r="DR136" t="str">
        <f t="shared" si="259"/>
        <v>0</v>
      </c>
      <c r="DS136" t="str">
        <f t="shared" si="260"/>
        <v>0</v>
      </c>
      <c r="DT136" t="str">
        <f t="shared" si="261"/>
        <v>0</v>
      </c>
      <c r="DU136" t="str">
        <f t="shared" si="262"/>
        <v>0</v>
      </c>
      <c r="DV136" t="str">
        <f t="shared" si="263"/>
        <v>0</v>
      </c>
      <c r="DW136" t="str">
        <f t="shared" si="264"/>
        <v>0</v>
      </c>
      <c r="DX136" t="str">
        <f t="shared" si="265"/>
        <v>0</v>
      </c>
      <c r="DY136" t="str">
        <f t="shared" si="266"/>
        <v>0</v>
      </c>
      <c r="DZ136" t="str">
        <f t="shared" si="267"/>
        <v>0</v>
      </c>
      <c r="EA136" t="str">
        <f t="shared" si="268"/>
        <v>0</v>
      </c>
      <c r="EB136" t="str">
        <f t="shared" si="269"/>
        <v>0</v>
      </c>
      <c r="EC136" t="str">
        <f t="shared" si="270"/>
        <v>0</v>
      </c>
      <c r="ED136" t="str">
        <f t="shared" si="271"/>
        <v>0</v>
      </c>
      <c r="EE136" t="str">
        <f t="shared" si="272"/>
        <v>0</v>
      </c>
      <c r="EF136" t="str">
        <f t="shared" si="273"/>
        <v>0</v>
      </c>
      <c r="EG136" t="str">
        <f t="shared" si="274"/>
        <v>0</v>
      </c>
      <c r="EH136" t="str">
        <f t="shared" si="275"/>
        <v>0</v>
      </c>
      <c r="EI136" t="str">
        <f t="shared" si="276"/>
        <v>0</v>
      </c>
      <c r="EJ136" t="str">
        <f t="shared" si="277"/>
        <v>0</v>
      </c>
      <c r="EK136" t="str">
        <f t="shared" si="278"/>
        <v>0</v>
      </c>
      <c r="EL136" t="str">
        <f t="shared" si="279"/>
        <v>0</v>
      </c>
      <c r="EM136" t="str">
        <f t="shared" si="280"/>
        <v>0</v>
      </c>
      <c r="EN136" t="str">
        <f t="shared" si="281"/>
        <v>0</v>
      </c>
    </row>
    <row r="137" spans="1:144" ht="39.950000000000003" customHeight="1" x14ac:dyDescent="0.25">
      <c r="A137" t="s">
        <v>270</v>
      </c>
      <c r="C137" t="str">
        <f t="shared" si="282"/>
        <v>0</v>
      </c>
      <c r="D137" t="str">
        <f t="shared" si="144"/>
        <v>0</v>
      </c>
      <c r="E137" t="str">
        <f t="shared" si="145"/>
        <v>0</v>
      </c>
      <c r="F137" t="str">
        <f t="shared" si="146"/>
        <v>0</v>
      </c>
      <c r="G137" t="str">
        <f t="shared" si="147"/>
        <v>0</v>
      </c>
      <c r="H137" t="str">
        <f t="shared" si="148"/>
        <v>0</v>
      </c>
      <c r="I137" t="str">
        <f t="shared" si="149"/>
        <v>0</v>
      </c>
      <c r="J137" t="str">
        <f t="shared" si="150"/>
        <v>0</v>
      </c>
      <c r="K137" t="str">
        <f t="shared" si="151"/>
        <v>0</v>
      </c>
      <c r="L137" t="str">
        <f t="shared" si="152"/>
        <v>0</v>
      </c>
      <c r="M137" t="str">
        <f t="shared" si="153"/>
        <v>0</v>
      </c>
      <c r="N137" t="str">
        <f t="shared" si="154"/>
        <v>0</v>
      </c>
      <c r="O137" t="str">
        <f t="shared" si="155"/>
        <v>0</v>
      </c>
      <c r="P137" t="str">
        <f t="shared" si="156"/>
        <v>0</v>
      </c>
      <c r="Q137" t="str">
        <f t="shared" si="157"/>
        <v>0</v>
      </c>
      <c r="R137" t="str">
        <f t="shared" si="158"/>
        <v>0</v>
      </c>
      <c r="S137" t="str">
        <f t="shared" si="159"/>
        <v>0</v>
      </c>
      <c r="T137" t="str">
        <f t="shared" si="160"/>
        <v>0</v>
      </c>
      <c r="U137" t="str">
        <f t="shared" si="161"/>
        <v>0</v>
      </c>
      <c r="V137" t="str">
        <f t="shared" si="162"/>
        <v>0</v>
      </c>
      <c r="W137" t="str">
        <f t="shared" si="163"/>
        <v>0</v>
      </c>
      <c r="X137" t="str">
        <f t="shared" si="164"/>
        <v>0</v>
      </c>
      <c r="Y137" t="str">
        <f t="shared" si="165"/>
        <v>0</v>
      </c>
      <c r="Z137" t="str">
        <f t="shared" si="166"/>
        <v>0</v>
      </c>
      <c r="AA137" t="str">
        <f t="shared" si="167"/>
        <v>0</v>
      </c>
      <c r="AB137" t="str">
        <f t="shared" si="168"/>
        <v>0</v>
      </c>
      <c r="AC137" t="str">
        <f t="shared" si="169"/>
        <v>0</v>
      </c>
      <c r="AD137" t="str">
        <f t="shared" si="170"/>
        <v>0</v>
      </c>
      <c r="AE137" t="str">
        <f t="shared" si="171"/>
        <v>0</v>
      </c>
      <c r="AF137" t="str">
        <f t="shared" si="172"/>
        <v>0</v>
      </c>
      <c r="AG137" t="str">
        <f t="shared" si="173"/>
        <v>0</v>
      </c>
      <c r="AH137" t="str">
        <f t="shared" si="174"/>
        <v>0</v>
      </c>
      <c r="AI137" t="str">
        <f t="shared" si="175"/>
        <v>0</v>
      </c>
      <c r="AJ137" t="str">
        <f t="shared" si="176"/>
        <v>0</v>
      </c>
      <c r="AK137" t="str">
        <f t="shared" si="177"/>
        <v>0</v>
      </c>
      <c r="AL137" t="str">
        <f t="shared" si="178"/>
        <v>0</v>
      </c>
      <c r="AM137" t="str">
        <f t="shared" si="179"/>
        <v>0</v>
      </c>
      <c r="AN137" t="str">
        <f t="shared" si="180"/>
        <v>0</v>
      </c>
      <c r="AO137" t="str">
        <f t="shared" si="181"/>
        <v>0</v>
      </c>
      <c r="AP137" t="str">
        <f t="shared" si="182"/>
        <v>0</v>
      </c>
      <c r="AQ137" t="str">
        <f t="shared" si="183"/>
        <v>0</v>
      </c>
      <c r="AR137" t="str">
        <f t="shared" si="184"/>
        <v>0</v>
      </c>
      <c r="AS137" t="str">
        <f t="shared" si="185"/>
        <v>0</v>
      </c>
      <c r="AT137" t="str">
        <f t="shared" si="186"/>
        <v>0</v>
      </c>
      <c r="AU137" t="str">
        <f t="shared" si="187"/>
        <v>0</v>
      </c>
      <c r="AV137" t="str">
        <f t="shared" si="188"/>
        <v>0</v>
      </c>
      <c r="AW137" t="str">
        <f t="shared" si="189"/>
        <v>0</v>
      </c>
      <c r="AX137" t="str">
        <f t="shared" si="190"/>
        <v>0</v>
      </c>
      <c r="AY137" t="str">
        <f t="shared" si="191"/>
        <v>0</v>
      </c>
      <c r="AZ137" t="str">
        <f t="shared" si="192"/>
        <v>0</v>
      </c>
      <c r="BA137" t="str">
        <f t="shared" si="193"/>
        <v>0</v>
      </c>
      <c r="BB137" t="str">
        <f t="shared" si="194"/>
        <v>0</v>
      </c>
      <c r="BC137" t="str">
        <f t="shared" si="195"/>
        <v>0</v>
      </c>
      <c r="BD137" t="str">
        <f t="shared" si="196"/>
        <v>0</v>
      </c>
      <c r="BE137" t="str">
        <f t="shared" si="197"/>
        <v>0</v>
      </c>
      <c r="BF137" t="str">
        <f t="shared" si="198"/>
        <v>0</v>
      </c>
      <c r="BG137" t="str">
        <f t="shared" si="199"/>
        <v>0</v>
      </c>
      <c r="BH137" t="str">
        <f t="shared" si="200"/>
        <v>0</v>
      </c>
      <c r="BI137" t="str">
        <f t="shared" si="201"/>
        <v>0</v>
      </c>
      <c r="BJ137" t="str">
        <f t="shared" si="202"/>
        <v>0</v>
      </c>
      <c r="BK137" t="str">
        <f t="shared" si="203"/>
        <v>0</v>
      </c>
      <c r="BL137" t="str">
        <f t="shared" si="204"/>
        <v>0</v>
      </c>
      <c r="BM137" t="str">
        <f t="shared" si="205"/>
        <v>0</v>
      </c>
      <c r="BN137" t="str">
        <f t="shared" si="206"/>
        <v>0</v>
      </c>
      <c r="BO137" t="str">
        <f t="shared" si="207"/>
        <v>0</v>
      </c>
      <c r="BP137" t="str">
        <f t="shared" si="208"/>
        <v>0</v>
      </c>
      <c r="BQ137" t="str">
        <f t="shared" si="209"/>
        <v>0</v>
      </c>
      <c r="BR137" t="str">
        <f t="shared" si="210"/>
        <v>0</v>
      </c>
      <c r="BS137" t="str">
        <f t="shared" si="211"/>
        <v>0</v>
      </c>
      <c r="BT137" t="str">
        <f t="shared" si="212"/>
        <v>0</v>
      </c>
      <c r="BU137" t="str">
        <f t="shared" si="213"/>
        <v>0</v>
      </c>
      <c r="BV137" t="str">
        <f t="shared" si="214"/>
        <v>0</v>
      </c>
      <c r="BW137" t="str">
        <f t="shared" si="215"/>
        <v>0</v>
      </c>
      <c r="BX137" t="str">
        <f t="shared" si="142"/>
        <v>0</v>
      </c>
      <c r="BY137" t="str">
        <f t="shared" si="216"/>
        <v>0</v>
      </c>
      <c r="BZ137" t="str">
        <f t="shared" si="217"/>
        <v>0</v>
      </c>
      <c r="CA137" t="str">
        <f t="shared" si="218"/>
        <v>0</v>
      </c>
      <c r="CB137" t="str">
        <f t="shared" si="219"/>
        <v>0</v>
      </c>
      <c r="CC137" t="str">
        <f t="shared" si="220"/>
        <v>0</v>
      </c>
      <c r="CD137" t="str">
        <f t="shared" si="221"/>
        <v>0</v>
      </c>
      <c r="CE137" t="str">
        <f t="shared" si="222"/>
        <v>0</v>
      </c>
      <c r="CF137" t="str">
        <f t="shared" si="223"/>
        <v>0</v>
      </c>
      <c r="CG137" t="str">
        <f t="shared" si="224"/>
        <v>0</v>
      </c>
      <c r="CH137" t="str">
        <f t="shared" si="225"/>
        <v>0</v>
      </c>
      <c r="CI137" t="str">
        <f t="shared" si="226"/>
        <v>0</v>
      </c>
      <c r="CJ137" t="str">
        <f t="shared" si="227"/>
        <v>0</v>
      </c>
      <c r="CK137" t="str">
        <f t="shared" si="228"/>
        <v>0</v>
      </c>
      <c r="CL137" t="str">
        <f t="shared" si="229"/>
        <v>0</v>
      </c>
      <c r="CM137" t="str">
        <f t="shared" si="230"/>
        <v>0</v>
      </c>
      <c r="CN137" t="str">
        <f t="shared" si="231"/>
        <v>0</v>
      </c>
      <c r="CO137" t="str">
        <f t="shared" si="232"/>
        <v>0</v>
      </c>
      <c r="CP137" t="str">
        <f t="shared" si="233"/>
        <v>0</v>
      </c>
      <c r="CQ137" t="str">
        <f t="shared" si="234"/>
        <v>0</v>
      </c>
      <c r="CR137" t="str">
        <f t="shared" si="235"/>
        <v>0</v>
      </c>
      <c r="CS137" t="str">
        <f t="shared" si="236"/>
        <v>0</v>
      </c>
      <c r="CT137" t="str">
        <f t="shared" si="237"/>
        <v>0</v>
      </c>
      <c r="CU137" t="str">
        <f t="shared" si="238"/>
        <v>0</v>
      </c>
      <c r="CV137" t="str">
        <f t="shared" si="239"/>
        <v>0</v>
      </c>
      <c r="CW137" t="str">
        <f t="shared" si="240"/>
        <v>0</v>
      </c>
      <c r="CX137" t="str">
        <f t="shared" si="241"/>
        <v>0</v>
      </c>
      <c r="CY137" t="str">
        <f t="shared" si="242"/>
        <v>0</v>
      </c>
      <c r="CZ137" t="str">
        <f t="shared" si="243"/>
        <v>0</v>
      </c>
      <c r="DA137" t="str">
        <f t="shared" si="143"/>
        <v>0</v>
      </c>
      <c r="DB137" t="str">
        <f t="shared" si="244"/>
        <v>0</v>
      </c>
      <c r="DC137" t="str">
        <f t="shared" si="245"/>
        <v>0</v>
      </c>
      <c r="DD137" t="str">
        <f t="shared" si="246"/>
        <v>0</v>
      </c>
      <c r="DE137" t="str">
        <f t="shared" si="247"/>
        <v>0</v>
      </c>
      <c r="DF137" t="str">
        <f t="shared" si="248"/>
        <v>0</v>
      </c>
      <c r="DG137" t="str">
        <f t="shared" si="249"/>
        <v>0</v>
      </c>
      <c r="DH137" t="str">
        <f>IF(ISNUMBER(SEARCH("menghindari dorongan fisik,",B137)),"1","0")</f>
        <v>0</v>
      </c>
      <c r="DI137" t="str">
        <f t="shared" si="250"/>
        <v>0</v>
      </c>
      <c r="DJ137" t="str">
        <f t="shared" si="251"/>
        <v>0</v>
      </c>
      <c r="DK137" t="str">
        <f t="shared" si="252"/>
        <v>0</v>
      </c>
      <c r="DL137" t="str">
        <f t="shared" si="253"/>
        <v>0</v>
      </c>
      <c r="DM137" t="str">
        <f t="shared" si="254"/>
        <v>0</v>
      </c>
      <c r="DN137" t="str">
        <f t="shared" si="255"/>
        <v>0</v>
      </c>
      <c r="DO137" t="str">
        <f t="shared" si="256"/>
        <v>0</v>
      </c>
      <c r="DP137" t="str">
        <f t="shared" si="257"/>
        <v>0</v>
      </c>
      <c r="DQ137" t="str">
        <f t="shared" si="258"/>
        <v>0</v>
      </c>
      <c r="DR137" t="str">
        <f t="shared" si="259"/>
        <v>0</v>
      </c>
      <c r="DS137" t="str">
        <f t="shared" si="260"/>
        <v>0</v>
      </c>
      <c r="DT137" t="str">
        <f t="shared" si="261"/>
        <v>0</v>
      </c>
      <c r="DU137" t="str">
        <f t="shared" si="262"/>
        <v>0</v>
      </c>
      <c r="DV137" t="str">
        <f t="shared" si="263"/>
        <v>0</v>
      </c>
      <c r="DW137" t="str">
        <f t="shared" si="264"/>
        <v>0</v>
      </c>
      <c r="DX137" t="str">
        <f t="shared" si="265"/>
        <v>0</v>
      </c>
      <c r="DY137" t="str">
        <f t="shared" si="266"/>
        <v>0</v>
      </c>
      <c r="DZ137" t="str">
        <f t="shared" si="267"/>
        <v>0</v>
      </c>
      <c r="EA137" t="str">
        <f t="shared" si="268"/>
        <v>0</v>
      </c>
      <c r="EB137" t="str">
        <f t="shared" si="269"/>
        <v>0</v>
      </c>
      <c r="EC137" t="str">
        <f t="shared" si="270"/>
        <v>0</v>
      </c>
      <c r="ED137" t="str">
        <f t="shared" si="271"/>
        <v>0</v>
      </c>
      <c r="EE137" t="str">
        <f t="shared" si="272"/>
        <v>0</v>
      </c>
      <c r="EF137" t="str">
        <f t="shared" si="273"/>
        <v>0</v>
      </c>
      <c r="EG137" t="str">
        <f t="shared" si="274"/>
        <v>0</v>
      </c>
      <c r="EH137" t="str">
        <f t="shared" si="275"/>
        <v>0</v>
      </c>
      <c r="EI137" t="str">
        <f t="shared" si="276"/>
        <v>0</v>
      </c>
      <c r="EJ137" t="str">
        <f t="shared" si="277"/>
        <v>0</v>
      </c>
      <c r="EK137" t="str">
        <f t="shared" si="278"/>
        <v>0</v>
      </c>
      <c r="EL137" t="str">
        <f t="shared" si="279"/>
        <v>0</v>
      </c>
      <c r="EM137" t="str">
        <f t="shared" si="280"/>
        <v>0</v>
      </c>
      <c r="EN137" t="str">
        <f t="shared" si="281"/>
        <v>0</v>
      </c>
    </row>
    <row r="138" spans="1:144" ht="39.950000000000003" customHeight="1" x14ac:dyDescent="0.25">
      <c r="A138" t="s">
        <v>271</v>
      </c>
      <c r="C138" t="str">
        <f t="shared" si="282"/>
        <v>0</v>
      </c>
      <c r="D138" t="str">
        <f t="shared" si="144"/>
        <v>0</v>
      </c>
      <c r="E138" t="str">
        <f t="shared" si="145"/>
        <v>0</v>
      </c>
      <c r="F138" t="str">
        <f t="shared" si="146"/>
        <v>0</v>
      </c>
      <c r="G138" t="str">
        <f t="shared" si="147"/>
        <v>0</v>
      </c>
      <c r="H138" t="str">
        <f t="shared" si="148"/>
        <v>0</v>
      </c>
      <c r="I138" t="str">
        <f t="shared" si="149"/>
        <v>0</v>
      </c>
      <c r="J138" t="str">
        <f t="shared" si="150"/>
        <v>0</v>
      </c>
      <c r="K138" t="str">
        <f t="shared" si="151"/>
        <v>0</v>
      </c>
      <c r="L138" t="str">
        <f t="shared" si="152"/>
        <v>0</v>
      </c>
      <c r="M138" t="str">
        <f t="shared" si="153"/>
        <v>0</v>
      </c>
      <c r="N138" t="str">
        <f t="shared" si="154"/>
        <v>0</v>
      </c>
      <c r="O138" t="str">
        <f t="shared" si="155"/>
        <v>0</v>
      </c>
      <c r="P138" t="str">
        <f t="shared" si="156"/>
        <v>0</v>
      </c>
      <c r="Q138" t="str">
        <f t="shared" si="157"/>
        <v>0</v>
      </c>
      <c r="R138" t="str">
        <f t="shared" si="158"/>
        <v>0</v>
      </c>
      <c r="S138" t="str">
        <f t="shared" si="159"/>
        <v>0</v>
      </c>
      <c r="T138" t="str">
        <f t="shared" si="160"/>
        <v>0</v>
      </c>
      <c r="U138" t="str">
        <f t="shared" si="161"/>
        <v>0</v>
      </c>
      <c r="V138" t="str">
        <f t="shared" si="162"/>
        <v>0</v>
      </c>
      <c r="W138" t="str">
        <f t="shared" si="163"/>
        <v>0</v>
      </c>
      <c r="X138" t="str">
        <f t="shared" si="164"/>
        <v>0</v>
      </c>
      <c r="Y138" t="str">
        <f t="shared" si="165"/>
        <v>0</v>
      </c>
      <c r="Z138" t="str">
        <f t="shared" si="166"/>
        <v>0</v>
      </c>
      <c r="AA138" t="str">
        <f t="shared" si="167"/>
        <v>0</v>
      </c>
      <c r="AB138" t="str">
        <f t="shared" si="168"/>
        <v>0</v>
      </c>
      <c r="AC138" t="str">
        <f t="shared" si="169"/>
        <v>0</v>
      </c>
      <c r="AD138" t="str">
        <f t="shared" si="170"/>
        <v>0</v>
      </c>
      <c r="AE138" t="str">
        <f t="shared" si="171"/>
        <v>0</v>
      </c>
      <c r="AF138" t="str">
        <f t="shared" si="172"/>
        <v>0</v>
      </c>
      <c r="AG138" t="str">
        <f t="shared" si="173"/>
        <v>0</v>
      </c>
      <c r="AH138" t="str">
        <f t="shared" si="174"/>
        <v>0</v>
      </c>
      <c r="AI138" t="str">
        <f t="shared" si="175"/>
        <v>0</v>
      </c>
      <c r="AJ138" t="str">
        <f t="shared" si="176"/>
        <v>0</v>
      </c>
      <c r="AK138" t="str">
        <f t="shared" si="177"/>
        <v>0</v>
      </c>
      <c r="AL138" t="str">
        <f t="shared" si="178"/>
        <v>0</v>
      </c>
      <c r="AM138" t="str">
        <f t="shared" si="179"/>
        <v>0</v>
      </c>
      <c r="AN138" t="str">
        <f t="shared" si="180"/>
        <v>0</v>
      </c>
      <c r="AO138" t="str">
        <f t="shared" si="181"/>
        <v>0</v>
      </c>
      <c r="AP138" t="str">
        <f t="shared" si="182"/>
        <v>0</v>
      </c>
      <c r="AQ138" t="str">
        <f t="shared" si="183"/>
        <v>0</v>
      </c>
      <c r="AR138" t="str">
        <f t="shared" si="184"/>
        <v>0</v>
      </c>
      <c r="AS138" t="str">
        <f t="shared" si="185"/>
        <v>0</v>
      </c>
      <c r="AT138" t="str">
        <f t="shared" si="186"/>
        <v>0</v>
      </c>
      <c r="AU138" t="str">
        <f t="shared" si="187"/>
        <v>0</v>
      </c>
      <c r="AV138" t="str">
        <f t="shared" si="188"/>
        <v>0</v>
      </c>
      <c r="AW138" t="str">
        <f t="shared" si="189"/>
        <v>0</v>
      </c>
      <c r="AX138" t="str">
        <f t="shared" si="190"/>
        <v>0</v>
      </c>
      <c r="AY138" t="str">
        <f t="shared" si="191"/>
        <v>0</v>
      </c>
      <c r="AZ138" t="str">
        <f t="shared" si="192"/>
        <v>0</v>
      </c>
      <c r="BA138" t="str">
        <f t="shared" si="193"/>
        <v>0</v>
      </c>
      <c r="BB138" t="str">
        <f t="shared" si="194"/>
        <v>0</v>
      </c>
      <c r="BC138" t="str">
        <f t="shared" si="195"/>
        <v>0</v>
      </c>
      <c r="BD138" t="str">
        <f t="shared" si="196"/>
        <v>0</v>
      </c>
      <c r="BE138" t="str">
        <f t="shared" si="197"/>
        <v>0</v>
      </c>
      <c r="BF138" t="str">
        <f t="shared" si="198"/>
        <v>0</v>
      </c>
      <c r="BG138" t="str">
        <f t="shared" si="199"/>
        <v>0</v>
      </c>
      <c r="BH138" t="str">
        <f t="shared" si="200"/>
        <v>0</v>
      </c>
      <c r="BI138" t="str">
        <f t="shared" si="201"/>
        <v>0</v>
      </c>
      <c r="BJ138" t="str">
        <f t="shared" si="202"/>
        <v>0</v>
      </c>
      <c r="BK138" t="str">
        <f t="shared" si="203"/>
        <v>0</v>
      </c>
      <c r="BL138" t="str">
        <f t="shared" si="204"/>
        <v>0</v>
      </c>
      <c r="BM138" t="str">
        <f t="shared" si="205"/>
        <v>0</v>
      </c>
      <c r="BN138" t="str">
        <f t="shared" si="206"/>
        <v>0</v>
      </c>
      <c r="BO138" t="str">
        <f t="shared" si="207"/>
        <v>0</v>
      </c>
      <c r="BP138" t="str">
        <f t="shared" si="208"/>
        <v>0</v>
      </c>
      <c r="BQ138" t="str">
        <f t="shared" si="209"/>
        <v>0</v>
      </c>
      <c r="BR138" t="str">
        <f t="shared" si="210"/>
        <v>0</v>
      </c>
      <c r="BS138" t="str">
        <f t="shared" si="211"/>
        <v>0</v>
      </c>
      <c r="BT138" t="str">
        <f t="shared" si="212"/>
        <v>0</v>
      </c>
      <c r="BU138" t="str">
        <f t="shared" si="213"/>
        <v>0</v>
      </c>
      <c r="BV138" t="str">
        <f t="shared" si="214"/>
        <v>0</v>
      </c>
      <c r="BW138" t="str">
        <f t="shared" si="215"/>
        <v>0</v>
      </c>
      <c r="BX138" t="str">
        <f t="shared" si="142"/>
        <v>0</v>
      </c>
      <c r="BY138" t="str">
        <f t="shared" si="216"/>
        <v>0</v>
      </c>
      <c r="BZ138" t="str">
        <f t="shared" si="217"/>
        <v>0</v>
      </c>
      <c r="CA138" t="str">
        <f t="shared" si="218"/>
        <v>0</v>
      </c>
      <c r="CB138" t="str">
        <f t="shared" si="219"/>
        <v>0</v>
      </c>
      <c r="CC138" t="str">
        <f t="shared" si="220"/>
        <v>0</v>
      </c>
      <c r="CD138" t="str">
        <f t="shared" si="221"/>
        <v>0</v>
      </c>
      <c r="CE138" t="str">
        <f t="shared" si="222"/>
        <v>0</v>
      </c>
      <c r="CF138" t="str">
        <f t="shared" si="223"/>
        <v>0</v>
      </c>
      <c r="CG138" t="str">
        <f t="shared" si="224"/>
        <v>0</v>
      </c>
      <c r="CH138" t="str">
        <f t="shared" si="225"/>
        <v>0</v>
      </c>
      <c r="CI138" t="str">
        <f t="shared" si="226"/>
        <v>0</v>
      </c>
      <c r="CJ138" t="str">
        <f t="shared" si="227"/>
        <v>0</v>
      </c>
      <c r="CK138" t="str">
        <f t="shared" si="228"/>
        <v>0</v>
      </c>
      <c r="CL138" t="str">
        <f t="shared" si="229"/>
        <v>0</v>
      </c>
      <c r="CM138" t="str">
        <f t="shared" si="230"/>
        <v>0</v>
      </c>
      <c r="CN138" t="str">
        <f t="shared" si="231"/>
        <v>0</v>
      </c>
      <c r="CO138" t="str">
        <f t="shared" si="232"/>
        <v>0</v>
      </c>
      <c r="CP138" t="str">
        <f t="shared" si="233"/>
        <v>0</v>
      </c>
      <c r="CQ138" t="str">
        <f t="shared" si="234"/>
        <v>0</v>
      </c>
      <c r="CR138" t="str">
        <f t="shared" si="235"/>
        <v>0</v>
      </c>
      <c r="CS138" t="str">
        <f t="shared" si="236"/>
        <v>0</v>
      </c>
      <c r="CT138" t="str">
        <f t="shared" si="237"/>
        <v>0</v>
      </c>
      <c r="CU138" t="str">
        <f t="shared" si="238"/>
        <v>0</v>
      </c>
      <c r="CV138" t="str">
        <f t="shared" si="239"/>
        <v>0</v>
      </c>
      <c r="CW138" t="str">
        <f t="shared" si="240"/>
        <v>0</v>
      </c>
      <c r="CX138" t="str">
        <f t="shared" si="241"/>
        <v>0</v>
      </c>
      <c r="CY138" t="str">
        <f t="shared" si="242"/>
        <v>0</v>
      </c>
      <c r="CZ138" t="str">
        <f t="shared" si="243"/>
        <v>0</v>
      </c>
      <c r="DA138" t="str">
        <f t="shared" si="143"/>
        <v>0</v>
      </c>
      <c r="DB138" t="str">
        <f t="shared" si="244"/>
        <v>0</v>
      </c>
      <c r="DC138" t="str">
        <f t="shared" si="245"/>
        <v>0</v>
      </c>
      <c r="DD138" t="str">
        <f t="shared" si="246"/>
        <v>0</v>
      </c>
      <c r="DE138" t="str">
        <f t="shared" si="247"/>
        <v>0</v>
      </c>
      <c r="DF138" t="str">
        <f t="shared" si="248"/>
        <v>0</v>
      </c>
      <c r="DG138" t="str">
        <f t="shared" si="249"/>
        <v>0</v>
      </c>
      <c r="DH138" t="str">
        <f>IF(ISNUMBER(SEARCH("menghindari dorongan fisik,",B138)),"1","0")</f>
        <v>0</v>
      </c>
      <c r="DI138" t="str">
        <f t="shared" si="250"/>
        <v>0</v>
      </c>
      <c r="DJ138" t="str">
        <f t="shared" si="251"/>
        <v>0</v>
      </c>
      <c r="DK138" t="str">
        <f t="shared" si="252"/>
        <v>0</v>
      </c>
      <c r="DL138" t="str">
        <f t="shared" si="253"/>
        <v>0</v>
      </c>
      <c r="DM138" t="str">
        <f t="shared" si="254"/>
        <v>0</v>
      </c>
      <c r="DN138" t="str">
        <f t="shared" si="255"/>
        <v>0</v>
      </c>
      <c r="DO138" t="str">
        <f t="shared" si="256"/>
        <v>0</v>
      </c>
      <c r="DP138" t="str">
        <f t="shared" si="257"/>
        <v>0</v>
      </c>
      <c r="DQ138" t="str">
        <f t="shared" si="258"/>
        <v>0</v>
      </c>
      <c r="DR138" t="str">
        <f t="shared" si="259"/>
        <v>0</v>
      </c>
      <c r="DS138" t="str">
        <f t="shared" si="260"/>
        <v>0</v>
      </c>
      <c r="DT138" t="str">
        <f t="shared" si="261"/>
        <v>0</v>
      </c>
      <c r="DU138" t="str">
        <f t="shared" si="262"/>
        <v>0</v>
      </c>
      <c r="DV138" t="str">
        <f t="shared" si="263"/>
        <v>0</v>
      </c>
      <c r="DW138" t="str">
        <f t="shared" si="264"/>
        <v>0</v>
      </c>
      <c r="DX138" t="str">
        <f t="shared" si="265"/>
        <v>0</v>
      </c>
      <c r="DY138" t="str">
        <f t="shared" si="266"/>
        <v>0</v>
      </c>
      <c r="DZ138" t="str">
        <f t="shared" si="267"/>
        <v>0</v>
      </c>
      <c r="EA138" t="str">
        <f t="shared" si="268"/>
        <v>0</v>
      </c>
      <c r="EB138" t="str">
        <f t="shared" si="269"/>
        <v>0</v>
      </c>
      <c r="EC138" t="str">
        <f t="shared" si="270"/>
        <v>0</v>
      </c>
      <c r="ED138" t="str">
        <f t="shared" si="271"/>
        <v>0</v>
      </c>
      <c r="EE138" t="str">
        <f t="shared" si="272"/>
        <v>0</v>
      </c>
      <c r="EF138" t="str">
        <f t="shared" si="273"/>
        <v>0</v>
      </c>
      <c r="EG138" t="str">
        <f t="shared" si="274"/>
        <v>0</v>
      </c>
      <c r="EH138" t="str">
        <f t="shared" si="275"/>
        <v>0</v>
      </c>
      <c r="EI138" t="str">
        <f t="shared" si="276"/>
        <v>0</v>
      </c>
      <c r="EJ138" t="str">
        <f t="shared" si="277"/>
        <v>0</v>
      </c>
      <c r="EK138" t="str">
        <f t="shared" si="278"/>
        <v>0</v>
      </c>
      <c r="EL138" t="str">
        <f t="shared" si="279"/>
        <v>0</v>
      </c>
      <c r="EM138" t="str">
        <f t="shared" si="280"/>
        <v>0</v>
      </c>
      <c r="EN138" t="str">
        <f t="shared" si="281"/>
        <v>0</v>
      </c>
    </row>
    <row r="139" spans="1:144" ht="39.950000000000003" customHeight="1" x14ac:dyDescent="0.25">
      <c r="A139" t="s">
        <v>272</v>
      </c>
      <c r="C139" t="str">
        <f t="shared" si="282"/>
        <v>0</v>
      </c>
      <c r="D139" t="str">
        <f t="shared" si="144"/>
        <v>0</v>
      </c>
      <c r="E139" t="str">
        <f t="shared" si="145"/>
        <v>0</v>
      </c>
      <c r="F139" t="str">
        <f t="shared" si="146"/>
        <v>0</v>
      </c>
      <c r="G139" t="str">
        <f t="shared" si="147"/>
        <v>0</v>
      </c>
      <c r="H139" t="str">
        <f t="shared" si="148"/>
        <v>0</v>
      </c>
      <c r="I139" t="str">
        <f t="shared" si="149"/>
        <v>0</v>
      </c>
      <c r="J139" t="str">
        <f t="shared" si="150"/>
        <v>0</v>
      </c>
      <c r="K139" t="str">
        <f t="shared" si="151"/>
        <v>0</v>
      </c>
      <c r="L139" t="str">
        <f t="shared" si="152"/>
        <v>0</v>
      </c>
      <c r="M139" t="str">
        <f t="shared" si="153"/>
        <v>0</v>
      </c>
      <c r="N139" t="str">
        <f t="shared" si="154"/>
        <v>0</v>
      </c>
      <c r="O139" t="str">
        <f t="shared" si="155"/>
        <v>0</v>
      </c>
      <c r="P139" t="str">
        <f t="shared" si="156"/>
        <v>0</v>
      </c>
      <c r="Q139" t="str">
        <f t="shared" si="157"/>
        <v>0</v>
      </c>
      <c r="R139" t="str">
        <f t="shared" si="158"/>
        <v>0</v>
      </c>
      <c r="S139" t="str">
        <f t="shared" si="159"/>
        <v>0</v>
      </c>
      <c r="T139" t="str">
        <f t="shared" si="160"/>
        <v>0</v>
      </c>
      <c r="U139" t="str">
        <f t="shared" si="161"/>
        <v>0</v>
      </c>
      <c r="V139" t="str">
        <f t="shared" si="162"/>
        <v>0</v>
      </c>
      <c r="W139" t="str">
        <f t="shared" si="163"/>
        <v>0</v>
      </c>
      <c r="X139" t="str">
        <f t="shared" si="164"/>
        <v>0</v>
      </c>
      <c r="Y139" t="str">
        <f t="shared" si="165"/>
        <v>0</v>
      </c>
      <c r="Z139" t="str">
        <f t="shared" si="166"/>
        <v>0</v>
      </c>
      <c r="AA139" t="str">
        <f t="shared" si="167"/>
        <v>0</v>
      </c>
      <c r="AB139" t="str">
        <f t="shared" si="168"/>
        <v>0</v>
      </c>
      <c r="AC139" t="str">
        <f t="shared" si="169"/>
        <v>0</v>
      </c>
      <c r="AD139" t="str">
        <f t="shared" si="170"/>
        <v>0</v>
      </c>
      <c r="AE139" t="str">
        <f t="shared" si="171"/>
        <v>0</v>
      </c>
      <c r="AF139" t="str">
        <f t="shared" si="172"/>
        <v>0</v>
      </c>
      <c r="AG139" t="str">
        <f t="shared" si="173"/>
        <v>0</v>
      </c>
      <c r="AH139" t="str">
        <f t="shared" si="174"/>
        <v>0</v>
      </c>
      <c r="AI139" t="str">
        <f t="shared" si="175"/>
        <v>0</v>
      </c>
      <c r="AJ139" t="str">
        <f t="shared" si="176"/>
        <v>0</v>
      </c>
      <c r="AK139" t="str">
        <f t="shared" si="177"/>
        <v>0</v>
      </c>
      <c r="AL139" t="str">
        <f t="shared" si="178"/>
        <v>0</v>
      </c>
      <c r="AM139" t="str">
        <f t="shared" si="179"/>
        <v>0</v>
      </c>
      <c r="AN139" t="str">
        <f t="shared" si="180"/>
        <v>0</v>
      </c>
      <c r="AO139" t="str">
        <f t="shared" si="181"/>
        <v>0</v>
      </c>
      <c r="AP139" t="str">
        <f t="shared" si="182"/>
        <v>0</v>
      </c>
      <c r="AQ139" t="str">
        <f t="shared" si="183"/>
        <v>0</v>
      </c>
      <c r="AR139" t="str">
        <f t="shared" si="184"/>
        <v>0</v>
      </c>
      <c r="AS139" t="str">
        <f t="shared" si="185"/>
        <v>0</v>
      </c>
      <c r="AT139" t="str">
        <f t="shared" si="186"/>
        <v>0</v>
      </c>
      <c r="AU139" t="str">
        <f t="shared" si="187"/>
        <v>0</v>
      </c>
      <c r="AV139" t="str">
        <f t="shared" si="188"/>
        <v>0</v>
      </c>
      <c r="AW139" t="str">
        <f t="shared" si="189"/>
        <v>0</v>
      </c>
      <c r="AX139" t="str">
        <f t="shared" si="190"/>
        <v>0</v>
      </c>
      <c r="AY139" t="str">
        <f t="shared" si="191"/>
        <v>0</v>
      </c>
      <c r="AZ139" t="str">
        <f t="shared" si="192"/>
        <v>0</v>
      </c>
      <c r="BA139" t="str">
        <f t="shared" si="193"/>
        <v>0</v>
      </c>
      <c r="BB139" t="str">
        <f t="shared" si="194"/>
        <v>0</v>
      </c>
      <c r="BC139" t="str">
        <f t="shared" si="195"/>
        <v>0</v>
      </c>
      <c r="BD139" t="str">
        <f t="shared" si="196"/>
        <v>0</v>
      </c>
      <c r="BE139" t="str">
        <f t="shared" si="197"/>
        <v>0</v>
      </c>
      <c r="BF139" t="str">
        <f t="shared" si="198"/>
        <v>0</v>
      </c>
      <c r="BG139" t="str">
        <f t="shared" si="199"/>
        <v>0</v>
      </c>
      <c r="BH139" t="str">
        <f t="shared" si="200"/>
        <v>0</v>
      </c>
      <c r="BI139" t="str">
        <f t="shared" si="201"/>
        <v>0</v>
      </c>
      <c r="BJ139" t="str">
        <f t="shared" si="202"/>
        <v>0</v>
      </c>
      <c r="BK139" t="str">
        <f t="shared" si="203"/>
        <v>0</v>
      </c>
      <c r="BL139" t="str">
        <f t="shared" si="204"/>
        <v>0</v>
      </c>
      <c r="BM139" t="str">
        <f t="shared" si="205"/>
        <v>0</v>
      </c>
      <c r="BN139" t="str">
        <f t="shared" si="206"/>
        <v>0</v>
      </c>
      <c r="BO139" t="str">
        <f t="shared" si="207"/>
        <v>0</v>
      </c>
      <c r="BP139" t="str">
        <f t="shared" si="208"/>
        <v>0</v>
      </c>
      <c r="BQ139" t="str">
        <f t="shared" si="209"/>
        <v>0</v>
      </c>
      <c r="BR139" t="str">
        <f t="shared" si="210"/>
        <v>0</v>
      </c>
      <c r="BS139" t="str">
        <f t="shared" si="211"/>
        <v>0</v>
      </c>
      <c r="BT139" t="str">
        <f t="shared" si="212"/>
        <v>0</v>
      </c>
      <c r="BU139" t="str">
        <f t="shared" si="213"/>
        <v>0</v>
      </c>
      <c r="BV139" t="str">
        <f t="shared" si="214"/>
        <v>0</v>
      </c>
      <c r="BW139" t="str">
        <f t="shared" si="215"/>
        <v>0</v>
      </c>
      <c r="BX139" t="str">
        <f t="shared" si="142"/>
        <v>0</v>
      </c>
      <c r="BY139" t="str">
        <f t="shared" si="216"/>
        <v>0</v>
      </c>
      <c r="BZ139" t="str">
        <f t="shared" si="217"/>
        <v>0</v>
      </c>
      <c r="CA139" t="str">
        <f t="shared" si="218"/>
        <v>0</v>
      </c>
      <c r="CB139" t="str">
        <f t="shared" si="219"/>
        <v>0</v>
      </c>
      <c r="CC139" t="str">
        <f t="shared" si="220"/>
        <v>0</v>
      </c>
      <c r="CD139" t="str">
        <f t="shared" si="221"/>
        <v>0</v>
      </c>
      <c r="CE139" t="str">
        <f t="shared" si="222"/>
        <v>0</v>
      </c>
      <c r="CF139" t="str">
        <f t="shared" si="223"/>
        <v>0</v>
      </c>
      <c r="CG139" t="str">
        <f t="shared" si="224"/>
        <v>0</v>
      </c>
      <c r="CH139" t="str">
        <f t="shared" si="225"/>
        <v>0</v>
      </c>
      <c r="CI139" t="str">
        <f t="shared" si="226"/>
        <v>0</v>
      </c>
      <c r="CJ139" t="str">
        <f t="shared" si="227"/>
        <v>0</v>
      </c>
      <c r="CK139" t="str">
        <f t="shared" si="228"/>
        <v>0</v>
      </c>
      <c r="CL139" t="str">
        <f t="shared" si="229"/>
        <v>0</v>
      </c>
      <c r="CM139" t="str">
        <f t="shared" si="230"/>
        <v>0</v>
      </c>
      <c r="CN139" t="str">
        <f t="shared" si="231"/>
        <v>0</v>
      </c>
      <c r="CO139" t="str">
        <f t="shared" si="232"/>
        <v>0</v>
      </c>
      <c r="CP139" t="str">
        <f t="shared" si="233"/>
        <v>0</v>
      </c>
      <c r="CQ139" t="str">
        <f t="shared" si="234"/>
        <v>0</v>
      </c>
      <c r="CR139" t="str">
        <f t="shared" si="235"/>
        <v>0</v>
      </c>
      <c r="CS139" t="str">
        <f t="shared" si="236"/>
        <v>0</v>
      </c>
      <c r="CT139" t="str">
        <f t="shared" si="237"/>
        <v>0</v>
      </c>
      <c r="CU139" t="str">
        <f t="shared" si="238"/>
        <v>0</v>
      </c>
      <c r="CV139" t="str">
        <f t="shared" si="239"/>
        <v>0</v>
      </c>
      <c r="CW139" t="str">
        <f t="shared" si="240"/>
        <v>0</v>
      </c>
      <c r="CX139" t="str">
        <f t="shared" si="241"/>
        <v>0</v>
      </c>
      <c r="CY139" t="str">
        <f t="shared" si="242"/>
        <v>0</v>
      </c>
      <c r="CZ139" t="str">
        <f t="shared" si="243"/>
        <v>0</v>
      </c>
      <c r="DA139" t="str">
        <f t="shared" si="143"/>
        <v>0</v>
      </c>
      <c r="DB139" t="str">
        <f t="shared" si="244"/>
        <v>0</v>
      </c>
      <c r="DC139" t="str">
        <f t="shared" si="245"/>
        <v>0</v>
      </c>
      <c r="DD139" t="str">
        <f t="shared" si="246"/>
        <v>0</v>
      </c>
      <c r="DE139" t="str">
        <f t="shared" si="247"/>
        <v>0</v>
      </c>
      <c r="DF139" t="str">
        <f t="shared" si="248"/>
        <v>0</v>
      </c>
      <c r="DG139" t="str">
        <f t="shared" si="249"/>
        <v>0</v>
      </c>
      <c r="DH139" t="str">
        <f>IF(ISNUMBER(SEARCH("menghindari dorongan fisik,",B139)),"1","0")</f>
        <v>0</v>
      </c>
      <c r="DI139" t="str">
        <f t="shared" si="250"/>
        <v>0</v>
      </c>
      <c r="DJ139" t="str">
        <f t="shared" si="251"/>
        <v>0</v>
      </c>
      <c r="DK139" t="str">
        <f t="shared" si="252"/>
        <v>0</v>
      </c>
      <c r="DL139" t="str">
        <f t="shared" si="253"/>
        <v>0</v>
      </c>
      <c r="DM139" t="str">
        <f t="shared" si="254"/>
        <v>0</v>
      </c>
      <c r="DN139" t="str">
        <f t="shared" si="255"/>
        <v>0</v>
      </c>
      <c r="DO139" t="str">
        <f t="shared" si="256"/>
        <v>0</v>
      </c>
      <c r="DP139" t="str">
        <f t="shared" si="257"/>
        <v>0</v>
      </c>
      <c r="DQ139" t="str">
        <f t="shared" si="258"/>
        <v>0</v>
      </c>
      <c r="DR139" t="str">
        <f t="shared" si="259"/>
        <v>0</v>
      </c>
      <c r="DS139" t="str">
        <f t="shared" si="260"/>
        <v>0</v>
      </c>
      <c r="DT139" t="str">
        <f t="shared" si="261"/>
        <v>0</v>
      </c>
      <c r="DU139" t="str">
        <f t="shared" si="262"/>
        <v>0</v>
      </c>
      <c r="DV139" t="str">
        <f t="shared" si="263"/>
        <v>0</v>
      </c>
      <c r="DW139" t="str">
        <f t="shared" si="264"/>
        <v>0</v>
      </c>
      <c r="DX139" t="str">
        <f t="shared" si="265"/>
        <v>0</v>
      </c>
      <c r="DY139" t="str">
        <f t="shared" si="266"/>
        <v>0</v>
      </c>
      <c r="DZ139" t="str">
        <f t="shared" si="267"/>
        <v>0</v>
      </c>
      <c r="EA139" t="str">
        <f t="shared" si="268"/>
        <v>0</v>
      </c>
      <c r="EB139" t="str">
        <f t="shared" si="269"/>
        <v>0</v>
      </c>
      <c r="EC139" t="str">
        <f t="shared" si="270"/>
        <v>0</v>
      </c>
      <c r="ED139" t="str">
        <f t="shared" si="271"/>
        <v>0</v>
      </c>
      <c r="EE139" t="str">
        <f t="shared" si="272"/>
        <v>0</v>
      </c>
      <c r="EF139" t="str">
        <f t="shared" si="273"/>
        <v>0</v>
      </c>
      <c r="EG139" t="str">
        <f t="shared" si="274"/>
        <v>0</v>
      </c>
      <c r="EH139" t="str">
        <f t="shared" si="275"/>
        <v>0</v>
      </c>
      <c r="EI139" t="str">
        <f t="shared" si="276"/>
        <v>0</v>
      </c>
      <c r="EJ139" t="str">
        <f t="shared" si="277"/>
        <v>0</v>
      </c>
      <c r="EK139" t="str">
        <f t="shared" si="278"/>
        <v>0</v>
      </c>
      <c r="EL139" t="str">
        <f t="shared" si="279"/>
        <v>0</v>
      </c>
      <c r="EM139" t="str">
        <f t="shared" si="280"/>
        <v>0</v>
      </c>
      <c r="EN139" t="str">
        <f t="shared" si="281"/>
        <v>0</v>
      </c>
    </row>
    <row r="140" spans="1:144" ht="39.950000000000003" customHeight="1" x14ac:dyDescent="0.25">
      <c r="A140" t="s">
        <v>273</v>
      </c>
      <c r="C140" t="str">
        <f t="shared" si="282"/>
        <v>0</v>
      </c>
      <c r="D140" t="str">
        <f t="shared" si="144"/>
        <v>0</v>
      </c>
      <c r="E140" t="str">
        <f t="shared" si="145"/>
        <v>0</v>
      </c>
      <c r="F140" t="str">
        <f t="shared" si="146"/>
        <v>0</v>
      </c>
      <c r="G140" t="str">
        <f t="shared" si="147"/>
        <v>0</v>
      </c>
      <c r="H140" t="str">
        <f t="shared" si="148"/>
        <v>0</v>
      </c>
      <c r="I140" t="str">
        <f t="shared" si="149"/>
        <v>0</v>
      </c>
      <c r="J140" t="str">
        <f t="shared" si="150"/>
        <v>0</v>
      </c>
      <c r="K140" t="str">
        <f t="shared" si="151"/>
        <v>0</v>
      </c>
      <c r="L140" t="str">
        <f t="shared" si="152"/>
        <v>0</v>
      </c>
      <c r="M140" t="str">
        <f t="shared" si="153"/>
        <v>0</v>
      </c>
      <c r="N140" t="str">
        <f t="shared" si="154"/>
        <v>0</v>
      </c>
      <c r="O140" t="str">
        <f t="shared" si="155"/>
        <v>0</v>
      </c>
      <c r="P140" t="str">
        <f t="shared" si="156"/>
        <v>0</v>
      </c>
      <c r="Q140" t="str">
        <f t="shared" si="157"/>
        <v>0</v>
      </c>
      <c r="R140" t="str">
        <f t="shared" si="158"/>
        <v>0</v>
      </c>
      <c r="S140" t="str">
        <f t="shared" si="159"/>
        <v>0</v>
      </c>
      <c r="T140" t="str">
        <f t="shared" si="160"/>
        <v>0</v>
      </c>
      <c r="U140" t="str">
        <f t="shared" si="161"/>
        <v>0</v>
      </c>
      <c r="V140" t="str">
        <f t="shared" si="162"/>
        <v>0</v>
      </c>
      <c r="W140" t="str">
        <f t="shared" si="163"/>
        <v>0</v>
      </c>
      <c r="X140" t="str">
        <f t="shared" si="164"/>
        <v>0</v>
      </c>
      <c r="Y140" t="str">
        <f t="shared" si="165"/>
        <v>0</v>
      </c>
      <c r="Z140" t="str">
        <f t="shared" si="166"/>
        <v>0</v>
      </c>
      <c r="AA140" t="str">
        <f t="shared" si="167"/>
        <v>0</v>
      </c>
      <c r="AB140" t="str">
        <f t="shared" si="168"/>
        <v>0</v>
      </c>
      <c r="AC140" t="str">
        <f t="shared" si="169"/>
        <v>0</v>
      </c>
      <c r="AD140" t="str">
        <f t="shared" si="170"/>
        <v>0</v>
      </c>
      <c r="AE140" t="str">
        <f t="shared" si="171"/>
        <v>0</v>
      </c>
      <c r="AF140" t="str">
        <f t="shared" si="172"/>
        <v>0</v>
      </c>
      <c r="AG140" t="str">
        <f t="shared" si="173"/>
        <v>0</v>
      </c>
      <c r="AH140" t="str">
        <f t="shared" si="174"/>
        <v>0</v>
      </c>
      <c r="AI140" t="str">
        <f t="shared" si="175"/>
        <v>0</v>
      </c>
      <c r="AJ140" t="str">
        <f t="shared" si="176"/>
        <v>0</v>
      </c>
      <c r="AK140" t="str">
        <f t="shared" si="177"/>
        <v>0</v>
      </c>
      <c r="AL140" t="str">
        <f t="shared" si="178"/>
        <v>0</v>
      </c>
      <c r="AM140" t="str">
        <f t="shared" si="179"/>
        <v>0</v>
      </c>
      <c r="AN140" t="str">
        <f t="shared" si="180"/>
        <v>0</v>
      </c>
      <c r="AO140" t="str">
        <f t="shared" si="181"/>
        <v>0</v>
      </c>
      <c r="AP140" t="str">
        <f t="shared" si="182"/>
        <v>0</v>
      </c>
      <c r="AQ140" t="str">
        <f t="shared" si="183"/>
        <v>0</v>
      </c>
      <c r="AR140" t="str">
        <f t="shared" si="184"/>
        <v>0</v>
      </c>
      <c r="AS140" t="str">
        <f t="shared" si="185"/>
        <v>0</v>
      </c>
      <c r="AT140" t="str">
        <f t="shared" si="186"/>
        <v>0</v>
      </c>
      <c r="AU140" t="str">
        <f t="shared" si="187"/>
        <v>0</v>
      </c>
      <c r="AV140" t="str">
        <f t="shared" si="188"/>
        <v>0</v>
      </c>
      <c r="AW140" t="str">
        <f t="shared" si="189"/>
        <v>0</v>
      </c>
      <c r="AX140" t="str">
        <f t="shared" si="190"/>
        <v>0</v>
      </c>
      <c r="AY140" t="str">
        <f t="shared" si="191"/>
        <v>0</v>
      </c>
      <c r="AZ140" t="str">
        <f t="shared" si="192"/>
        <v>0</v>
      </c>
      <c r="BA140" t="str">
        <f t="shared" si="193"/>
        <v>0</v>
      </c>
      <c r="BB140" t="str">
        <f t="shared" si="194"/>
        <v>0</v>
      </c>
      <c r="BC140" t="str">
        <f t="shared" si="195"/>
        <v>0</v>
      </c>
      <c r="BD140" t="str">
        <f t="shared" si="196"/>
        <v>0</v>
      </c>
      <c r="BE140" t="str">
        <f t="shared" si="197"/>
        <v>0</v>
      </c>
      <c r="BF140" t="str">
        <f t="shared" si="198"/>
        <v>0</v>
      </c>
      <c r="BG140" t="str">
        <f t="shared" si="199"/>
        <v>0</v>
      </c>
      <c r="BH140" t="str">
        <f t="shared" si="200"/>
        <v>0</v>
      </c>
      <c r="BI140" t="str">
        <f t="shared" si="201"/>
        <v>0</v>
      </c>
      <c r="BJ140" t="str">
        <f t="shared" si="202"/>
        <v>0</v>
      </c>
      <c r="BK140" t="str">
        <f t="shared" si="203"/>
        <v>0</v>
      </c>
      <c r="BL140" t="str">
        <f t="shared" si="204"/>
        <v>0</v>
      </c>
      <c r="BM140" t="str">
        <f t="shared" si="205"/>
        <v>0</v>
      </c>
      <c r="BN140" t="str">
        <f t="shared" si="206"/>
        <v>0</v>
      </c>
      <c r="BO140" t="str">
        <f t="shared" si="207"/>
        <v>0</v>
      </c>
      <c r="BP140" t="str">
        <f t="shared" si="208"/>
        <v>0</v>
      </c>
      <c r="BQ140" t="str">
        <f t="shared" si="209"/>
        <v>0</v>
      </c>
      <c r="BR140" t="str">
        <f t="shared" si="210"/>
        <v>0</v>
      </c>
      <c r="BS140" t="str">
        <f t="shared" si="211"/>
        <v>0</v>
      </c>
      <c r="BT140" t="str">
        <f t="shared" si="212"/>
        <v>0</v>
      </c>
      <c r="BU140" t="str">
        <f t="shared" si="213"/>
        <v>0</v>
      </c>
      <c r="BV140" t="str">
        <f t="shared" si="214"/>
        <v>0</v>
      </c>
      <c r="BW140" t="str">
        <f t="shared" si="215"/>
        <v>0</v>
      </c>
      <c r="BX140" t="str">
        <f t="shared" si="142"/>
        <v>0</v>
      </c>
      <c r="BY140" t="str">
        <f t="shared" si="216"/>
        <v>0</v>
      </c>
      <c r="BZ140" t="str">
        <f t="shared" si="217"/>
        <v>0</v>
      </c>
      <c r="CA140" t="str">
        <f t="shared" si="218"/>
        <v>0</v>
      </c>
      <c r="CB140" t="str">
        <f t="shared" si="219"/>
        <v>0</v>
      </c>
      <c r="CC140" t="str">
        <f t="shared" si="220"/>
        <v>0</v>
      </c>
      <c r="CD140" t="str">
        <f t="shared" si="221"/>
        <v>0</v>
      </c>
      <c r="CE140" t="str">
        <f t="shared" si="222"/>
        <v>0</v>
      </c>
      <c r="CF140" t="str">
        <f t="shared" si="223"/>
        <v>0</v>
      </c>
      <c r="CG140" t="str">
        <f t="shared" si="224"/>
        <v>0</v>
      </c>
      <c r="CH140" t="str">
        <f t="shared" si="225"/>
        <v>0</v>
      </c>
      <c r="CI140" t="str">
        <f t="shared" si="226"/>
        <v>0</v>
      </c>
      <c r="CJ140" t="str">
        <f t="shared" si="227"/>
        <v>0</v>
      </c>
      <c r="CK140" t="str">
        <f t="shared" si="228"/>
        <v>0</v>
      </c>
      <c r="CL140" t="str">
        <f t="shared" si="229"/>
        <v>0</v>
      </c>
      <c r="CM140" t="str">
        <f t="shared" si="230"/>
        <v>0</v>
      </c>
      <c r="CN140" t="str">
        <f t="shared" si="231"/>
        <v>0</v>
      </c>
      <c r="CO140" t="str">
        <f t="shared" si="232"/>
        <v>0</v>
      </c>
      <c r="CP140" t="str">
        <f t="shared" si="233"/>
        <v>0</v>
      </c>
      <c r="CQ140" t="str">
        <f t="shared" si="234"/>
        <v>0</v>
      </c>
      <c r="CR140" t="str">
        <f t="shared" si="235"/>
        <v>0</v>
      </c>
      <c r="CS140" t="str">
        <f t="shared" si="236"/>
        <v>0</v>
      </c>
      <c r="CT140" t="str">
        <f t="shared" si="237"/>
        <v>0</v>
      </c>
      <c r="CU140" t="str">
        <f t="shared" si="238"/>
        <v>0</v>
      </c>
      <c r="CV140" t="str">
        <f t="shared" si="239"/>
        <v>0</v>
      </c>
      <c r="CW140" t="str">
        <f t="shared" si="240"/>
        <v>0</v>
      </c>
      <c r="CX140" t="str">
        <f t="shared" si="241"/>
        <v>0</v>
      </c>
      <c r="CY140" t="str">
        <f t="shared" si="242"/>
        <v>0</v>
      </c>
      <c r="CZ140" t="str">
        <f t="shared" si="243"/>
        <v>0</v>
      </c>
      <c r="DA140" t="str">
        <f t="shared" si="143"/>
        <v>0</v>
      </c>
      <c r="DB140" t="str">
        <f t="shared" si="244"/>
        <v>0</v>
      </c>
      <c r="DC140" t="str">
        <f t="shared" si="245"/>
        <v>0</v>
      </c>
      <c r="DD140" t="str">
        <f t="shared" si="246"/>
        <v>0</v>
      </c>
      <c r="DE140" t="str">
        <f t="shared" si="247"/>
        <v>0</v>
      </c>
      <c r="DF140" t="str">
        <f t="shared" si="248"/>
        <v>0</v>
      </c>
      <c r="DG140" t="str">
        <f t="shared" si="249"/>
        <v>0</v>
      </c>
      <c r="DH140" t="str">
        <f>IF(ISNUMBER(SEARCH("menghindari dorongan fisik,",B140)),"1","0")</f>
        <v>0</v>
      </c>
      <c r="DI140" t="str">
        <f t="shared" si="250"/>
        <v>0</v>
      </c>
      <c r="DJ140" t="str">
        <f t="shared" si="251"/>
        <v>0</v>
      </c>
      <c r="DK140" t="str">
        <f t="shared" si="252"/>
        <v>0</v>
      </c>
      <c r="DL140" t="str">
        <f t="shared" si="253"/>
        <v>0</v>
      </c>
      <c r="DM140" t="str">
        <f t="shared" si="254"/>
        <v>0</v>
      </c>
      <c r="DN140" t="str">
        <f t="shared" si="255"/>
        <v>0</v>
      </c>
      <c r="DO140" t="str">
        <f t="shared" si="256"/>
        <v>0</v>
      </c>
      <c r="DP140" t="str">
        <f t="shared" si="257"/>
        <v>0</v>
      </c>
      <c r="DQ140" t="str">
        <f t="shared" si="258"/>
        <v>0</v>
      </c>
      <c r="DR140" t="str">
        <f t="shared" si="259"/>
        <v>0</v>
      </c>
      <c r="DS140" t="str">
        <f t="shared" si="260"/>
        <v>0</v>
      </c>
      <c r="DT140" t="str">
        <f t="shared" si="261"/>
        <v>0</v>
      </c>
      <c r="DU140" t="str">
        <f t="shared" si="262"/>
        <v>0</v>
      </c>
      <c r="DV140" t="str">
        <f t="shared" si="263"/>
        <v>0</v>
      </c>
      <c r="DW140" t="str">
        <f t="shared" si="264"/>
        <v>0</v>
      </c>
      <c r="DX140" t="str">
        <f t="shared" si="265"/>
        <v>0</v>
      </c>
      <c r="DY140" t="str">
        <f t="shared" si="266"/>
        <v>0</v>
      </c>
      <c r="DZ140" t="str">
        <f t="shared" si="267"/>
        <v>0</v>
      </c>
      <c r="EA140" t="str">
        <f t="shared" si="268"/>
        <v>0</v>
      </c>
      <c r="EB140" t="str">
        <f t="shared" si="269"/>
        <v>0</v>
      </c>
      <c r="EC140" t="str">
        <f t="shared" si="270"/>
        <v>0</v>
      </c>
      <c r="ED140" t="str">
        <f t="shared" si="271"/>
        <v>0</v>
      </c>
      <c r="EE140" t="str">
        <f t="shared" si="272"/>
        <v>0</v>
      </c>
      <c r="EF140" t="str">
        <f t="shared" si="273"/>
        <v>0</v>
      </c>
      <c r="EG140" t="str">
        <f t="shared" si="274"/>
        <v>0</v>
      </c>
      <c r="EH140" t="str">
        <f t="shared" si="275"/>
        <v>0</v>
      </c>
      <c r="EI140" t="str">
        <f t="shared" si="276"/>
        <v>0</v>
      </c>
      <c r="EJ140" t="str">
        <f t="shared" si="277"/>
        <v>0</v>
      </c>
      <c r="EK140" t="str">
        <f t="shared" si="278"/>
        <v>0</v>
      </c>
      <c r="EL140" t="str">
        <f t="shared" si="279"/>
        <v>0</v>
      </c>
      <c r="EM140" t="str">
        <f t="shared" si="280"/>
        <v>0</v>
      </c>
      <c r="EN140" t="str">
        <f t="shared" si="281"/>
        <v>0</v>
      </c>
    </row>
    <row r="141" spans="1:144" ht="39.950000000000003" customHeight="1" x14ac:dyDescent="0.25">
      <c r="A141" t="s">
        <v>274</v>
      </c>
      <c r="C141" t="str">
        <f t="shared" si="282"/>
        <v>0</v>
      </c>
      <c r="D141" t="str">
        <f t="shared" si="144"/>
        <v>0</v>
      </c>
      <c r="E141" t="str">
        <f t="shared" si="145"/>
        <v>0</v>
      </c>
      <c r="F141" t="str">
        <f t="shared" si="146"/>
        <v>0</v>
      </c>
      <c r="G141" t="str">
        <f t="shared" si="147"/>
        <v>0</v>
      </c>
      <c r="H141" t="str">
        <f t="shared" si="148"/>
        <v>0</v>
      </c>
      <c r="I141" t="str">
        <f t="shared" si="149"/>
        <v>0</v>
      </c>
      <c r="J141" t="str">
        <f t="shared" si="150"/>
        <v>0</v>
      </c>
      <c r="K141" t="str">
        <f t="shared" si="151"/>
        <v>0</v>
      </c>
      <c r="L141" t="str">
        <f t="shared" si="152"/>
        <v>0</v>
      </c>
      <c r="M141" t="str">
        <f t="shared" si="153"/>
        <v>0</v>
      </c>
      <c r="N141" t="str">
        <f t="shared" si="154"/>
        <v>0</v>
      </c>
      <c r="O141" t="str">
        <f t="shared" si="155"/>
        <v>0</v>
      </c>
      <c r="P141" t="str">
        <f t="shared" si="156"/>
        <v>0</v>
      </c>
      <c r="Q141" t="str">
        <f t="shared" si="157"/>
        <v>0</v>
      </c>
      <c r="R141" t="str">
        <f t="shared" si="158"/>
        <v>0</v>
      </c>
      <c r="S141" t="str">
        <f t="shared" si="159"/>
        <v>0</v>
      </c>
      <c r="T141" t="str">
        <f t="shared" si="160"/>
        <v>0</v>
      </c>
      <c r="U141" t="str">
        <f t="shared" si="161"/>
        <v>0</v>
      </c>
      <c r="V141" t="str">
        <f t="shared" si="162"/>
        <v>0</v>
      </c>
      <c r="W141" t="str">
        <f t="shared" si="163"/>
        <v>0</v>
      </c>
      <c r="X141" t="str">
        <f t="shared" si="164"/>
        <v>0</v>
      </c>
      <c r="Y141" t="str">
        <f t="shared" si="165"/>
        <v>0</v>
      </c>
      <c r="Z141" t="str">
        <f t="shared" si="166"/>
        <v>0</v>
      </c>
      <c r="AA141" t="str">
        <f t="shared" si="167"/>
        <v>0</v>
      </c>
      <c r="AB141" t="str">
        <f t="shared" si="168"/>
        <v>0</v>
      </c>
      <c r="AC141" t="str">
        <f t="shared" si="169"/>
        <v>0</v>
      </c>
      <c r="AD141" t="str">
        <f t="shared" si="170"/>
        <v>0</v>
      </c>
      <c r="AE141" t="str">
        <f t="shared" si="171"/>
        <v>0</v>
      </c>
      <c r="AF141" t="str">
        <f t="shared" si="172"/>
        <v>0</v>
      </c>
      <c r="AG141" t="str">
        <f t="shared" si="173"/>
        <v>0</v>
      </c>
      <c r="AH141" t="str">
        <f t="shared" si="174"/>
        <v>0</v>
      </c>
      <c r="AI141" t="str">
        <f t="shared" si="175"/>
        <v>0</v>
      </c>
      <c r="AJ141" t="str">
        <f t="shared" si="176"/>
        <v>0</v>
      </c>
      <c r="AK141" t="str">
        <f t="shared" si="177"/>
        <v>0</v>
      </c>
      <c r="AL141" t="str">
        <f t="shared" si="178"/>
        <v>0</v>
      </c>
      <c r="AM141" t="str">
        <f t="shared" si="179"/>
        <v>0</v>
      </c>
      <c r="AN141" t="str">
        <f t="shared" si="180"/>
        <v>0</v>
      </c>
      <c r="AO141" t="str">
        <f t="shared" si="181"/>
        <v>0</v>
      </c>
      <c r="AP141" t="str">
        <f t="shared" si="182"/>
        <v>0</v>
      </c>
      <c r="AQ141" t="str">
        <f t="shared" si="183"/>
        <v>0</v>
      </c>
      <c r="AR141" t="str">
        <f t="shared" si="184"/>
        <v>0</v>
      </c>
      <c r="AS141" t="str">
        <f t="shared" si="185"/>
        <v>0</v>
      </c>
      <c r="AT141" t="str">
        <f t="shared" si="186"/>
        <v>0</v>
      </c>
      <c r="AU141" t="str">
        <f t="shared" si="187"/>
        <v>0</v>
      </c>
      <c r="AV141" t="str">
        <f t="shared" si="188"/>
        <v>0</v>
      </c>
      <c r="AW141" t="str">
        <f t="shared" si="189"/>
        <v>0</v>
      </c>
      <c r="AX141" t="str">
        <f t="shared" si="190"/>
        <v>0</v>
      </c>
      <c r="AY141" t="str">
        <f t="shared" si="191"/>
        <v>0</v>
      </c>
      <c r="AZ141" t="str">
        <f t="shared" si="192"/>
        <v>0</v>
      </c>
      <c r="BA141" t="str">
        <f t="shared" si="193"/>
        <v>0</v>
      </c>
      <c r="BB141" t="str">
        <f t="shared" si="194"/>
        <v>0</v>
      </c>
      <c r="BC141" t="str">
        <f t="shared" si="195"/>
        <v>0</v>
      </c>
      <c r="BD141" t="str">
        <f t="shared" si="196"/>
        <v>0</v>
      </c>
      <c r="BE141" t="str">
        <f t="shared" si="197"/>
        <v>0</v>
      </c>
      <c r="BF141" t="str">
        <f t="shared" si="198"/>
        <v>0</v>
      </c>
      <c r="BG141" t="str">
        <f t="shared" si="199"/>
        <v>0</v>
      </c>
      <c r="BH141" t="str">
        <f t="shared" si="200"/>
        <v>0</v>
      </c>
      <c r="BI141" t="str">
        <f t="shared" si="201"/>
        <v>0</v>
      </c>
      <c r="BJ141" t="str">
        <f t="shared" si="202"/>
        <v>0</v>
      </c>
      <c r="BK141" t="str">
        <f t="shared" si="203"/>
        <v>0</v>
      </c>
      <c r="BL141" t="str">
        <f t="shared" si="204"/>
        <v>0</v>
      </c>
      <c r="BM141" t="str">
        <f t="shared" si="205"/>
        <v>0</v>
      </c>
      <c r="BN141" t="str">
        <f t="shared" si="206"/>
        <v>0</v>
      </c>
      <c r="BO141" t="str">
        <f t="shared" si="207"/>
        <v>0</v>
      </c>
      <c r="BP141" t="str">
        <f t="shared" si="208"/>
        <v>0</v>
      </c>
      <c r="BQ141" t="str">
        <f t="shared" si="209"/>
        <v>0</v>
      </c>
      <c r="BR141" t="str">
        <f t="shared" si="210"/>
        <v>0</v>
      </c>
      <c r="BS141" t="str">
        <f t="shared" si="211"/>
        <v>0</v>
      </c>
      <c r="BT141" t="str">
        <f t="shared" si="212"/>
        <v>0</v>
      </c>
      <c r="BU141" t="str">
        <f t="shared" si="213"/>
        <v>0</v>
      </c>
      <c r="BV141" t="str">
        <f t="shared" si="214"/>
        <v>0</v>
      </c>
      <c r="BW141" t="str">
        <f t="shared" si="215"/>
        <v>0</v>
      </c>
      <c r="BX141" t="str">
        <f t="shared" si="142"/>
        <v>0</v>
      </c>
      <c r="BY141" t="str">
        <f t="shared" si="216"/>
        <v>0</v>
      </c>
      <c r="BZ141" t="str">
        <f t="shared" si="217"/>
        <v>0</v>
      </c>
      <c r="CA141" t="str">
        <f t="shared" si="218"/>
        <v>0</v>
      </c>
      <c r="CB141" t="str">
        <f t="shared" si="219"/>
        <v>0</v>
      </c>
      <c r="CC141" t="str">
        <f t="shared" si="220"/>
        <v>0</v>
      </c>
      <c r="CD141" t="str">
        <f t="shared" si="221"/>
        <v>0</v>
      </c>
      <c r="CE141" t="str">
        <f t="shared" si="222"/>
        <v>0</v>
      </c>
      <c r="CF141" t="str">
        <f t="shared" si="223"/>
        <v>0</v>
      </c>
      <c r="CG141" t="str">
        <f t="shared" si="224"/>
        <v>0</v>
      </c>
      <c r="CH141" t="str">
        <f t="shared" si="225"/>
        <v>0</v>
      </c>
      <c r="CI141" t="str">
        <f t="shared" si="226"/>
        <v>0</v>
      </c>
      <c r="CJ141" t="str">
        <f t="shared" si="227"/>
        <v>0</v>
      </c>
      <c r="CK141" t="str">
        <f t="shared" si="228"/>
        <v>0</v>
      </c>
      <c r="CL141" t="str">
        <f t="shared" si="229"/>
        <v>0</v>
      </c>
      <c r="CM141" t="str">
        <f t="shared" si="230"/>
        <v>0</v>
      </c>
      <c r="CN141" t="str">
        <f t="shared" si="231"/>
        <v>0</v>
      </c>
      <c r="CO141" t="str">
        <f t="shared" si="232"/>
        <v>0</v>
      </c>
      <c r="CP141" t="str">
        <f t="shared" si="233"/>
        <v>0</v>
      </c>
      <c r="CQ141" t="str">
        <f t="shared" si="234"/>
        <v>0</v>
      </c>
      <c r="CR141" t="str">
        <f t="shared" si="235"/>
        <v>0</v>
      </c>
      <c r="CS141" t="str">
        <f t="shared" si="236"/>
        <v>0</v>
      </c>
      <c r="CT141" t="str">
        <f t="shared" si="237"/>
        <v>0</v>
      </c>
      <c r="CU141" t="str">
        <f t="shared" si="238"/>
        <v>0</v>
      </c>
      <c r="CV141" t="str">
        <f t="shared" si="239"/>
        <v>0</v>
      </c>
      <c r="CW141" t="str">
        <f t="shared" si="240"/>
        <v>0</v>
      </c>
      <c r="CX141" t="str">
        <f t="shared" si="241"/>
        <v>0</v>
      </c>
      <c r="CY141" t="str">
        <f t="shared" si="242"/>
        <v>0</v>
      </c>
      <c r="CZ141" t="str">
        <f t="shared" si="243"/>
        <v>0</v>
      </c>
      <c r="DA141" t="str">
        <f t="shared" si="143"/>
        <v>0</v>
      </c>
      <c r="DB141" t="str">
        <f t="shared" si="244"/>
        <v>0</v>
      </c>
      <c r="DC141" t="str">
        <f t="shared" si="245"/>
        <v>0</v>
      </c>
      <c r="DD141" t="str">
        <f t="shared" si="246"/>
        <v>0</v>
      </c>
      <c r="DE141" t="str">
        <f t="shared" si="247"/>
        <v>0</v>
      </c>
      <c r="DF141" t="str">
        <f t="shared" si="248"/>
        <v>0</v>
      </c>
      <c r="DG141" t="str">
        <f t="shared" si="249"/>
        <v>0</v>
      </c>
      <c r="DH141" t="str">
        <f>IF(ISNUMBER(SEARCH("menghindari dorongan fisik,",B141)),"1","0")</f>
        <v>0</v>
      </c>
      <c r="DI141" t="str">
        <f t="shared" si="250"/>
        <v>0</v>
      </c>
      <c r="DJ141" t="str">
        <f t="shared" si="251"/>
        <v>0</v>
      </c>
      <c r="DK141" t="str">
        <f t="shared" si="252"/>
        <v>0</v>
      </c>
      <c r="DL141" t="str">
        <f t="shared" si="253"/>
        <v>0</v>
      </c>
      <c r="DM141" t="str">
        <f t="shared" si="254"/>
        <v>0</v>
      </c>
      <c r="DN141" t="str">
        <f t="shared" si="255"/>
        <v>0</v>
      </c>
      <c r="DO141" t="str">
        <f t="shared" si="256"/>
        <v>0</v>
      </c>
      <c r="DP141" t="str">
        <f t="shared" si="257"/>
        <v>0</v>
      </c>
      <c r="DQ141" t="str">
        <f t="shared" si="258"/>
        <v>0</v>
      </c>
      <c r="DR141" t="str">
        <f t="shared" si="259"/>
        <v>0</v>
      </c>
      <c r="DS141" t="str">
        <f t="shared" si="260"/>
        <v>0</v>
      </c>
      <c r="DT141" t="str">
        <f t="shared" si="261"/>
        <v>0</v>
      </c>
      <c r="DU141" t="str">
        <f t="shared" si="262"/>
        <v>0</v>
      </c>
      <c r="DV141" t="str">
        <f t="shared" si="263"/>
        <v>0</v>
      </c>
      <c r="DW141" t="str">
        <f t="shared" si="264"/>
        <v>0</v>
      </c>
      <c r="DX141" t="str">
        <f t="shared" si="265"/>
        <v>0</v>
      </c>
      <c r="DY141" t="str">
        <f t="shared" si="266"/>
        <v>0</v>
      </c>
      <c r="DZ141" t="str">
        <f t="shared" si="267"/>
        <v>0</v>
      </c>
      <c r="EA141" t="str">
        <f t="shared" si="268"/>
        <v>0</v>
      </c>
      <c r="EB141" t="str">
        <f t="shared" si="269"/>
        <v>0</v>
      </c>
      <c r="EC141" t="str">
        <f t="shared" si="270"/>
        <v>0</v>
      </c>
      <c r="ED141" t="str">
        <f t="shared" si="271"/>
        <v>0</v>
      </c>
      <c r="EE141" t="str">
        <f t="shared" si="272"/>
        <v>0</v>
      </c>
      <c r="EF141" t="str">
        <f t="shared" si="273"/>
        <v>0</v>
      </c>
      <c r="EG141" t="str">
        <f t="shared" si="274"/>
        <v>0</v>
      </c>
      <c r="EH141" t="str">
        <f t="shared" si="275"/>
        <v>0</v>
      </c>
      <c r="EI141" t="str">
        <f t="shared" si="276"/>
        <v>0</v>
      </c>
      <c r="EJ141" t="str">
        <f t="shared" si="277"/>
        <v>0</v>
      </c>
      <c r="EK141" t="str">
        <f t="shared" si="278"/>
        <v>0</v>
      </c>
      <c r="EL141" t="str">
        <f t="shared" si="279"/>
        <v>0</v>
      </c>
      <c r="EM141" t="str">
        <f t="shared" si="280"/>
        <v>0</v>
      </c>
      <c r="EN141" t="str">
        <f t="shared" si="281"/>
        <v>0</v>
      </c>
    </row>
    <row r="142" spans="1:144" ht="39.950000000000003" customHeight="1" x14ac:dyDescent="0.25">
      <c r="A142" t="s">
        <v>275</v>
      </c>
      <c r="C142" t="str">
        <f t="shared" si="282"/>
        <v>0</v>
      </c>
      <c r="D142" t="str">
        <f t="shared" si="144"/>
        <v>0</v>
      </c>
      <c r="E142" t="str">
        <f t="shared" si="145"/>
        <v>0</v>
      </c>
      <c r="F142" t="str">
        <f t="shared" si="146"/>
        <v>0</v>
      </c>
      <c r="G142" t="str">
        <f t="shared" si="147"/>
        <v>0</v>
      </c>
      <c r="H142" t="str">
        <f t="shared" si="148"/>
        <v>0</v>
      </c>
      <c r="I142" t="str">
        <f t="shared" si="149"/>
        <v>0</v>
      </c>
      <c r="J142" t="str">
        <f t="shared" si="150"/>
        <v>0</v>
      </c>
      <c r="K142" t="str">
        <f t="shared" si="151"/>
        <v>0</v>
      </c>
      <c r="L142" t="str">
        <f t="shared" si="152"/>
        <v>0</v>
      </c>
      <c r="M142" t="str">
        <f t="shared" si="153"/>
        <v>0</v>
      </c>
      <c r="N142" t="str">
        <f t="shared" si="154"/>
        <v>0</v>
      </c>
      <c r="O142" t="str">
        <f t="shared" si="155"/>
        <v>0</v>
      </c>
      <c r="P142" t="str">
        <f t="shared" si="156"/>
        <v>0</v>
      </c>
      <c r="Q142" t="str">
        <f t="shared" si="157"/>
        <v>0</v>
      </c>
      <c r="R142" t="str">
        <f t="shared" si="158"/>
        <v>0</v>
      </c>
      <c r="S142" t="str">
        <f t="shared" si="159"/>
        <v>0</v>
      </c>
      <c r="T142" t="str">
        <f t="shared" si="160"/>
        <v>0</v>
      </c>
      <c r="U142" t="str">
        <f t="shared" si="161"/>
        <v>0</v>
      </c>
      <c r="V142" t="str">
        <f t="shared" si="162"/>
        <v>0</v>
      </c>
      <c r="W142" t="str">
        <f t="shared" si="163"/>
        <v>0</v>
      </c>
      <c r="X142" t="str">
        <f t="shared" si="164"/>
        <v>0</v>
      </c>
      <c r="Y142" t="str">
        <f t="shared" si="165"/>
        <v>0</v>
      </c>
      <c r="Z142" t="str">
        <f t="shared" si="166"/>
        <v>0</v>
      </c>
      <c r="AA142" t="str">
        <f t="shared" si="167"/>
        <v>0</v>
      </c>
      <c r="AB142" t="str">
        <f t="shared" si="168"/>
        <v>0</v>
      </c>
      <c r="AC142" t="str">
        <f t="shared" si="169"/>
        <v>0</v>
      </c>
      <c r="AD142" t="str">
        <f t="shared" si="170"/>
        <v>0</v>
      </c>
      <c r="AE142" t="str">
        <f t="shared" si="171"/>
        <v>0</v>
      </c>
      <c r="AF142" t="str">
        <f t="shared" si="172"/>
        <v>0</v>
      </c>
      <c r="AG142" t="str">
        <f t="shared" si="173"/>
        <v>0</v>
      </c>
      <c r="AH142" t="str">
        <f t="shared" si="174"/>
        <v>0</v>
      </c>
      <c r="AI142" t="str">
        <f t="shared" si="175"/>
        <v>0</v>
      </c>
      <c r="AJ142" t="str">
        <f t="shared" si="176"/>
        <v>0</v>
      </c>
      <c r="AK142" t="str">
        <f t="shared" si="177"/>
        <v>0</v>
      </c>
      <c r="AL142" t="str">
        <f t="shared" si="178"/>
        <v>0</v>
      </c>
      <c r="AM142" t="str">
        <f t="shared" si="179"/>
        <v>0</v>
      </c>
      <c r="AN142" t="str">
        <f t="shared" si="180"/>
        <v>0</v>
      </c>
      <c r="AO142" t="str">
        <f t="shared" si="181"/>
        <v>0</v>
      </c>
      <c r="AP142" t="str">
        <f t="shared" si="182"/>
        <v>0</v>
      </c>
      <c r="AQ142" t="str">
        <f t="shared" si="183"/>
        <v>0</v>
      </c>
      <c r="AR142" t="str">
        <f t="shared" si="184"/>
        <v>0</v>
      </c>
      <c r="AS142" t="str">
        <f t="shared" si="185"/>
        <v>0</v>
      </c>
      <c r="AT142" t="str">
        <f t="shared" si="186"/>
        <v>0</v>
      </c>
      <c r="AU142" t="str">
        <f t="shared" si="187"/>
        <v>0</v>
      </c>
      <c r="AV142" t="str">
        <f t="shared" si="188"/>
        <v>0</v>
      </c>
      <c r="AW142" t="str">
        <f t="shared" si="189"/>
        <v>0</v>
      </c>
      <c r="AX142" t="str">
        <f t="shared" si="190"/>
        <v>0</v>
      </c>
      <c r="AY142" t="str">
        <f t="shared" si="191"/>
        <v>0</v>
      </c>
      <c r="AZ142" t="str">
        <f t="shared" si="192"/>
        <v>0</v>
      </c>
      <c r="BA142" t="str">
        <f t="shared" si="193"/>
        <v>0</v>
      </c>
      <c r="BB142" t="str">
        <f t="shared" si="194"/>
        <v>0</v>
      </c>
      <c r="BC142" t="str">
        <f t="shared" si="195"/>
        <v>0</v>
      </c>
      <c r="BD142" t="str">
        <f t="shared" si="196"/>
        <v>0</v>
      </c>
      <c r="BE142" t="str">
        <f t="shared" si="197"/>
        <v>0</v>
      </c>
      <c r="BF142" t="str">
        <f t="shared" si="198"/>
        <v>0</v>
      </c>
      <c r="BG142" t="str">
        <f t="shared" si="199"/>
        <v>0</v>
      </c>
      <c r="BH142" t="str">
        <f t="shared" si="200"/>
        <v>0</v>
      </c>
      <c r="BI142" t="str">
        <f t="shared" si="201"/>
        <v>0</v>
      </c>
      <c r="BJ142" t="str">
        <f t="shared" si="202"/>
        <v>0</v>
      </c>
      <c r="BK142" t="str">
        <f t="shared" si="203"/>
        <v>0</v>
      </c>
      <c r="BL142" t="str">
        <f t="shared" si="204"/>
        <v>0</v>
      </c>
      <c r="BM142" t="str">
        <f t="shared" si="205"/>
        <v>0</v>
      </c>
      <c r="BN142" t="str">
        <f t="shared" si="206"/>
        <v>0</v>
      </c>
      <c r="BO142" t="str">
        <f t="shared" si="207"/>
        <v>0</v>
      </c>
      <c r="BP142" t="str">
        <f t="shared" si="208"/>
        <v>0</v>
      </c>
      <c r="BQ142" t="str">
        <f t="shared" si="209"/>
        <v>0</v>
      </c>
      <c r="BR142" t="str">
        <f t="shared" si="210"/>
        <v>0</v>
      </c>
      <c r="BS142" t="str">
        <f t="shared" si="211"/>
        <v>0</v>
      </c>
      <c r="BT142" t="str">
        <f t="shared" si="212"/>
        <v>0</v>
      </c>
      <c r="BU142" t="str">
        <f t="shared" si="213"/>
        <v>0</v>
      </c>
      <c r="BV142" t="str">
        <f t="shared" si="214"/>
        <v>0</v>
      </c>
      <c r="BW142" t="str">
        <f t="shared" si="215"/>
        <v>0</v>
      </c>
      <c r="BX142" t="str">
        <f t="shared" si="142"/>
        <v>0</v>
      </c>
      <c r="BY142" t="str">
        <f t="shared" si="216"/>
        <v>0</v>
      </c>
      <c r="BZ142" t="str">
        <f t="shared" si="217"/>
        <v>0</v>
      </c>
      <c r="CA142" t="str">
        <f t="shared" si="218"/>
        <v>0</v>
      </c>
      <c r="CB142" t="str">
        <f t="shared" si="219"/>
        <v>0</v>
      </c>
      <c r="CC142" t="str">
        <f t="shared" si="220"/>
        <v>0</v>
      </c>
      <c r="CD142" t="str">
        <f t="shared" si="221"/>
        <v>0</v>
      </c>
      <c r="CE142" t="str">
        <f t="shared" si="222"/>
        <v>0</v>
      </c>
      <c r="CF142" t="str">
        <f t="shared" si="223"/>
        <v>0</v>
      </c>
      <c r="CG142" t="str">
        <f t="shared" si="224"/>
        <v>0</v>
      </c>
      <c r="CH142" t="str">
        <f t="shared" si="225"/>
        <v>0</v>
      </c>
      <c r="CI142" t="str">
        <f t="shared" si="226"/>
        <v>0</v>
      </c>
      <c r="CJ142" t="str">
        <f t="shared" si="227"/>
        <v>0</v>
      </c>
      <c r="CK142" t="str">
        <f t="shared" si="228"/>
        <v>0</v>
      </c>
      <c r="CL142" t="str">
        <f t="shared" si="229"/>
        <v>0</v>
      </c>
      <c r="CM142" t="str">
        <f t="shared" si="230"/>
        <v>0</v>
      </c>
      <c r="CN142" t="str">
        <f t="shared" si="231"/>
        <v>0</v>
      </c>
      <c r="CO142" t="str">
        <f t="shared" si="232"/>
        <v>0</v>
      </c>
      <c r="CP142" t="str">
        <f t="shared" si="233"/>
        <v>0</v>
      </c>
      <c r="CQ142" t="str">
        <f t="shared" si="234"/>
        <v>0</v>
      </c>
      <c r="CR142" t="str">
        <f t="shared" si="235"/>
        <v>0</v>
      </c>
      <c r="CS142" t="str">
        <f t="shared" si="236"/>
        <v>0</v>
      </c>
      <c r="CT142" t="str">
        <f t="shared" si="237"/>
        <v>0</v>
      </c>
      <c r="CU142" t="str">
        <f t="shared" si="238"/>
        <v>0</v>
      </c>
      <c r="CV142" t="str">
        <f t="shared" si="239"/>
        <v>0</v>
      </c>
      <c r="CW142" t="str">
        <f t="shared" si="240"/>
        <v>0</v>
      </c>
      <c r="CX142" t="str">
        <f t="shared" si="241"/>
        <v>0</v>
      </c>
      <c r="CY142" t="str">
        <f t="shared" si="242"/>
        <v>0</v>
      </c>
      <c r="CZ142" t="str">
        <f t="shared" si="243"/>
        <v>0</v>
      </c>
      <c r="DA142" t="str">
        <f t="shared" si="143"/>
        <v>0</v>
      </c>
      <c r="DB142" t="str">
        <f t="shared" si="244"/>
        <v>0</v>
      </c>
      <c r="DC142" t="str">
        <f t="shared" si="245"/>
        <v>0</v>
      </c>
      <c r="DD142" t="str">
        <f t="shared" si="246"/>
        <v>0</v>
      </c>
      <c r="DE142" t="str">
        <f t="shared" si="247"/>
        <v>0</v>
      </c>
      <c r="DF142" t="str">
        <f t="shared" si="248"/>
        <v>0</v>
      </c>
      <c r="DG142" t="str">
        <f t="shared" si="249"/>
        <v>0</v>
      </c>
      <c r="DH142" t="str">
        <f>IF(ISNUMBER(SEARCH("menghindari dorongan fisik,",B142)),"1","0")</f>
        <v>0</v>
      </c>
      <c r="DI142" t="str">
        <f t="shared" si="250"/>
        <v>0</v>
      </c>
      <c r="DJ142" t="str">
        <f t="shared" si="251"/>
        <v>0</v>
      </c>
      <c r="DK142" t="str">
        <f t="shared" si="252"/>
        <v>0</v>
      </c>
      <c r="DL142" t="str">
        <f t="shared" si="253"/>
        <v>0</v>
      </c>
      <c r="DM142" t="str">
        <f t="shared" si="254"/>
        <v>0</v>
      </c>
      <c r="DN142" t="str">
        <f t="shared" si="255"/>
        <v>0</v>
      </c>
      <c r="DO142" t="str">
        <f t="shared" si="256"/>
        <v>0</v>
      </c>
      <c r="DP142" t="str">
        <f t="shared" si="257"/>
        <v>0</v>
      </c>
      <c r="DQ142" t="str">
        <f t="shared" si="258"/>
        <v>0</v>
      </c>
      <c r="DR142" t="str">
        <f t="shared" si="259"/>
        <v>0</v>
      </c>
      <c r="DS142" t="str">
        <f t="shared" si="260"/>
        <v>0</v>
      </c>
      <c r="DT142" t="str">
        <f t="shared" si="261"/>
        <v>0</v>
      </c>
      <c r="DU142" t="str">
        <f t="shared" si="262"/>
        <v>0</v>
      </c>
      <c r="DV142" t="str">
        <f t="shared" si="263"/>
        <v>0</v>
      </c>
      <c r="DW142" t="str">
        <f t="shared" si="264"/>
        <v>0</v>
      </c>
      <c r="DX142" t="str">
        <f t="shared" si="265"/>
        <v>0</v>
      </c>
      <c r="DY142" t="str">
        <f t="shared" si="266"/>
        <v>0</v>
      </c>
      <c r="DZ142" t="str">
        <f t="shared" si="267"/>
        <v>0</v>
      </c>
      <c r="EA142" t="str">
        <f t="shared" si="268"/>
        <v>0</v>
      </c>
      <c r="EB142" t="str">
        <f t="shared" si="269"/>
        <v>0</v>
      </c>
      <c r="EC142" t="str">
        <f t="shared" si="270"/>
        <v>0</v>
      </c>
      <c r="ED142" t="str">
        <f t="shared" si="271"/>
        <v>0</v>
      </c>
      <c r="EE142" t="str">
        <f t="shared" si="272"/>
        <v>0</v>
      </c>
      <c r="EF142" t="str">
        <f t="shared" si="273"/>
        <v>0</v>
      </c>
      <c r="EG142" t="str">
        <f t="shared" si="274"/>
        <v>0</v>
      </c>
      <c r="EH142" t="str">
        <f t="shared" si="275"/>
        <v>0</v>
      </c>
      <c r="EI142" t="str">
        <f t="shared" si="276"/>
        <v>0</v>
      </c>
      <c r="EJ142" t="str">
        <f t="shared" si="277"/>
        <v>0</v>
      </c>
      <c r="EK142" t="str">
        <f t="shared" si="278"/>
        <v>0</v>
      </c>
      <c r="EL142" t="str">
        <f t="shared" si="279"/>
        <v>0</v>
      </c>
      <c r="EM142" t="str">
        <f t="shared" si="280"/>
        <v>0</v>
      </c>
      <c r="EN142" t="str">
        <f t="shared" si="281"/>
        <v>0</v>
      </c>
    </row>
    <row r="143" spans="1:144" ht="39.950000000000003" customHeight="1" x14ac:dyDescent="0.25">
      <c r="A143" t="s">
        <v>276</v>
      </c>
      <c r="C143" t="str">
        <f t="shared" si="282"/>
        <v>0</v>
      </c>
      <c r="D143" t="str">
        <f t="shared" si="144"/>
        <v>0</v>
      </c>
      <c r="E143" t="str">
        <f t="shared" si="145"/>
        <v>0</v>
      </c>
      <c r="F143" t="str">
        <f t="shared" si="146"/>
        <v>0</v>
      </c>
      <c r="G143" t="str">
        <f t="shared" si="147"/>
        <v>0</v>
      </c>
      <c r="H143" t="str">
        <f t="shared" si="148"/>
        <v>0</v>
      </c>
      <c r="I143" t="str">
        <f t="shared" si="149"/>
        <v>0</v>
      </c>
      <c r="J143" t="str">
        <f t="shared" si="150"/>
        <v>0</v>
      </c>
      <c r="K143" t="str">
        <f t="shared" si="151"/>
        <v>0</v>
      </c>
      <c r="L143" t="str">
        <f t="shared" si="152"/>
        <v>0</v>
      </c>
      <c r="M143" t="str">
        <f t="shared" si="153"/>
        <v>0</v>
      </c>
      <c r="N143" t="str">
        <f t="shared" si="154"/>
        <v>0</v>
      </c>
      <c r="O143" t="str">
        <f t="shared" si="155"/>
        <v>0</v>
      </c>
      <c r="P143" t="str">
        <f t="shared" si="156"/>
        <v>0</v>
      </c>
      <c r="Q143" t="str">
        <f t="shared" si="157"/>
        <v>0</v>
      </c>
      <c r="R143" t="str">
        <f t="shared" si="158"/>
        <v>0</v>
      </c>
      <c r="S143" t="str">
        <f t="shared" si="159"/>
        <v>0</v>
      </c>
      <c r="T143" t="str">
        <f t="shared" si="160"/>
        <v>0</v>
      </c>
      <c r="U143" t="str">
        <f t="shared" si="161"/>
        <v>0</v>
      </c>
      <c r="V143" t="str">
        <f t="shared" si="162"/>
        <v>0</v>
      </c>
      <c r="W143" t="str">
        <f t="shared" si="163"/>
        <v>0</v>
      </c>
      <c r="X143" t="str">
        <f t="shared" si="164"/>
        <v>0</v>
      </c>
      <c r="Y143" t="str">
        <f t="shared" si="165"/>
        <v>0</v>
      </c>
      <c r="Z143" t="str">
        <f t="shared" si="166"/>
        <v>0</v>
      </c>
      <c r="AA143" t="str">
        <f t="shared" si="167"/>
        <v>0</v>
      </c>
      <c r="AB143" t="str">
        <f t="shared" si="168"/>
        <v>0</v>
      </c>
      <c r="AC143" t="str">
        <f t="shared" si="169"/>
        <v>0</v>
      </c>
      <c r="AD143" t="str">
        <f t="shared" si="170"/>
        <v>0</v>
      </c>
      <c r="AE143" t="str">
        <f t="shared" si="171"/>
        <v>0</v>
      </c>
      <c r="AF143" t="str">
        <f t="shared" si="172"/>
        <v>0</v>
      </c>
      <c r="AG143" t="str">
        <f t="shared" si="173"/>
        <v>0</v>
      </c>
      <c r="AH143" t="str">
        <f t="shared" si="174"/>
        <v>0</v>
      </c>
      <c r="AI143" t="str">
        <f t="shared" si="175"/>
        <v>0</v>
      </c>
      <c r="AJ143" t="str">
        <f t="shared" si="176"/>
        <v>0</v>
      </c>
      <c r="AK143" t="str">
        <f t="shared" si="177"/>
        <v>0</v>
      </c>
      <c r="AL143" t="str">
        <f t="shared" si="178"/>
        <v>0</v>
      </c>
      <c r="AM143" t="str">
        <f t="shared" si="179"/>
        <v>0</v>
      </c>
      <c r="AN143" t="str">
        <f t="shared" si="180"/>
        <v>0</v>
      </c>
      <c r="AO143" t="str">
        <f t="shared" si="181"/>
        <v>0</v>
      </c>
      <c r="AP143" t="str">
        <f t="shared" si="182"/>
        <v>0</v>
      </c>
      <c r="AQ143" t="str">
        <f t="shared" si="183"/>
        <v>0</v>
      </c>
      <c r="AR143" t="str">
        <f t="shared" si="184"/>
        <v>0</v>
      </c>
      <c r="AS143" t="str">
        <f t="shared" si="185"/>
        <v>0</v>
      </c>
      <c r="AT143" t="str">
        <f t="shared" si="186"/>
        <v>0</v>
      </c>
      <c r="AU143" t="str">
        <f t="shared" si="187"/>
        <v>0</v>
      </c>
      <c r="AV143" t="str">
        <f t="shared" si="188"/>
        <v>0</v>
      </c>
      <c r="AW143" t="str">
        <f t="shared" si="189"/>
        <v>0</v>
      </c>
      <c r="AX143" t="str">
        <f t="shared" si="190"/>
        <v>0</v>
      </c>
      <c r="AY143" t="str">
        <f t="shared" si="191"/>
        <v>0</v>
      </c>
      <c r="AZ143" t="str">
        <f t="shared" si="192"/>
        <v>0</v>
      </c>
      <c r="BA143" t="str">
        <f t="shared" si="193"/>
        <v>0</v>
      </c>
      <c r="BB143" t="str">
        <f t="shared" si="194"/>
        <v>0</v>
      </c>
      <c r="BC143" t="str">
        <f t="shared" si="195"/>
        <v>0</v>
      </c>
      <c r="BD143" t="str">
        <f t="shared" si="196"/>
        <v>0</v>
      </c>
      <c r="BE143" t="str">
        <f t="shared" si="197"/>
        <v>0</v>
      </c>
      <c r="BF143" t="str">
        <f t="shared" si="198"/>
        <v>0</v>
      </c>
      <c r="BG143" t="str">
        <f t="shared" si="199"/>
        <v>0</v>
      </c>
      <c r="BH143" t="str">
        <f t="shared" si="200"/>
        <v>0</v>
      </c>
      <c r="BI143" t="str">
        <f t="shared" si="201"/>
        <v>0</v>
      </c>
      <c r="BJ143" t="str">
        <f t="shared" si="202"/>
        <v>0</v>
      </c>
      <c r="BK143" t="str">
        <f t="shared" si="203"/>
        <v>0</v>
      </c>
      <c r="BL143" t="str">
        <f t="shared" si="204"/>
        <v>0</v>
      </c>
      <c r="BM143" t="str">
        <f t="shared" si="205"/>
        <v>0</v>
      </c>
      <c r="BN143" t="str">
        <f t="shared" si="206"/>
        <v>0</v>
      </c>
      <c r="BO143" t="str">
        <f t="shared" si="207"/>
        <v>0</v>
      </c>
      <c r="BP143" t="str">
        <f t="shared" si="208"/>
        <v>0</v>
      </c>
      <c r="BQ143" t="str">
        <f t="shared" si="209"/>
        <v>0</v>
      </c>
      <c r="BR143" t="str">
        <f t="shared" si="210"/>
        <v>0</v>
      </c>
      <c r="BS143" t="str">
        <f t="shared" si="211"/>
        <v>0</v>
      </c>
      <c r="BT143" t="str">
        <f t="shared" si="212"/>
        <v>0</v>
      </c>
      <c r="BU143" t="str">
        <f t="shared" si="213"/>
        <v>0</v>
      </c>
      <c r="BV143" t="str">
        <f t="shared" si="214"/>
        <v>0</v>
      </c>
      <c r="BW143" t="str">
        <f t="shared" si="215"/>
        <v>0</v>
      </c>
      <c r="BX143" t="str">
        <f t="shared" si="142"/>
        <v>0</v>
      </c>
      <c r="BY143" t="str">
        <f t="shared" si="216"/>
        <v>0</v>
      </c>
      <c r="BZ143" t="str">
        <f t="shared" si="217"/>
        <v>0</v>
      </c>
      <c r="CA143" t="str">
        <f t="shared" si="218"/>
        <v>0</v>
      </c>
      <c r="CB143" t="str">
        <f t="shared" si="219"/>
        <v>0</v>
      </c>
      <c r="CC143" t="str">
        <f t="shared" si="220"/>
        <v>0</v>
      </c>
      <c r="CD143" t="str">
        <f t="shared" si="221"/>
        <v>0</v>
      </c>
      <c r="CE143" t="str">
        <f t="shared" si="222"/>
        <v>0</v>
      </c>
      <c r="CF143" t="str">
        <f t="shared" si="223"/>
        <v>0</v>
      </c>
      <c r="CG143" t="str">
        <f t="shared" si="224"/>
        <v>0</v>
      </c>
      <c r="CH143" t="str">
        <f t="shared" si="225"/>
        <v>0</v>
      </c>
      <c r="CI143" t="str">
        <f t="shared" si="226"/>
        <v>0</v>
      </c>
      <c r="CJ143" t="str">
        <f t="shared" si="227"/>
        <v>0</v>
      </c>
      <c r="CK143" t="str">
        <f t="shared" si="228"/>
        <v>0</v>
      </c>
      <c r="CL143" t="str">
        <f t="shared" si="229"/>
        <v>0</v>
      </c>
      <c r="CM143" t="str">
        <f t="shared" si="230"/>
        <v>0</v>
      </c>
      <c r="CN143" t="str">
        <f t="shared" si="231"/>
        <v>0</v>
      </c>
      <c r="CO143" t="str">
        <f t="shared" si="232"/>
        <v>0</v>
      </c>
      <c r="CP143" t="str">
        <f t="shared" si="233"/>
        <v>0</v>
      </c>
      <c r="CQ143" t="str">
        <f t="shared" si="234"/>
        <v>0</v>
      </c>
      <c r="CR143" t="str">
        <f t="shared" si="235"/>
        <v>0</v>
      </c>
      <c r="CS143" t="str">
        <f t="shared" si="236"/>
        <v>0</v>
      </c>
      <c r="CT143" t="str">
        <f t="shared" si="237"/>
        <v>0</v>
      </c>
      <c r="CU143" t="str">
        <f t="shared" si="238"/>
        <v>0</v>
      </c>
      <c r="CV143" t="str">
        <f t="shared" si="239"/>
        <v>0</v>
      </c>
      <c r="CW143" t="str">
        <f t="shared" si="240"/>
        <v>0</v>
      </c>
      <c r="CX143" t="str">
        <f t="shared" si="241"/>
        <v>0</v>
      </c>
      <c r="CY143" t="str">
        <f t="shared" si="242"/>
        <v>0</v>
      </c>
      <c r="CZ143" t="str">
        <f t="shared" si="243"/>
        <v>0</v>
      </c>
      <c r="DA143" t="str">
        <f t="shared" si="143"/>
        <v>0</v>
      </c>
      <c r="DB143" t="str">
        <f t="shared" si="244"/>
        <v>0</v>
      </c>
      <c r="DC143" t="str">
        <f t="shared" si="245"/>
        <v>0</v>
      </c>
      <c r="DD143" t="str">
        <f t="shared" si="246"/>
        <v>0</v>
      </c>
      <c r="DE143" t="str">
        <f t="shared" si="247"/>
        <v>0</v>
      </c>
      <c r="DF143" t="str">
        <f t="shared" si="248"/>
        <v>0</v>
      </c>
      <c r="DG143" t="str">
        <f t="shared" si="249"/>
        <v>0</v>
      </c>
      <c r="DH143" t="str">
        <f>IF(ISNUMBER(SEARCH("menghindari dorongan fisik,",B143)),"1","0")</f>
        <v>0</v>
      </c>
      <c r="DI143" t="str">
        <f t="shared" si="250"/>
        <v>0</v>
      </c>
      <c r="DJ143" t="str">
        <f t="shared" si="251"/>
        <v>0</v>
      </c>
      <c r="DK143" t="str">
        <f t="shared" si="252"/>
        <v>0</v>
      </c>
      <c r="DL143" t="str">
        <f t="shared" si="253"/>
        <v>0</v>
      </c>
      <c r="DM143" t="str">
        <f t="shared" si="254"/>
        <v>0</v>
      </c>
      <c r="DN143" t="str">
        <f t="shared" si="255"/>
        <v>0</v>
      </c>
      <c r="DO143" t="str">
        <f t="shared" si="256"/>
        <v>0</v>
      </c>
      <c r="DP143" t="str">
        <f t="shared" si="257"/>
        <v>0</v>
      </c>
      <c r="DQ143" t="str">
        <f t="shared" si="258"/>
        <v>0</v>
      </c>
      <c r="DR143" t="str">
        <f t="shared" si="259"/>
        <v>0</v>
      </c>
      <c r="DS143" t="str">
        <f t="shared" si="260"/>
        <v>0</v>
      </c>
      <c r="DT143" t="str">
        <f t="shared" si="261"/>
        <v>0</v>
      </c>
      <c r="DU143" t="str">
        <f t="shared" si="262"/>
        <v>0</v>
      </c>
      <c r="DV143" t="str">
        <f t="shared" si="263"/>
        <v>0</v>
      </c>
      <c r="DW143" t="str">
        <f t="shared" si="264"/>
        <v>0</v>
      </c>
      <c r="DX143" t="str">
        <f t="shared" si="265"/>
        <v>0</v>
      </c>
      <c r="DY143" t="str">
        <f t="shared" si="266"/>
        <v>0</v>
      </c>
      <c r="DZ143" t="str">
        <f t="shared" si="267"/>
        <v>0</v>
      </c>
      <c r="EA143" t="str">
        <f t="shared" si="268"/>
        <v>0</v>
      </c>
      <c r="EB143" t="str">
        <f t="shared" si="269"/>
        <v>0</v>
      </c>
      <c r="EC143" t="str">
        <f t="shared" si="270"/>
        <v>0</v>
      </c>
      <c r="ED143" t="str">
        <f t="shared" si="271"/>
        <v>0</v>
      </c>
      <c r="EE143" t="str">
        <f t="shared" si="272"/>
        <v>0</v>
      </c>
      <c r="EF143" t="str">
        <f t="shared" si="273"/>
        <v>0</v>
      </c>
      <c r="EG143" t="str">
        <f t="shared" si="274"/>
        <v>0</v>
      </c>
      <c r="EH143" t="str">
        <f t="shared" si="275"/>
        <v>0</v>
      </c>
      <c r="EI143" t="str">
        <f t="shared" si="276"/>
        <v>0</v>
      </c>
      <c r="EJ143" t="str">
        <f t="shared" si="277"/>
        <v>0</v>
      </c>
      <c r="EK143" t="str">
        <f t="shared" si="278"/>
        <v>0</v>
      </c>
      <c r="EL143" t="str">
        <f t="shared" si="279"/>
        <v>0</v>
      </c>
      <c r="EM143" t="str">
        <f t="shared" si="280"/>
        <v>0</v>
      </c>
      <c r="EN143" t="str">
        <f t="shared" si="281"/>
        <v>0</v>
      </c>
    </row>
    <row r="144" spans="1:144" ht="39.950000000000003" customHeight="1" x14ac:dyDescent="0.25">
      <c r="A144" t="s">
        <v>277</v>
      </c>
      <c r="C144" t="str">
        <f t="shared" si="282"/>
        <v>0</v>
      </c>
      <c r="D144" t="str">
        <f t="shared" si="144"/>
        <v>0</v>
      </c>
      <c r="E144" t="str">
        <f t="shared" si="145"/>
        <v>0</v>
      </c>
      <c r="F144" t="str">
        <f t="shared" si="146"/>
        <v>0</v>
      </c>
      <c r="G144" t="str">
        <f t="shared" si="147"/>
        <v>0</v>
      </c>
      <c r="H144" t="str">
        <f t="shared" si="148"/>
        <v>0</v>
      </c>
      <c r="I144" t="str">
        <f t="shared" si="149"/>
        <v>0</v>
      </c>
      <c r="J144" t="str">
        <f t="shared" si="150"/>
        <v>0</v>
      </c>
      <c r="K144" t="str">
        <f t="shared" si="151"/>
        <v>0</v>
      </c>
      <c r="L144" t="str">
        <f t="shared" si="152"/>
        <v>0</v>
      </c>
      <c r="M144" t="str">
        <f t="shared" si="153"/>
        <v>0</v>
      </c>
      <c r="N144" t="str">
        <f t="shared" si="154"/>
        <v>0</v>
      </c>
      <c r="O144" t="str">
        <f t="shared" si="155"/>
        <v>0</v>
      </c>
      <c r="P144" t="str">
        <f t="shared" si="156"/>
        <v>0</v>
      </c>
      <c r="Q144" t="str">
        <f t="shared" si="157"/>
        <v>0</v>
      </c>
      <c r="R144" t="str">
        <f t="shared" si="158"/>
        <v>0</v>
      </c>
      <c r="S144" t="str">
        <f t="shared" si="159"/>
        <v>0</v>
      </c>
      <c r="T144" t="str">
        <f t="shared" si="160"/>
        <v>0</v>
      </c>
      <c r="U144" t="str">
        <f t="shared" si="161"/>
        <v>0</v>
      </c>
      <c r="V144" t="str">
        <f t="shared" si="162"/>
        <v>0</v>
      </c>
      <c r="W144" t="str">
        <f t="shared" si="163"/>
        <v>0</v>
      </c>
      <c r="X144" t="str">
        <f t="shared" si="164"/>
        <v>0</v>
      </c>
      <c r="Y144" t="str">
        <f t="shared" si="165"/>
        <v>0</v>
      </c>
      <c r="Z144" t="str">
        <f t="shared" si="166"/>
        <v>0</v>
      </c>
      <c r="AA144" t="str">
        <f t="shared" si="167"/>
        <v>0</v>
      </c>
      <c r="AB144" t="str">
        <f t="shared" si="168"/>
        <v>0</v>
      </c>
      <c r="AC144" t="str">
        <f t="shared" si="169"/>
        <v>0</v>
      </c>
      <c r="AD144" t="str">
        <f t="shared" si="170"/>
        <v>0</v>
      </c>
      <c r="AE144" t="str">
        <f t="shared" si="171"/>
        <v>0</v>
      </c>
      <c r="AF144" t="str">
        <f t="shared" si="172"/>
        <v>0</v>
      </c>
      <c r="AG144" t="str">
        <f t="shared" si="173"/>
        <v>0</v>
      </c>
      <c r="AH144" t="str">
        <f t="shared" si="174"/>
        <v>0</v>
      </c>
      <c r="AI144" t="str">
        <f t="shared" si="175"/>
        <v>0</v>
      </c>
      <c r="AJ144" t="str">
        <f t="shared" si="176"/>
        <v>0</v>
      </c>
      <c r="AK144" t="str">
        <f t="shared" si="177"/>
        <v>0</v>
      </c>
      <c r="AL144" t="str">
        <f t="shared" si="178"/>
        <v>0</v>
      </c>
      <c r="AM144" t="str">
        <f t="shared" si="179"/>
        <v>0</v>
      </c>
      <c r="AN144" t="str">
        <f t="shared" si="180"/>
        <v>0</v>
      </c>
      <c r="AO144" t="str">
        <f t="shared" si="181"/>
        <v>0</v>
      </c>
      <c r="AP144" t="str">
        <f t="shared" si="182"/>
        <v>0</v>
      </c>
      <c r="AQ144" t="str">
        <f t="shared" si="183"/>
        <v>0</v>
      </c>
      <c r="AR144" t="str">
        <f t="shared" si="184"/>
        <v>0</v>
      </c>
      <c r="AS144" t="str">
        <f t="shared" si="185"/>
        <v>0</v>
      </c>
      <c r="AT144" t="str">
        <f t="shared" si="186"/>
        <v>0</v>
      </c>
      <c r="AU144" t="str">
        <f t="shared" si="187"/>
        <v>0</v>
      </c>
      <c r="AV144" t="str">
        <f t="shared" si="188"/>
        <v>0</v>
      </c>
      <c r="AW144" t="str">
        <f t="shared" si="189"/>
        <v>0</v>
      </c>
      <c r="AX144" t="str">
        <f t="shared" si="190"/>
        <v>0</v>
      </c>
      <c r="AY144" t="str">
        <f t="shared" si="191"/>
        <v>0</v>
      </c>
      <c r="AZ144" t="str">
        <f t="shared" si="192"/>
        <v>0</v>
      </c>
      <c r="BA144" t="str">
        <f t="shared" si="193"/>
        <v>0</v>
      </c>
      <c r="BB144" t="str">
        <f t="shared" si="194"/>
        <v>0</v>
      </c>
      <c r="BC144" t="str">
        <f t="shared" si="195"/>
        <v>0</v>
      </c>
      <c r="BD144" t="str">
        <f t="shared" si="196"/>
        <v>0</v>
      </c>
      <c r="BE144" t="str">
        <f t="shared" si="197"/>
        <v>0</v>
      </c>
      <c r="BF144" t="str">
        <f t="shared" si="198"/>
        <v>0</v>
      </c>
      <c r="BG144" t="str">
        <f t="shared" si="199"/>
        <v>0</v>
      </c>
      <c r="BH144" t="str">
        <f t="shared" si="200"/>
        <v>0</v>
      </c>
      <c r="BI144" t="str">
        <f t="shared" si="201"/>
        <v>0</v>
      </c>
      <c r="BJ144" t="str">
        <f t="shared" si="202"/>
        <v>0</v>
      </c>
      <c r="BK144" t="str">
        <f t="shared" si="203"/>
        <v>0</v>
      </c>
      <c r="BL144" t="str">
        <f t="shared" si="204"/>
        <v>0</v>
      </c>
      <c r="BM144" t="str">
        <f t="shared" si="205"/>
        <v>0</v>
      </c>
      <c r="BN144" t="str">
        <f t="shared" si="206"/>
        <v>0</v>
      </c>
      <c r="BO144" t="str">
        <f t="shared" si="207"/>
        <v>0</v>
      </c>
      <c r="BP144" t="str">
        <f t="shared" si="208"/>
        <v>0</v>
      </c>
      <c r="BQ144" t="str">
        <f t="shared" si="209"/>
        <v>0</v>
      </c>
      <c r="BR144" t="str">
        <f t="shared" si="210"/>
        <v>0</v>
      </c>
      <c r="BS144" t="str">
        <f t="shared" si="211"/>
        <v>0</v>
      </c>
      <c r="BT144" t="str">
        <f t="shared" si="212"/>
        <v>0</v>
      </c>
      <c r="BU144" t="str">
        <f t="shared" si="213"/>
        <v>0</v>
      </c>
      <c r="BV144" t="str">
        <f t="shared" si="214"/>
        <v>0</v>
      </c>
      <c r="BW144" t="str">
        <f t="shared" si="215"/>
        <v>0</v>
      </c>
      <c r="BX144" t="str">
        <f t="shared" si="142"/>
        <v>0</v>
      </c>
      <c r="BY144" t="str">
        <f t="shared" si="216"/>
        <v>0</v>
      </c>
      <c r="BZ144" t="str">
        <f t="shared" si="217"/>
        <v>0</v>
      </c>
      <c r="CA144" t="str">
        <f t="shared" si="218"/>
        <v>0</v>
      </c>
      <c r="CB144" t="str">
        <f t="shared" si="219"/>
        <v>0</v>
      </c>
      <c r="CC144" t="str">
        <f t="shared" si="220"/>
        <v>0</v>
      </c>
      <c r="CD144" t="str">
        <f t="shared" si="221"/>
        <v>0</v>
      </c>
      <c r="CE144" t="str">
        <f t="shared" si="222"/>
        <v>0</v>
      </c>
      <c r="CF144" t="str">
        <f t="shared" si="223"/>
        <v>0</v>
      </c>
      <c r="CG144" t="str">
        <f t="shared" si="224"/>
        <v>0</v>
      </c>
      <c r="CH144" t="str">
        <f t="shared" si="225"/>
        <v>0</v>
      </c>
      <c r="CI144" t="str">
        <f t="shared" si="226"/>
        <v>0</v>
      </c>
      <c r="CJ144" t="str">
        <f t="shared" si="227"/>
        <v>0</v>
      </c>
      <c r="CK144" t="str">
        <f t="shared" si="228"/>
        <v>0</v>
      </c>
      <c r="CL144" t="str">
        <f t="shared" si="229"/>
        <v>0</v>
      </c>
      <c r="CM144" t="str">
        <f t="shared" si="230"/>
        <v>0</v>
      </c>
      <c r="CN144" t="str">
        <f t="shared" si="231"/>
        <v>0</v>
      </c>
      <c r="CO144" t="str">
        <f t="shared" si="232"/>
        <v>0</v>
      </c>
      <c r="CP144" t="str">
        <f t="shared" si="233"/>
        <v>0</v>
      </c>
      <c r="CQ144" t="str">
        <f t="shared" si="234"/>
        <v>0</v>
      </c>
      <c r="CR144" t="str">
        <f t="shared" si="235"/>
        <v>0</v>
      </c>
      <c r="CS144" t="str">
        <f t="shared" si="236"/>
        <v>0</v>
      </c>
      <c r="CT144" t="str">
        <f t="shared" si="237"/>
        <v>0</v>
      </c>
      <c r="CU144" t="str">
        <f t="shared" si="238"/>
        <v>0</v>
      </c>
      <c r="CV144" t="str">
        <f t="shared" si="239"/>
        <v>0</v>
      </c>
      <c r="CW144" t="str">
        <f t="shared" si="240"/>
        <v>0</v>
      </c>
      <c r="CX144" t="str">
        <f t="shared" si="241"/>
        <v>0</v>
      </c>
      <c r="CY144" t="str">
        <f t="shared" si="242"/>
        <v>0</v>
      </c>
      <c r="CZ144" t="str">
        <f t="shared" si="243"/>
        <v>0</v>
      </c>
      <c r="DA144" t="str">
        <f t="shared" si="143"/>
        <v>0</v>
      </c>
      <c r="DB144" t="str">
        <f t="shared" si="244"/>
        <v>0</v>
      </c>
      <c r="DC144" t="str">
        <f t="shared" si="245"/>
        <v>0</v>
      </c>
      <c r="DD144" t="str">
        <f t="shared" si="246"/>
        <v>0</v>
      </c>
      <c r="DE144" t="str">
        <f t="shared" si="247"/>
        <v>0</v>
      </c>
      <c r="DF144" t="str">
        <f t="shared" si="248"/>
        <v>0</v>
      </c>
      <c r="DG144" t="str">
        <f t="shared" si="249"/>
        <v>0</v>
      </c>
      <c r="DH144" t="str">
        <f>IF(ISNUMBER(SEARCH("menghindari dorongan fisik,",B144)),"1","0")</f>
        <v>0</v>
      </c>
      <c r="DI144" t="str">
        <f t="shared" si="250"/>
        <v>0</v>
      </c>
      <c r="DJ144" t="str">
        <f t="shared" si="251"/>
        <v>0</v>
      </c>
      <c r="DK144" t="str">
        <f t="shared" si="252"/>
        <v>0</v>
      </c>
      <c r="DL144" t="str">
        <f t="shared" si="253"/>
        <v>0</v>
      </c>
      <c r="DM144" t="str">
        <f t="shared" si="254"/>
        <v>0</v>
      </c>
      <c r="DN144" t="str">
        <f t="shared" si="255"/>
        <v>0</v>
      </c>
      <c r="DO144" t="str">
        <f t="shared" si="256"/>
        <v>0</v>
      </c>
      <c r="DP144" t="str">
        <f t="shared" si="257"/>
        <v>0</v>
      </c>
      <c r="DQ144" t="str">
        <f t="shared" si="258"/>
        <v>0</v>
      </c>
      <c r="DR144" t="str">
        <f t="shared" si="259"/>
        <v>0</v>
      </c>
      <c r="DS144" t="str">
        <f t="shared" si="260"/>
        <v>0</v>
      </c>
      <c r="DT144" t="str">
        <f t="shared" si="261"/>
        <v>0</v>
      </c>
      <c r="DU144" t="str">
        <f t="shared" si="262"/>
        <v>0</v>
      </c>
      <c r="DV144" t="str">
        <f t="shared" si="263"/>
        <v>0</v>
      </c>
      <c r="DW144" t="str">
        <f t="shared" si="264"/>
        <v>0</v>
      </c>
      <c r="DX144" t="str">
        <f t="shared" si="265"/>
        <v>0</v>
      </c>
      <c r="DY144" t="str">
        <f t="shared" si="266"/>
        <v>0</v>
      </c>
      <c r="DZ144" t="str">
        <f t="shared" si="267"/>
        <v>0</v>
      </c>
      <c r="EA144" t="str">
        <f t="shared" si="268"/>
        <v>0</v>
      </c>
      <c r="EB144" t="str">
        <f t="shared" si="269"/>
        <v>0</v>
      </c>
      <c r="EC144" t="str">
        <f t="shared" si="270"/>
        <v>0</v>
      </c>
      <c r="ED144" t="str">
        <f t="shared" si="271"/>
        <v>0</v>
      </c>
      <c r="EE144" t="str">
        <f t="shared" si="272"/>
        <v>0</v>
      </c>
      <c r="EF144" t="str">
        <f t="shared" si="273"/>
        <v>0</v>
      </c>
      <c r="EG144" t="str">
        <f t="shared" si="274"/>
        <v>0</v>
      </c>
      <c r="EH144" t="str">
        <f t="shared" si="275"/>
        <v>0</v>
      </c>
      <c r="EI144" t="str">
        <f t="shared" si="276"/>
        <v>0</v>
      </c>
      <c r="EJ144" t="str">
        <f t="shared" si="277"/>
        <v>0</v>
      </c>
      <c r="EK144" t="str">
        <f t="shared" si="278"/>
        <v>0</v>
      </c>
      <c r="EL144" t="str">
        <f t="shared" si="279"/>
        <v>0</v>
      </c>
      <c r="EM144" t="str">
        <f t="shared" si="280"/>
        <v>0</v>
      </c>
      <c r="EN144" t="str">
        <f t="shared" si="281"/>
        <v>0</v>
      </c>
    </row>
    <row r="145" spans="1:144" ht="39.950000000000003" customHeight="1" x14ac:dyDescent="0.25">
      <c r="A145" t="s">
        <v>278</v>
      </c>
      <c r="C145" t="str">
        <f t="shared" si="282"/>
        <v>0</v>
      </c>
      <c r="D145" t="str">
        <f t="shared" si="144"/>
        <v>0</v>
      </c>
      <c r="E145" t="str">
        <f t="shared" si="145"/>
        <v>0</v>
      </c>
      <c r="F145" t="str">
        <f t="shared" si="146"/>
        <v>0</v>
      </c>
      <c r="G145" t="str">
        <f t="shared" si="147"/>
        <v>0</v>
      </c>
      <c r="H145" t="str">
        <f t="shared" si="148"/>
        <v>0</v>
      </c>
      <c r="I145" t="str">
        <f t="shared" si="149"/>
        <v>0</v>
      </c>
      <c r="J145" t="str">
        <f t="shared" si="150"/>
        <v>0</v>
      </c>
      <c r="K145" t="str">
        <f t="shared" si="151"/>
        <v>0</v>
      </c>
      <c r="L145" t="str">
        <f t="shared" si="152"/>
        <v>0</v>
      </c>
      <c r="M145" t="str">
        <f t="shared" si="153"/>
        <v>0</v>
      </c>
      <c r="N145" t="str">
        <f t="shared" si="154"/>
        <v>0</v>
      </c>
      <c r="O145" t="str">
        <f t="shared" si="155"/>
        <v>0</v>
      </c>
      <c r="P145" t="str">
        <f t="shared" si="156"/>
        <v>0</v>
      </c>
      <c r="Q145" t="str">
        <f t="shared" si="157"/>
        <v>0</v>
      </c>
      <c r="R145" t="str">
        <f t="shared" si="158"/>
        <v>0</v>
      </c>
      <c r="S145" t="str">
        <f t="shared" si="159"/>
        <v>0</v>
      </c>
      <c r="T145" t="str">
        <f t="shared" si="160"/>
        <v>0</v>
      </c>
      <c r="U145" t="str">
        <f t="shared" si="161"/>
        <v>0</v>
      </c>
      <c r="V145" t="str">
        <f t="shared" si="162"/>
        <v>0</v>
      </c>
      <c r="W145" t="str">
        <f t="shared" si="163"/>
        <v>0</v>
      </c>
      <c r="X145" t="str">
        <f t="shared" si="164"/>
        <v>0</v>
      </c>
      <c r="Y145" t="str">
        <f t="shared" si="165"/>
        <v>0</v>
      </c>
      <c r="Z145" t="str">
        <f t="shared" si="166"/>
        <v>0</v>
      </c>
      <c r="AA145" t="str">
        <f t="shared" si="167"/>
        <v>0</v>
      </c>
      <c r="AB145" t="str">
        <f t="shared" si="168"/>
        <v>0</v>
      </c>
      <c r="AC145" t="str">
        <f t="shared" si="169"/>
        <v>0</v>
      </c>
      <c r="AD145" t="str">
        <f t="shared" si="170"/>
        <v>0</v>
      </c>
      <c r="AE145" t="str">
        <f t="shared" si="171"/>
        <v>0</v>
      </c>
      <c r="AF145" t="str">
        <f t="shared" si="172"/>
        <v>0</v>
      </c>
      <c r="AG145" t="str">
        <f t="shared" si="173"/>
        <v>0</v>
      </c>
      <c r="AH145" t="str">
        <f t="shared" si="174"/>
        <v>0</v>
      </c>
      <c r="AI145" t="str">
        <f t="shared" si="175"/>
        <v>0</v>
      </c>
      <c r="AJ145" t="str">
        <f t="shared" si="176"/>
        <v>0</v>
      </c>
      <c r="AK145" t="str">
        <f t="shared" si="177"/>
        <v>0</v>
      </c>
      <c r="AL145" t="str">
        <f t="shared" si="178"/>
        <v>0</v>
      </c>
      <c r="AM145" t="str">
        <f t="shared" si="179"/>
        <v>0</v>
      </c>
      <c r="AN145" t="str">
        <f t="shared" si="180"/>
        <v>0</v>
      </c>
      <c r="AO145" t="str">
        <f t="shared" si="181"/>
        <v>0</v>
      </c>
      <c r="AP145" t="str">
        <f t="shared" si="182"/>
        <v>0</v>
      </c>
      <c r="AQ145" t="str">
        <f t="shared" si="183"/>
        <v>0</v>
      </c>
      <c r="AR145" t="str">
        <f t="shared" si="184"/>
        <v>0</v>
      </c>
      <c r="AS145" t="str">
        <f t="shared" si="185"/>
        <v>0</v>
      </c>
      <c r="AT145" t="str">
        <f t="shared" si="186"/>
        <v>0</v>
      </c>
      <c r="AU145" t="str">
        <f t="shared" si="187"/>
        <v>0</v>
      </c>
      <c r="AV145" t="str">
        <f t="shared" si="188"/>
        <v>0</v>
      </c>
      <c r="AW145" t="str">
        <f t="shared" si="189"/>
        <v>0</v>
      </c>
      <c r="AX145" t="str">
        <f t="shared" si="190"/>
        <v>0</v>
      </c>
      <c r="AY145" t="str">
        <f t="shared" si="191"/>
        <v>0</v>
      </c>
      <c r="AZ145" t="str">
        <f t="shared" si="192"/>
        <v>0</v>
      </c>
      <c r="BA145" t="str">
        <f t="shared" si="193"/>
        <v>0</v>
      </c>
      <c r="BB145" t="str">
        <f t="shared" si="194"/>
        <v>0</v>
      </c>
      <c r="BC145" t="str">
        <f t="shared" si="195"/>
        <v>0</v>
      </c>
      <c r="BD145" t="str">
        <f t="shared" si="196"/>
        <v>0</v>
      </c>
      <c r="BE145" t="str">
        <f t="shared" si="197"/>
        <v>0</v>
      </c>
      <c r="BF145" t="str">
        <f t="shared" si="198"/>
        <v>0</v>
      </c>
      <c r="BG145" t="str">
        <f t="shared" si="199"/>
        <v>0</v>
      </c>
      <c r="BH145" t="str">
        <f t="shared" si="200"/>
        <v>0</v>
      </c>
      <c r="BI145" t="str">
        <f t="shared" si="201"/>
        <v>0</v>
      </c>
      <c r="BJ145" t="str">
        <f t="shared" si="202"/>
        <v>0</v>
      </c>
      <c r="BK145" t="str">
        <f t="shared" si="203"/>
        <v>0</v>
      </c>
      <c r="BL145" t="str">
        <f t="shared" si="204"/>
        <v>0</v>
      </c>
      <c r="BM145" t="str">
        <f t="shared" si="205"/>
        <v>0</v>
      </c>
      <c r="BN145" t="str">
        <f t="shared" si="206"/>
        <v>0</v>
      </c>
      <c r="BO145" t="str">
        <f t="shared" si="207"/>
        <v>0</v>
      </c>
      <c r="BP145" t="str">
        <f t="shared" si="208"/>
        <v>0</v>
      </c>
      <c r="BQ145" t="str">
        <f t="shared" si="209"/>
        <v>0</v>
      </c>
      <c r="BR145" t="str">
        <f t="shared" si="210"/>
        <v>0</v>
      </c>
      <c r="BS145" t="str">
        <f t="shared" si="211"/>
        <v>0</v>
      </c>
      <c r="BT145" t="str">
        <f t="shared" si="212"/>
        <v>0</v>
      </c>
      <c r="BU145" t="str">
        <f t="shared" si="213"/>
        <v>0</v>
      </c>
      <c r="BV145" t="str">
        <f t="shared" si="214"/>
        <v>0</v>
      </c>
      <c r="BW145" t="str">
        <f t="shared" si="215"/>
        <v>0</v>
      </c>
      <c r="BX145" t="str">
        <f t="shared" si="142"/>
        <v>0</v>
      </c>
      <c r="BY145" t="str">
        <f t="shared" si="216"/>
        <v>0</v>
      </c>
      <c r="BZ145" t="str">
        <f t="shared" si="217"/>
        <v>0</v>
      </c>
      <c r="CA145" t="str">
        <f t="shared" si="218"/>
        <v>0</v>
      </c>
      <c r="CB145" t="str">
        <f t="shared" si="219"/>
        <v>0</v>
      </c>
      <c r="CC145" t="str">
        <f t="shared" si="220"/>
        <v>0</v>
      </c>
      <c r="CD145" t="str">
        <f t="shared" si="221"/>
        <v>0</v>
      </c>
      <c r="CE145" t="str">
        <f t="shared" si="222"/>
        <v>0</v>
      </c>
      <c r="CF145" t="str">
        <f t="shared" si="223"/>
        <v>0</v>
      </c>
      <c r="CG145" t="str">
        <f t="shared" si="224"/>
        <v>0</v>
      </c>
      <c r="CH145" t="str">
        <f t="shared" si="225"/>
        <v>0</v>
      </c>
      <c r="CI145" t="str">
        <f t="shared" si="226"/>
        <v>0</v>
      </c>
      <c r="CJ145" t="str">
        <f t="shared" si="227"/>
        <v>0</v>
      </c>
      <c r="CK145" t="str">
        <f t="shared" si="228"/>
        <v>0</v>
      </c>
      <c r="CL145" t="str">
        <f t="shared" si="229"/>
        <v>0</v>
      </c>
      <c r="CM145" t="str">
        <f t="shared" si="230"/>
        <v>0</v>
      </c>
      <c r="CN145" t="str">
        <f t="shared" si="231"/>
        <v>0</v>
      </c>
      <c r="CO145" t="str">
        <f t="shared" si="232"/>
        <v>0</v>
      </c>
      <c r="CP145" t="str">
        <f t="shared" si="233"/>
        <v>0</v>
      </c>
      <c r="CQ145" t="str">
        <f t="shared" si="234"/>
        <v>0</v>
      </c>
      <c r="CR145" t="str">
        <f t="shared" si="235"/>
        <v>0</v>
      </c>
      <c r="CS145" t="str">
        <f t="shared" si="236"/>
        <v>0</v>
      </c>
      <c r="CT145" t="str">
        <f t="shared" si="237"/>
        <v>0</v>
      </c>
      <c r="CU145" t="str">
        <f t="shared" si="238"/>
        <v>0</v>
      </c>
      <c r="CV145" t="str">
        <f t="shared" si="239"/>
        <v>0</v>
      </c>
      <c r="CW145" t="str">
        <f t="shared" si="240"/>
        <v>0</v>
      </c>
      <c r="CX145" t="str">
        <f t="shared" si="241"/>
        <v>0</v>
      </c>
      <c r="CY145" t="str">
        <f t="shared" si="242"/>
        <v>0</v>
      </c>
      <c r="CZ145" t="str">
        <f t="shared" si="243"/>
        <v>0</v>
      </c>
      <c r="DA145" t="str">
        <f t="shared" si="143"/>
        <v>0</v>
      </c>
      <c r="DB145" t="str">
        <f t="shared" si="244"/>
        <v>0</v>
      </c>
      <c r="DC145" t="str">
        <f t="shared" si="245"/>
        <v>0</v>
      </c>
      <c r="DD145" t="str">
        <f t="shared" si="246"/>
        <v>0</v>
      </c>
      <c r="DE145" t="str">
        <f t="shared" si="247"/>
        <v>0</v>
      </c>
      <c r="DF145" t="str">
        <f t="shared" si="248"/>
        <v>0</v>
      </c>
      <c r="DG145" t="str">
        <f t="shared" si="249"/>
        <v>0</v>
      </c>
      <c r="DH145" t="str">
        <f>IF(ISNUMBER(SEARCH("menghindari dorongan fisik,",B145)),"1","0")</f>
        <v>0</v>
      </c>
      <c r="DI145" t="str">
        <f t="shared" si="250"/>
        <v>0</v>
      </c>
      <c r="DJ145" t="str">
        <f t="shared" si="251"/>
        <v>0</v>
      </c>
      <c r="DK145" t="str">
        <f t="shared" si="252"/>
        <v>0</v>
      </c>
      <c r="DL145" t="str">
        <f t="shared" si="253"/>
        <v>0</v>
      </c>
      <c r="DM145" t="str">
        <f t="shared" si="254"/>
        <v>0</v>
      </c>
      <c r="DN145" t="str">
        <f t="shared" si="255"/>
        <v>0</v>
      </c>
      <c r="DO145" t="str">
        <f t="shared" si="256"/>
        <v>0</v>
      </c>
      <c r="DP145" t="str">
        <f t="shared" si="257"/>
        <v>0</v>
      </c>
      <c r="DQ145" t="str">
        <f t="shared" si="258"/>
        <v>0</v>
      </c>
      <c r="DR145" t="str">
        <f t="shared" si="259"/>
        <v>0</v>
      </c>
      <c r="DS145" t="str">
        <f t="shared" si="260"/>
        <v>0</v>
      </c>
      <c r="DT145" t="str">
        <f t="shared" si="261"/>
        <v>0</v>
      </c>
      <c r="DU145" t="str">
        <f t="shared" si="262"/>
        <v>0</v>
      </c>
      <c r="DV145" t="str">
        <f t="shared" si="263"/>
        <v>0</v>
      </c>
      <c r="DW145" t="str">
        <f t="shared" si="264"/>
        <v>0</v>
      </c>
      <c r="DX145" t="str">
        <f t="shared" si="265"/>
        <v>0</v>
      </c>
      <c r="DY145" t="str">
        <f t="shared" si="266"/>
        <v>0</v>
      </c>
      <c r="DZ145" t="str">
        <f t="shared" si="267"/>
        <v>0</v>
      </c>
      <c r="EA145" t="str">
        <f t="shared" si="268"/>
        <v>0</v>
      </c>
      <c r="EB145" t="str">
        <f t="shared" si="269"/>
        <v>0</v>
      </c>
      <c r="EC145" t="str">
        <f t="shared" si="270"/>
        <v>0</v>
      </c>
      <c r="ED145" t="str">
        <f t="shared" si="271"/>
        <v>0</v>
      </c>
      <c r="EE145" t="str">
        <f t="shared" si="272"/>
        <v>0</v>
      </c>
      <c r="EF145" t="str">
        <f t="shared" si="273"/>
        <v>0</v>
      </c>
      <c r="EG145" t="str">
        <f t="shared" si="274"/>
        <v>0</v>
      </c>
      <c r="EH145" t="str">
        <f t="shared" si="275"/>
        <v>0</v>
      </c>
      <c r="EI145" t="str">
        <f t="shared" si="276"/>
        <v>0</v>
      </c>
      <c r="EJ145" t="str">
        <f t="shared" si="277"/>
        <v>0</v>
      </c>
      <c r="EK145" t="str">
        <f t="shared" si="278"/>
        <v>0</v>
      </c>
      <c r="EL145" t="str">
        <f t="shared" si="279"/>
        <v>0</v>
      </c>
      <c r="EM145" t="str">
        <f t="shared" si="280"/>
        <v>0</v>
      </c>
      <c r="EN145" t="str">
        <f t="shared" si="281"/>
        <v>0</v>
      </c>
    </row>
    <row r="146" spans="1:144" ht="39.950000000000003" customHeight="1" x14ac:dyDescent="0.25">
      <c r="A146" t="s">
        <v>279</v>
      </c>
      <c r="C146" t="str">
        <f t="shared" si="282"/>
        <v>0</v>
      </c>
      <c r="D146" t="str">
        <f t="shared" si="144"/>
        <v>0</v>
      </c>
      <c r="E146" t="str">
        <f t="shared" si="145"/>
        <v>0</v>
      </c>
      <c r="F146" t="str">
        <f t="shared" si="146"/>
        <v>0</v>
      </c>
      <c r="G146" t="str">
        <f t="shared" si="147"/>
        <v>0</v>
      </c>
      <c r="H146" t="str">
        <f t="shared" si="148"/>
        <v>0</v>
      </c>
      <c r="I146" t="str">
        <f t="shared" si="149"/>
        <v>0</v>
      </c>
      <c r="J146" t="str">
        <f t="shared" si="150"/>
        <v>0</v>
      </c>
      <c r="K146" t="str">
        <f t="shared" si="151"/>
        <v>0</v>
      </c>
      <c r="L146" t="str">
        <f t="shared" si="152"/>
        <v>0</v>
      </c>
      <c r="M146" t="str">
        <f t="shared" si="153"/>
        <v>0</v>
      </c>
      <c r="N146" t="str">
        <f t="shared" si="154"/>
        <v>0</v>
      </c>
      <c r="O146" t="str">
        <f t="shared" si="155"/>
        <v>0</v>
      </c>
      <c r="P146" t="str">
        <f t="shared" si="156"/>
        <v>0</v>
      </c>
      <c r="Q146" t="str">
        <f t="shared" si="157"/>
        <v>0</v>
      </c>
      <c r="R146" t="str">
        <f t="shared" si="158"/>
        <v>0</v>
      </c>
      <c r="S146" t="str">
        <f t="shared" si="159"/>
        <v>0</v>
      </c>
      <c r="T146" t="str">
        <f t="shared" si="160"/>
        <v>0</v>
      </c>
      <c r="U146" t="str">
        <f t="shared" si="161"/>
        <v>0</v>
      </c>
      <c r="V146" t="str">
        <f t="shared" si="162"/>
        <v>0</v>
      </c>
      <c r="W146" t="str">
        <f t="shared" si="163"/>
        <v>0</v>
      </c>
      <c r="X146" t="str">
        <f t="shared" si="164"/>
        <v>0</v>
      </c>
      <c r="Y146" t="str">
        <f t="shared" si="165"/>
        <v>0</v>
      </c>
      <c r="Z146" t="str">
        <f t="shared" si="166"/>
        <v>0</v>
      </c>
      <c r="AA146" t="str">
        <f t="shared" si="167"/>
        <v>0</v>
      </c>
      <c r="AB146" t="str">
        <f t="shared" si="168"/>
        <v>0</v>
      </c>
      <c r="AC146" t="str">
        <f t="shared" si="169"/>
        <v>0</v>
      </c>
      <c r="AD146" t="str">
        <f t="shared" si="170"/>
        <v>0</v>
      </c>
      <c r="AE146" t="str">
        <f t="shared" si="171"/>
        <v>0</v>
      </c>
      <c r="AF146" t="str">
        <f t="shared" si="172"/>
        <v>0</v>
      </c>
      <c r="AG146" t="str">
        <f t="shared" si="173"/>
        <v>0</v>
      </c>
      <c r="AH146" t="str">
        <f t="shared" si="174"/>
        <v>0</v>
      </c>
      <c r="AI146" t="str">
        <f t="shared" si="175"/>
        <v>0</v>
      </c>
      <c r="AJ146" t="str">
        <f t="shared" si="176"/>
        <v>0</v>
      </c>
      <c r="AK146" t="str">
        <f t="shared" si="177"/>
        <v>0</v>
      </c>
      <c r="AL146" t="str">
        <f t="shared" si="178"/>
        <v>0</v>
      </c>
      <c r="AM146" t="str">
        <f t="shared" si="179"/>
        <v>0</v>
      </c>
      <c r="AN146" t="str">
        <f t="shared" si="180"/>
        <v>0</v>
      </c>
      <c r="AO146" t="str">
        <f t="shared" si="181"/>
        <v>0</v>
      </c>
      <c r="AP146" t="str">
        <f t="shared" si="182"/>
        <v>0</v>
      </c>
      <c r="AQ146" t="str">
        <f t="shared" si="183"/>
        <v>0</v>
      </c>
      <c r="AR146" t="str">
        <f t="shared" si="184"/>
        <v>0</v>
      </c>
      <c r="AS146" t="str">
        <f t="shared" si="185"/>
        <v>0</v>
      </c>
      <c r="AT146" t="str">
        <f t="shared" si="186"/>
        <v>0</v>
      </c>
      <c r="AU146" t="str">
        <f t="shared" si="187"/>
        <v>0</v>
      </c>
      <c r="AV146" t="str">
        <f t="shared" si="188"/>
        <v>0</v>
      </c>
      <c r="AW146" t="str">
        <f t="shared" si="189"/>
        <v>0</v>
      </c>
      <c r="AX146" t="str">
        <f t="shared" si="190"/>
        <v>0</v>
      </c>
      <c r="AY146" t="str">
        <f t="shared" si="191"/>
        <v>0</v>
      </c>
      <c r="AZ146" t="str">
        <f t="shared" si="192"/>
        <v>0</v>
      </c>
      <c r="BA146" t="str">
        <f t="shared" si="193"/>
        <v>0</v>
      </c>
      <c r="BB146" t="str">
        <f t="shared" si="194"/>
        <v>0</v>
      </c>
      <c r="BC146" t="str">
        <f t="shared" si="195"/>
        <v>0</v>
      </c>
      <c r="BD146" t="str">
        <f t="shared" si="196"/>
        <v>0</v>
      </c>
      <c r="BE146" t="str">
        <f t="shared" si="197"/>
        <v>0</v>
      </c>
      <c r="BF146" t="str">
        <f t="shared" si="198"/>
        <v>0</v>
      </c>
      <c r="BG146" t="str">
        <f t="shared" si="199"/>
        <v>0</v>
      </c>
      <c r="BH146" t="str">
        <f t="shared" si="200"/>
        <v>0</v>
      </c>
      <c r="BI146" t="str">
        <f t="shared" si="201"/>
        <v>0</v>
      </c>
      <c r="BJ146" t="str">
        <f t="shared" si="202"/>
        <v>0</v>
      </c>
      <c r="BK146" t="str">
        <f t="shared" si="203"/>
        <v>0</v>
      </c>
      <c r="BL146" t="str">
        <f t="shared" si="204"/>
        <v>0</v>
      </c>
      <c r="BM146" t="str">
        <f t="shared" si="205"/>
        <v>0</v>
      </c>
      <c r="BN146" t="str">
        <f t="shared" si="206"/>
        <v>0</v>
      </c>
      <c r="BO146" t="str">
        <f t="shared" si="207"/>
        <v>0</v>
      </c>
      <c r="BP146" t="str">
        <f t="shared" si="208"/>
        <v>0</v>
      </c>
      <c r="BQ146" t="str">
        <f t="shared" si="209"/>
        <v>0</v>
      </c>
      <c r="BR146" t="str">
        <f t="shared" si="210"/>
        <v>0</v>
      </c>
      <c r="BS146" t="str">
        <f t="shared" si="211"/>
        <v>0</v>
      </c>
      <c r="BT146" t="str">
        <f t="shared" si="212"/>
        <v>0</v>
      </c>
      <c r="BU146" t="str">
        <f t="shared" si="213"/>
        <v>0</v>
      </c>
      <c r="BV146" t="str">
        <f t="shared" si="214"/>
        <v>0</v>
      </c>
      <c r="BW146" t="str">
        <f t="shared" si="215"/>
        <v>0</v>
      </c>
      <c r="BX146" t="str">
        <f t="shared" si="142"/>
        <v>0</v>
      </c>
      <c r="BY146" t="str">
        <f t="shared" si="216"/>
        <v>0</v>
      </c>
      <c r="BZ146" t="str">
        <f t="shared" si="217"/>
        <v>0</v>
      </c>
      <c r="CA146" t="str">
        <f t="shared" si="218"/>
        <v>0</v>
      </c>
      <c r="CB146" t="str">
        <f t="shared" si="219"/>
        <v>0</v>
      </c>
      <c r="CC146" t="str">
        <f t="shared" si="220"/>
        <v>0</v>
      </c>
      <c r="CD146" t="str">
        <f t="shared" si="221"/>
        <v>0</v>
      </c>
      <c r="CE146" t="str">
        <f t="shared" si="222"/>
        <v>0</v>
      </c>
      <c r="CF146" t="str">
        <f t="shared" si="223"/>
        <v>0</v>
      </c>
      <c r="CG146" t="str">
        <f t="shared" si="224"/>
        <v>0</v>
      </c>
      <c r="CH146" t="str">
        <f t="shared" si="225"/>
        <v>0</v>
      </c>
      <c r="CI146" t="str">
        <f t="shared" si="226"/>
        <v>0</v>
      </c>
      <c r="CJ146" t="str">
        <f t="shared" si="227"/>
        <v>0</v>
      </c>
      <c r="CK146" t="str">
        <f t="shared" si="228"/>
        <v>0</v>
      </c>
      <c r="CL146" t="str">
        <f t="shared" si="229"/>
        <v>0</v>
      </c>
      <c r="CM146" t="str">
        <f t="shared" si="230"/>
        <v>0</v>
      </c>
      <c r="CN146" t="str">
        <f t="shared" si="231"/>
        <v>0</v>
      </c>
      <c r="CO146" t="str">
        <f t="shared" si="232"/>
        <v>0</v>
      </c>
      <c r="CP146" t="str">
        <f t="shared" si="233"/>
        <v>0</v>
      </c>
      <c r="CQ146" t="str">
        <f t="shared" si="234"/>
        <v>0</v>
      </c>
      <c r="CR146" t="str">
        <f t="shared" si="235"/>
        <v>0</v>
      </c>
      <c r="CS146" t="str">
        <f t="shared" si="236"/>
        <v>0</v>
      </c>
      <c r="CT146" t="str">
        <f t="shared" si="237"/>
        <v>0</v>
      </c>
      <c r="CU146" t="str">
        <f t="shared" si="238"/>
        <v>0</v>
      </c>
      <c r="CV146" t="str">
        <f t="shared" si="239"/>
        <v>0</v>
      </c>
      <c r="CW146" t="str">
        <f t="shared" si="240"/>
        <v>0</v>
      </c>
      <c r="CX146" t="str">
        <f t="shared" si="241"/>
        <v>0</v>
      </c>
      <c r="CY146" t="str">
        <f t="shared" si="242"/>
        <v>0</v>
      </c>
      <c r="CZ146" t="str">
        <f t="shared" si="243"/>
        <v>0</v>
      </c>
      <c r="DA146" t="str">
        <f t="shared" si="143"/>
        <v>0</v>
      </c>
      <c r="DB146" t="str">
        <f t="shared" si="244"/>
        <v>0</v>
      </c>
      <c r="DC146" t="str">
        <f t="shared" si="245"/>
        <v>0</v>
      </c>
      <c r="DD146" t="str">
        <f t="shared" si="246"/>
        <v>0</v>
      </c>
      <c r="DE146" t="str">
        <f t="shared" si="247"/>
        <v>0</v>
      </c>
      <c r="DF146" t="str">
        <f t="shared" si="248"/>
        <v>0</v>
      </c>
      <c r="DG146" t="str">
        <f t="shared" si="249"/>
        <v>0</v>
      </c>
      <c r="DH146" t="str">
        <f>IF(ISNUMBER(SEARCH("menghindari dorongan fisik,",B146)),"1","0")</f>
        <v>0</v>
      </c>
      <c r="DI146" t="str">
        <f t="shared" si="250"/>
        <v>0</v>
      </c>
      <c r="DJ146" t="str">
        <f t="shared" si="251"/>
        <v>0</v>
      </c>
      <c r="DK146" t="str">
        <f t="shared" si="252"/>
        <v>0</v>
      </c>
      <c r="DL146" t="str">
        <f t="shared" si="253"/>
        <v>0</v>
      </c>
      <c r="DM146" t="str">
        <f t="shared" si="254"/>
        <v>0</v>
      </c>
      <c r="DN146" t="str">
        <f t="shared" si="255"/>
        <v>0</v>
      </c>
      <c r="DO146" t="str">
        <f t="shared" si="256"/>
        <v>0</v>
      </c>
      <c r="DP146" t="str">
        <f t="shared" si="257"/>
        <v>0</v>
      </c>
      <c r="DQ146" t="str">
        <f t="shared" si="258"/>
        <v>0</v>
      </c>
      <c r="DR146" t="str">
        <f t="shared" si="259"/>
        <v>0</v>
      </c>
      <c r="DS146" t="str">
        <f t="shared" si="260"/>
        <v>0</v>
      </c>
      <c r="DT146" t="str">
        <f t="shared" si="261"/>
        <v>0</v>
      </c>
      <c r="DU146" t="str">
        <f t="shared" si="262"/>
        <v>0</v>
      </c>
      <c r="DV146" t="str">
        <f t="shared" si="263"/>
        <v>0</v>
      </c>
      <c r="DW146" t="str">
        <f t="shared" si="264"/>
        <v>0</v>
      </c>
      <c r="DX146" t="str">
        <f t="shared" si="265"/>
        <v>0</v>
      </c>
      <c r="DY146" t="str">
        <f t="shared" si="266"/>
        <v>0</v>
      </c>
      <c r="DZ146" t="str">
        <f t="shared" si="267"/>
        <v>0</v>
      </c>
      <c r="EA146" t="str">
        <f t="shared" si="268"/>
        <v>0</v>
      </c>
      <c r="EB146" t="str">
        <f t="shared" si="269"/>
        <v>0</v>
      </c>
      <c r="EC146" t="str">
        <f t="shared" si="270"/>
        <v>0</v>
      </c>
      <c r="ED146" t="str">
        <f t="shared" si="271"/>
        <v>0</v>
      </c>
      <c r="EE146" t="str">
        <f t="shared" si="272"/>
        <v>0</v>
      </c>
      <c r="EF146" t="str">
        <f t="shared" si="273"/>
        <v>0</v>
      </c>
      <c r="EG146" t="str">
        <f t="shared" si="274"/>
        <v>0</v>
      </c>
      <c r="EH146" t="str">
        <f t="shared" si="275"/>
        <v>0</v>
      </c>
      <c r="EI146" t="str">
        <f t="shared" si="276"/>
        <v>0</v>
      </c>
      <c r="EJ146" t="str">
        <f t="shared" si="277"/>
        <v>0</v>
      </c>
      <c r="EK146" t="str">
        <f t="shared" si="278"/>
        <v>0</v>
      </c>
      <c r="EL146" t="str">
        <f t="shared" si="279"/>
        <v>0</v>
      </c>
      <c r="EM146" t="str">
        <f t="shared" si="280"/>
        <v>0</v>
      </c>
      <c r="EN146" t="str">
        <f t="shared" si="281"/>
        <v>0</v>
      </c>
    </row>
    <row r="147" spans="1:144" ht="39.950000000000003" customHeight="1" x14ac:dyDescent="0.25">
      <c r="A147" t="s">
        <v>280</v>
      </c>
      <c r="C147" t="str">
        <f t="shared" si="282"/>
        <v>0</v>
      </c>
      <c r="D147" t="str">
        <f t="shared" si="144"/>
        <v>0</v>
      </c>
      <c r="E147" t="str">
        <f t="shared" si="145"/>
        <v>0</v>
      </c>
      <c r="F147" t="str">
        <f t="shared" si="146"/>
        <v>0</v>
      </c>
      <c r="G147" t="str">
        <f t="shared" si="147"/>
        <v>0</v>
      </c>
      <c r="H147" t="str">
        <f t="shared" si="148"/>
        <v>0</v>
      </c>
      <c r="I147" t="str">
        <f t="shared" si="149"/>
        <v>0</v>
      </c>
      <c r="J147" t="str">
        <f t="shared" si="150"/>
        <v>0</v>
      </c>
      <c r="K147" t="str">
        <f t="shared" si="151"/>
        <v>0</v>
      </c>
      <c r="L147" t="str">
        <f t="shared" si="152"/>
        <v>0</v>
      </c>
      <c r="M147" t="str">
        <f t="shared" si="153"/>
        <v>0</v>
      </c>
      <c r="N147" t="str">
        <f t="shared" si="154"/>
        <v>0</v>
      </c>
      <c r="O147" t="str">
        <f t="shared" si="155"/>
        <v>0</v>
      </c>
      <c r="P147" t="str">
        <f t="shared" si="156"/>
        <v>0</v>
      </c>
      <c r="Q147" t="str">
        <f t="shared" si="157"/>
        <v>0</v>
      </c>
      <c r="R147" t="str">
        <f t="shared" si="158"/>
        <v>0</v>
      </c>
      <c r="S147" t="str">
        <f t="shared" si="159"/>
        <v>0</v>
      </c>
      <c r="T147" t="str">
        <f t="shared" si="160"/>
        <v>0</v>
      </c>
      <c r="U147" t="str">
        <f t="shared" si="161"/>
        <v>0</v>
      </c>
      <c r="V147" t="str">
        <f t="shared" si="162"/>
        <v>0</v>
      </c>
      <c r="W147" t="str">
        <f t="shared" si="163"/>
        <v>0</v>
      </c>
      <c r="X147" t="str">
        <f t="shared" si="164"/>
        <v>0</v>
      </c>
      <c r="Y147" t="str">
        <f t="shared" si="165"/>
        <v>0</v>
      </c>
      <c r="Z147" t="str">
        <f t="shared" si="166"/>
        <v>0</v>
      </c>
      <c r="AA147" t="str">
        <f t="shared" si="167"/>
        <v>0</v>
      </c>
      <c r="AB147" t="str">
        <f t="shared" si="168"/>
        <v>0</v>
      </c>
      <c r="AC147" t="str">
        <f t="shared" si="169"/>
        <v>0</v>
      </c>
      <c r="AD147" t="str">
        <f t="shared" si="170"/>
        <v>0</v>
      </c>
      <c r="AE147" t="str">
        <f t="shared" si="171"/>
        <v>0</v>
      </c>
      <c r="AF147" t="str">
        <f t="shared" si="172"/>
        <v>0</v>
      </c>
      <c r="AG147" t="str">
        <f t="shared" si="173"/>
        <v>0</v>
      </c>
      <c r="AH147" t="str">
        <f t="shared" si="174"/>
        <v>0</v>
      </c>
      <c r="AI147" t="str">
        <f t="shared" si="175"/>
        <v>0</v>
      </c>
      <c r="AJ147" t="str">
        <f t="shared" si="176"/>
        <v>0</v>
      </c>
      <c r="AK147" t="str">
        <f t="shared" si="177"/>
        <v>0</v>
      </c>
      <c r="AL147" t="str">
        <f t="shared" si="178"/>
        <v>0</v>
      </c>
      <c r="AM147" t="str">
        <f t="shared" si="179"/>
        <v>0</v>
      </c>
      <c r="AN147" t="str">
        <f t="shared" si="180"/>
        <v>0</v>
      </c>
      <c r="AO147" t="str">
        <f t="shared" si="181"/>
        <v>0</v>
      </c>
      <c r="AP147" t="str">
        <f t="shared" si="182"/>
        <v>0</v>
      </c>
      <c r="AQ147" t="str">
        <f t="shared" si="183"/>
        <v>0</v>
      </c>
      <c r="AR147" t="str">
        <f t="shared" si="184"/>
        <v>0</v>
      </c>
      <c r="AS147" t="str">
        <f t="shared" si="185"/>
        <v>0</v>
      </c>
      <c r="AT147" t="str">
        <f t="shared" si="186"/>
        <v>0</v>
      </c>
      <c r="AU147" t="str">
        <f t="shared" si="187"/>
        <v>0</v>
      </c>
      <c r="AV147" t="str">
        <f t="shared" si="188"/>
        <v>0</v>
      </c>
      <c r="AW147" t="str">
        <f t="shared" si="189"/>
        <v>0</v>
      </c>
      <c r="AX147" t="str">
        <f t="shared" si="190"/>
        <v>0</v>
      </c>
      <c r="AY147" t="str">
        <f t="shared" si="191"/>
        <v>0</v>
      </c>
      <c r="AZ147" t="str">
        <f t="shared" si="192"/>
        <v>0</v>
      </c>
      <c r="BA147" t="str">
        <f t="shared" si="193"/>
        <v>0</v>
      </c>
      <c r="BB147" t="str">
        <f t="shared" si="194"/>
        <v>0</v>
      </c>
      <c r="BC147" t="str">
        <f t="shared" si="195"/>
        <v>0</v>
      </c>
      <c r="BD147" t="str">
        <f t="shared" si="196"/>
        <v>0</v>
      </c>
      <c r="BE147" t="str">
        <f t="shared" si="197"/>
        <v>0</v>
      </c>
      <c r="BF147" t="str">
        <f t="shared" si="198"/>
        <v>0</v>
      </c>
      <c r="BG147" t="str">
        <f t="shared" si="199"/>
        <v>0</v>
      </c>
      <c r="BH147" t="str">
        <f t="shared" si="200"/>
        <v>0</v>
      </c>
      <c r="BI147" t="str">
        <f t="shared" si="201"/>
        <v>0</v>
      </c>
      <c r="BJ147" t="str">
        <f t="shared" si="202"/>
        <v>0</v>
      </c>
      <c r="BK147" t="str">
        <f t="shared" si="203"/>
        <v>0</v>
      </c>
      <c r="BL147" t="str">
        <f t="shared" si="204"/>
        <v>0</v>
      </c>
      <c r="BM147" t="str">
        <f t="shared" si="205"/>
        <v>0</v>
      </c>
      <c r="BN147" t="str">
        <f t="shared" si="206"/>
        <v>0</v>
      </c>
      <c r="BO147" t="str">
        <f t="shared" si="207"/>
        <v>0</v>
      </c>
      <c r="BP147" t="str">
        <f t="shared" si="208"/>
        <v>0</v>
      </c>
      <c r="BQ147" t="str">
        <f t="shared" si="209"/>
        <v>0</v>
      </c>
      <c r="BR147" t="str">
        <f t="shared" si="210"/>
        <v>0</v>
      </c>
      <c r="BS147" t="str">
        <f t="shared" si="211"/>
        <v>0</v>
      </c>
      <c r="BT147" t="str">
        <f t="shared" si="212"/>
        <v>0</v>
      </c>
      <c r="BU147" t="str">
        <f t="shared" si="213"/>
        <v>0</v>
      </c>
      <c r="BV147" t="str">
        <f t="shared" si="214"/>
        <v>0</v>
      </c>
      <c r="BW147" t="str">
        <f t="shared" si="215"/>
        <v>0</v>
      </c>
      <c r="BX147" t="str">
        <f t="shared" si="142"/>
        <v>0</v>
      </c>
      <c r="BY147" t="str">
        <f t="shared" si="216"/>
        <v>0</v>
      </c>
      <c r="BZ147" t="str">
        <f t="shared" si="217"/>
        <v>0</v>
      </c>
      <c r="CA147" t="str">
        <f t="shared" si="218"/>
        <v>0</v>
      </c>
      <c r="CB147" t="str">
        <f t="shared" si="219"/>
        <v>0</v>
      </c>
      <c r="CC147" t="str">
        <f t="shared" si="220"/>
        <v>0</v>
      </c>
      <c r="CD147" t="str">
        <f t="shared" si="221"/>
        <v>0</v>
      </c>
      <c r="CE147" t="str">
        <f t="shared" si="222"/>
        <v>0</v>
      </c>
      <c r="CF147" t="str">
        <f t="shared" si="223"/>
        <v>0</v>
      </c>
      <c r="CG147" t="str">
        <f t="shared" si="224"/>
        <v>0</v>
      </c>
      <c r="CH147" t="str">
        <f t="shared" si="225"/>
        <v>0</v>
      </c>
      <c r="CI147" t="str">
        <f t="shared" si="226"/>
        <v>0</v>
      </c>
      <c r="CJ147" t="str">
        <f t="shared" si="227"/>
        <v>0</v>
      </c>
      <c r="CK147" t="str">
        <f t="shared" si="228"/>
        <v>0</v>
      </c>
      <c r="CL147" t="str">
        <f t="shared" si="229"/>
        <v>0</v>
      </c>
      <c r="CM147" t="str">
        <f t="shared" si="230"/>
        <v>0</v>
      </c>
      <c r="CN147" t="str">
        <f t="shared" si="231"/>
        <v>0</v>
      </c>
      <c r="CO147" t="str">
        <f t="shared" si="232"/>
        <v>0</v>
      </c>
      <c r="CP147" t="str">
        <f t="shared" si="233"/>
        <v>0</v>
      </c>
      <c r="CQ147" t="str">
        <f t="shared" si="234"/>
        <v>0</v>
      </c>
      <c r="CR147" t="str">
        <f t="shared" si="235"/>
        <v>0</v>
      </c>
      <c r="CS147" t="str">
        <f t="shared" si="236"/>
        <v>0</v>
      </c>
      <c r="CT147" t="str">
        <f t="shared" si="237"/>
        <v>0</v>
      </c>
      <c r="CU147" t="str">
        <f t="shared" si="238"/>
        <v>0</v>
      </c>
      <c r="CV147" t="str">
        <f t="shared" si="239"/>
        <v>0</v>
      </c>
      <c r="CW147" t="str">
        <f t="shared" si="240"/>
        <v>0</v>
      </c>
      <c r="CX147" t="str">
        <f t="shared" si="241"/>
        <v>0</v>
      </c>
      <c r="CY147" t="str">
        <f t="shared" si="242"/>
        <v>0</v>
      </c>
      <c r="CZ147" t="str">
        <f t="shared" si="243"/>
        <v>0</v>
      </c>
      <c r="DA147" t="str">
        <f t="shared" si="143"/>
        <v>0</v>
      </c>
      <c r="DB147" t="str">
        <f t="shared" si="244"/>
        <v>0</v>
      </c>
      <c r="DC147" t="str">
        <f t="shared" si="245"/>
        <v>0</v>
      </c>
      <c r="DD147" t="str">
        <f t="shared" si="246"/>
        <v>0</v>
      </c>
      <c r="DE147" t="str">
        <f t="shared" si="247"/>
        <v>0</v>
      </c>
      <c r="DF147" t="str">
        <f t="shared" si="248"/>
        <v>0</v>
      </c>
      <c r="DG147" t="str">
        <f t="shared" si="249"/>
        <v>0</v>
      </c>
      <c r="DH147" t="str">
        <f>IF(ISNUMBER(SEARCH("menghindari dorongan fisik,",B147)),"1","0")</f>
        <v>0</v>
      </c>
      <c r="DI147" t="str">
        <f t="shared" si="250"/>
        <v>0</v>
      </c>
      <c r="DJ147" t="str">
        <f t="shared" si="251"/>
        <v>0</v>
      </c>
      <c r="DK147" t="str">
        <f t="shared" si="252"/>
        <v>0</v>
      </c>
      <c r="DL147" t="str">
        <f t="shared" si="253"/>
        <v>0</v>
      </c>
      <c r="DM147" t="str">
        <f t="shared" si="254"/>
        <v>0</v>
      </c>
      <c r="DN147" t="str">
        <f t="shared" si="255"/>
        <v>0</v>
      </c>
      <c r="DO147" t="str">
        <f t="shared" si="256"/>
        <v>0</v>
      </c>
      <c r="DP147" t="str">
        <f t="shared" si="257"/>
        <v>0</v>
      </c>
      <c r="DQ147" t="str">
        <f t="shared" si="258"/>
        <v>0</v>
      </c>
      <c r="DR147" t="str">
        <f t="shared" si="259"/>
        <v>0</v>
      </c>
      <c r="DS147" t="str">
        <f t="shared" si="260"/>
        <v>0</v>
      </c>
      <c r="DT147" t="str">
        <f t="shared" si="261"/>
        <v>0</v>
      </c>
      <c r="DU147" t="str">
        <f t="shared" si="262"/>
        <v>0</v>
      </c>
      <c r="DV147" t="str">
        <f t="shared" si="263"/>
        <v>0</v>
      </c>
      <c r="DW147" t="str">
        <f t="shared" si="264"/>
        <v>0</v>
      </c>
      <c r="DX147" t="str">
        <f t="shared" si="265"/>
        <v>0</v>
      </c>
      <c r="DY147" t="str">
        <f t="shared" si="266"/>
        <v>0</v>
      </c>
      <c r="DZ147" t="str">
        <f t="shared" si="267"/>
        <v>0</v>
      </c>
      <c r="EA147" t="str">
        <f t="shared" si="268"/>
        <v>0</v>
      </c>
      <c r="EB147" t="str">
        <f t="shared" si="269"/>
        <v>0</v>
      </c>
      <c r="EC147" t="str">
        <f t="shared" si="270"/>
        <v>0</v>
      </c>
      <c r="ED147" t="str">
        <f t="shared" si="271"/>
        <v>0</v>
      </c>
      <c r="EE147" t="str">
        <f t="shared" si="272"/>
        <v>0</v>
      </c>
      <c r="EF147" t="str">
        <f t="shared" si="273"/>
        <v>0</v>
      </c>
      <c r="EG147" t="str">
        <f t="shared" si="274"/>
        <v>0</v>
      </c>
      <c r="EH147" t="str">
        <f t="shared" si="275"/>
        <v>0</v>
      </c>
      <c r="EI147" t="str">
        <f t="shared" si="276"/>
        <v>0</v>
      </c>
      <c r="EJ147" t="str">
        <f t="shared" si="277"/>
        <v>0</v>
      </c>
      <c r="EK147" t="str">
        <f t="shared" si="278"/>
        <v>0</v>
      </c>
      <c r="EL147" t="str">
        <f t="shared" si="279"/>
        <v>0</v>
      </c>
      <c r="EM147" t="str">
        <f t="shared" si="280"/>
        <v>0</v>
      </c>
      <c r="EN147" t="str">
        <f t="shared" si="281"/>
        <v>0</v>
      </c>
    </row>
    <row r="148" spans="1:144" ht="39.950000000000003" customHeight="1" x14ac:dyDescent="0.25">
      <c r="A148" t="s">
        <v>281</v>
      </c>
      <c r="C148" t="str">
        <f t="shared" si="282"/>
        <v>0</v>
      </c>
      <c r="D148" t="str">
        <f t="shared" si="144"/>
        <v>0</v>
      </c>
      <c r="E148" t="str">
        <f t="shared" si="145"/>
        <v>0</v>
      </c>
      <c r="F148" t="str">
        <f t="shared" si="146"/>
        <v>0</v>
      </c>
      <c r="G148" t="str">
        <f t="shared" si="147"/>
        <v>0</v>
      </c>
      <c r="H148" t="str">
        <f t="shared" si="148"/>
        <v>0</v>
      </c>
      <c r="I148" t="str">
        <f t="shared" si="149"/>
        <v>0</v>
      </c>
      <c r="J148" t="str">
        <f t="shared" si="150"/>
        <v>0</v>
      </c>
      <c r="K148" t="str">
        <f t="shared" si="151"/>
        <v>0</v>
      </c>
      <c r="L148" t="str">
        <f t="shared" si="152"/>
        <v>0</v>
      </c>
      <c r="M148" t="str">
        <f t="shared" si="153"/>
        <v>0</v>
      </c>
      <c r="N148" t="str">
        <f t="shared" si="154"/>
        <v>0</v>
      </c>
      <c r="O148" t="str">
        <f t="shared" si="155"/>
        <v>0</v>
      </c>
      <c r="P148" t="str">
        <f t="shared" si="156"/>
        <v>0</v>
      </c>
      <c r="Q148" t="str">
        <f t="shared" si="157"/>
        <v>0</v>
      </c>
      <c r="R148" t="str">
        <f t="shared" si="158"/>
        <v>0</v>
      </c>
      <c r="S148" t="str">
        <f t="shared" si="159"/>
        <v>0</v>
      </c>
      <c r="T148" t="str">
        <f t="shared" si="160"/>
        <v>0</v>
      </c>
      <c r="U148" t="str">
        <f t="shared" si="161"/>
        <v>0</v>
      </c>
      <c r="V148" t="str">
        <f t="shared" si="162"/>
        <v>0</v>
      </c>
      <c r="W148" t="str">
        <f t="shared" si="163"/>
        <v>0</v>
      </c>
      <c r="X148" t="str">
        <f t="shared" si="164"/>
        <v>0</v>
      </c>
      <c r="Y148" t="str">
        <f t="shared" si="165"/>
        <v>0</v>
      </c>
      <c r="Z148" t="str">
        <f t="shared" si="166"/>
        <v>0</v>
      </c>
      <c r="AA148" t="str">
        <f t="shared" si="167"/>
        <v>0</v>
      </c>
      <c r="AB148" t="str">
        <f t="shared" si="168"/>
        <v>0</v>
      </c>
      <c r="AC148" t="str">
        <f t="shared" si="169"/>
        <v>0</v>
      </c>
      <c r="AD148" t="str">
        <f t="shared" si="170"/>
        <v>0</v>
      </c>
      <c r="AE148" t="str">
        <f t="shared" si="171"/>
        <v>0</v>
      </c>
      <c r="AF148" t="str">
        <f t="shared" si="172"/>
        <v>0</v>
      </c>
      <c r="AG148" t="str">
        <f t="shared" si="173"/>
        <v>0</v>
      </c>
      <c r="AH148" t="str">
        <f t="shared" si="174"/>
        <v>0</v>
      </c>
      <c r="AI148" t="str">
        <f t="shared" si="175"/>
        <v>0</v>
      </c>
      <c r="AJ148" t="str">
        <f t="shared" si="176"/>
        <v>0</v>
      </c>
      <c r="AK148" t="str">
        <f t="shared" si="177"/>
        <v>0</v>
      </c>
      <c r="AL148" t="str">
        <f t="shared" si="178"/>
        <v>0</v>
      </c>
      <c r="AM148" t="str">
        <f t="shared" si="179"/>
        <v>0</v>
      </c>
      <c r="AN148" t="str">
        <f t="shared" si="180"/>
        <v>0</v>
      </c>
      <c r="AO148" t="str">
        <f t="shared" si="181"/>
        <v>0</v>
      </c>
      <c r="AP148" t="str">
        <f t="shared" si="182"/>
        <v>0</v>
      </c>
      <c r="AQ148" t="str">
        <f t="shared" si="183"/>
        <v>0</v>
      </c>
      <c r="AR148" t="str">
        <f t="shared" si="184"/>
        <v>0</v>
      </c>
      <c r="AS148" t="str">
        <f t="shared" si="185"/>
        <v>0</v>
      </c>
      <c r="AT148" t="str">
        <f t="shared" si="186"/>
        <v>0</v>
      </c>
      <c r="AU148" t="str">
        <f t="shared" si="187"/>
        <v>0</v>
      </c>
      <c r="AV148" t="str">
        <f t="shared" si="188"/>
        <v>0</v>
      </c>
      <c r="AW148" t="str">
        <f t="shared" si="189"/>
        <v>0</v>
      </c>
      <c r="AX148" t="str">
        <f t="shared" si="190"/>
        <v>0</v>
      </c>
      <c r="AY148" t="str">
        <f t="shared" si="191"/>
        <v>0</v>
      </c>
      <c r="AZ148" t="str">
        <f t="shared" si="192"/>
        <v>0</v>
      </c>
      <c r="BA148" t="str">
        <f t="shared" si="193"/>
        <v>0</v>
      </c>
      <c r="BB148" t="str">
        <f t="shared" si="194"/>
        <v>0</v>
      </c>
      <c r="BC148" t="str">
        <f t="shared" si="195"/>
        <v>0</v>
      </c>
      <c r="BD148" t="str">
        <f t="shared" si="196"/>
        <v>0</v>
      </c>
      <c r="BE148" t="str">
        <f t="shared" si="197"/>
        <v>0</v>
      </c>
      <c r="BF148" t="str">
        <f t="shared" si="198"/>
        <v>0</v>
      </c>
      <c r="BG148" t="str">
        <f t="shared" si="199"/>
        <v>0</v>
      </c>
      <c r="BH148" t="str">
        <f t="shared" si="200"/>
        <v>0</v>
      </c>
      <c r="BI148" t="str">
        <f t="shared" si="201"/>
        <v>0</v>
      </c>
      <c r="BJ148" t="str">
        <f t="shared" si="202"/>
        <v>0</v>
      </c>
      <c r="BK148" t="str">
        <f t="shared" si="203"/>
        <v>0</v>
      </c>
      <c r="BL148" t="str">
        <f t="shared" si="204"/>
        <v>0</v>
      </c>
      <c r="BM148" t="str">
        <f t="shared" si="205"/>
        <v>0</v>
      </c>
      <c r="BN148" t="str">
        <f t="shared" si="206"/>
        <v>0</v>
      </c>
      <c r="BO148" t="str">
        <f t="shared" si="207"/>
        <v>0</v>
      </c>
      <c r="BP148" t="str">
        <f t="shared" si="208"/>
        <v>0</v>
      </c>
      <c r="BQ148" t="str">
        <f t="shared" si="209"/>
        <v>0</v>
      </c>
      <c r="BR148" t="str">
        <f t="shared" si="210"/>
        <v>0</v>
      </c>
      <c r="BS148" t="str">
        <f t="shared" si="211"/>
        <v>0</v>
      </c>
      <c r="BT148" t="str">
        <f t="shared" si="212"/>
        <v>0</v>
      </c>
      <c r="BU148" t="str">
        <f t="shared" si="213"/>
        <v>0</v>
      </c>
      <c r="BV148" t="str">
        <f t="shared" si="214"/>
        <v>0</v>
      </c>
      <c r="BW148" t="str">
        <f t="shared" si="215"/>
        <v>0</v>
      </c>
      <c r="BX148" t="str">
        <f t="shared" ref="BX148:BX211" si="283">IF(ISNUMBER(SEARCH("Kurang mampu mengontrol dorongan",B148)),"1","0")</f>
        <v>0</v>
      </c>
      <c r="BY148" t="str">
        <f t="shared" si="216"/>
        <v>0</v>
      </c>
      <c r="BZ148" t="str">
        <f t="shared" si="217"/>
        <v>0</v>
      </c>
      <c r="CA148" t="str">
        <f t="shared" si="218"/>
        <v>0</v>
      </c>
      <c r="CB148" t="str">
        <f t="shared" si="219"/>
        <v>0</v>
      </c>
      <c r="CC148" t="str">
        <f t="shared" si="220"/>
        <v>0</v>
      </c>
      <c r="CD148" t="str">
        <f t="shared" si="221"/>
        <v>0</v>
      </c>
      <c r="CE148" t="str">
        <f t="shared" si="222"/>
        <v>0</v>
      </c>
      <c r="CF148" t="str">
        <f t="shared" si="223"/>
        <v>0</v>
      </c>
      <c r="CG148" t="str">
        <f t="shared" si="224"/>
        <v>0</v>
      </c>
      <c r="CH148" t="str">
        <f t="shared" si="225"/>
        <v>0</v>
      </c>
      <c r="CI148" t="str">
        <f t="shared" si="226"/>
        <v>0</v>
      </c>
      <c r="CJ148" t="str">
        <f t="shared" si="227"/>
        <v>0</v>
      </c>
      <c r="CK148" t="str">
        <f t="shared" si="228"/>
        <v>0</v>
      </c>
      <c r="CL148" t="str">
        <f t="shared" si="229"/>
        <v>0</v>
      </c>
      <c r="CM148" t="str">
        <f t="shared" si="230"/>
        <v>0</v>
      </c>
      <c r="CN148" t="str">
        <f t="shared" si="231"/>
        <v>0</v>
      </c>
      <c r="CO148" t="str">
        <f t="shared" si="232"/>
        <v>0</v>
      </c>
      <c r="CP148" t="str">
        <f t="shared" si="233"/>
        <v>0</v>
      </c>
      <c r="CQ148" t="str">
        <f t="shared" si="234"/>
        <v>0</v>
      </c>
      <c r="CR148" t="str">
        <f t="shared" si="235"/>
        <v>0</v>
      </c>
      <c r="CS148" t="str">
        <f t="shared" si="236"/>
        <v>0</v>
      </c>
      <c r="CT148" t="str">
        <f t="shared" si="237"/>
        <v>0</v>
      </c>
      <c r="CU148" t="str">
        <f t="shared" si="238"/>
        <v>0</v>
      </c>
      <c r="CV148" t="str">
        <f t="shared" si="239"/>
        <v>0</v>
      </c>
      <c r="CW148" t="str">
        <f t="shared" si="240"/>
        <v>0</v>
      </c>
      <c r="CX148" t="str">
        <f t="shared" si="241"/>
        <v>0</v>
      </c>
      <c r="CY148" t="str">
        <f t="shared" si="242"/>
        <v>0</v>
      </c>
      <c r="CZ148" t="str">
        <f t="shared" si="243"/>
        <v>0</v>
      </c>
      <c r="DA148" t="str">
        <f t="shared" ref="DA148:DA211" si="284">IF(ISNUMBER(SEARCH("Menolak atau ketidaksediaan berhubungan",B148)),"1","0")</f>
        <v>0</v>
      </c>
      <c r="DB148" t="str">
        <f t="shared" si="244"/>
        <v>0</v>
      </c>
      <c r="DC148" t="str">
        <f t="shared" si="245"/>
        <v>0</v>
      </c>
      <c r="DD148" t="str">
        <f t="shared" si="246"/>
        <v>0</v>
      </c>
      <c r="DE148" t="str">
        <f t="shared" si="247"/>
        <v>0</v>
      </c>
      <c r="DF148" t="str">
        <f t="shared" si="248"/>
        <v>0</v>
      </c>
      <c r="DG148" t="str">
        <f t="shared" si="249"/>
        <v>0</v>
      </c>
      <c r="DH148" t="str">
        <f>IF(ISNUMBER(SEARCH("menghindari dorongan fisik,",B148)),"1","0")</f>
        <v>0</v>
      </c>
      <c r="DI148" t="str">
        <f t="shared" si="250"/>
        <v>0</v>
      </c>
      <c r="DJ148" t="str">
        <f t="shared" si="251"/>
        <v>0</v>
      </c>
      <c r="DK148" t="str">
        <f t="shared" si="252"/>
        <v>0</v>
      </c>
      <c r="DL148" t="str">
        <f t="shared" si="253"/>
        <v>0</v>
      </c>
      <c r="DM148" t="str">
        <f t="shared" si="254"/>
        <v>0</v>
      </c>
      <c r="DN148" t="str">
        <f t="shared" si="255"/>
        <v>0</v>
      </c>
      <c r="DO148" t="str">
        <f t="shared" si="256"/>
        <v>0</v>
      </c>
      <c r="DP148" t="str">
        <f t="shared" si="257"/>
        <v>0</v>
      </c>
      <c r="DQ148" t="str">
        <f t="shared" si="258"/>
        <v>0</v>
      </c>
      <c r="DR148" t="str">
        <f t="shared" si="259"/>
        <v>0</v>
      </c>
      <c r="DS148" t="str">
        <f t="shared" si="260"/>
        <v>0</v>
      </c>
      <c r="DT148" t="str">
        <f t="shared" si="261"/>
        <v>0</v>
      </c>
      <c r="DU148" t="str">
        <f t="shared" si="262"/>
        <v>0</v>
      </c>
      <c r="DV148" t="str">
        <f t="shared" si="263"/>
        <v>0</v>
      </c>
      <c r="DW148" t="str">
        <f t="shared" si="264"/>
        <v>0</v>
      </c>
      <c r="DX148" t="str">
        <f t="shared" si="265"/>
        <v>0</v>
      </c>
      <c r="DY148" t="str">
        <f t="shared" si="266"/>
        <v>0</v>
      </c>
      <c r="DZ148" t="str">
        <f t="shared" si="267"/>
        <v>0</v>
      </c>
      <c r="EA148" t="str">
        <f t="shared" si="268"/>
        <v>0</v>
      </c>
      <c r="EB148" t="str">
        <f t="shared" si="269"/>
        <v>0</v>
      </c>
      <c r="EC148" t="str">
        <f t="shared" si="270"/>
        <v>0</v>
      </c>
      <c r="ED148" t="str">
        <f t="shared" si="271"/>
        <v>0</v>
      </c>
      <c r="EE148" t="str">
        <f t="shared" si="272"/>
        <v>0</v>
      </c>
      <c r="EF148" t="str">
        <f t="shared" si="273"/>
        <v>0</v>
      </c>
      <c r="EG148" t="str">
        <f t="shared" si="274"/>
        <v>0</v>
      </c>
      <c r="EH148" t="str">
        <f t="shared" si="275"/>
        <v>0</v>
      </c>
      <c r="EI148" t="str">
        <f t="shared" si="276"/>
        <v>0</v>
      </c>
      <c r="EJ148" t="str">
        <f t="shared" si="277"/>
        <v>0</v>
      </c>
      <c r="EK148" t="str">
        <f t="shared" si="278"/>
        <v>0</v>
      </c>
      <c r="EL148" t="str">
        <f t="shared" si="279"/>
        <v>0</v>
      </c>
      <c r="EM148" t="str">
        <f t="shared" si="280"/>
        <v>0</v>
      </c>
      <c r="EN148" t="str">
        <f t="shared" si="281"/>
        <v>0</v>
      </c>
    </row>
    <row r="149" spans="1:144" ht="39.950000000000003" customHeight="1" x14ac:dyDescent="0.25">
      <c r="A149" t="s">
        <v>282</v>
      </c>
      <c r="C149" t="str">
        <f t="shared" si="282"/>
        <v>0</v>
      </c>
      <c r="D149" t="str">
        <f t="shared" ref="D149:D212" si="285">IF(ISNUMBER(SEARCH("Depresif, tidak mengakui kenyataan, tertekan secraa neurotis, kurang dorongan berprestasi",B149)),"1","0")</f>
        <v>0</v>
      </c>
      <c r="E149" t="str">
        <f t="shared" ref="E149:E212" si="286">IF(ISNUMBER(SEARCH("perasaan sedih",B149)),"1","0")</f>
        <v>0</v>
      </c>
      <c r="F149" t="str">
        <f t="shared" ref="F149:F212" si="287">IF(ISNUMBER(SEARCH("bersemangat dan motivasi",B149)),"1","0")</f>
        <v>0</v>
      </c>
      <c r="G149" t="str">
        <f t="shared" ref="G149:G212" si="288">IF(ISNUMBER(SEARCH("pegangan",B149)),"1","0")</f>
        <v>0</v>
      </c>
      <c r="H149" t="str">
        <f t="shared" ref="H149:H212" si="289">IF(ISNUMBER(SEARCH("kemauan cukup tinggi",B149)),"1","0")</f>
        <v>0</v>
      </c>
      <c r="I149" t="str">
        <f t="shared" ref="I149:I212" si="290">IF(ISNUMBER(SEARCH("memiliki adaptasi yang cukup baik",B149)),"1","0")</f>
        <v>0</v>
      </c>
      <c r="J149" t="str">
        <f t="shared" ref="J149:J212" si="291">IF(ISNUMBER(SEARCH("perasaan insecure",B149)),"1","0")</f>
        <v>0</v>
      </c>
      <c r="K149" t="str">
        <f t="shared" ref="K149:K212" si="292">IF(ISNUMBER(SEARCH("kontrol emosionil",B149)),"1","0")</f>
        <v>0</v>
      </c>
      <c r="L149" t="str">
        <f t="shared" ref="L149:L212" si="293">IF(ISNUMBER(SEARCH("negativisme",B149)),"1","0")</f>
        <v>0</v>
      </c>
      <c r="M149" t="str">
        <f t="shared" ref="M149:M212" si="294">IF(ISNUMBER(SEARCH("Dikuasai emosi, menekankan masa yang lalu, tendensi impulsif, self oriented, depresif tapi banyak frustasi, introfert, bayak dikendalikan ketaksadaran",B149)),"1","0")</f>
        <v>0</v>
      </c>
      <c r="N149" t="str">
        <f t="shared" ref="N149:N212" si="295">IF(ISNUMBER(SEARCH("Dikuasai emosi, menekankan masa lalu, tendensi impulsif, self-oriented, intro-vert, banyak dikendalikan ketidaksa-daran, depresif",B149)),"1","0")</f>
        <v>0</v>
      </c>
      <c r="O149" t="str">
        <f t="shared" ref="O149:O212" si="296">IF(ISNUMBER(SEARCH("penyesuaian diri baik",B149)),"1","0")</f>
        <v>0</v>
      </c>
      <c r="P149" t="str">
        <f t="shared" ref="P149:P212" si="297">IF(ISNUMBER(SEARCH("menyatakan diri",B149)),"1","0")</f>
        <v>0</v>
      </c>
      <c r="Q149" t="str">
        <f t="shared" ref="Q149:Q212" si="298">IF(ISNUMBER(SEARCH("penuntut",B149)),"1","0")</f>
        <v>0</v>
      </c>
      <c r="R149" t="str">
        <f t="shared" ref="R149:R212" si="299">IF(ISNUMBER(SEARCH("lingkungan",B149)),"1","0")</f>
        <v>0</v>
      </c>
      <c r="S149" t="str">
        <f t="shared" ref="S149:S212" si="300">IF(ISNUMBER(SEARCH("Tendensi hambatan dalam hubungan sosial, neourotis",B149)),"1","0")</f>
        <v>0</v>
      </c>
      <c r="T149" t="str">
        <f t="shared" ref="T149:T212" si="301">IF(ISNUMBER(SEARCH("Ada kemungkinan gangguan organis (misalnya, orang sering sakit, kerusakan otak",B149)),"1","0")</f>
        <v>0</v>
      </c>
      <c r="U149" t="str">
        <f t="shared" ref="U149:U212" si="302">IF(ISNUMBER(SEARCH("aspirasi lebih besar",B149)),"1","0")</f>
        <v>0</v>
      </c>
      <c r="V149" t="str">
        <f t="shared" ref="V149:V212" si="303">IF(ISNUMBER(SEARCH("Merasa kurang jantan",B149)),"1","0")</f>
        <v>0</v>
      </c>
      <c r="W149" t="str">
        <f t="shared" ref="W149:W212" si="304">IF(ISNUMBER(SEARCH("infantil dan kemunduran dorongan seks, sensuaitas kebutuhan seksualitas",B149)),"1","0")</f>
        <v>0</v>
      </c>
      <c r="X149" t="str">
        <f t="shared" ref="X149:X212" si="305">IF(ISNUMBER(SEARCH("Lambang kejantanan,  mungkin anxiety akan kebutuhan sensual",B149)),"1","0")</f>
        <v>0</v>
      </c>
      <c r="Y149" t="str">
        <f t="shared" ref="Y149:Y212" si="306">IF(ISNUMBER(SEARCH("Nascistis, mungkin tendensi homoseks",B149)),"1","0")</f>
        <v>0</v>
      </c>
      <c r="Z149" t="str">
        <f t="shared" ref="Z149:Z212" si="307">IF(ISNUMBER(SEARCH("Immorality sexuil",B149)),"1","0")</f>
        <v>0</v>
      </c>
      <c r="AA149" t="str">
        <f t="shared" ref="AA149:AA212" si="308">IF(ISNUMBER(SEARCH("Suka menyerang",B149)),"1","0")</f>
        <v>0</v>
      </c>
      <c r="AB149" t="str">
        <f t="shared" ref="AB149:AB212" si="309">IF(ISNUMBER(SEARCH("Regresi",B149)),"1","0")</f>
        <v>0</v>
      </c>
      <c r="AC149" t="str">
        <f t="shared" ref="AC149:AC212" si="310">IF(ISNUMBER(SEARCH("Tekanan/ tuntutan kejantanan",B149)),"1","0")</f>
        <v>0</v>
      </c>
      <c r="AD149" t="str">
        <f t="shared" ref="AD149:AD212" si="311">IF(ISNUMBER(SEARCH("Kurang jantan",B149)),"1","0")</f>
        <v>0</v>
      </c>
      <c r="AE149" t="str">
        <f t="shared" ref="AE149:AE212" si="312">IF(ISNUMBER(SEARCH("Sifat kekacauan",B149)),"1","0")</f>
        <v>0</v>
      </c>
      <c r="AF149" t="str">
        <f t="shared" ref="AF149:AF212" si="313">IF(ISNUMBER(SEARCH("Tendensi castrasi",B149)),"1","0")</f>
        <v>0</v>
      </c>
      <c r="AG149" t="str">
        <f t="shared" ref="AG149:AG212" si="314">IF(ISNUMBER(SEARCH("Erotis protes",B149)),"1","0")</f>
        <v>0</v>
      </c>
      <c r="AH149" t="str">
        <f t="shared" ref="AH149:AH212" si="315">IF(ISNUMBER(SEARCH("Keraguan pada kejantanan",B149)),"1","0")</f>
        <v>0</v>
      </c>
      <c r="AI149" t="str">
        <f t="shared" ref="AI149:AI212" si="316">IF(ISNUMBER(SEARCH("Skizoid",B149)),"1","0")</f>
        <v>0</v>
      </c>
      <c r="AJ149" t="str">
        <f t="shared" ref="AJ149:AJ212" si="317">IF(ISNUMBER(SEARCH("Ingin menunujukkan kejantanan",B149)),"1","0")</f>
        <v>0</v>
      </c>
      <c r="AK149" t="str">
        <f t="shared" ref="AK149:AK212" si="318">IF(ISNUMBER(SEARCH("Perhatian berlebihan",B149)),"1","0")</f>
        <v>0</v>
      </c>
      <c r="AL149" t="str">
        <f t="shared" ref="AL149:AL212" si="319">IF(ISNUMBER(SEARCH("Mengingkari",B149)),"1","0")</f>
        <v>0</v>
      </c>
      <c r="AM149" t="str">
        <f t="shared" ref="AM149:AM212" si="320">IF(ISNUMBER(SEARCH("Wajar",B149)),"1","0")</f>
        <v>0</v>
      </c>
      <c r="AN149" t="str">
        <f t="shared" ref="AN149:AN212" si="321">IF(ISNUMBER(SEARCH("Sebagai hiasan",B149)),"1","0")</f>
        <v>0</v>
      </c>
      <c r="AO149" t="str">
        <f t="shared" ref="AO149:AO212" si="322">IF(ISNUMBER(SEARCH("Paranoia dan menampakkan",B149)),"1","0")</f>
        <v>0</v>
      </c>
      <c r="AP149" t="str">
        <f t="shared" ref="AP149:AP212" si="323">IF(ISNUMBER(SEARCH("Egosentris histeris",B149)),"1","0")</f>
        <v>0</v>
      </c>
      <c r="AQ149" t="str">
        <f t="shared" ref="AQ149:AQ212" si="324">IF(ISNUMBER(SEARCH("Pertautan ide-ide",B149)),"1","0")</f>
        <v>0</v>
      </c>
      <c r="AR149" t="str">
        <f t="shared" ref="AR149:AR212" si="325">IF(ISNUMBER(SEARCH("Paranoid",B149)),"1","0")</f>
        <v>0</v>
      </c>
      <c r="AS149" t="str">
        <f t="shared" ref="AS149:AS212" si="326">IF(ISNUMBER(SEARCH("Ingin mencampakkan dunia luar",B149)),"1","0")</f>
        <v>0</v>
      </c>
      <c r="AT149" t="str">
        <f t="shared" ref="AT149:AT212" si="327">IF(ISNUMBER(SEARCH("Emotional immaturity",B149)),"1","0")</f>
        <v>0</v>
      </c>
      <c r="AU149" t="str">
        <f t="shared" ref="AU149:AU212" si="328">IF(ISNUMBER(SEARCH("Tanda keengganann",B149)),"1","0")</f>
        <v>0</v>
      </c>
      <c r="AV149" t="str">
        <f t="shared" ref="AV149:AV212" si="329">IF(ISNUMBER(SEARCH("Bermusuhan dan mengancam",B149)),"1","0")</f>
        <v>0</v>
      </c>
      <c r="AW149" t="str">
        <f t="shared" ref="AW149:AW212" si="330">IF(ISNUMBER(SEARCH("unsur agresif",B149)),"1","0")</f>
        <v>0</v>
      </c>
      <c r="AX149" t="str">
        <f t="shared" ref="AX149:AX212" si="331">IF(ISNUMBER(SEARCH("kontak sosila sangat kurang",B149)),"1","0")</f>
        <v>0</v>
      </c>
      <c r="AY149" t="str">
        <f t="shared" ref="AY149:AY212" si="332">IF(ISNUMBER(SEARCH("Kekanak-kanakan",B149)),"1","0")</f>
        <v>0</v>
      </c>
      <c r="AZ149" t="str">
        <f t="shared" ref="AZ149:AZ212" si="333">IF(ISNUMBER(SEARCH("terhadap konflik yang dialami",B149)),"1","0")</f>
        <v>0</v>
      </c>
      <c r="BA149" t="str">
        <f t="shared" ref="BA149:BA212" si="334">IF(ISNUMBER(SEARCH("Kepicikan pandangan",B149)),"1","0")</f>
        <v>0</v>
      </c>
      <c r="BB149" t="str">
        <f t="shared" ref="BB149:BB212" si="335">IF(ISNUMBER(SEARCH("Rangsangan",B149)),"1","0")</f>
        <v>0</v>
      </c>
      <c r="BC149" t="str">
        <f t="shared" ref="BC149:BC212" si="336">IF(ISNUMBER(SEARCH("Pikiran kacau",B149)),"1","0")</f>
        <v>0</v>
      </c>
      <c r="BD149" t="str">
        <f t="shared" ref="BD149:BD212" si="337">IF(ISNUMBER(SEARCH("Rasa ingin tau hal dosa",B149)),"1","0")</f>
        <v>0</v>
      </c>
      <c r="BE149" t="str">
        <f t="shared" ref="BE149:BE212" si="338">IF(ISNUMBER(SEARCH("Menerima dan membutuhkan",B149)),"1","0")</f>
        <v>0</v>
      </c>
      <c r="BF149" t="str">
        <f t="shared" ref="BF149:BF212" si="339">IF(ISNUMBER(SEARCH("Psikosomatik",B149)),"1","0")</f>
        <v>0</v>
      </c>
      <c r="BG149" t="str">
        <f t="shared" ref="BG149:BG212" si="340">IF(ISNUMBER(SEARCH("Biasa pada anak",B149)),"1","0")</f>
        <v>0</v>
      </c>
      <c r="BH149" t="str">
        <f t="shared" ref="BH149:BH212" si="341">IF(ISNUMBER(SEARCH("terus dapat dikatakan sadisme",B149)),"1","0")</f>
        <v>0</v>
      </c>
      <c r="BI149" t="str">
        <f t="shared" ref="BI149:BI212" si="342">IF(ISNUMBER(SEARCH("tendensi menyerang secara",B149)),"1","0")</f>
        <v>0</v>
      </c>
      <c r="BJ149" t="str">
        <f t="shared" ref="BJ149:BJ212" si="343">IF(ISNUMBER(SEARCH("Tendensi orang depresif",B149)),"1","0")</f>
        <v>0</v>
      </c>
      <c r="BK149" t="str">
        <f t="shared" ref="BK149:BK212" si="344">IF(ISNUMBER(SEARCH("Menentang oral dependency, independent",B149)),"1","0")</f>
        <v>0</v>
      </c>
      <c r="BL149" t="str">
        <f t="shared" ref="BL149:BL212" si="345">IF(ISNUMBER(SEARCH("Penolakan terhadap kebutuhan",B149)),"1","0")</f>
        <v>0</v>
      </c>
      <c r="BM149" t="str">
        <f t="shared" ref="BM149:BM212" si="346">IF(ISNUMBER(SEARCH("Jika berlebihan mungkin halusinasi",B149)),"1","0")</f>
        <v>0</v>
      </c>
      <c r="BN149" t="str">
        <f t="shared" ref="BN149:BN212" si="347">IF(ISNUMBER(SEARCH("Tendensi oposisi",B149)),"1","0")</f>
        <v>0</v>
      </c>
      <c r="BO149" t="str">
        <f t="shared" ref="BO149:BO212" si="348">IF(ISNUMBER(SEARCH("Peka terhadap kritik",B149)),"1","0")</f>
        <v>0</v>
      </c>
      <c r="BP149" t="str">
        <f t="shared" ref="BP149:BP212" si="349">IF(ISNUMBER(SEARCH("Kesadaran pribadi",B149)),"1","0")</f>
        <v>0</v>
      </c>
      <c r="BQ149" t="str">
        <f t="shared" ref="BQ149:BQ212" si="350">IF(ISNUMBER(SEARCH("Konflik dengan hubungan",B149)),"1","0")</f>
        <v>0</v>
      </c>
      <c r="BR149" t="str">
        <f t="shared" ref="BR149:BR212" si="351">IF(ISNUMBER(SEARCH("lebih umum pada orang lanjut usia",B149)),"1","0")</f>
        <v>0</v>
      </c>
      <c r="BS149" t="str">
        <f t="shared" ref="BS149:BS212" si="352">IF(ISNUMBER(SEARCH("tak bisa mengambil keputusan",B149)),"1","0")</f>
        <v>0</v>
      </c>
      <c r="BT149" t="str">
        <f t="shared" ref="BT149:BT212" si="353">IF(ISNUMBER(SEARCH("dari perasaan tak mampu",B149)),"1","0")</f>
        <v>0</v>
      </c>
      <c r="BU149" t="str">
        <f t="shared" ref="BU149:BU212" si="354">IF(ISNUMBER(SEARCH("Adanya dorongan agresif",B149)),"1","0")</f>
        <v>0</v>
      </c>
      <c r="BV149" t="str">
        <f t="shared" ref="BV149:BV212" si="355">IF(ISNUMBER(SEARCH("Ketergantungan pada jenis lain",B149)),"1","0")</f>
        <v>0</v>
      </c>
      <c r="BW149" t="str">
        <f t="shared" ref="BW149:BW212" si="356">IF(ISNUMBER(SEARCH("Menunjukkan sifat kejantanan",B149)),"1","0")</f>
        <v>0</v>
      </c>
      <c r="BX149" t="str">
        <f t="shared" si="283"/>
        <v>0</v>
      </c>
      <c r="BY149" t="str">
        <f t="shared" ref="BY149:BY212" si="357">IF(ISNUMBER(SEARCH("mungkin rigid",B149)),"1","0")</f>
        <v>0</v>
      </c>
      <c r="BZ149" t="str">
        <f t="shared" ref="BZ149:BZ212" si="358">IF(ISNUMBER(SEARCH("Sering membiarkan dorongan-dorongan",B149)),"1","0")</f>
        <v>0</v>
      </c>
      <c r="CA149" t="str">
        <f t="shared" ref="CA149:CA212" si="359">IF(ISNUMBER(SEARCH("Melakukan Kontrol intelektual",B149)),"1","0")</f>
        <v>0</v>
      </c>
      <c r="CB149" t="str">
        <f t="shared" ref="CB149:CB212" si="360">IF(ISNUMBER(SEARCH("Dorongan kekuatan fisik, merasa mampu",B149)),"1","0")</f>
        <v>0</v>
      </c>
      <c r="CC149" t="str">
        <f t="shared" ref="CC149:CC212" si="361">IF(ISNUMBER(SEARCH("Perasaan inferior, kurang mampu",B149)),"1","0")</f>
        <v>0</v>
      </c>
      <c r="CD149" t="str">
        <f t="shared" ref="CD149:CD212" si="362">IF(ISNUMBER(SEARCH("Kaku dan bermusuhan, defensif terhadap permusuhan",B149)),"1","0")</f>
        <v>0</v>
      </c>
      <c r="CE149" t="str">
        <f t="shared" ref="CE149:CE212" si="363">IF(ISNUMBER(SEARCH("konflik peran seksualnya",B149)),"1","0")</f>
        <v>0</v>
      </c>
      <c r="CF149" t="str">
        <f t="shared" ref="CF149:CF212" si="364">IF(ISNUMBER(SEARCH("Kurang yakin pada kemampuan",B149)),"1","0")</f>
        <v>0</v>
      </c>
      <c r="CG149" t="str">
        <f t="shared" ref="CG149:CG212" si="365">IF(ISNUMBER(SEARCH("seimbang dan merasa mampu",B149)),"1","0")</f>
        <v>0</v>
      </c>
      <c r="CH149" t="str">
        <f t="shared" ref="CH149:CH212" si="366">IF(ISNUMBER(SEARCH("scizoprenic",B149)),"1","0")</f>
        <v>0</v>
      </c>
      <c r="CI149" t="str">
        <f t="shared" ref="CI149:CI212" si="367">IF(ISNUMBER(SEARCH("Gangguan otak yang berhubungan dengan motorik",B149)),"1","0")</f>
        <v>0</v>
      </c>
      <c r="CJ149" t="str">
        <f t="shared" ref="CJ149:CJ212" si="368">IF(ISNUMBER(SEARCH("Konflik dalam kontan dengan",B149)),"1","0")</f>
        <v>0</v>
      </c>
      <c r="CK149" t="str">
        <f t="shared" ref="CK149:CK212" si="369">IF(ISNUMBER(SEARCH("bermusuhan dan seksualitas",B149)),"1","0")</f>
        <v>0</v>
      </c>
      <c r="CL149" t="str">
        <f t="shared" ref="CL149:CL212" si="370">IF(ISNUMBER(SEARCH("Menolak dunia luar karena rasa curiga",B149)),"1","0")</f>
        <v>0</v>
      </c>
      <c r="CM149" t="str">
        <f t="shared" ref="CM149:CM212" si="371">IF(ISNUMBER(SEARCH("Ambisi, kemauan lemah, merasa lemah, loyo",B149)),"1","0")</f>
        <v>0</v>
      </c>
      <c r="CN149" t="str">
        <f t="shared" ref="CN149:CN212" si="372">IF(ISNUMBER(SEARCH("Merasa lemah dan sia",B149)),"1","0")</f>
        <v>0</v>
      </c>
      <c r="CO149" t="str">
        <f t="shared" ref="CO149:CO212" si="373">IF(ISNUMBER(SEARCH("Lemah, ada hambatan kontak sosial",B149)),"1","0")</f>
        <v>0</v>
      </c>
      <c r="CP149" t="str">
        <f t="shared" ref="CP149:CP212" si="374">IF(ISNUMBER(SEARCH("Guilty feeling,",B149)),"1","0")</f>
        <v>0</v>
      </c>
      <c r="CQ149" t="str">
        <f t="shared" ref="CQ149:CQ212" si="375">IF(ISNUMBER(SEARCH("Perasaan menghukum",B149)),"1","0")</f>
        <v>0</v>
      </c>
      <c r="CR149" t="str">
        <f t="shared" ref="CR149:CR212" si="376">IF(ISNUMBER(SEARCH("Mengutamakan kekuatan",B149)),"1","0")</f>
        <v>0</v>
      </c>
      <c r="CS149" t="str">
        <f t="shared" ref="CS149:CS212" si="377">IF(ISNUMBER(SEARCH("mengharapkan perhatian dan kasih",B149)),"1","0")</f>
        <v>0</v>
      </c>
      <c r="CT149" t="str">
        <f t="shared" ref="CT149:CT212" si="378">IF(ISNUMBER(SEARCH("Ambisi dan mencari kompensasi",B149)),"1","0")</f>
        <v>0</v>
      </c>
      <c r="CU149" t="str">
        <f t="shared" ref="CU149:CU212" si="379">IF(ISNUMBER(SEARCH("Melaksanakan interaksi sosial",B149)),"1","0")</f>
        <v>0</v>
      </c>
      <c r="CV149" t="str">
        <f t="shared" ref="CV149:CV212" si="380">IF(ISNUMBER(SEARCH("Siap berhubungan dengan",B149)),"1","0")</f>
        <v>0</v>
      </c>
      <c r="CW149" t="str">
        <f t="shared" ref="CW149:CW212" si="381">IF(ISNUMBER(SEARCH("Butuh dorongan emosionil",B149)),"1","0")</f>
        <v>0</v>
      </c>
      <c r="CX149" t="str">
        <f t="shared" ref="CX149:CX212" si="382">IF(ISNUMBER(SEARCH("ingin memperbaiki hubungan sosial karena merasa tak pasti",B149)),"1","0")</f>
        <v>0</v>
      </c>
      <c r="CY149" t="str">
        <f t="shared" ref="CY149:CY212" si="383">IF(ISNUMBER(SEARCH("Perasaan tidak pasti dalam kontak",B149)),"1","0")</f>
        <v>0</v>
      </c>
      <c r="CZ149" t="str">
        <f t="shared" ref="CZ149:CZ212" si="384">IF(ISNUMBER(SEARCH("Kesulitan dan",B149)),"1","0")</f>
        <v>0</v>
      </c>
      <c r="DA149" t="str">
        <f t="shared" si="284"/>
        <v>0</v>
      </c>
      <c r="DB149" t="str">
        <f t="shared" ref="DB149:DB212" si="385">IF(ISNUMBER(SEARCH("Rasa bersalah, masturbasi,",B149)),"1","0")</f>
        <v>0</v>
      </c>
      <c r="DC149" t="str">
        <f t="shared" ref="DC149:DC212" si="386">IF(ISNUMBER(SEARCH("Perhatian pada seksual,",B149)),"1","0")</f>
        <v>0</v>
      </c>
      <c r="DD149" t="str">
        <f t="shared" ref="DD149:DD212" si="387">IF(ISNUMBER(SEARCH("Cenderung ke arah paranoid",B149)),"1","0")</f>
        <v>0</v>
      </c>
      <c r="DE149" t="str">
        <f t="shared" ref="DE149:DE212" si="388">IF(ISNUMBER(SEARCH("Agresi terhadap/",B149)),"1","0")</f>
        <v>0</v>
      </c>
      <c r="DF149" t="str">
        <f t="shared" ref="DF149:DF212" si="389">IF(ISNUMBER(SEARCH("Agresif dalam bentuk motorik,",B149)),"1","0")</f>
        <v>0</v>
      </c>
      <c r="DG149" t="str">
        <f t="shared" ref="DG149:DG212" si="390">IF(ISNUMBER(SEARCH("Penolakan terhadap impuls fisik,",B149)),"1","0")</f>
        <v>0</v>
      </c>
      <c r="DH149" t="str">
        <f>IF(ISNUMBER(SEARCH("menghindari dorongan fisik,",B149)),"1","0")</f>
        <v>0</v>
      </c>
      <c r="DI149" t="str">
        <f t="shared" ref="DI149:DI212" si="391">IF(ISNUMBER(SEARCH("Kurang merasakan kepauasan fisik,",B149)),"1","0")</f>
        <v>0</v>
      </c>
      <c r="DJ149" t="str">
        <f t="shared" ref="DJ149:DJ212" si="392">IF(ISNUMBER(SEARCH("Menentang/",B149)),"1","0")</f>
        <v>0</v>
      </c>
      <c r="DK149" t="str">
        <f t="shared" ref="DK149:DK212" si="393">IF(ISNUMBER(SEARCH("Perasaan tertekan dan tergantung yang bersifat",B149)),"1","0")</f>
        <v>0</v>
      </c>
      <c r="DL149" t="str">
        <f t="shared" ref="DL149:DL212" si="394">IF(ISNUMBER(SEARCH("Berusaha mencapai otoritas,",B149)),"1","0")</f>
        <v>0</v>
      </c>
      <c r="DM149" t="str">
        <f t="shared" ref="DM149:DM212" si="395">IF(ISNUMBER(SEARCH("Merasa kurang lincah",B149)),"1","0")</f>
        <v>0</v>
      </c>
      <c r="DN149" t="str">
        <f t="shared" ref="DN149:DN212" si="396">IF(ISNUMBER(SEARCH("Menentang kekuasaan,",B149)),"1","0")</f>
        <v>0</v>
      </c>
      <c r="DO149" t="str">
        <f t="shared" ref="DO149:DO212" si="397">IF(ISNUMBER(SEARCH("Traumatis, kontrol diri secara impulsif",B149)),"1","0")</f>
        <v>0</v>
      </c>
      <c r="DP149" t="str">
        <f t="shared" ref="DP149:DP212" si="398">IF(ISNUMBER(SEARCH("Perasan tidak mampu,",B149)),"1","0")</f>
        <v>0</v>
      </c>
      <c r="DQ149" t="str">
        <f t="shared" ref="DQ149:DQ212" si="399">IF(ISNUMBER(SEARCH("Tertekan, kontrol kaku terhadap",B149)),"1","0")</f>
        <v>0</v>
      </c>
      <c r="DR149" t="str">
        <f t="shared" ref="DR149:DR212" si="400">IF(ISNUMBER(SEARCH("Kebutuhan yang besar akan rasa",B149)),"1","0")</f>
        <v>0</v>
      </c>
      <c r="DS149" t="str">
        <f t="shared" ref="DS149:DS212" si="401">IF(ISNUMBER(SEARCH("Berhubungan dengan seksualitas pria,",B149)),"1","0")</f>
        <v>0</v>
      </c>
      <c r="DT149" t="str">
        <f t="shared" ref="DT149:DT212" si="402">IF(ISNUMBER(SEARCH("Permusuhan yang ditekan,",B149)),"1","0")</f>
        <v>0</v>
      </c>
      <c r="DU149" t="str">
        <f t="shared" ref="DU149:DU212" si="403">IF(ISNUMBER(SEARCH("Sifat kepala batu",B149)),"1","0")</f>
        <v>0</v>
      </c>
      <c r="DV149" t="str">
        <f t="shared" ref="DV149:DV212" si="404">IF(ISNUMBER(SEARCH("Wajar bagi anak kecil,",B149)),"1","0")</f>
        <v>0</v>
      </c>
      <c r="DW149" t="str">
        <f t="shared" ref="DW149:DW212" si="405">IF(ISNUMBER(SEARCH("Vitalitas lemah",B149)),"1","0")</f>
        <v>0</v>
      </c>
      <c r="DX149" t="str">
        <f t="shared" ref="DX149:DX212" si="406">IF(ISNUMBER(SEARCH("Skizoid",B149)),"1","0")</f>
        <v>0</v>
      </c>
      <c r="DY149" t="str">
        <f t="shared" ref="DY149:DY212" si="407">IF(ISNUMBER(SEARCH("normal",B149)),"1","0")</f>
        <v>0</v>
      </c>
      <c r="DZ149" t="str">
        <f t="shared" ref="DZ149:DZ212" si="408">IF(ISNUMBER(SEARCH("Narsistis",B149)),"1","0")</f>
        <v>0</v>
      </c>
      <c r="EA149" t="str">
        <f t="shared" ref="EA149:EA212" si="409">IF(ISNUMBER(SEARCH("Pemujaan terhadap fisik",B149)),"1","0")</f>
        <v>0</v>
      </c>
      <c r="EB149" t="str">
        <f t="shared" ref="EB149:EB212" si="410">IF(ISNUMBER(SEARCH("Kurang mantap pada kekautan fisiknya",B149)),"1","0")</f>
        <v>0</v>
      </c>
      <c r="EC149" t="str">
        <f t="shared" ref="EC149:EC212" si="411">IF(ISNUMBER(SEARCH("Kompulsif",B149)),"1","0")</f>
        <v>0</v>
      </c>
      <c r="ED149" t="str">
        <f t="shared" ref="ED149:ED212" si="412">IF(ISNUMBER(SEARCH("Mencari perhatian, menunjukkan penyesuaian",B149)),"1","0")</f>
        <v>0</v>
      </c>
      <c r="EE149" t="str">
        <f t="shared" ref="EE149:EE212" si="413">IF(ISNUMBER(SEARCH("Sering dihubungkan dengan agresi seksuil yang dimunculkan, kurang masak seksuil",B149)),"1","0")</f>
        <v>0</v>
      </c>
      <c r="EF149" t="str">
        <f t="shared" ref="EF149:EF212" si="414">IF(ISNUMBER(SEARCH("Deprifasi afeksi, ketergantungan pada ibu",B149)),"1","0")</f>
        <v>0</v>
      </c>
      <c r="EG149" t="str">
        <f t="shared" ref="EG149:EG212" si="415">IF(ISNUMBER(SEARCH("Ketergantungan",B149)),"1","0")</f>
        <v>0</v>
      </c>
      <c r="EH149" t="str">
        <f t="shared" ref="EH149:EH212" si="416">IF(ISNUMBER(SEARCH("Infantil, etrgantung dependent, kikir, suka minta, kehausan kasih sayang dan perlindungan, usaha mengatasi ketergantungan secara jantan, ketergantungan oral, menekan kebebasan sendiri (terutama pada wanita",B149)),"1","0")</f>
        <v>0</v>
      </c>
      <c r="EI149" t="str">
        <f t="shared" ref="EI149:EI212" si="417">IF(ISNUMBER(SEARCH("Ketergantungan pada ibu",B149)),"1","0")</f>
        <v>0</v>
      </c>
      <c r="EJ149" t="str">
        <f t="shared" ref="EJ149:EJ212" si="418">IF(ISNUMBER(SEARCH("Ketergantungan, tidak masak , tidak pasti",B149)),"1","0")</f>
        <v>0</v>
      </c>
      <c r="EK149" t="str">
        <f t="shared" ref="EK149:EK212" si="419">IF(ISNUMBER(SEARCH("Santa teliti, formil",B149)),"1","0")</f>
        <v>0</v>
      </c>
      <c r="EL149" t="str">
        <f t="shared" ref="EL149:EL212" si="420">IF(ISNUMBER(SEARCH("Kontrol kuat terhadap nafsu",B149)),"1","0")</f>
        <v>0</v>
      </c>
      <c r="EM149" t="str">
        <f t="shared" ref="EM149:EM212" si="421">IF(ISNUMBER(SEARCH("Biasa, mudah menyatakan dorongan",B149)),"1","0")</f>
        <v>0</v>
      </c>
      <c r="EN149" t="str">
        <f t="shared" ref="EN149:EN212" si="422">IF(ISNUMBER(SEARCH("Obsesif kompulsif",B153)),"1","0")</f>
        <v>0</v>
      </c>
    </row>
    <row r="150" spans="1:144" ht="39.950000000000003" customHeight="1" x14ac:dyDescent="0.25">
      <c r="A150" t="s">
        <v>283</v>
      </c>
      <c r="C150" t="str">
        <f t="shared" si="282"/>
        <v>0</v>
      </c>
      <c r="D150" t="str">
        <f t="shared" si="285"/>
        <v>0</v>
      </c>
      <c r="E150" t="str">
        <f t="shared" si="286"/>
        <v>0</v>
      </c>
      <c r="F150" t="str">
        <f t="shared" si="287"/>
        <v>0</v>
      </c>
      <c r="G150" t="str">
        <f t="shared" si="288"/>
        <v>0</v>
      </c>
      <c r="H150" t="str">
        <f t="shared" si="289"/>
        <v>0</v>
      </c>
      <c r="I150" t="str">
        <f t="shared" si="290"/>
        <v>0</v>
      </c>
      <c r="J150" t="str">
        <f t="shared" si="291"/>
        <v>0</v>
      </c>
      <c r="K150" t="str">
        <f t="shared" si="292"/>
        <v>0</v>
      </c>
      <c r="L150" t="str">
        <f t="shared" si="293"/>
        <v>0</v>
      </c>
      <c r="M150" t="str">
        <f t="shared" si="294"/>
        <v>0</v>
      </c>
      <c r="N150" t="str">
        <f t="shared" si="295"/>
        <v>0</v>
      </c>
      <c r="O150" t="str">
        <f t="shared" si="296"/>
        <v>0</v>
      </c>
      <c r="P150" t="str">
        <f t="shared" si="297"/>
        <v>0</v>
      </c>
      <c r="Q150" t="str">
        <f t="shared" si="298"/>
        <v>0</v>
      </c>
      <c r="R150" t="str">
        <f t="shared" si="299"/>
        <v>0</v>
      </c>
      <c r="S150" t="str">
        <f t="shared" si="300"/>
        <v>0</v>
      </c>
      <c r="T150" t="str">
        <f t="shared" si="301"/>
        <v>0</v>
      </c>
      <c r="U150" t="str">
        <f t="shared" si="302"/>
        <v>0</v>
      </c>
      <c r="V150" t="str">
        <f t="shared" si="303"/>
        <v>0</v>
      </c>
      <c r="W150" t="str">
        <f t="shared" si="304"/>
        <v>0</v>
      </c>
      <c r="X150" t="str">
        <f t="shared" si="305"/>
        <v>0</v>
      </c>
      <c r="Y150" t="str">
        <f t="shared" si="306"/>
        <v>0</v>
      </c>
      <c r="Z150" t="str">
        <f t="shared" si="307"/>
        <v>0</v>
      </c>
      <c r="AA150" t="str">
        <f t="shared" si="308"/>
        <v>0</v>
      </c>
      <c r="AB150" t="str">
        <f t="shared" si="309"/>
        <v>0</v>
      </c>
      <c r="AC150" t="str">
        <f t="shared" si="310"/>
        <v>0</v>
      </c>
      <c r="AD150" t="str">
        <f t="shared" si="311"/>
        <v>0</v>
      </c>
      <c r="AE150" t="str">
        <f t="shared" si="312"/>
        <v>0</v>
      </c>
      <c r="AF150" t="str">
        <f t="shared" si="313"/>
        <v>0</v>
      </c>
      <c r="AG150" t="str">
        <f t="shared" si="314"/>
        <v>0</v>
      </c>
      <c r="AH150" t="str">
        <f t="shared" si="315"/>
        <v>0</v>
      </c>
      <c r="AI150" t="str">
        <f t="shared" si="316"/>
        <v>0</v>
      </c>
      <c r="AJ150" t="str">
        <f t="shared" si="317"/>
        <v>0</v>
      </c>
      <c r="AK150" t="str">
        <f t="shared" si="318"/>
        <v>0</v>
      </c>
      <c r="AL150" t="str">
        <f t="shared" si="319"/>
        <v>0</v>
      </c>
      <c r="AM150" t="str">
        <f t="shared" si="320"/>
        <v>0</v>
      </c>
      <c r="AN150" t="str">
        <f t="shared" si="321"/>
        <v>0</v>
      </c>
      <c r="AO150" t="str">
        <f t="shared" si="322"/>
        <v>0</v>
      </c>
      <c r="AP150" t="str">
        <f t="shared" si="323"/>
        <v>0</v>
      </c>
      <c r="AQ150" t="str">
        <f t="shared" si="324"/>
        <v>0</v>
      </c>
      <c r="AR150" t="str">
        <f t="shared" si="325"/>
        <v>0</v>
      </c>
      <c r="AS150" t="str">
        <f t="shared" si="326"/>
        <v>0</v>
      </c>
      <c r="AT150" t="str">
        <f t="shared" si="327"/>
        <v>0</v>
      </c>
      <c r="AU150" t="str">
        <f t="shared" si="328"/>
        <v>0</v>
      </c>
      <c r="AV150" t="str">
        <f t="shared" si="329"/>
        <v>0</v>
      </c>
      <c r="AW150" t="str">
        <f t="shared" si="330"/>
        <v>0</v>
      </c>
      <c r="AX150" t="str">
        <f t="shared" si="331"/>
        <v>0</v>
      </c>
      <c r="AY150" t="str">
        <f t="shared" si="332"/>
        <v>0</v>
      </c>
      <c r="AZ150" t="str">
        <f t="shared" si="333"/>
        <v>0</v>
      </c>
      <c r="BA150" t="str">
        <f t="shared" si="334"/>
        <v>0</v>
      </c>
      <c r="BB150" t="str">
        <f t="shared" si="335"/>
        <v>0</v>
      </c>
      <c r="BC150" t="str">
        <f t="shared" si="336"/>
        <v>0</v>
      </c>
      <c r="BD150" t="str">
        <f t="shared" si="337"/>
        <v>0</v>
      </c>
      <c r="BE150" t="str">
        <f t="shared" si="338"/>
        <v>0</v>
      </c>
      <c r="BF150" t="str">
        <f t="shared" si="339"/>
        <v>0</v>
      </c>
      <c r="BG150" t="str">
        <f t="shared" si="340"/>
        <v>0</v>
      </c>
      <c r="BH150" t="str">
        <f t="shared" si="341"/>
        <v>0</v>
      </c>
      <c r="BI150" t="str">
        <f t="shared" si="342"/>
        <v>0</v>
      </c>
      <c r="BJ150" t="str">
        <f t="shared" si="343"/>
        <v>0</v>
      </c>
      <c r="BK150" t="str">
        <f t="shared" si="344"/>
        <v>0</v>
      </c>
      <c r="BL150" t="str">
        <f t="shared" si="345"/>
        <v>0</v>
      </c>
      <c r="BM150" t="str">
        <f t="shared" si="346"/>
        <v>0</v>
      </c>
      <c r="BN150" t="str">
        <f t="shared" si="347"/>
        <v>0</v>
      </c>
      <c r="BO150" t="str">
        <f t="shared" si="348"/>
        <v>0</v>
      </c>
      <c r="BP150" t="str">
        <f t="shared" si="349"/>
        <v>0</v>
      </c>
      <c r="BQ150" t="str">
        <f t="shared" si="350"/>
        <v>0</v>
      </c>
      <c r="BR150" t="str">
        <f t="shared" si="351"/>
        <v>0</v>
      </c>
      <c r="BS150" t="str">
        <f t="shared" si="352"/>
        <v>0</v>
      </c>
      <c r="BT150" t="str">
        <f t="shared" si="353"/>
        <v>0</v>
      </c>
      <c r="BU150" t="str">
        <f t="shared" si="354"/>
        <v>0</v>
      </c>
      <c r="BV150" t="str">
        <f t="shared" si="355"/>
        <v>0</v>
      </c>
      <c r="BW150" t="str">
        <f t="shared" si="356"/>
        <v>0</v>
      </c>
      <c r="BX150" t="str">
        <f t="shared" si="283"/>
        <v>0</v>
      </c>
      <c r="BY150" t="str">
        <f t="shared" si="357"/>
        <v>0</v>
      </c>
      <c r="BZ150" t="str">
        <f t="shared" si="358"/>
        <v>0</v>
      </c>
      <c r="CA150" t="str">
        <f t="shared" si="359"/>
        <v>0</v>
      </c>
      <c r="CB150" t="str">
        <f t="shared" si="360"/>
        <v>0</v>
      </c>
      <c r="CC150" t="str">
        <f t="shared" si="361"/>
        <v>0</v>
      </c>
      <c r="CD150" t="str">
        <f t="shared" si="362"/>
        <v>0</v>
      </c>
      <c r="CE150" t="str">
        <f t="shared" si="363"/>
        <v>0</v>
      </c>
      <c r="CF150" t="str">
        <f t="shared" si="364"/>
        <v>0</v>
      </c>
      <c r="CG150" t="str">
        <f t="shared" si="365"/>
        <v>0</v>
      </c>
      <c r="CH150" t="str">
        <f t="shared" si="366"/>
        <v>0</v>
      </c>
      <c r="CI150" t="str">
        <f t="shared" si="367"/>
        <v>0</v>
      </c>
      <c r="CJ150" t="str">
        <f t="shared" si="368"/>
        <v>0</v>
      </c>
      <c r="CK150" t="str">
        <f t="shared" si="369"/>
        <v>0</v>
      </c>
      <c r="CL150" t="str">
        <f t="shared" si="370"/>
        <v>0</v>
      </c>
      <c r="CM150" t="str">
        <f t="shared" si="371"/>
        <v>0</v>
      </c>
      <c r="CN150" t="str">
        <f t="shared" si="372"/>
        <v>0</v>
      </c>
      <c r="CO150" t="str">
        <f t="shared" si="373"/>
        <v>0</v>
      </c>
      <c r="CP150" t="str">
        <f t="shared" si="374"/>
        <v>0</v>
      </c>
      <c r="CQ150" t="str">
        <f t="shared" si="375"/>
        <v>0</v>
      </c>
      <c r="CR150" t="str">
        <f t="shared" si="376"/>
        <v>0</v>
      </c>
      <c r="CS150" t="str">
        <f t="shared" si="377"/>
        <v>0</v>
      </c>
      <c r="CT150" t="str">
        <f t="shared" si="378"/>
        <v>0</v>
      </c>
      <c r="CU150" t="str">
        <f t="shared" si="379"/>
        <v>0</v>
      </c>
      <c r="CV150" t="str">
        <f t="shared" si="380"/>
        <v>0</v>
      </c>
      <c r="CW150" t="str">
        <f t="shared" si="381"/>
        <v>0</v>
      </c>
      <c r="CX150" t="str">
        <f t="shared" si="382"/>
        <v>0</v>
      </c>
      <c r="CY150" t="str">
        <f t="shared" si="383"/>
        <v>0</v>
      </c>
      <c r="CZ150" t="str">
        <f t="shared" si="384"/>
        <v>0</v>
      </c>
      <c r="DA150" t="str">
        <f t="shared" si="284"/>
        <v>0</v>
      </c>
      <c r="DB150" t="str">
        <f t="shared" si="385"/>
        <v>0</v>
      </c>
      <c r="DC150" t="str">
        <f t="shared" si="386"/>
        <v>0</v>
      </c>
      <c r="DD150" t="str">
        <f t="shared" si="387"/>
        <v>0</v>
      </c>
      <c r="DE150" t="str">
        <f t="shared" si="388"/>
        <v>0</v>
      </c>
      <c r="DF150" t="str">
        <f t="shared" si="389"/>
        <v>0</v>
      </c>
      <c r="DG150" t="str">
        <f t="shared" si="390"/>
        <v>0</v>
      </c>
      <c r="DH150" t="str">
        <f>IF(ISNUMBER(SEARCH("menghindari dorongan fisik,",B150)),"1","0")</f>
        <v>0</v>
      </c>
      <c r="DI150" t="str">
        <f t="shared" si="391"/>
        <v>0</v>
      </c>
      <c r="DJ150" t="str">
        <f t="shared" si="392"/>
        <v>0</v>
      </c>
      <c r="DK150" t="str">
        <f t="shared" si="393"/>
        <v>0</v>
      </c>
      <c r="DL150" t="str">
        <f t="shared" si="394"/>
        <v>0</v>
      </c>
      <c r="DM150" t="str">
        <f t="shared" si="395"/>
        <v>0</v>
      </c>
      <c r="DN150" t="str">
        <f t="shared" si="396"/>
        <v>0</v>
      </c>
      <c r="DO150" t="str">
        <f t="shared" si="397"/>
        <v>0</v>
      </c>
      <c r="DP150" t="str">
        <f t="shared" si="398"/>
        <v>0</v>
      </c>
      <c r="DQ150" t="str">
        <f t="shared" si="399"/>
        <v>0</v>
      </c>
      <c r="DR150" t="str">
        <f t="shared" si="400"/>
        <v>0</v>
      </c>
      <c r="DS150" t="str">
        <f t="shared" si="401"/>
        <v>0</v>
      </c>
      <c r="DT150" t="str">
        <f t="shared" si="402"/>
        <v>0</v>
      </c>
      <c r="DU150" t="str">
        <f t="shared" si="403"/>
        <v>0</v>
      </c>
      <c r="DV150" t="str">
        <f t="shared" si="404"/>
        <v>0</v>
      </c>
      <c r="DW150" t="str">
        <f t="shared" si="405"/>
        <v>0</v>
      </c>
      <c r="DX150" t="str">
        <f t="shared" si="406"/>
        <v>0</v>
      </c>
      <c r="DY150" t="str">
        <f t="shared" si="407"/>
        <v>0</v>
      </c>
      <c r="DZ150" t="str">
        <f t="shared" si="408"/>
        <v>0</v>
      </c>
      <c r="EA150" t="str">
        <f t="shared" si="409"/>
        <v>0</v>
      </c>
      <c r="EB150" t="str">
        <f t="shared" si="410"/>
        <v>0</v>
      </c>
      <c r="EC150" t="str">
        <f t="shared" si="411"/>
        <v>0</v>
      </c>
      <c r="ED150" t="str">
        <f t="shared" si="412"/>
        <v>0</v>
      </c>
      <c r="EE150" t="str">
        <f t="shared" si="413"/>
        <v>0</v>
      </c>
      <c r="EF150" t="str">
        <f t="shared" si="414"/>
        <v>0</v>
      </c>
      <c r="EG150" t="str">
        <f t="shared" si="415"/>
        <v>0</v>
      </c>
      <c r="EH150" t="str">
        <f t="shared" si="416"/>
        <v>0</v>
      </c>
      <c r="EI150" t="str">
        <f t="shared" si="417"/>
        <v>0</v>
      </c>
      <c r="EJ150" t="str">
        <f t="shared" si="418"/>
        <v>0</v>
      </c>
      <c r="EK150" t="str">
        <f t="shared" si="419"/>
        <v>0</v>
      </c>
      <c r="EL150" t="str">
        <f t="shared" si="420"/>
        <v>0</v>
      </c>
      <c r="EM150" t="str">
        <f t="shared" si="421"/>
        <v>0</v>
      </c>
      <c r="EN150" t="str">
        <f t="shared" si="422"/>
        <v>0</v>
      </c>
    </row>
    <row r="151" spans="1:144" ht="39.950000000000003" customHeight="1" x14ac:dyDescent="0.25">
      <c r="A151" t="s">
        <v>284</v>
      </c>
      <c r="C151" t="str">
        <f t="shared" si="282"/>
        <v>0</v>
      </c>
      <c r="D151" t="str">
        <f t="shared" si="285"/>
        <v>0</v>
      </c>
      <c r="E151" t="str">
        <f t="shared" si="286"/>
        <v>0</v>
      </c>
      <c r="F151" t="str">
        <f t="shared" si="287"/>
        <v>0</v>
      </c>
      <c r="G151" t="str">
        <f t="shared" si="288"/>
        <v>0</v>
      </c>
      <c r="H151" t="str">
        <f t="shared" si="289"/>
        <v>0</v>
      </c>
      <c r="I151" t="str">
        <f t="shared" si="290"/>
        <v>0</v>
      </c>
      <c r="J151" t="str">
        <f t="shared" si="291"/>
        <v>0</v>
      </c>
      <c r="K151" t="str">
        <f t="shared" si="292"/>
        <v>0</v>
      </c>
      <c r="L151" t="str">
        <f t="shared" si="293"/>
        <v>0</v>
      </c>
      <c r="M151" t="str">
        <f t="shared" si="294"/>
        <v>0</v>
      </c>
      <c r="N151" t="str">
        <f t="shared" si="295"/>
        <v>0</v>
      </c>
      <c r="O151" t="str">
        <f t="shared" si="296"/>
        <v>0</v>
      </c>
      <c r="P151" t="str">
        <f t="shared" si="297"/>
        <v>0</v>
      </c>
      <c r="Q151" t="str">
        <f t="shared" si="298"/>
        <v>0</v>
      </c>
      <c r="R151" t="str">
        <f t="shared" si="299"/>
        <v>0</v>
      </c>
      <c r="S151" t="str">
        <f t="shared" si="300"/>
        <v>0</v>
      </c>
      <c r="T151" t="str">
        <f t="shared" si="301"/>
        <v>0</v>
      </c>
      <c r="U151" t="str">
        <f t="shared" si="302"/>
        <v>0</v>
      </c>
      <c r="V151" t="str">
        <f t="shared" si="303"/>
        <v>0</v>
      </c>
      <c r="W151" t="str">
        <f t="shared" si="304"/>
        <v>0</v>
      </c>
      <c r="X151" t="str">
        <f t="shared" si="305"/>
        <v>0</v>
      </c>
      <c r="Y151" t="str">
        <f t="shared" si="306"/>
        <v>0</v>
      </c>
      <c r="Z151" t="str">
        <f t="shared" si="307"/>
        <v>0</v>
      </c>
      <c r="AA151" t="str">
        <f t="shared" si="308"/>
        <v>0</v>
      </c>
      <c r="AB151" t="str">
        <f t="shared" si="309"/>
        <v>0</v>
      </c>
      <c r="AC151" t="str">
        <f t="shared" si="310"/>
        <v>0</v>
      </c>
      <c r="AD151" t="str">
        <f t="shared" si="311"/>
        <v>0</v>
      </c>
      <c r="AE151" t="str">
        <f t="shared" si="312"/>
        <v>0</v>
      </c>
      <c r="AF151" t="str">
        <f t="shared" si="313"/>
        <v>0</v>
      </c>
      <c r="AG151" t="str">
        <f t="shared" si="314"/>
        <v>0</v>
      </c>
      <c r="AH151" t="str">
        <f t="shared" si="315"/>
        <v>0</v>
      </c>
      <c r="AI151" t="str">
        <f t="shared" si="316"/>
        <v>0</v>
      </c>
      <c r="AJ151" t="str">
        <f t="shared" si="317"/>
        <v>0</v>
      </c>
      <c r="AK151" t="str">
        <f t="shared" si="318"/>
        <v>0</v>
      </c>
      <c r="AL151" t="str">
        <f t="shared" si="319"/>
        <v>0</v>
      </c>
      <c r="AM151" t="str">
        <f t="shared" si="320"/>
        <v>0</v>
      </c>
      <c r="AN151" t="str">
        <f t="shared" si="321"/>
        <v>0</v>
      </c>
      <c r="AO151" t="str">
        <f t="shared" si="322"/>
        <v>0</v>
      </c>
      <c r="AP151" t="str">
        <f t="shared" si="323"/>
        <v>0</v>
      </c>
      <c r="AQ151" t="str">
        <f t="shared" si="324"/>
        <v>0</v>
      </c>
      <c r="AR151" t="str">
        <f t="shared" si="325"/>
        <v>0</v>
      </c>
      <c r="AS151" t="str">
        <f t="shared" si="326"/>
        <v>0</v>
      </c>
      <c r="AT151" t="str">
        <f t="shared" si="327"/>
        <v>0</v>
      </c>
      <c r="AU151" t="str">
        <f t="shared" si="328"/>
        <v>0</v>
      </c>
      <c r="AV151" t="str">
        <f t="shared" si="329"/>
        <v>0</v>
      </c>
      <c r="AW151" t="str">
        <f t="shared" si="330"/>
        <v>0</v>
      </c>
      <c r="AX151" t="str">
        <f t="shared" si="331"/>
        <v>0</v>
      </c>
      <c r="AY151" t="str">
        <f t="shared" si="332"/>
        <v>0</v>
      </c>
      <c r="AZ151" t="str">
        <f t="shared" si="333"/>
        <v>0</v>
      </c>
      <c r="BA151" t="str">
        <f t="shared" si="334"/>
        <v>0</v>
      </c>
      <c r="BB151" t="str">
        <f t="shared" si="335"/>
        <v>0</v>
      </c>
      <c r="BC151" t="str">
        <f t="shared" si="336"/>
        <v>0</v>
      </c>
      <c r="BD151" t="str">
        <f t="shared" si="337"/>
        <v>0</v>
      </c>
      <c r="BE151" t="str">
        <f t="shared" si="338"/>
        <v>0</v>
      </c>
      <c r="BF151" t="str">
        <f t="shared" si="339"/>
        <v>0</v>
      </c>
      <c r="BG151" t="str">
        <f t="shared" si="340"/>
        <v>0</v>
      </c>
      <c r="BH151" t="str">
        <f t="shared" si="341"/>
        <v>0</v>
      </c>
      <c r="BI151" t="str">
        <f t="shared" si="342"/>
        <v>0</v>
      </c>
      <c r="BJ151" t="str">
        <f t="shared" si="343"/>
        <v>0</v>
      </c>
      <c r="BK151" t="str">
        <f t="shared" si="344"/>
        <v>0</v>
      </c>
      <c r="BL151" t="str">
        <f t="shared" si="345"/>
        <v>0</v>
      </c>
      <c r="BM151" t="str">
        <f t="shared" si="346"/>
        <v>0</v>
      </c>
      <c r="BN151" t="str">
        <f t="shared" si="347"/>
        <v>0</v>
      </c>
      <c r="BO151" t="str">
        <f t="shared" si="348"/>
        <v>0</v>
      </c>
      <c r="BP151" t="str">
        <f t="shared" si="349"/>
        <v>0</v>
      </c>
      <c r="BQ151" t="str">
        <f t="shared" si="350"/>
        <v>0</v>
      </c>
      <c r="BR151" t="str">
        <f t="shared" si="351"/>
        <v>0</v>
      </c>
      <c r="BS151" t="str">
        <f t="shared" si="352"/>
        <v>0</v>
      </c>
      <c r="BT151" t="str">
        <f t="shared" si="353"/>
        <v>0</v>
      </c>
      <c r="BU151" t="str">
        <f t="shared" si="354"/>
        <v>0</v>
      </c>
      <c r="BV151" t="str">
        <f t="shared" si="355"/>
        <v>0</v>
      </c>
      <c r="BW151" t="str">
        <f t="shared" si="356"/>
        <v>0</v>
      </c>
      <c r="BX151" t="str">
        <f t="shared" si="283"/>
        <v>0</v>
      </c>
      <c r="BY151" t="str">
        <f t="shared" si="357"/>
        <v>0</v>
      </c>
      <c r="BZ151" t="str">
        <f t="shared" si="358"/>
        <v>0</v>
      </c>
      <c r="CA151" t="str">
        <f t="shared" si="359"/>
        <v>0</v>
      </c>
      <c r="CB151" t="str">
        <f t="shared" si="360"/>
        <v>0</v>
      </c>
      <c r="CC151" t="str">
        <f t="shared" si="361"/>
        <v>0</v>
      </c>
      <c r="CD151" t="str">
        <f t="shared" si="362"/>
        <v>0</v>
      </c>
      <c r="CE151" t="str">
        <f t="shared" si="363"/>
        <v>0</v>
      </c>
      <c r="CF151" t="str">
        <f t="shared" si="364"/>
        <v>0</v>
      </c>
      <c r="CG151" t="str">
        <f t="shared" si="365"/>
        <v>0</v>
      </c>
      <c r="CH151" t="str">
        <f t="shared" si="366"/>
        <v>0</v>
      </c>
      <c r="CI151" t="str">
        <f t="shared" si="367"/>
        <v>0</v>
      </c>
      <c r="CJ151" t="str">
        <f t="shared" si="368"/>
        <v>0</v>
      </c>
      <c r="CK151" t="str">
        <f t="shared" si="369"/>
        <v>0</v>
      </c>
      <c r="CL151" t="str">
        <f t="shared" si="370"/>
        <v>0</v>
      </c>
      <c r="CM151" t="str">
        <f t="shared" si="371"/>
        <v>0</v>
      </c>
      <c r="CN151" t="str">
        <f t="shared" si="372"/>
        <v>0</v>
      </c>
      <c r="CO151" t="str">
        <f t="shared" si="373"/>
        <v>0</v>
      </c>
      <c r="CP151" t="str">
        <f t="shared" si="374"/>
        <v>0</v>
      </c>
      <c r="CQ151" t="str">
        <f t="shared" si="375"/>
        <v>0</v>
      </c>
      <c r="CR151" t="str">
        <f t="shared" si="376"/>
        <v>0</v>
      </c>
      <c r="CS151" t="str">
        <f t="shared" si="377"/>
        <v>0</v>
      </c>
      <c r="CT151" t="str">
        <f t="shared" si="378"/>
        <v>0</v>
      </c>
      <c r="CU151" t="str">
        <f t="shared" si="379"/>
        <v>0</v>
      </c>
      <c r="CV151" t="str">
        <f t="shared" si="380"/>
        <v>0</v>
      </c>
      <c r="CW151" t="str">
        <f t="shared" si="381"/>
        <v>0</v>
      </c>
      <c r="CX151" t="str">
        <f t="shared" si="382"/>
        <v>0</v>
      </c>
      <c r="CY151" t="str">
        <f t="shared" si="383"/>
        <v>0</v>
      </c>
      <c r="CZ151" t="str">
        <f t="shared" si="384"/>
        <v>0</v>
      </c>
      <c r="DA151" t="str">
        <f t="shared" si="284"/>
        <v>0</v>
      </c>
      <c r="DB151" t="str">
        <f t="shared" si="385"/>
        <v>0</v>
      </c>
      <c r="DC151" t="str">
        <f t="shared" si="386"/>
        <v>0</v>
      </c>
      <c r="DD151" t="str">
        <f t="shared" si="387"/>
        <v>0</v>
      </c>
      <c r="DE151" t="str">
        <f t="shared" si="388"/>
        <v>0</v>
      </c>
      <c r="DF151" t="str">
        <f t="shared" si="389"/>
        <v>0</v>
      </c>
      <c r="DG151" t="str">
        <f t="shared" si="390"/>
        <v>0</v>
      </c>
      <c r="DH151" t="str">
        <f>IF(ISNUMBER(SEARCH("menghindari dorongan fisik,",B151)),"1","0")</f>
        <v>0</v>
      </c>
      <c r="DI151" t="str">
        <f t="shared" si="391"/>
        <v>0</v>
      </c>
      <c r="DJ151" t="str">
        <f t="shared" si="392"/>
        <v>0</v>
      </c>
      <c r="DK151" t="str">
        <f t="shared" si="393"/>
        <v>0</v>
      </c>
      <c r="DL151" t="str">
        <f t="shared" si="394"/>
        <v>0</v>
      </c>
      <c r="DM151" t="str">
        <f t="shared" si="395"/>
        <v>0</v>
      </c>
      <c r="DN151" t="str">
        <f t="shared" si="396"/>
        <v>0</v>
      </c>
      <c r="DO151" t="str">
        <f t="shared" si="397"/>
        <v>0</v>
      </c>
      <c r="DP151" t="str">
        <f t="shared" si="398"/>
        <v>0</v>
      </c>
      <c r="DQ151" t="str">
        <f t="shared" si="399"/>
        <v>0</v>
      </c>
      <c r="DR151" t="str">
        <f t="shared" si="400"/>
        <v>0</v>
      </c>
      <c r="DS151" t="str">
        <f t="shared" si="401"/>
        <v>0</v>
      </c>
      <c r="DT151" t="str">
        <f t="shared" si="402"/>
        <v>0</v>
      </c>
      <c r="DU151" t="str">
        <f t="shared" si="403"/>
        <v>0</v>
      </c>
      <c r="DV151" t="str">
        <f t="shared" si="404"/>
        <v>0</v>
      </c>
      <c r="DW151" t="str">
        <f t="shared" si="405"/>
        <v>0</v>
      </c>
      <c r="DX151" t="str">
        <f t="shared" si="406"/>
        <v>0</v>
      </c>
      <c r="DY151" t="str">
        <f t="shared" si="407"/>
        <v>0</v>
      </c>
      <c r="DZ151" t="str">
        <f t="shared" si="408"/>
        <v>0</v>
      </c>
      <c r="EA151" t="str">
        <f t="shared" si="409"/>
        <v>0</v>
      </c>
      <c r="EB151" t="str">
        <f t="shared" si="410"/>
        <v>0</v>
      </c>
      <c r="EC151" t="str">
        <f t="shared" si="411"/>
        <v>0</v>
      </c>
      <c r="ED151" t="str">
        <f t="shared" si="412"/>
        <v>0</v>
      </c>
      <c r="EE151" t="str">
        <f t="shared" si="413"/>
        <v>0</v>
      </c>
      <c r="EF151" t="str">
        <f t="shared" si="414"/>
        <v>0</v>
      </c>
      <c r="EG151" t="str">
        <f t="shared" si="415"/>
        <v>0</v>
      </c>
      <c r="EH151" t="str">
        <f t="shared" si="416"/>
        <v>0</v>
      </c>
      <c r="EI151" t="str">
        <f t="shared" si="417"/>
        <v>0</v>
      </c>
      <c r="EJ151" t="str">
        <f t="shared" si="418"/>
        <v>0</v>
      </c>
      <c r="EK151" t="str">
        <f t="shared" si="419"/>
        <v>0</v>
      </c>
      <c r="EL151" t="str">
        <f t="shared" si="420"/>
        <v>0</v>
      </c>
      <c r="EM151" t="str">
        <f t="shared" si="421"/>
        <v>0</v>
      </c>
      <c r="EN151" t="str">
        <f t="shared" si="422"/>
        <v>0</v>
      </c>
    </row>
    <row r="152" spans="1:144" ht="39.950000000000003" customHeight="1" x14ac:dyDescent="0.25">
      <c r="A152" t="s">
        <v>285</v>
      </c>
      <c r="C152" t="str">
        <f t="shared" si="282"/>
        <v>0</v>
      </c>
      <c r="D152" t="str">
        <f t="shared" si="285"/>
        <v>0</v>
      </c>
      <c r="E152" t="str">
        <f t="shared" si="286"/>
        <v>0</v>
      </c>
      <c r="F152" t="str">
        <f t="shared" si="287"/>
        <v>0</v>
      </c>
      <c r="G152" t="str">
        <f t="shared" si="288"/>
        <v>0</v>
      </c>
      <c r="H152" t="str">
        <f t="shared" si="289"/>
        <v>0</v>
      </c>
      <c r="I152" t="str">
        <f t="shared" si="290"/>
        <v>0</v>
      </c>
      <c r="J152" t="str">
        <f t="shared" si="291"/>
        <v>0</v>
      </c>
      <c r="K152" t="str">
        <f t="shared" si="292"/>
        <v>0</v>
      </c>
      <c r="L152" t="str">
        <f t="shared" si="293"/>
        <v>0</v>
      </c>
      <c r="M152" t="str">
        <f t="shared" si="294"/>
        <v>0</v>
      </c>
      <c r="N152" t="str">
        <f t="shared" si="295"/>
        <v>0</v>
      </c>
      <c r="O152" t="str">
        <f t="shared" si="296"/>
        <v>0</v>
      </c>
      <c r="P152" t="str">
        <f t="shared" si="297"/>
        <v>0</v>
      </c>
      <c r="Q152" t="str">
        <f t="shared" si="298"/>
        <v>0</v>
      </c>
      <c r="R152" t="str">
        <f t="shared" si="299"/>
        <v>0</v>
      </c>
      <c r="S152" t="str">
        <f t="shared" si="300"/>
        <v>0</v>
      </c>
      <c r="T152" t="str">
        <f t="shared" si="301"/>
        <v>0</v>
      </c>
      <c r="U152" t="str">
        <f t="shared" si="302"/>
        <v>0</v>
      </c>
      <c r="V152" t="str">
        <f t="shared" si="303"/>
        <v>0</v>
      </c>
      <c r="W152" t="str">
        <f t="shared" si="304"/>
        <v>0</v>
      </c>
      <c r="X152" t="str">
        <f t="shared" si="305"/>
        <v>0</v>
      </c>
      <c r="Y152" t="str">
        <f t="shared" si="306"/>
        <v>0</v>
      </c>
      <c r="Z152" t="str">
        <f t="shared" si="307"/>
        <v>0</v>
      </c>
      <c r="AA152" t="str">
        <f t="shared" si="308"/>
        <v>0</v>
      </c>
      <c r="AB152" t="str">
        <f t="shared" si="309"/>
        <v>0</v>
      </c>
      <c r="AC152" t="str">
        <f t="shared" si="310"/>
        <v>0</v>
      </c>
      <c r="AD152" t="str">
        <f t="shared" si="311"/>
        <v>0</v>
      </c>
      <c r="AE152" t="str">
        <f t="shared" si="312"/>
        <v>0</v>
      </c>
      <c r="AF152" t="str">
        <f t="shared" si="313"/>
        <v>0</v>
      </c>
      <c r="AG152" t="str">
        <f t="shared" si="314"/>
        <v>0</v>
      </c>
      <c r="AH152" t="str">
        <f t="shared" si="315"/>
        <v>0</v>
      </c>
      <c r="AI152" t="str">
        <f t="shared" si="316"/>
        <v>0</v>
      </c>
      <c r="AJ152" t="str">
        <f t="shared" si="317"/>
        <v>0</v>
      </c>
      <c r="AK152" t="str">
        <f t="shared" si="318"/>
        <v>0</v>
      </c>
      <c r="AL152" t="str">
        <f t="shared" si="319"/>
        <v>0</v>
      </c>
      <c r="AM152" t="str">
        <f t="shared" si="320"/>
        <v>0</v>
      </c>
      <c r="AN152" t="str">
        <f t="shared" si="321"/>
        <v>0</v>
      </c>
      <c r="AO152" t="str">
        <f t="shared" si="322"/>
        <v>0</v>
      </c>
      <c r="AP152" t="str">
        <f t="shared" si="323"/>
        <v>0</v>
      </c>
      <c r="AQ152" t="str">
        <f t="shared" si="324"/>
        <v>0</v>
      </c>
      <c r="AR152" t="str">
        <f t="shared" si="325"/>
        <v>0</v>
      </c>
      <c r="AS152" t="str">
        <f t="shared" si="326"/>
        <v>0</v>
      </c>
      <c r="AT152" t="str">
        <f t="shared" si="327"/>
        <v>0</v>
      </c>
      <c r="AU152" t="str">
        <f t="shared" si="328"/>
        <v>0</v>
      </c>
      <c r="AV152" t="str">
        <f t="shared" si="329"/>
        <v>0</v>
      </c>
      <c r="AW152" t="str">
        <f t="shared" si="330"/>
        <v>0</v>
      </c>
      <c r="AX152" t="str">
        <f t="shared" si="331"/>
        <v>0</v>
      </c>
      <c r="AY152" t="str">
        <f t="shared" si="332"/>
        <v>0</v>
      </c>
      <c r="AZ152" t="str">
        <f t="shared" si="333"/>
        <v>0</v>
      </c>
      <c r="BA152" t="str">
        <f t="shared" si="334"/>
        <v>0</v>
      </c>
      <c r="BB152" t="str">
        <f t="shared" si="335"/>
        <v>0</v>
      </c>
      <c r="BC152" t="str">
        <f t="shared" si="336"/>
        <v>0</v>
      </c>
      <c r="BD152" t="str">
        <f t="shared" si="337"/>
        <v>0</v>
      </c>
      <c r="BE152" t="str">
        <f t="shared" si="338"/>
        <v>0</v>
      </c>
      <c r="BF152" t="str">
        <f t="shared" si="339"/>
        <v>0</v>
      </c>
      <c r="BG152" t="str">
        <f t="shared" si="340"/>
        <v>0</v>
      </c>
      <c r="BH152" t="str">
        <f t="shared" si="341"/>
        <v>0</v>
      </c>
      <c r="BI152" t="str">
        <f t="shared" si="342"/>
        <v>0</v>
      </c>
      <c r="BJ152" t="str">
        <f t="shared" si="343"/>
        <v>0</v>
      </c>
      <c r="BK152" t="str">
        <f t="shared" si="344"/>
        <v>0</v>
      </c>
      <c r="BL152" t="str">
        <f t="shared" si="345"/>
        <v>0</v>
      </c>
      <c r="BM152" t="str">
        <f t="shared" si="346"/>
        <v>0</v>
      </c>
      <c r="BN152" t="str">
        <f t="shared" si="347"/>
        <v>0</v>
      </c>
      <c r="BO152" t="str">
        <f t="shared" si="348"/>
        <v>0</v>
      </c>
      <c r="BP152" t="str">
        <f t="shared" si="349"/>
        <v>0</v>
      </c>
      <c r="BQ152" t="str">
        <f t="shared" si="350"/>
        <v>0</v>
      </c>
      <c r="BR152" t="str">
        <f t="shared" si="351"/>
        <v>0</v>
      </c>
      <c r="BS152" t="str">
        <f t="shared" si="352"/>
        <v>0</v>
      </c>
      <c r="BT152" t="str">
        <f t="shared" si="353"/>
        <v>0</v>
      </c>
      <c r="BU152" t="str">
        <f t="shared" si="354"/>
        <v>0</v>
      </c>
      <c r="BV152" t="str">
        <f t="shared" si="355"/>
        <v>0</v>
      </c>
      <c r="BW152" t="str">
        <f t="shared" si="356"/>
        <v>0</v>
      </c>
      <c r="BX152" t="str">
        <f t="shared" si="283"/>
        <v>0</v>
      </c>
      <c r="BY152" t="str">
        <f t="shared" si="357"/>
        <v>0</v>
      </c>
      <c r="BZ152" t="str">
        <f t="shared" si="358"/>
        <v>0</v>
      </c>
      <c r="CA152" t="str">
        <f t="shared" si="359"/>
        <v>0</v>
      </c>
      <c r="CB152" t="str">
        <f t="shared" si="360"/>
        <v>0</v>
      </c>
      <c r="CC152" t="str">
        <f t="shared" si="361"/>
        <v>0</v>
      </c>
      <c r="CD152" t="str">
        <f t="shared" si="362"/>
        <v>0</v>
      </c>
      <c r="CE152" t="str">
        <f t="shared" si="363"/>
        <v>0</v>
      </c>
      <c r="CF152" t="str">
        <f t="shared" si="364"/>
        <v>0</v>
      </c>
      <c r="CG152" t="str">
        <f t="shared" si="365"/>
        <v>0</v>
      </c>
      <c r="CH152" t="str">
        <f t="shared" si="366"/>
        <v>0</v>
      </c>
      <c r="CI152" t="str">
        <f t="shared" si="367"/>
        <v>0</v>
      </c>
      <c r="CJ152" t="str">
        <f t="shared" si="368"/>
        <v>0</v>
      </c>
      <c r="CK152" t="str">
        <f t="shared" si="369"/>
        <v>0</v>
      </c>
      <c r="CL152" t="str">
        <f t="shared" si="370"/>
        <v>0</v>
      </c>
      <c r="CM152" t="str">
        <f t="shared" si="371"/>
        <v>0</v>
      </c>
      <c r="CN152" t="str">
        <f t="shared" si="372"/>
        <v>0</v>
      </c>
      <c r="CO152" t="str">
        <f t="shared" si="373"/>
        <v>0</v>
      </c>
      <c r="CP152" t="str">
        <f t="shared" si="374"/>
        <v>0</v>
      </c>
      <c r="CQ152" t="str">
        <f t="shared" si="375"/>
        <v>0</v>
      </c>
      <c r="CR152" t="str">
        <f t="shared" si="376"/>
        <v>0</v>
      </c>
      <c r="CS152" t="str">
        <f t="shared" si="377"/>
        <v>0</v>
      </c>
      <c r="CT152" t="str">
        <f t="shared" si="378"/>
        <v>0</v>
      </c>
      <c r="CU152" t="str">
        <f t="shared" si="379"/>
        <v>0</v>
      </c>
      <c r="CV152" t="str">
        <f t="shared" si="380"/>
        <v>0</v>
      </c>
      <c r="CW152" t="str">
        <f t="shared" si="381"/>
        <v>0</v>
      </c>
      <c r="CX152" t="str">
        <f t="shared" si="382"/>
        <v>0</v>
      </c>
      <c r="CY152" t="str">
        <f t="shared" si="383"/>
        <v>0</v>
      </c>
      <c r="CZ152" t="str">
        <f t="shared" si="384"/>
        <v>0</v>
      </c>
      <c r="DA152" t="str">
        <f t="shared" si="284"/>
        <v>0</v>
      </c>
      <c r="DB152" t="str">
        <f t="shared" si="385"/>
        <v>0</v>
      </c>
      <c r="DC152" t="str">
        <f t="shared" si="386"/>
        <v>0</v>
      </c>
      <c r="DD152" t="str">
        <f t="shared" si="387"/>
        <v>0</v>
      </c>
      <c r="DE152" t="str">
        <f t="shared" si="388"/>
        <v>0</v>
      </c>
      <c r="DF152" t="str">
        <f t="shared" si="389"/>
        <v>0</v>
      </c>
      <c r="DG152" t="str">
        <f t="shared" si="390"/>
        <v>0</v>
      </c>
      <c r="DH152" t="str">
        <f>IF(ISNUMBER(SEARCH("menghindari dorongan fisik,",B152)),"1","0")</f>
        <v>0</v>
      </c>
      <c r="DI152" t="str">
        <f t="shared" si="391"/>
        <v>0</v>
      </c>
      <c r="DJ152" t="str">
        <f t="shared" si="392"/>
        <v>0</v>
      </c>
      <c r="DK152" t="str">
        <f t="shared" si="393"/>
        <v>0</v>
      </c>
      <c r="DL152" t="str">
        <f t="shared" si="394"/>
        <v>0</v>
      </c>
      <c r="DM152" t="str">
        <f t="shared" si="395"/>
        <v>0</v>
      </c>
      <c r="DN152" t="str">
        <f t="shared" si="396"/>
        <v>0</v>
      </c>
      <c r="DO152" t="str">
        <f t="shared" si="397"/>
        <v>0</v>
      </c>
      <c r="DP152" t="str">
        <f t="shared" si="398"/>
        <v>0</v>
      </c>
      <c r="DQ152" t="str">
        <f t="shared" si="399"/>
        <v>0</v>
      </c>
      <c r="DR152" t="str">
        <f t="shared" si="400"/>
        <v>0</v>
      </c>
      <c r="DS152" t="str">
        <f t="shared" si="401"/>
        <v>0</v>
      </c>
      <c r="DT152" t="str">
        <f t="shared" si="402"/>
        <v>0</v>
      </c>
      <c r="DU152" t="str">
        <f t="shared" si="403"/>
        <v>0</v>
      </c>
      <c r="DV152" t="str">
        <f t="shared" si="404"/>
        <v>0</v>
      </c>
      <c r="DW152" t="str">
        <f t="shared" si="405"/>
        <v>0</v>
      </c>
      <c r="DX152" t="str">
        <f t="shared" si="406"/>
        <v>0</v>
      </c>
      <c r="DY152" t="str">
        <f t="shared" si="407"/>
        <v>0</v>
      </c>
      <c r="DZ152" t="str">
        <f t="shared" si="408"/>
        <v>0</v>
      </c>
      <c r="EA152" t="str">
        <f t="shared" si="409"/>
        <v>0</v>
      </c>
      <c r="EB152" t="str">
        <f t="shared" si="410"/>
        <v>0</v>
      </c>
      <c r="EC152" t="str">
        <f t="shared" si="411"/>
        <v>0</v>
      </c>
      <c r="ED152" t="str">
        <f t="shared" si="412"/>
        <v>0</v>
      </c>
      <c r="EE152" t="str">
        <f t="shared" si="413"/>
        <v>0</v>
      </c>
      <c r="EF152" t="str">
        <f t="shared" si="414"/>
        <v>0</v>
      </c>
      <c r="EG152" t="str">
        <f t="shared" si="415"/>
        <v>0</v>
      </c>
      <c r="EH152" t="str">
        <f t="shared" si="416"/>
        <v>0</v>
      </c>
      <c r="EI152" t="str">
        <f t="shared" si="417"/>
        <v>0</v>
      </c>
      <c r="EJ152" t="str">
        <f t="shared" si="418"/>
        <v>0</v>
      </c>
      <c r="EK152" t="str">
        <f t="shared" si="419"/>
        <v>0</v>
      </c>
      <c r="EL152" t="str">
        <f t="shared" si="420"/>
        <v>0</v>
      </c>
      <c r="EM152" t="str">
        <f t="shared" si="421"/>
        <v>0</v>
      </c>
      <c r="EN152" t="str">
        <f t="shared" si="422"/>
        <v>0</v>
      </c>
    </row>
    <row r="153" spans="1:144" ht="39.950000000000003" customHeight="1" x14ac:dyDescent="0.25">
      <c r="A153" t="s">
        <v>286</v>
      </c>
      <c r="C153" t="str">
        <f t="shared" si="282"/>
        <v>0</v>
      </c>
      <c r="D153" t="str">
        <f t="shared" si="285"/>
        <v>0</v>
      </c>
      <c r="E153" t="str">
        <f t="shared" si="286"/>
        <v>0</v>
      </c>
      <c r="F153" t="str">
        <f t="shared" si="287"/>
        <v>0</v>
      </c>
      <c r="G153" t="str">
        <f t="shared" si="288"/>
        <v>0</v>
      </c>
      <c r="H153" t="str">
        <f t="shared" si="289"/>
        <v>0</v>
      </c>
      <c r="I153" t="str">
        <f t="shared" si="290"/>
        <v>0</v>
      </c>
      <c r="J153" t="str">
        <f t="shared" si="291"/>
        <v>0</v>
      </c>
      <c r="K153" t="str">
        <f t="shared" si="292"/>
        <v>0</v>
      </c>
      <c r="L153" t="str">
        <f t="shared" si="293"/>
        <v>0</v>
      </c>
      <c r="M153" t="str">
        <f t="shared" si="294"/>
        <v>0</v>
      </c>
      <c r="N153" t="str">
        <f t="shared" si="295"/>
        <v>0</v>
      </c>
      <c r="O153" t="str">
        <f t="shared" si="296"/>
        <v>0</v>
      </c>
      <c r="P153" t="str">
        <f t="shared" si="297"/>
        <v>0</v>
      </c>
      <c r="Q153" t="str">
        <f t="shared" si="298"/>
        <v>0</v>
      </c>
      <c r="R153" t="str">
        <f t="shared" si="299"/>
        <v>0</v>
      </c>
      <c r="S153" t="str">
        <f t="shared" si="300"/>
        <v>0</v>
      </c>
      <c r="T153" t="str">
        <f t="shared" si="301"/>
        <v>0</v>
      </c>
      <c r="U153" t="str">
        <f t="shared" si="302"/>
        <v>0</v>
      </c>
      <c r="V153" t="str">
        <f t="shared" si="303"/>
        <v>0</v>
      </c>
      <c r="W153" t="str">
        <f t="shared" si="304"/>
        <v>0</v>
      </c>
      <c r="X153" t="str">
        <f t="shared" si="305"/>
        <v>0</v>
      </c>
      <c r="Y153" t="str">
        <f t="shared" si="306"/>
        <v>0</v>
      </c>
      <c r="Z153" t="str">
        <f t="shared" si="307"/>
        <v>0</v>
      </c>
      <c r="AA153" t="str">
        <f t="shared" si="308"/>
        <v>0</v>
      </c>
      <c r="AB153" t="str">
        <f t="shared" si="309"/>
        <v>0</v>
      </c>
      <c r="AC153" t="str">
        <f t="shared" si="310"/>
        <v>0</v>
      </c>
      <c r="AD153" t="str">
        <f t="shared" si="311"/>
        <v>0</v>
      </c>
      <c r="AE153" t="str">
        <f t="shared" si="312"/>
        <v>0</v>
      </c>
      <c r="AF153" t="str">
        <f t="shared" si="313"/>
        <v>0</v>
      </c>
      <c r="AG153" t="str">
        <f t="shared" si="314"/>
        <v>0</v>
      </c>
      <c r="AH153" t="str">
        <f t="shared" si="315"/>
        <v>0</v>
      </c>
      <c r="AI153" t="str">
        <f t="shared" si="316"/>
        <v>0</v>
      </c>
      <c r="AJ153" t="str">
        <f t="shared" si="317"/>
        <v>0</v>
      </c>
      <c r="AK153" t="str">
        <f t="shared" si="318"/>
        <v>0</v>
      </c>
      <c r="AL153" t="str">
        <f t="shared" si="319"/>
        <v>0</v>
      </c>
      <c r="AM153" t="str">
        <f t="shared" si="320"/>
        <v>0</v>
      </c>
      <c r="AN153" t="str">
        <f t="shared" si="321"/>
        <v>0</v>
      </c>
      <c r="AO153" t="str">
        <f t="shared" si="322"/>
        <v>0</v>
      </c>
      <c r="AP153" t="str">
        <f t="shared" si="323"/>
        <v>0</v>
      </c>
      <c r="AQ153" t="str">
        <f t="shared" si="324"/>
        <v>0</v>
      </c>
      <c r="AR153" t="str">
        <f t="shared" si="325"/>
        <v>0</v>
      </c>
      <c r="AS153" t="str">
        <f t="shared" si="326"/>
        <v>0</v>
      </c>
      <c r="AT153" t="str">
        <f t="shared" si="327"/>
        <v>0</v>
      </c>
      <c r="AU153" t="str">
        <f t="shared" si="328"/>
        <v>0</v>
      </c>
      <c r="AV153" t="str">
        <f t="shared" si="329"/>
        <v>0</v>
      </c>
      <c r="AW153" t="str">
        <f t="shared" si="330"/>
        <v>0</v>
      </c>
      <c r="AX153" t="str">
        <f t="shared" si="331"/>
        <v>0</v>
      </c>
      <c r="AY153" t="str">
        <f t="shared" si="332"/>
        <v>0</v>
      </c>
      <c r="AZ153" t="str">
        <f t="shared" si="333"/>
        <v>0</v>
      </c>
      <c r="BA153" t="str">
        <f t="shared" si="334"/>
        <v>0</v>
      </c>
      <c r="BB153" t="str">
        <f t="shared" si="335"/>
        <v>0</v>
      </c>
      <c r="BC153" t="str">
        <f t="shared" si="336"/>
        <v>0</v>
      </c>
      <c r="BD153" t="str">
        <f t="shared" si="337"/>
        <v>0</v>
      </c>
      <c r="BE153" t="str">
        <f t="shared" si="338"/>
        <v>0</v>
      </c>
      <c r="BF153" t="str">
        <f t="shared" si="339"/>
        <v>0</v>
      </c>
      <c r="BG153" t="str">
        <f t="shared" si="340"/>
        <v>0</v>
      </c>
      <c r="BH153" t="str">
        <f t="shared" si="341"/>
        <v>0</v>
      </c>
      <c r="BI153" t="str">
        <f t="shared" si="342"/>
        <v>0</v>
      </c>
      <c r="BJ153" t="str">
        <f t="shared" si="343"/>
        <v>0</v>
      </c>
      <c r="BK153" t="str">
        <f t="shared" si="344"/>
        <v>0</v>
      </c>
      <c r="BL153" t="str">
        <f t="shared" si="345"/>
        <v>0</v>
      </c>
      <c r="BM153" t="str">
        <f t="shared" si="346"/>
        <v>0</v>
      </c>
      <c r="BN153" t="str">
        <f t="shared" si="347"/>
        <v>0</v>
      </c>
      <c r="BO153" t="str">
        <f t="shared" si="348"/>
        <v>0</v>
      </c>
      <c r="BP153" t="str">
        <f t="shared" si="349"/>
        <v>0</v>
      </c>
      <c r="BQ153" t="str">
        <f t="shared" si="350"/>
        <v>0</v>
      </c>
      <c r="BR153" t="str">
        <f t="shared" si="351"/>
        <v>0</v>
      </c>
      <c r="BS153" t="str">
        <f t="shared" si="352"/>
        <v>0</v>
      </c>
      <c r="BT153" t="str">
        <f t="shared" si="353"/>
        <v>0</v>
      </c>
      <c r="BU153" t="str">
        <f t="shared" si="354"/>
        <v>0</v>
      </c>
      <c r="BV153" t="str">
        <f t="shared" si="355"/>
        <v>0</v>
      </c>
      <c r="BW153" t="str">
        <f t="shared" si="356"/>
        <v>0</v>
      </c>
      <c r="BX153" t="str">
        <f t="shared" si="283"/>
        <v>0</v>
      </c>
      <c r="BY153" t="str">
        <f t="shared" si="357"/>
        <v>0</v>
      </c>
      <c r="BZ153" t="str">
        <f t="shared" si="358"/>
        <v>0</v>
      </c>
      <c r="CA153" t="str">
        <f t="shared" si="359"/>
        <v>0</v>
      </c>
      <c r="CB153" t="str">
        <f t="shared" si="360"/>
        <v>0</v>
      </c>
      <c r="CC153" t="str">
        <f t="shared" si="361"/>
        <v>0</v>
      </c>
      <c r="CD153" t="str">
        <f t="shared" si="362"/>
        <v>0</v>
      </c>
      <c r="CE153" t="str">
        <f t="shared" si="363"/>
        <v>0</v>
      </c>
      <c r="CF153" t="str">
        <f t="shared" si="364"/>
        <v>0</v>
      </c>
      <c r="CG153" t="str">
        <f t="shared" si="365"/>
        <v>0</v>
      </c>
      <c r="CH153" t="str">
        <f t="shared" si="366"/>
        <v>0</v>
      </c>
      <c r="CI153" t="str">
        <f t="shared" si="367"/>
        <v>0</v>
      </c>
      <c r="CJ153" t="str">
        <f t="shared" si="368"/>
        <v>0</v>
      </c>
      <c r="CK153" t="str">
        <f t="shared" si="369"/>
        <v>0</v>
      </c>
      <c r="CL153" t="str">
        <f t="shared" si="370"/>
        <v>0</v>
      </c>
      <c r="CM153" t="str">
        <f t="shared" si="371"/>
        <v>0</v>
      </c>
      <c r="CN153" t="str">
        <f t="shared" si="372"/>
        <v>0</v>
      </c>
      <c r="CO153" t="str">
        <f t="shared" si="373"/>
        <v>0</v>
      </c>
      <c r="CP153" t="str">
        <f t="shared" si="374"/>
        <v>0</v>
      </c>
      <c r="CQ153" t="str">
        <f t="shared" si="375"/>
        <v>0</v>
      </c>
      <c r="CR153" t="str">
        <f t="shared" si="376"/>
        <v>0</v>
      </c>
      <c r="CS153" t="str">
        <f t="shared" si="377"/>
        <v>0</v>
      </c>
      <c r="CT153" t="str">
        <f t="shared" si="378"/>
        <v>0</v>
      </c>
      <c r="CU153" t="str">
        <f t="shared" si="379"/>
        <v>0</v>
      </c>
      <c r="CV153" t="str">
        <f t="shared" si="380"/>
        <v>0</v>
      </c>
      <c r="CW153" t="str">
        <f t="shared" si="381"/>
        <v>0</v>
      </c>
      <c r="CX153" t="str">
        <f t="shared" si="382"/>
        <v>0</v>
      </c>
      <c r="CY153" t="str">
        <f t="shared" si="383"/>
        <v>0</v>
      </c>
      <c r="CZ153" t="str">
        <f t="shared" si="384"/>
        <v>0</v>
      </c>
      <c r="DA153" t="str">
        <f t="shared" si="284"/>
        <v>0</v>
      </c>
      <c r="DB153" t="str">
        <f t="shared" si="385"/>
        <v>0</v>
      </c>
      <c r="DC153" t="str">
        <f t="shared" si="386"/>
        <v>0</v>
      </c>
      <c r="DD153" t="str">
        <f t="shared" si="387"/>
        <v>0</v>
      </c>
      <c r="DE153" t="str">
        <f t="shared" si="388"/>
        <v>0</v>
      </c>
      <c r="DF153" t="str">
        <f t="shared" si="389"/>
        <v>0</v>
      </c>
      <c r="DG153" t="str">
        <f t="shared" si="390"/>
        <v>0</v>
      </c>
      <c r="DH153" t="str">
        <f>IF(ISNUMBER(SEARCH("menghindari dorongan fisik,",B153)),"1","0")</f>
        <v>0</v>
      </c>
      <c r="DI153" t="str">
        <f t="shared" si="391"/>
        <v>0</v>
      </c>
      <c r="DJ153" t="str">
        <f t="shared" si="392"/>
        <v>0</v>
      </c>
      <c r="DK153" t="str">
        <f t="shared" si="393"/>
        <v>0</v>
      </c>
      <c r="DL153" t="str">
        <f t="shared" si="394"/>
        <v>0</v>
      </c>
      <c r="DM153" t="str">
        <f t="shared" si="395"/>
        <v>0</v>
      </c>
      <c r="DN153" t="str">
        <f t="shared" si="396"/>
        <v>0</v>
      </c>
      <c r="DO153" t="str">
        <f t="shared" si="397"/>
        <v>0</v>
      </c>
      <c r="DP153" t="str">
        <f t="shared" si="398"/>
        <v>0</v>
      </c>
      <c r="DQ153" t="str">
        <f t="shared" si="399"/>
        <v>0</v>
      </c>
      <c r="DR153" t="str">
        <f t="shared" si="400"/>
        <v>0</v>
      </c>
      <c r="DS153" t="str">
        <f t="shared" si="401"/>
        <v>0</v>
      </c>
      <c r="DT153" t="str">
        <f t="shared" si="402"/>
        <v>0</v>
      </c>
      <c r="DU153" t="str">
        <f t="shared" si="403"/>
        <v>0</v>
      </c>
      <c r="DV153" t="str">
        <f t="shared" si="404"/>
        <v>0</v>
      </c>
      <c r="DW153" t="str">
        <f t="shared" si="405"/>
        <v>0</v>
      </c>
      <c r="DX153" t="str">
        <f t="shared" si="406"/>
        <v>0</v>
      </c>
      <c r="DY153" t="str">
        <f t="shared" si="407"/>
        <v>0</v>
      </c>
      <c r="DZ153" t="str">
        <f t="shared" si="408"/>
        <v>0</v>
      </c>
      <c r="EA153" t="str">
        <f t="shared" si="409"/>
        <v>0</v>
      </c>
      <c r="EB153" t="str">
        <f t="shared" si="410"/>
        <v>0</v>
      </c>
      <c r="EC153" t="str">
        <f t="shared" si="411"/>
        <v>0</v>
      </c>
      <c r="ED153" t="str">
        <f t="shared" si="412"/>
        <v>0</v>
      </c>
      <c r="EE153" t="str">
        <f t="shared" si="413"/>
        <v>0</v>
      </c>
      <c r="EF153" t="str">
        <f t="shared" si="414"/>
        <v>0</v>
      </c>
      <c r="EG153" t="str">
        <f t="shared" si="415"/>
        <v>0</v>
      </c>
      <c r="EH153" t="str">
        <f t="shared" si="416"/>
        <v>0</v>
      </c>
      <c r="EI153" t="str">
        <f t="shared" si="417"/>
        <v>0</v>
      </c>
      <c r="EJ153" t="str">
        <f t="shared" si="418"/>
        <v>0</v>
      </c>
      <c r="EK153" t="str">
        <f t="shared" si="419"/>
        <v>0</v>
      </c>
      <c r="EL153" t="str">
        <f t="shared" si="420"/>
        <v>0</v>
      </c>
      <c r="EM153" t="str">
        <f t="shared" si="421"/>
        <v>0</v>
      </c>
      <c r="EN153" t="str">
        <f t="shared" si="422"/>
        <v>0</v>
      </c>
    </row>
    <row r="154" spans="1:144" ht="39.950000000000003" customHeight="1" x14ac:dyDescent="0.25">
      <c r="A154" t="s">
        <v>287</v>
      </c>
      <c r="C154" t="str">
        <f t="shared" si="282"/>
        <v>0</v>
      </c>
      <c r="D154" t="str">
        <f t="shared" si="285"/>
        <v>0</v>
      </c>
      <c r="E154" t="str">
        <f t="shared" si="286"/>
        <v>0</v>
      </c>
      <c r="F154" t="str">
        <f t="shared" si="287"/>
        <v>0</v>
      </c>
      <c r="G154" t="str">
        <f t="shared" si="288"/>
        <v>0</v>
      </c>
      <c r="H154" t="str">
        <f t="shared" si="289"/>
        <v>0</v>
      </c>
      <c r="I154" t="str">
        <f t="shared" si="290"/>
        <v>0</v>
      </c>
      <c r="J154" t="str">
        <f t="shared" si="291"/>
        <v>0</v>
      </c>
      <c r="K154" t="str">
        <f t="shared" si="292"/>
        <v>0</v>
      </c>
      <c r="L154" t="str">
        <f t="shared" si="293"/>
        <v>0</v>
      </c>
      <c r="M154" t="str">
        <f t="shared" si="294"/>
        <v>0</v>
      </c>
      <c r="N154" t="str">
        <f t="shared" si="295"/>
        <v>0</v>
      </c>
      <c r="O154" t="str">
        <f t="shared" si="296"/>
        <v>0</v>
      </c>
      <c r="P154" t="str">
        <f t="shared" si="297"/>
        <v>0</v>
      </c>
      <c r="Q154" t="str">
        <f t="shared" si="298"/>
        <v>0</v>
      </c>
      <c r="R154" t="str">
        <f t="shared" si="299"/>
        <v>0</v>
      </c>
      <c r="S154" t="str">
        <f t="shared" si="300"/>
        <v>0</v>
      </c>
      <c r="T154" t="str">
        <f t="shared" si="301"/>
        <v>0</v>
      </c>
      <c r="U154" t="str">
        <f t="shared" si="302"/>
        <v>0</v>
      </c>
      <c r="V154" t="str">
        <f t="shared" si="303"/>
        <v>0</v>
      </c>
      <c r="W154" t="str">
        <f t="shared" si="304"/>
        <v>0</v>
      </c>
      <c r="X154" t="str">
        <f t="shared" si="305"/>
        <v>0</v>
      </c>
      <c r="Y154" t="str">
        <f t="shared" si="306"/>
        <v>0</v>
      </c>
      <c r="Z154" t="str">
        <f t="shared" si="307"/>
        <v>0</v>
      </c>
      <c r="AA154" t="str">
        <f t="shared" si="308"/>
        <v>0</v>
      </c>
      <c r="AB154" t="str">
        <f t="shared" si="309"/>
        <v>0</v>
      </c>
      <c r="AC154" t="str">
        <f t="shared" si="310"/>
        <v>0</v>
      </c>
      <c r="AD154" t="str">
        <f t="shared" si="311"/>
        <v>0</v>
      </c>
      <c r="AE154" t="str">
        <f t="shared" si="312"/>
        <v>0</v>
      </c>
      <c r="AF154" t="str">
        <f t="shared" si="313"/>
        <v>0</v>
      </c>
      <c r="AG154" t="str">
        <f t="shared" si="314"/>
        <v>0</v>
      </c>
      <c r="AH154" t="str">
        <f t="shared" si="315"/>
        <v>0</v>
      </c>
      <c r="AI154" t="str">
        <f t="shared" si="316"/>
        <v>0</v>
      </c>
      <c r="AJ154" t="str">
        <f t="shared" si="317"/>
        <v>0</v>
      </c>
      <c r="AK154" t="str">
        <f t="shared" si="318"/>
        <v>0</v>
      </c>
      <c r="AL154" t="str">
        <f t="shared" si="319"/>
        <v>0</v>
      </c>
      <c r="AM154" t="str">
        <f t="shared" si="320"/>
        <v>0</v>
      </c>
      <c r="AN154" t="str">
        <f t="shared" si="321"/>
        <v>0</v>
      </c>
      <c r="AO154" t="str">
        <f t="shared" si="322"/>
        <v>0</v>
      </c>
      <c r="AP154" t="str">
        <f t="shared" si="323"/>
        <v>0</v>
      </c>
      <c r="AQ154" t="str">
        <f t="shared" si="324"/>
        <v>0</v>
      </c>
      <c r="AR154" t="str">
        <f t="shared" si="325"/>
        <v>0</v>
      </c>
      <c r="AS154" t="str">
        <f t="shared" si="326"/>
        <v>0</v>
      </c>
      <c r="AT154" t="str">
        <f t="shared" si="327"/>
        <v>0</v>
      </c>
      <c r="AU154" t="str">
        <f t="shared" si="328"/>
        <v>0</v>
      </c>
      <c r="AV154" t="str">
        <f t="shared" si="329"/>
        <v>0</v>
      </c>
      <c r="AW154" t="str">
        <f t="shared" si="330"/>
        <v>0</v>
      </c>
      <c r="AX154" t="str">
        <f t="shared" si="331"/>
        <v>0</v>
      </c>
      <c r="AY154" t="str">
        <f t="shared" si="332"/>
        <v>0</v>
      </c>
      <c r="AZ154" t="str">
        <f t="shared" si="333"/>
        <v>0</v>
      </c>
      <c r="BA154" t="str">
        <f t="shared" si="334"/>
        <v>0</v>
      </c>
      <c r="BB154" t="str">
        <f t="shared" si="335"/>
        <v>0</v>
      </c>
      <c r="BC154" t="str">
        <f t="shared" si="336"/>
        <v>0</v>
      </c>
      <c r="BD154" t="str">
        <f t="shared" si="337"/>
        <v>0</v>
      </c>
      <c r="BE154" t="str">
        <f t="shared" si="338"/>
        <v>0</v>
      </c>
      <c r="BF154" t="str">
        <f t="shared" si="339"/>
        <v>0</v>
      </c>
      <c r="BG154" t="str">
        <f t="shared" si="340"/>
        <v>0</v>
      </c>
      <c r="BH154" t="str">
        <f t="shared" si="341"/>
        <v>0</v>
      </c>
      <c r="BI154" t="str">
        <f t="shared" si="342"/>
        <v>0</v>
      </c>
      <c r="BJ154" t="str">
        <f t="shared" si="343"/>
        <v>0</v>
      </c>
      <c r="BK154" t="str">
        <f t="shared" si="344"/>
        <v>0</v>
      </c>
      <c r="BL154" t="str">
        <f t="shared" si="345"/>
        <v>0</v>
      </c>
      <c r="BM154" t="str">
        <f t="shared" si="346"/>
        <v>0</v>
      </c>
      <c r="BN154" t="str">
        <f t="shared" si="347"/>
        <v>0</v>
      </c>
      <c r="BO154" t="str">
        <f t="shared" si="348"/>
        <v>0</v>
      </c>
      <c r="BP154" t="str">
        <f t="shared" si="349"/>
        <v>0</v>
      </c>
      <c r="BQ154" t="str">
        <f t="shared" si="350"/>
        <v>0</v>
      </c>
      <c r="BR154" t="str">
        <f t="shared" si="351"/>
        <v>0</v>
      </c>
      <c r="BS154" t="str">
        <f t="shared" si="352"/>
        <v>0</v>
      </c>
      <c r="BT154" t="str">
        <f t="shared" si="353"/>
        <v>0</v>
      </c>
      <c r="BU154" t="str">
        <f t="shared" si="354"/>
        <v>0</v>
      </c>
      <c r="BV154" t="str">
        <f t="shared" si="355"/>
        <v>0</v>
      </c>
      <c r="BW154" t="str">
        <f t="shared" si="356"/>
        <v>0</v>
      </c>
      <c r="BX154" t="str">
        <f t="shared" si="283"/>
        <v>0</v>
      </c>
      <c r="BY154" t="str">
        <f t="shared" si="357"/>
        <v>0</v>
      </c>
      <c r="BZ154" t="str">
        <f t="shared" si="358"/>
        <v>0</v>
      </c>
      <c r="CA154" t="str">
        <f t="shared" si="359"/>
        <v>0</v>
      </c>
      <c r="CB154" t="str">
        <f t="shared" si="360"/>
        <v>0</v>
      </c>
      <c r="CC154" t="str">
        <f t="shared" si="361"/>
        <v>0</v>
      </c>
      <c r="CD154" t="str">
        <f t="shared" si="362"/>
        <v>0</v>
      </c>
      <c r="CE154" t="str">
        <f t="shared" si="363"/>
        <v>0</v>
      </c>
      <c r="CF154" t="str">
        <f t="shared" si="364"/>
        <v>0</v>
      </c>
      <c r="CG154" t="str">
        <f t="shared" si="365"/>
        <v>0</v>
      </c>
      <c r="CH154" t="str">
        <f t="shared" si="366"/>
        <v>0</v>
      </c>
      <c r="CI154" t="str">
        <f t="shared" si="367"/>
        <v>0</v>
      </c>
      <c r="CJ154" t="str">
        <f t="shared" si="368"/>
        <v>0</v>
      </c>
      <c r="CK154" t="str">
        <f t="shared" si="369"/>
        <v>0</v>
      </c>
      <c r="CL154" t="str">
        <f t="shared" si="370"/>
        <v>0</v>
      </c>
      <c r="CM154" t="str">
        <f t="shared" si="371"/>
        <v>0</v>
      </c>
      <c r="CN154" t="str">
        <f t="shared" si="372"/>
        <v>0</v>
      </c>
      <c r="CO154" t="str">
        <f t="shared" si="373"/>
        <v>0</v>
      </c>
      <c r="CP154" t="str">
        <f t="shared" si="374"/>
        <v>0</v>
      </c>
      <c r="CQ154" t="str">
        <f t="shared" si="375"/>
        <v>0</v>
      </c>
      <c r="CR154" t="str">
        <f t="shared" si="376"/>
        <v>0</v>
      </c>
      <c r="CS154" t="str">
        <f t="shared" si="377"/>
        <v>0</v>
      </c>
      <c r="CT154" t="str">
        <f t="shared" si="378"/>
        <v>0</v>
      </c>
      <c r="CU154" t="str">
        <f t="shared" si="379"/>
        <v>0</v>
      </c>
      <c r="CV154" t="str">
        <f t="shared" si="380"/>
        <v>0</v>
      </c>
      <c r="CW154" t="str">
        <f t="shared" si="381"/>
        <v>0</v>
      </c>
      <c r="CX154" t="str">
        <f t="shared" si="382"/>
        <v>0</v>
      </c>
      <c r="CY154" t="str">
        <f t="shared" si="383"/>
        <v>0</v>
      </c>
      <c r="CZ154" t="str">
        <f t="shared" si="384"/>
        <v>0</v>
      </c>
      <c r="DA154" t="str">
        <f t="shared" si="284"/>
        <v>0</v>
      </c>
      <c r="DB154" t="str">
        <f t="shared" si="385"/>
        <v>0</v>
      </c>
      <c r="DC154" t="str">
        <f t="shared" si="386"/>
        <v>0</v>
      </c>
      <c r="DD154" t="str">
        <f t="shared" si="387"/>
        <v>0</v>
      </c>
      <c r="DE154" t="str">
        <f t="shared" si="388"/>
        <v>0</v>
      </c>
      <c r="DF154" t="str">
        <f t="shared" si="389"/>
        <v>0</v>
      </c>
      <c r="DG154" t="str">
        <f t="shared" si="390"/>
        <v>0</v>
      </c>
      <c r="DH154" t="str">
        <f>IF(ISNUMBER(SEARCH("menghindari dorongan fisik,",B154)),"1","0")</f>
        <v>0</v>
      </c>
      <c r="DI154" t="str">
        <f t="shared" si="391"/>
        <v>0</v>
      </c>
      <c r="DJ154" t="str">
        <f t="shared" si="392"/>
        <v>0</v>
      </c>
      <c r="DK154" t="str">
        <f t="shared" si="393"/>
        <v>0</v>
      </c>
      <c r="DL154" t="str">
        <f t="shared" si="394"/>
        <v>0</v>
      </c>
      <c r="DM154" t="str">
        <f t="shared" si="395"/>
        <v>0</v>
      </c>
      <c r="DN154" t="str">
        <f t="shared" si="396"/>
        <v>0</v>
      </c>
      <c r="DO154" t="str">
        <f t="shared" si="397"/>
        <v>0</v>
      </c>
      <c r="DP154" t="str">
        <f t="shared" si="398"/>
        <v>0</v>
      </c>
      <c r="DQ154" t="str">
        <f t="shared" si="399"/>
        <v>0</v>
      </c>
      <c r="DR154" t="str">
        <f t="shared" si="400"/>
        <v>0</v>
      </c>
      <c r="DS154" t="str">
        <f t="shared" si="401"/>
        <v>0</v>
      </c>
      <c r="DT154" t="str">
        <f t="shared" si="402"/>
        <v>0</v>
      </c>
      <c r="DU154" t="str">
        <f t="shared" si="403"/>
        <v>0</v>
      </c>
      <c r="DV154" t="str">
        <f t="shared" si="404"/>
        <v>0</v>
      </c>
      <c r="DW154" t="str">
        <f t="shared" si="405"/>
        <v>0</v>
      </c>
      <c r="DX154" t="str">
        <f t="shared" si="406"/>
        <v>0</v>
      </c>
      <c r="DY154" t="str">
        <f t="shared" si="407"/>
        <v>0</v>
      </c>
      <c r="DZ154" t="str">
        <f t="shared" si="408"/>
        <v>0</v>
      </c>
      <c r="EA154" t="str">
        <f t="shared" si="409"/>
        <v>0</v>
      </c>
      <c r="EB154" t="str">
        <f t="shared" si="410"/>
        <v>0</v>
      </c>
      <c r="EC154" t="str">
        <f t="shared" si="411"/>
        <v>0</v>
      </c>
      <c r="ED154" t="str">
        <f t="shared" si="412"/>
        <v>0</v>
      </c>
      <c r="EE154" t="str">
        <f t="shared" si="413"/>
        <v>0</v>
      </c>
      <c r="EF154" t="str">
        <f t="shared" si="414"/>
        <v>0</v>
      </c>
      <c r="EG154" t="str">
        <f t="shared" si="415"/>
        <v>0</v>
      </c>
      <c r="EH154" t="str">
        <f t="shared" si="416"/>
        <v>0</v>
      </c>
      <c r="EI154" t="str">
        <f t="shared" si="417"/>
        <v>0</v>
      </c>
      <c r="EJ154" t="str">
        <f t="shared" si="418"/>
        <v>0</v>
      </c>
      <c r="EK154" t="str">
        <f t="shared" si="419"/>
        <v>0</v>
      </c>
      <c r="EL154" t="str">
        <f t="shared" si="420"/>
        <v>0</v>
      </c>
      <c r="EM154" t="str">
        <f t="shared" si="421"/>
        <v>0</v>
      </c>
      <c r="EN154" t="str">
        <f t="shared" si="422"/>
        <v>0</v>
      </c>
    </row>
    <row r="155" spans="1:144" ht="39.950000000000003" customHeight="1" x14ac:dyDescent="0.25">
      <c r="A155" t="s">
        <v>288</v>
      </c>
      <c r="C155" t="str">
        <f t="shared" si="282"/>
        <v>0</v>
      </c>
      <c r="D155" t="str">
        <f t="shared" si="285"/>
        <v>0</v>
      </c>
      <c r="E155" t="str">
        <f t="shared" si="286"/>
        <v>0</v>
      </c>
      <c r="F155" t="str">
        <f t="shared" si="287"/>
        <v>0</v>
      </c>
      <c r="G155" t="str">
        <f t="shared" si="288"/>
        <v>0</v>
      </c>
      <c r="H155" t="str">
        <f t="shared" si="289"/>
        <v>0</v>
      </c>
      <c r="I155" t="str">
        <f t="shared" si="290"/>
        <v>0</v>
      </c>
      <c r="J155" t="str">
        <f t="shared" si="291"/>
        <v>0</v>
      </c>
      <c r="K155" t="str">
        <f t="shared" si="292"/>
        <v>0</v>
      </c>
      <c r="L155" t="str">
        <f t="shared" si="293"/>
        <v>0</v>
      </c>
      <c r="M155" t="str">
        <f t="shared" si="294"/>
        <v>0</v>
      </c>
      <c r="N155" t="str">
        <f t="shared" si="295"/>
        <v>0</v>
      </c>
      <c r="O155" t="str">
        <f t="shared" si="296"/>
        <v>0</v>
      </c>
      <c r="P155" t="str">
        <f t="shared" si="297"/>
        <v>0</v>
      </c>
      <c r="Q155" t="str">
        <f t="shared" si="298"/>
        <v>0</v>
      </c>
      <c r="R155" t="str">
        <f t="shared" si="299"/>
        <v>0</v>
      </c>
      <c r="S155" t="str">
        <f t="shared" si="300"/>
        <v>0</v>
      </c>
      <c r="T155" t="str">
        <f t="shared" si="301"/>
        <v>0</v>
      </c>
      <c r="U155" t="str">
        <f t="shared" si="302"/>
        <v>0</v>
      </c>
      <c r="V155" t="str">
        <f t="shared" si="303"/>
        <v>0</v>
      </c>
      <c r="W155" t="str">
        <f t="shared" si="304"/>
        <v>0</v>
      </c>
      <c r="X155" t="str">
        <f t="shared" si="305"/>
        <v>0</v>
      </c>
      <c r="Y155" t="str">
        <f t="shared" si="306"/>
        <v>0</v>
      </c>
      <c r="Z155" t="str">
        <f t="shared" si="307"/>
        <v>0</v>
      </c>
      <c r="AA155" t="str">
        <f t="shared" si="308"/>
        <v>0</v>
      </c>
      <c r="AB155" t="str">
        <f t="shared" si="309"/>
        <v>0</v>
      </c>
      <c r="AC155" t="str">
        <f t="shared" si="310"/>
        <v>0</v>
      </c>
      <c r="AD155" t="str">
        <f t="shared" si="311"/>
        <v>0</v>
      </c>
      <c r="AE155" t="str">
        <f t="shared" si="312"/>
        <v>0</v>
      </c>
      <c r="AF155" t="str">
        <f t="shared" si="313"/>
        <v>0</v>
      </c>
      <c r="AG155" t="str">
        <f t="shared" si="314"/>
        <v>0</v>
      </c>
      <c r="AH155" t="str">
        <f t="shared" si="315"/>
        <v>0</v>
      </c>
      <c r="AI155" t="str">
        <f t="shared" si="316"/>
        <v>0</v>
      </c>
      <c r="AJ155" t="str">
        <f t="shared" si="317"/>
        <v>0</v>
      </c>
      <c r="AK155" t="str">
        <f t="shared" si="318"/>
        <v>0</v>
      </c>
      <c r="AL155" t="str">
        <f t="shared" si="319"/>
        <v>0</v>
      </c>
      <c r="AM155" t="str">
        <f t="shared" si="320"/>
        <v>0</v>
      </c>
      <c r="AN155" t="str">
        <f t="shared" si="321"/>
        <v>0</v>
      </c>
      <c r="AO155" t="str">
        <f t="shared" si="322"/>
        <v>0</v>
      </c>
      <c r="AP155" t="str">
        <f t="shared" si="323"/>
        <v>0</v>
      </c>
      <c r="AQ155" t="str">
        <f t="shared" si="324"/>
        <v>0</v>
      </c>
      <c r="AR155" t="str">
        <f t="shared" si="325"/>
        <v>0</v>
      </c>
      <c r="AS155" t="str">
        <f t="shared" si="326"/>
        <v>0</v>
      </c>
      <c r="AT155" t="str">
        <f t="shared" si="327"/>
        <v>0</v>
      </c>
      <c r="AU155" t="str">
        <f t="shared" si="328"/>
        <v>0</v>
      </c>
      <c r="AV155" t="str">
        <f t="shared" si="329"/>
        <v>0</v>
      </c>
      <c r="AW155" t="str">
        <f t="shared" si="330"/>
        <v>0</v>
      </c>
      <c r="AX155" t="str">
        <f t="shared" si="331"/>
        <v>0</v>
      </c>
      <c r="AY155" t="str">
        <f t="shared" si="332"/>
        <v>0</v>
      </c>
      <c r="AZ155" t="str">
        <f t="shared" si="333"/>
        <v>0</v>
      </c>
      <c r="BA155" t="str">
        <f t="shared" si="334"/>
        <v>0</v>
      </c>
      <c r="BB155" t="str">
        <f t="shared" si="335"/>
        <v>0</v>
      </c>
      <c r="BC155" t="str">
        <f t="shared" si="336"/>
        <v>0</v>
      </c>
      <c r="BD155" t="str">
        <f t="shared" si="337"/>
        <v>0</v>
      </c>
      <c r="BE155" t="str">
        <f t="shared" si="338"/>
        <v>0</v>
      </c>
      <c r="BF155" t="str">
        <f t="shared" si="339"/>
        <v>0</v>
      </c>
      <c r="BG155" t="str">
        <f t="shared" si="340"/>
        <v>0</v>
      </c>
      <c r="BH155" t="str">
        <f t="shared" si="341"/>
        <v>0</v>
      </c>
      <c r="BI155" t="str">
        <f t="shared" si="342"/>
        <v>0</v>
      </c>
      <c r="BJ155" t="str">
        <f t="shared" si="343"/>
        <v>0</v>
      </c>
      <c r="BK155" t="str">
        <f t="shared" si="344"/>
        <v>0</v>
      </c>
      <c r="BL155" t="str">
        <f t="shared" si="345"/>
        <v>0</v>
      </c>
      <c r="BM155" t="str">
        <f t="shared" si="346"/>
        <v>0</v>
      </c>
      <c r="BN155" t="str">
        <f t="shared" si="347"/>
        <v>0</v>
      </c>
      <c r="BO155" t="str">
        <f t="shared" si="348"/>
        <v>0</v>
      </c>
      <c r="BP155" t="str">
        <f t="shared" si="349"/>
        <v>0</v>
      </c>
      <c r="BQ155" t="str">
        <f t="shared" si="350"/>
        <v>0</v>
      </c>
      <c r="BR155" t="str">
        <f t="shared" si="351"/>
        <v>0</v>
      </c>
      <c r="BS155" t="str">
        <f t="shared" si="352"/>
        <v>0</v>
      </c>
      <c r="BT155" t="str">
        <f t="shared" si="353"/>
        <v>0</v>
      </c>
      <c r="BU155" t="str">
        <f t="shared" si="354"/>
        <v>0</v>
      </c>
      <c r="BV155" t="str">
        <f t="shared" si="355"/>
        <v>0</v>
      </c>
      <c r="BW155" t="str">
        <f t="shared" si="356"/>
        <v>0</v>
      </c>
      <c r="BX155" t="str">
        <f t="shared" si="283"/>
        <v>0</v>
      </c>
      <c r="BY155" t="str">
        <f t="shared" si="357"/>
        <v>0</v>
      </c>
      <c r="BZ155" t="str">
        <f t="shared" si="358"/>
        <v>0</v>
      </c>
      <c r="CA155" t="str">
        <f t="shared" si="359"/>
        <v>0</v>
      </c>
      <c r="CB155" t="str">
        <f t="shared" si="360"/>
        <v>0</v>
      </c>
      <c r="CC155" t="str">
        <f t="shared" si="361"/>
        <v>0</v>
      </c>
      <c r="CD155" t="str">
        <f t="shared" si="362"/>
        <v>0</v>
      </c>
      <c r="CE155" t="str">
        <f t="shared" si="363"/>
        <v>0</v>
      </c>
      <c r="CF155" t="str">
        <f t="shared" si="364"/>
        <v>0</v>
      </c>
      <c r="CG155" t="str">
        <f t="shared" si="365"/>
        <v>0</v>
      </c>
      <c r="CH155" t="str">
        <f t="shared" si="366"/>
        <v>0</v>
      </c>
      <c r="CI155" t="str">
        <f t="shared" si="367"/>
        <v>0</v>
      </c>
      <c r="CJ155" t="str">
        <f t="shared" si="368"/>
        <v>0</v>
      </c>
      <c r="CK155" t="str">
        <f t="shared" si="369"/>
        <v>0</v>
      </c>
      <c r="CL155" t="str">
        <f t="shared" si="370"/>
        <v>0</v>
      </c>
      <c r="CM155" t="str">
        <f t="shared" si="371"/>
        <v>0</v>
      </c>
      <c r="CN155" t="str">
        <f t="shared" si="372"/>
        <v>0</v>
      </c>
      <c r="CO155" t="str">
        <f t="shared" si="373"/>
        <v>0</v>
      </c>
      <c r="CP155" t="str">
        <f t="shared" si="374"/>
        <v>0</v>
      </c>
      <c r="CQ155" t="str">
        <f t="shared" si="375"/>
        <v>0</v>
      </c>
      <c r="CR155" t="str">
        <f t="shared" si="376"/>
        <v>0</v>
      </c>
      <c r="CS155" t="str">
        <f t="shared" si="377"/>
        <v>0</v>
      </c>
      <c r="CT155" t="str">
        <f t="shared" si="378"/>
        <v>0</v>
      </c>
      <c r="CU155" t="str">
        <f t="shared" si="379"/>
        <v>0</v>
      </c>
      <c r="CV155" t="str">
        <f t="shared" si="380"/>
        <v>0</v>
      </c>
      <c r="CW155" t="str">
        <f t="shared" si="381"/>
        <v>0</v>
      </c>
      <c r="CX155" t="str">
        <f t="shared" si="382"/>
        <v>0</v>
      </c>
      <c r="CY155" t="str">
        <f t="shared" si="383"/>
        <v>0</v>
      </c>
      <c r="CZ155" t="str">
        <f t="shared" si="384"/>
        <v>0</v>
      </c>
      <c r="DA155" t="str">
        <f t="shared" si="284"/>
        <v>0</v>
      </c>
      <c r="DB155" t="str">
        <f t="shared" si="385"/>
        <v>0</v>
      </c>
      <c r="DC155" t="str">
        <f t="shared" si="386"/>
        <v>0</v>
      </c>
      <c r="DD155" t="str">
        <f t="shared" si="387"/>
        <v>0</v>
      </c>
      <c r="DE155" t="str">
        <f t="shared" si="388"/>
        <v>0</v>
      </c>
      <c r="DF155" t="str">
        <f t="shared" si="389"/>
        <v>0</v>
      </c>
      <c r="DG155" t="str">
        <f t="shared" si="390"/>
        <v>0</v>
      </c>
      <c r="DH155" t="str">
        <f>IF(ISNUMBER(SEARCH("menghindari dorongan fisik,",B155)),"1","0")</f>
        <v>0</v>
      </c>
      <c r="DI155" t="str">
        <f t="shared" si="391"/>
        <v>0</v>
      </c>
      <c r="DJ155" t="str">
        <f t="shared" si="392"/>
        <v>0</v>
      </c>
      <c r="DK155" t="str">
        <f t="shared" si="393"/>
        <v>0</v>
      </c>
      <c r="DL155" t="str">
        <f t="shared" si="394"/>
        <v>0</v>
      </c>
      <c r="DM155" t="str">
        <f t="shared" si="395"/>
        <v>0</v>
      </c>
      <c r="DN155" t="str">
        <f t="shared" si="396"/>
        <v>0</v>
      </c>
      <c r="DO155" t="str">
        <f t="shared" si="397"/>
        <v>0</v>
      </c>
      <c r="DP155" t="str">
        <f t="shared" si="398"/>
        <v>0</v>
      </c>
      <c r="DQ155" t="str">
        <f t="shared" si="399"/>
        <v>0</v>
      </c>
      <c r="DR155" t="str">
        <f t="shared" si="400"/>
        <v>0</v>
      </c>
      <c r="DS155" t="str">
        <f t="shared" si="401"/>
        <v>0</v>
      </c>
      <c r="DT155" t="str">
        <f t="shared" si="402"/>
        <v>0</v>
      </c>
      <c r="DU155" t="str">
        <f t="shared" si="403"/>
        <v>0</v>
      </c>
      <c r="DV155" t="str">
        <f t="shared" si="404"/>
        <v>0</v>
      </c>
      <c r="DW155" t="str">
        <f t="shared" si="405"/>
        <v>0</v>
      </c>
      <c r="DX155" t="str">
        <f t="shared" si="406"/>
        <v>0</v>
      </c>
      <c r="DY155" t="str">
        <f t="shared" si="407"/>
        <v>0</v>
      </c>
      <c r="DZ155" t="str">
        <f t="shared" si="408"/>
        <v>0</v>
      </c>
      <c r="EA155" t="str">
        <f t="shared" si="409"/>
        <v>0</v>
      </c>
      <c r="EB155" t="str">
        <f t="shared" si="410"/>
        <v>0</v>
      </c>
      <c r="EC155" t="str">
        <f t="shared" si="411"/>
        <v>0</v>
      </c>
      <c r="ED155" t="str">
        <f t="shared" si="412"/>
        <v>0</v>
      </c>
      <c r="EE155" t="str">
        <f t="shared" si="413"/>
        <v>0</v>
      </c>
      <c r="EF155" t="str">
        <f t="shared" si="414"/>
        <v>0</v>
      </c>
      <c r="EG155" t="str">
        <f t="shared" si="415"/>
        <v>0</v>
      </c>
      <c r="EH155" t="str">
        <f t="shared" si="416"/>
        <v>0</v>
      </c>
      <c r="EI155" t="str">
        <f t="shared" si="417"/>
        <v>0</v>
      </c>
      <c r="EJ155" t="str">
        <f t="shared" si="418"/>
        <v>0</v>
      </c>
      <c r="EK155" t="str">
        <f t="shared" si="419"/>
        <v>0</v>
      </c>
      <c r="EL155" t="str">
        <f t="shared" si="420"/>
        <v>0</v>
      </c>
      <c r="EM155" t="str">
        <f t="shared" si="421"/>
        <v>0</v>
      </c>
      <c r="EN155" t="str">
        <f t="shared" si="422"/>
        <v>0</v>
      </c>
    </row>
    <row r="156" spans="1:144" ht="39.950000000000003" customHeight="1" x14ac:dyDescent="0.25">
      <c r="A156" t="s">
        <v>289</v>
      </c>
      <c r="C156" t="str">
        <f t="shared" si="282"/>
        <v>0</v>
      </c>
      <c r="D156" t="str">
        <f t="shared" si="285"/>
        <v>0</v>
      </c>
      <c r="E156" t="str">
        <f t="shared" si="286"/>
        <v>0</v>
      </c>
      <c r="F156" t="str">
        <f t="shared" si="287"/>
        <v>0</v>
      </c>
      <c r="G156" t="str">
        <f t="shared" si="288"/>
        <v>0</v>
      </c>
      <c r="H156" t="str">
        <f t="shared" si="289"/>
        <v>0</v>
      </c>
      <c r="I156" t="str">
        <f t="shared" si="290"/>
        <v>0</v>
      </c>
      <c r="J156" t="str">
        <f t="shared" si="291"/>
        <v>0</v>
      </c>
      <c r="K156" t="str">
        <f t="shared" si="292"/>
        <v>0</v>
      </c>
      <c r="L156" t="str">
        <f t="shared" si="293"/>
        <v>0</v>
      </c>
      <c r="M156" t="str">
        <f t="shared" si="294"/>
        <v>0</v>
      </c>
      <c r="N156" t="str">
        <f t="shared" si="295"/>
        <v>0</v>
      </c>
      <c r="O156" t="str">
        <f t="shared" si="296"/>
        <v>0</v>
      </c>
      <c r="P156" t="str">
        <f t="shared" si="297"/>
        <v>0</v>
      </c>
      <c r="Q156" t="str">
        <f t="shared" si="298"/>
        <v>0</v>
      </c>
      <c r="R156" t="str">
        <f t="shared" si="299"/>
        <v>0</v>
      </c>
      <c r="S156" t="str">
        <f t="shared" si="300"/>
        <v>0</v>
      </c>
      <c r="T156" t="str">
        <f t="shared" si="301"/>
        <v>0</v>
      </c>
      <c r="U156" t="str">
        <f t="shared" si="302"/>
        <v>0</v>
      </c>
      <c r="V156" t="str">
        <f t="shared" si="303"/>
        <v>0</v>
      </c>
      <c r="W156" t="str">
        <f t="shared" si="304"/>
        <v>0</v>
      </c>
      <c r="X156" t="str">
        <f t="shared" si="305"/>
        <v>0</v>
      </c>
      <c r="Y156" t="str">
        <f t="shared" si="306"/>
        <v>0</v>
      </c>
      <c r="Z156" t="str">
        <f t="shared" si="307"/>
        <v>0</v>
      </c>
      <c r="AA156" t="str">
        <f t="shared" si="308"/>
        <v>0</v>
      </c>
      <c r="AB156" t="str">
        <f t="shared" si="309"/>
        <v>0</v>
      </c>
      <c r="AC156" t="str">
        <f t="shared" si="310"/>
        <v>0</v>
      </c>
      <c r="AD156" t="str">
        <f t="shared" si="311"/>
        <v>0</v>
      </c>
      <c r="AE156" t="str">
        <f t="shared" si="312"/>
        <v>0</v>
      </c>
      <c r="AF156" t="str">
        <f t="shared" si="313"/>
        <v>0</v>
      </c>
      <c r="AG156" t="str">
        <f t="shared" si="314"/>
        <v>0</v>
      </c>
      <c r="AH156" t="str">
        <f t="shared" si="315"/>
        <v>0</v>
      </c>
      <c r="AI156" t="str">
        <f t="shared" si="316"/>
        <v>0</v>
      </c>
      <c r="AJ156" t="str">
        <f t="shared" si="317"/>
        <v>0</v>
      </c>
      <c r="AK156" t="str">
        <f t="shared" si="318"/>
        <v>0</v>
      </c>
      <c r="AL156" t="str">
        <f t="shared" si="319"/>
        <v>0</v>
      </c>
      <c r="AM156" t="str">
        <f t="shared" si="320"/>
        <v>0</v>
      </c>
      <c r="AN156" t="str">
        <f t="shared" si="321"/>
        <v>0</v>
      </c>
      <c r="AO156" t="str">
        <f t="shared" si="322"/>
        <v>0</v>
      </c>
      <c r="AP156" t="str">
        <f t="shared" si="323"/>
        <v>0</v>
      </c>
      <c r="AQ156" t="str">
        <f t="shared" si="324"/>
        <v>0</v>
      </c>
      <c r="AR156" t="str">
        <f t="shared" si="325"/>
        <v>0</v>
      </c>
      <c r="AS156" t="str">
        <f t="shared" si="326"/>
        <v>0</v>
      </c>
      <c r="AT156" t="str">
        <f t="shared" si="327"/>
        <v>0</v>
      </c>
      <c r="AU156" t="str">
        <f t="shared" si="328"/>
        <v>0</v>
      </c>
      <c r="AV156" t="str">
        <f t="shared" si="329"/>
        <v>0</v>
      </c>
      <c r="AW156" t="str">
        <f t="shared" si="330"/>
        <v>0</v>
      </c>
      <c r="AX156" t="str">
        <f t="shared" si="331"/>
        <v>0</v>
      </c>
      <c r="AY156" t="str">
        <f t="shared" si="332"/>
        <v>0</v>
      </c>
      <c r="AZ156" t="str">
        <f t="shared" si="333"/>
        <v>0</v>
      </c>
      <c r="BA156" t="str">
        <f t="shared" si="334"/>
        <v>0</v>
      </c>
      <c r="BB156" t="str">
        <f t="shared" si="335"/>
        <v>0</v>
      </c>
      <c r="BC156" t="str">
        <f t="shared" si="336"/>
        <v>0</v>
      </c>
      <c r="BD156" t="str">
        <f t="shared" si="337"/>
        <v>0</v>
      </c>
      <c r="BE156" t="str">
        <f t="shared" si="338"/>
        <v>0</v>
      </c>
      <c r="BF156" t="str">
        <f t="shared" si="339"/>
        <v>0</v>
      </c>
      <c r="BG156" t="str">
        <f t="shared" si="340"/>
        <v>0</v>
      </c>
      <c r="BH156" t="str">
        <f t="shared" si="341"/>
        <v>0</v>
      </c>
      <c r="BI156" t="str">
        <f t="shared" si="342"/>
        <v>0</v>
      </c>
      <c r="BJ156" t="str">
        <f t="shared" si="343"/>
        <v>0</v>
      </c>
      <c r="BK156" t="str">
        <f t="shared" si="344"/>
        <v>0</v>
      </c>
      <c r="BL156" t="str">
        <f t="shared" si="345"/>
        <v>0</v>
      </c>
      <c r="BM156" t="str">
        <f t="shared" si="346"/>
        <v>0</v>
      </c>
      <c r="BN156" t="str">
        <f t="shared" si="347"/>
        <v>0</v>
      </c>
      <c r="BO156" t="str">
        <f t="shared" si="348"/>
        <v>0</v>
      </c>
      <c r="BP156" t="str">
        <f t="shared" si="349"/>
        <v>0</v>
      </c>
      <c r="BQ156" t="str">
        <f t="shared" si="350"/>
        <v>0</v>
      </c>
      <c r="BR156" t="str">
        <f t="shared" si="351"/>
        <v>0</v>
      </c>
      <c r="BS156" t="str">
        <f t="shared" si="352"/>
        <v>0</v>
      </c>
      <c r="BT156" t="str">
        <f t="shared" si="353"/>
        <v>0</v>
      </c>
      <c r="BU156" t="str">
        <f t="shared" si="354"/>
        <v>0</v>
      </c>
      <c r="BV156" t="str">
        <f t="shared" si="355"/>
        <v>0</v>
      </c>
      <c r="BW156" t="str">
        <f t="shared" si="356"/>
        <v>0</v>
      </c>
      <c r="BX156" t="str">
        <f t="shared" si="283"/>
        <v>0</v>
      </c>
      <c r="BY156" t="str">
        <f t="shared" si="357"/>
        <v>0</v>
      </c>
      <c r="BZ156" t="str">
        <f t="shared" si="358"/>
        <v>0</v>
      </c>
      <c r="CA156" t="str">
        <f t="shared" si="359"/>
        <v>0</v>
      </c>
      <c r="CB156" t="str">
        <f t="shared" si="360"/>
        <v>0</v>
      </c>
      <c r="CC156" t="str">
        <f t="shared" si="361"/>
        <v>0</v>
      </c>
      <c r="CD156" t="str">
        <f t="shared" si="362"/>
        <v>0</v>
      </c>
      <c r="CE156" t="str">
        <f t="shared" si="363"/>
        <v>0</v>
      </c>
      <c r="CF156" t="str">
        <f t="shared" si="364"/>
        <v>0</v>
      </c>
      <c r="CG156" t="str">
        <f t="shared" si="365"/>
        <v>0</v>
      </c>
      <c r="CH156" t="str">
        <f t="shared" si="366"/>
        <v>0</v>
      </c>
      <c r="CI156" t="str">
        <f t="shared" si="367"/>
        <v>0</v>
      </c>
      <c r="CJ156" t="str">
        <f t="shared" si="368"/>
        <v>0</v>
      </c>
      <c r="CK156" t="str">
        <f t="shared" si="369"/>
        <v>0</v>
      </c>
      <c r="CL156" t="str">
        <f t="shared" si="370"/>
        <v>0</v>
      </c>
      <c r="CM156" t="str">
        <f t="shared" si="371"/>
        <v>0</v>
      </c>
      <c r="CN156" t="str">
        <f t="shared" si="372"/>
        <v>0</v>
      </c>
      <c r="CO156" t="str">
        <f t="shared" si="373"/>
        <v>0</v>
      </c>
      <c r="CP156" t="str">
        <f t="shared" si="374"/>
        <v>0</v>
      </c>
      <c r="CQ156" t="str">
        <f t="shared" si="375"/>
        <v>0</v>
      </c>
      <c r="CR156" t="str">
        <f t="shared" si="376"/>
        <v>0</v>
      </c>
      <c r="CS156" t="str">
        <f t="shared" si="377"/>
        <v>0</v>
      </c>
      <c r="CT156" t="str">
        <f t="shared" si="378"/>
        <v>0</v>
      </c>
      <c r="CU156" t="str">
        <f t="shared" si="379"/>
        <v>0</v>
      </c>
      <c r="CV156" t="str">
        <f t="shared" si="380"/>
        <v>0</v>
      </c>
      <c r="CW156" t="str">
        <f t="shared" si="381"/>
        <v>0</v>
      </c>
      <c r="CX156" t="str">
        <f t="shared" si="382"/>
        <v>0</v>
      </c>
      <c r="CY156" t="str">
        <f t="shared" si="383"/>
        <v>0</v>
      </c>
      <c r="CZ156" t="str">
        <f t="shared" si="384"/>
        <v>0</v>
      </c>
      <c r="DA156" t="str">
        <f t="shared" si="284"/>
        <v>0</v>
      </c>
      <c r="DB156" t="str">
        <f t="shared" si="385"/>
        <v>0</v>
      </c>
      <c r="DC156" t="str">
        <f t="shared" si="386"/>
        <v>0</v>
      </c>
      <c r="DD156" t="str">
        <f t="shared" si="387"/>
        <v>0</v>
      </c>
      <c r="DE156" t="str">
        <f t="shared" si="388"/>
        <v>0</v>
      </c>
      <c r="DF156" t="str">
        <f t="shared" si="389"/>
        <v>0</v>
      </c>
      <c r="DG156" t="str">
        <f t="shared" si="390"/>
        <v>0</v>
      </c>
      <c r="DH156" t="str">
        <f>IF(ISNUMBER(SEARCH("menghindari dorongan fisik,",B156)),"1","0")</f>
        <v>0</v>
      </c>
      <c r="DI156" t="str">
        <f t="shared" si="391"/>
        <v>0</v>
      </c>
      <c r="DJ156" t="str">
        <f t="shared" si="392"/>
        <v>0</v>
      </c>
      <c r="DK156" t="str">
        <f t="shared" si="393"/>
        <v>0</v>
      </c>
      <c r="DL156" t="str">
        <f t="shared" si="394"/>
        <v>0</v>
      </c>
      <c r="DM156" t="str">
        <f t="shared" si="395"/>
        <v>0</v>
      </c>
      <c r="DN156" t="str">
        <f t="shared" si="396"/>
        <v>0</v>
      </c>
      <c r="DO156" t="str">
        <f t="shared" si="397"/>
        <v>0</v>
      </c>
      <c r="DP156" t="str">
        <f t="shared" si="398"/>
        <v>0</v>
      </c>
      <c r="DQ156" t="str">
        <f t="shared" si="399"/>
        <v>0</v>
      </c>
      <c r="DR156" t="str">
        <f t="shared" si="400"/>
        <v>0</v>
      </c>
      <c r="DS156" t="str">
        <f t="shared" si="401"/>
        <v>0</v>
      </c>
      <c r="DT156" t="str">
        <f t="shared" si="402"/>
        <v>0</v>
      </c>
      <c r="DU156" t="str">
        <f t="shared" si="403"/>
        <v>0</v>
      </c>
      <c r="DV156" t="str">
        <f t="shared" si="404"/>
        <v>0</v>
      </c>
      <c r="DW156" t="str">
        <f t="shared" si="405"/>
        <v>0</v>
      </c>
      <c r="DX156" t="str">
        <f t="shared" si="406"/>
        <v>0</v>
      </c>
      <c r="DY156" t="str">
        <f t="shared" si="407"/>
        <v>0</v>
      </c>
      <c r="DZ156" t="str">
        <f t="shared" si="408"/>
        <v>0</v>
      </c>
      <c r="EA156" t="str">
        <f t="shared" si="409"/>
        <v>0</v>
      </c>
      <c r="EB156" t="str">
        <f t="shared" si="410"/>
        <v>0</v>
      </c>
      <c r="EC156" t="str">
        <f t="shared" si="411"/>
        <v>0</v>
      </c>
      <c r="ED156" t="str">
        <f t="shared" si="412"/>
        <v>0</v>
      </c>
      <c r="EE156" t="str">
        <f t="shared" si="413"/>
        <v>0</v>
      </c>
      <c r="EF156" t="str">
        <f t="shared" si="414"/>
        <v>0</v>
      </c>
      <c r="EG156" t="str">
        <f t="shared" si="415"/>
        <v>0</v>
      </c>
      <c r="EH156" t="str">
        <f t="shared" si="416"/>
        <v>0</v>
      </c>
      <c r="EI156" t="str">
        <f t="shared" si="417"/>
        <v>0</v>
      </c>
      <c r="EJ156" t="str">
        <f t="shared" si="418"/>
        <v>0</v>
      </c>
      <c r="EK156" t="str">
        <f t="shared" si="419"/>
        <v>0</v>
      </c>
      <c r="EL156" t="str">
        <f t="shared" si="420"/>
        <v>0</v>
      </c>
      <c r="EM156" t="str">
        <f t="shared" si="421"/>
        <v>0</v>
      </c>
      <c r="EN156" t="str">
        <f t="shared" si="422"/>
        <v>0</v>
      </c>
    </row>
    <row r="157" spans="1:144" ht="39.950000000000003" customHeight="1" x14ac:dyDescent="0.25">
      <c r="A157" t="s">
        <v>290</v>
      </c>
      <c r="C157" t="str">
        <f t="shared" si="282"/>
        <v>0</v>
      </c>
      <c r="D157" t="str">
        <f t="shared" si="285"/>
        <v>0</v>
      </c>
      <c r="E157" t="str">
        <f t="shared" si="286"/>
        <v>0</v>
      </c>
      <c r="F157" t="str">
        <f t="shared" si="287"/>
        <v>0</v>
      </c>
      <c r="G157" t="str">
        <f t="shared" si="288"/>
        <v>0</v>
      </c>
      <c r="H157" t="str">
        <f t="shared" si="289"/>
        <v>0</v>
      </c>
      <c r="I157" t="str">
        <f t="shared" si="290"/>
        <v>0</v>
      </c>
      <c r="J157" t="str">
        <f t="shared" si="291"/>
        <v>0</v>
      </c>
      <c r="K157" t="str">
        <f t="shared" si="292"/>
        <v>0</v>
      </c>
      <c r="L157" t="str">
        <f t="shared" si="293"/>
        <v>0</v>
      </c>
      <c r="M157" t="str">
        <f t="shared" si="294"/>
        <v>0</v>
      </c>
      <c r="N157" t="str">
        <f t="shared" si="295"/>
        <v>0</v>
      </c>
      <c r="O157" t="str">
        <f t="shared" si="296"/>
        <v>0</v>
      </c>
      <c r="P157" t="str">
        <f t="shared" si="297"/>
        <v>0</v>
      </c>
      <c r="Q157" t="str">
        <f t="shared" si="298"/>
        <v>0</v>
      </c>
      <c r="R157" t="str">
        <f t="shared" si="299"/>
        <v>0</v>
      </c>
      <c r="S157" t="str">
        <f t="shared" si="300"/>
        <v>0</v>
      </c>
      <c r="T157" t="str">
        <f t="shared" si="301"/>
        <v>0</v>
      </c>
      <c r="U157" t="str">
        <f t="shared" si="302"/>
        <v>0</v>
      </c>
      <c r="V157" t="str">
        <f t="shared" si="303"/>
        <v>0</v>
      </c>
      <c r="W157" t="str">
        <f t="shared" si="304"/>
        <v>0</v>
      </c>
      <c r="X157" t="str">
        <f t="shared" si="305"/>
        <v>0</v>
      </c>
      <c r="Y157" t="str">
        <f t="shared" si="306"/>
        <v>0</v>
      </c>
      <c r="Z157" t="str">
        <f t="shared" si="307"/>
        <v>0</v>
      </c>
      <c r="AA157" t="str">
        <f t="shared" si="308"/>
        <v>0</v>
      </c>
      <c r="AB157" t="str">
        <f t="shared" si="309"/>
        <v>0</v>
      </c>
      <c r="AC157" t="str">
        <f t="shared" si="310"/>
        <v>0</v>
      </c>
      <c r="AD157" t="str">
        <f t="shared" si="311"/>
        <v>0</v>
      </c>
      <c r="AE157" t="str">
        <f t="shared" si="312"/>
        <v>0</v>
      </c>
      <c r="AF157" t="str">
        <f t="shared" si="313"/>
        <v>0</v>
      </c>
      <c r="AG157" t="str">
        <f t="shared" si="314"/>
        <v>0</v>
      </c>
      <c r="AH157" t="str">
        <f t="shared" si="315"/>
        <v>0</v>
      </c>
      <c r="AI157" t="str">
        <f t="shared" si="316"/>
        <v>0</v>
      </c>
      <c r="AJ157" t="str">
        <f t="shared" si="317"/>
        <v>0</v>
      </c>
      <c r="AK157" t="str">
        <f t="shared" si="318"/>
        <v>0</v>
      </c>
      <c r="AL157" t="str">
        <f t="shared" si="319"/>
        <v>0</v>
      </c>
      <c r="AM157" t="str">
        <f t="shared" si="320"/>
        <v>0</v>
      </c>
      <c r="AN157" t="str">
        <f t="shared" si="321"/>
        <v>0</v>
      </c>
      <c r="AO157" t="str">
        <f t="shared" si="322"/>
        <v>0</v>
      </c>
      <c r="AP157" t="str">
        <f t="shared" si="323"/>
        <v>0</v>
      </c>
      <c r="AQ157" t="str">
        <f t="shared" si="324"/>
        <v>0</v>
      </c>
      <c r="AR157" t="str">
        <f t="shared" si="325"/>
        <v>0</v>
      </c>
      <c r="AS157" t="str">
        <f t="shared" si="326"/>
        <v>0</v>
      </c>
      <c r="AT157" t="str">
        <f t="shared" si="327"/>
        <v>0</v>
      </c>
      <c r="AU157" t="str">
        <f t="shared" si="328"/>
        <v>0</v>
      </c>
      <c r="AV157" t="str">
        <f t="shared" si="329"/>
        <v>0</v>
      </c>
      <c r="AW157" t="str">
        <f t="shared" si="330"/>
        <v>0</v>
      </c>
      <c r="AX157" t="str">
        <f t="shared" si="331"/>
        <v>0</v>
      </c>
      <c r="AY157" t="str">
        <f t="shared" si="332"/>
        <v>0</v>
      </c>
      <c r="AZ157" t="str">
        <f t="shared" si="333"/>
        <v>0</v>
      </c>
      <c r="BA157" t="str">
        <f t="shared" si="334"/>
        <v>0</v>
      </c>
      <c r="BB157" t="str">
        <f t="shared" si="335"/>
        <v>0</v>
      </c>
      <c r="BC157" t="str">
        <f t="shared" si="336"/>
        <v>0</v>
      </c>
      <c r="BD157" t="str">
        <f t="shared" si="337"/>
        <v>0</v>
      </c>
      <c r="BE157" t="str">
        <f t="shared" si="338"/>
        <v>0</v>
      </c>
      <c r="BF157" t="str">
        <f t="shared" si="339"/>
        <v>0</v>
      </c>
      <c r="BG157" t="str">
        <f t="shared" si="340"/>
        <v>0</v>
      </c>
      <c r="BH157" t="str">
        <f t="shared" si="341"/>
        <v>0</v>
      </c>
      <c r="BI157" t="str">
        <f t="shared" si="342"/>
        <v>0</v>
      </c>
      <c r="BJ157" t="str">
        <f t="shared" si="343"/>
        <v>0</v>
      </c>
      <c r="BK157" t="str">
        <f t="shared" si="344"/>
        <v>0</v>
      </c>
      <c r="BL157" t="str">
        <f t="shared" si="345"/>
        <v>0</v>
      </c>
      <c r="BM157" t="str">
        <f t="shared" si="346"/>
        <v>0</v>
      </c>
      <c r="BN157" t="str">
        <f t="shared" si="347"/>
        <v>0</v>
      </c>
      <c r="BO157" t="str">
        <f t="shared" si="348"/>
        <v>0</v>
      </c>
      <c r="BP157" t="str">
        <f t="shared" si="349"/>
        <v>0</v>
      </c>
      <c r="BQ157" t="str">
        <f t="shared" si="350"/>
        <v>0</v>
      </c>
      <c r="BR157" t="str">
        <f t="shared" si="351"/>
        <v>0</v>
      </c>
      <c r="BS157" t="str">
        <f t="shared" si="352"/>
        <v>0</v>
      </c>
      <c r="BT157" t="str">
        <f t="shared" si="353"/>
        <v>0</v>
      </c>
      <c r="BU157" t="str">
        <f t="shared" si="354"/>
        <v>0</v>
      </c>
      <c r="BV157" t="str">
        <f t="shared" si="355"/>
        <v>0</v>
      </c>
      <c r="BW157" t="str">
        <f t="shared" si="356"/>
        <v>0</v>
      </c>
      <c r="BX157" t="str">
        <f t="shared" si="283"/>
        <v>0</v>
      </c>
      <c r="BY157" t="str">
        <f t="shared" si="357"/>
        <v>0</v>
      </c>
      <c r="BZ157" t="str">
        <f t="shared" si="358"/>
        <v>0</v>
      </c>
      <c r="CA157" t="str">
        <f t="shared" si="359"/>
        <v>0</v>
      </c>
      <c r="CB157" t="str">
        <f t="shared" si="360"/>
        <v>0</v>
      </c>
      <c r="CC157" t="str">
        <f t="shared" si="361"/>
        <v>0</v>
      </c>
      <c r="CD157" t="str">
        <f t="shared" si="362"/>
        <v>0</v>
      </c>
      <c r="CE157" t="str">
        <f t="shared" si="363"/>
        <v>0</v>
      </c>
      <c r="CF157" t="str">
        <f t="shared" si="364"/>
        <v>0</v>
      </c>
      <c r="CG157" t="str">
        <f t="shared" si="365"/>
        <v>0</v>
      </c>
      <c r="CH157" t="str">
        <f t="shared" si="366"/>
        <v>0</v>
      </c>
      <c r="CI157" t="str">
        <f t="shared" si="367"/>
        <v>0</v>
      </c>
      <c r="CJ157" t="str">
        <f t="shared" si="368"/>
        <v>0</v>
      </c>
      <c r="CK157" t="str">
        <f t="shared" si="369"/>
        <v>0</v>
      </c>
      <c r="CL157" t="str">
        <f t="shared" si="370"/>
        <v>0</v>
      </c>
      <c r="CM157" t="str">
        <f t="shared" si="371"/>
        <v>0</v>
      </c>
      <c r="CN157" t="str">
        <f t="shared" si="372"/>
        <v>0</v>
      </c>
      <c r="CO157" t="str">
        <f t="shared" si="373"/>
        <v>0</v>
      </c>
      <c r="CP157" t="str">
        <f t="shared" si="374"/>
        <v>0</v>
      </c>
      <c r="CQ157" t="str">
        <f t="shared" si="375"/>
        <v>0</v>
      </c>
      <c r="CR157" t="str">
        <f t="shared" si="376"/>
        <v>0</v>
      </c>
      <c r="CS157" t="str">
        <f t="shared" si="377"/>
        <v>0</v>
      </c>
      <c r="CT157" t="str">
        <f t="shared" si="378"/>
        <v>0</v>
      </c>
      <c r="CU157" t="str">
        <f t="shared" si="379"/>
        <v>0</v>
      </c>
      <c r="CV157" t="str">
        <f t="shared" si="380"/>
        <v>0</v>
      </c>
      <c r="CW157" t="str">
        <f t="shared" si="381"/>
        <v>0</v>
      </c>
      <c r="CX157" t="str">
        <f t="shared" si="382"/>
        <v>0</v>
      </c>
      <c r="CY157" t="str">
        <f t="shared" si="383"/>
        <v>0</v>
      </c>
      <c r="CZ157" t="str">
        <f t="shared" si="384"/>
        <v>0</v>
      </c>
      <c r="DA157" t="str">
        <f t="shared" si="284"/>
        <v>0</v>
      </c>
      <c r="DB157" t="str">
        <f t="shared" si="385"/>
        <v>0</v>
      </c>
      <c r="DC157" t="str">
        <f t="shared" si="386"/>
        <v>0</v>
      </c>
      <c r="DD157" t="str">
        <f t="shared" si="387"/>
        <v>0</v>
      </c>
      <c r="DE157" t="str">
        <f t="shared" si="388"/>
        <v>0</v>
      </c>
      <c r="DF157" t="str">
        <f t="shared" si="389"/>
        <v>0</v>
      </c>
      <c r="DG157" t="str">
        <f t="shared" si="390"/>
        <v>0</v>
      </c>
      <c r="DH157" t="str">
        <f>IF(ISNUMBER(SEARCH("menghindari dorongan fisik,",B157)),"1","0")</f>
        <v>0</v>
      </c>
      <c r="DI157" t="str">
        <f t="shared" si="391"/>
        <v>0</v>
      </c>
      <c r="DJ157" t="str">
        <f t="shared" si="392"/>
        <v>0</v>
      </c>
      <c r="DK157" t="str">
        <f t="shared" si="393"/>
        <v>0</v>
      </c>
      <c r="DL157" t="str">
        <f t="shared" si="394"/>
        <v>0</v>
      </c>
      <c r="DM157" t="str">
        <f t="shared" si="395"/>
        <v>0</v>
      </c>
      <c r="DN157" t="str">
        <f t="shared" si="396"/>
        <v>0</v>
      </c>
      <c r="DO157" t="str">
        <f t="shared" si="397"/>
        <v>0</v>
      </c>
      <c r="DP157" t="str">
        <f t="shared" si="398"/>
        <v>0</v>
      </c>
      <c r="DQ157" t="str">
        <f t="shared" si="399"/>
        <v>0</v>
      </c>
      <c r="DR157" t="str">
        <f t="shared" si="400"/>
        <v>0</v>
      </c>
      <c r="DS157" t="str">
        <f t="shared" si="401"/>
        <v>0</v>
      </c>
      <c r="DT157" t="str">
        <f t="shared" si="402"/>
        <v>0</v>
      </c>
      <c r="DU157" t="str">
        <f t="shared" si="403"/>
        <v>0</v>
      </c>
      <c r="DV157" t="str">
        <f t="shared" si="404"/>
        <v>0</v>
      </c>
      <c r="DW157" t="str">
        <f t="shared" si="405"/>
        <v>0</v>
      </c>
      <c r="DX157" t="str">
        <f t="shared" si="406"/>
        <v>0</v>
      </c>
      <c r="DY157" t="str">
        <f t="shared" si="407"/>
        <v>0</v>
      </c>
      <c r="DZ157" t="str">
        <f t="shared" si="408"/>
        <v>0</v>
      </c>
      <c r="EA157" t="str">
        <f t="shared" si="409"/>
        <v>0</v>
      </c>
      <c r="EB157" t="str">
        <f t="shared" si="410"/>
        <v>0</v>
      </c>
      <c r="EC157" t="str">
        <f t="shared" si="411"/>
        <v>0</v>
      </c>
      <c r="ED157" t="str">
        <f t="shared" si="412"/>
        <v>0</v>
      </c>
      <c r="EE157" t="str">
        <f t="shared" si="413"/>
        <v>0</v>
      </c>
      <c r="EF157" t="str">
        <f t="shared" si="414"/>
        <v>0</v>
      </c>
      <c r="EG157" t="str">
        <f t="shared" si="415"/>
        <v>0</v>
      </c>
      <c r="EH157" t="str">
        <f t="shared" si="416"/>
        <v>0</v>
      </c>
      <c r="EI157" t="str">
        <f t="shared" si="417"/>
        <v>0</v>
      </c>
      <c r="EJ157" t="str">
        <f t="shared" si="418"/>
        <v>0</v>
      </c>
      <c r="EK157" t="str">
        <f t="shared" si="419"/>
        <v>0</v>
      </c>
      <c r="EL157" t="str">
        <f t="shared" si="420"/>
        <v>0</v>
      </c>
      <c r="EM157" t="str">
        <f t="shared" si="421"/>
        <v>0</v>
      </c>
      <c r="EN157" t="str">
        <f t="shared" si="422"/>
        <v>0</v>
      </c>
    </row>
    <row r="158" spans="1:144" ht="39.950000000000003" customHeight="1" x14ac:dyDescent="0.25">
      <c r="A158" t="s">
        <v>291</v>
      </c>
      <c r="C158" t="str">
        <f t="shared" si="282"/>
        <v>0</v>
      </c>
      <c r="D158" t="str">
        <f t="shared" si="285"/>
        <v>0</v>
      </c>
      <c r="E158" t="str">
        <f t="shared" si="286"/>
        <v>0</v>
      </c>
      <c r="F158" t="str">
        <f t="shared" si="287"/>
        <v>0</v>
      </c>
      <c r="G158" t="str">
        <f t="shared" si="288"/>
        <v>0</v>
      </c>
      <c r="H158" t="str">
        <f t="shared" si="289"/>
        <v>0</v>
      </c>
      <c r="I158" t="str">
        <f t="shared" si="290"/>
        <v>0</v>
      </c>
      <c r="J158" t="str">
        <f t="shared" si="291"/>
        <v>0</v>
      </c>
      <c r="K158" t="str">
        <f t="shared" si="292"/>
        <v>0</v>
      </c>
      <c r="L158" t="str">
        <f t="shared" si="293"/>
        <v>0</v>
      </c>
      <c r="M158" t="str">
        <f t="shared" si="294"/>
        <v>0</v>
      </c>
      <c r="N158" t="str">
        <f t="shared" si="295"/>
        <v>0</v>
      </c>
      <c r="O158" t="str">
        <f t="shared" si="296"/>
        <v>0</v>
      </c>
      <c r="P158" t="str">
        <f t="shared" si="297"/>
        <v>0</v>
      </c>
      <c r="Q158" t="str">
        <f t="shared" si="298"/>
        <v>0</v>
      </c>
      <c r="R158" t="str">
        <f t="shared" si="299"/>
        <v>0</v>
      </c>
      <c r="S158" t="str">
        <f t="shared" si="300"/>
        <v>0</v>
      </c>
      <c r="T158" t="str">
        <f t="shared" si="301"/>
        <v>0</v>
      </c>
      <c r="U158" t="str">
        <f t="shared" si="302"/>
        <v>0</v>
      </c>
      <c r="V158" t="str">
        <f t="shared" si="303"/>
        <v>0</v>
      </c>
      <c r="W158" t="str">
        <f t="shared" si="304"/>
        <v>0</v>
      </c>
      <c r="X158" t="str">
        <f t="shared" si="305"/>
        <v>0</v>
      </c>
      <c r="Y158" t="str">
        <f t="shared" si="306"/>
        <v>0</v>
      </c>
      <c r="Z158" t="str">
        <f t="shared" si="307"/>
        <v>0</v>
      </c>
      <c r="AA158" t="str">
        <f t="shared" si="308"/>
        <v>0</v>
      </c>
      <c r="AB158" t="str">
        <f t="shared" si="309"/>
        <v>0</v>
      </c>
      <c r="AC158" t="str">
        <f t="shared" si="310"/>
        <v>0</v>
      </c>
      <c r="AD158" t="str">
        <f t="shared" si="311"/>
        <v>0</v>
      </c>
      <c r="AE158" t="str">
        <f t="shared" si="312"/>
        <v>0</v>
      </c>
      <c r="AF158" t="str">
        <f t="shared" si="313"/>
        <v>0</v>
      </c>
      <c r="AG158" t="str">
        <f t="shared" si="314"/>
        <v>0</v>
      </c>
      <c r="AH158" t="str">
        <f t="shared" si="315"/>
        <v>0</v>
      </c>
      <c r="AI158" t="str">
        <f t="shared" si="316"/>
        <v>0</v>
      </c>
      <c r="AJ158" t="str">
        <f t="shared" si="317"/>
        <v>0</v>
      </c>
      <c r="AK158" t="str">
        <f t="shared" si="318"/>
        <v>0</v>
      </c>
      <c r="AL158" t="str">
        <f t="shared" si="319"/>
        <v>0</v>
      </c>
      <c r="AM158" t="str">
        <f t="shared" si="320"/>
        <v>0</v>
      </c>
      <c r="AN158" t="str">
        <f t="shared" si="321"/>
        <v>0</v>
      </c>
      <c r="AO158" t="str">
        <f t="shared" si="322"/>
        <v>0</v>
      </c>
      <c r="AP158" t="str">
        <f t="shared" si="323"/>
        <v>0</v>
      </c>
      <c r="AQ158" t="str">
        <f t="shared" si="324"/>
        <v>0</v>
      </c>
      <c r="AR158" t="str">
        <f t="shared" si="325"/>
        <v>0</v>
      </c>
      <c r="AS158" t="str">
        <f t="shared" si="326"/>
        <v>0</v>
      </c>
      <c r="AT158" t="str">
        <f t="shared" si="327"/>
        <v>0</v>
      </c>
      <c r="AU158" t="str">
        <f t="shared" si="328"/>
        <v>0</v>
      </c>
      <c r="AV158" t="str">
        <f t="shared" si="329"/>
        <v>0</v>
      </c>
      <c r="AW158" t="str">
        <f t="shared" si="330"/>
        <v>0</v>
      </c>
      <c r="AX158" t="str">
        <f t="shared" si="331"/>
        <v>0</v>
      </c>
      <c r="AY158" t="str">
        <f t="shared" si="332"/>
        <v>0</v>
      </c>
      <c r="AZ158" t="str">
        <f t="shared" si="333"/>
        <v>0</v>
      </c>
      <c r="BA158" t="str">
        <f t="shared" si="334"/>
        <v>0</v>
      </c>
      <c r="BB158" t="str">
        <f t="shared" si="335"/>
        <v>0</v>
      </c>
      <c r="BC158" t="str">
        <f t="shared" si="336"/>
        <v>0</v>
      </c>
      <c r="BD158" t="str">
        <f t="shared" si="337"/>
        <v>0</v>
      </c>
      <c r="BE158" t="str">
        <f t="shared" si="338"/>
        <v>0</v>
      </c>
      <c r="BF158" t="str">
        <f t="shared" si="339"/>
        <v>0</v>
      </c>
      <c r="BG158" t="str">
        <f t="shared" si="340"/>
        <v>0</v>
      </c>
      <c r="BH158" t="str">
        <f t="shared" si="341"/>
        <v>0</v>
      </c>
      <c r="BI158" t="str">
        <f t="shared" si="342"/>
        <v>0</v>
      </c>
      <c r="BJ158" t="str">
        <f t="shared" si="343"/>
        <v>0</v>
      </c>
      <c r="BK158" t="str">
        <f t="shared" si="344"/>
        <v>0</v>
      </c>
      <c r="BL158" t="str">
        <f t="shared" si="345"/>
        <v>0</v>
      </c>
      <c r="BM158" t="str">
        <f t="shared" si="346"/>
        <v>0</v>
      </c>
      <c r="BN158" t="str">
        <f t="shared" si="347"/>
        <v>0</v>
      </c>
      <c r="BO158" t="str">
        <f t="shared" si="348"/>
        <v>0</v>
      </c>
      <c r="BP158" t="str">
        <f t="shared" si="349"/>
        <v>0</v>
      </c>
      <c r="BQ158" t="str">
        <f t="shared" si="350"/>
        <v>0</v>
      </c>
      <c r="BR158" t="str">
        <f t="shared" si="351"/>
        <v>0</v>
      </c>
      <c r="BS158" t="str">
        <f t="shared" si="352"/>
        <v>0</v>
      </c>
      <c r="BT158" t="str">
        <f t="shared" si="353"/>
        <v>0</v>
      </c>
      <c r="BU158" t="str">
        <f t="shared" si="354"/>
        <v>0</v>
      </c>
      <c r="BV158" t="str">
        <f t="shared" si="355"/>
        <v>0</v>
      </c>
      <c r="BW158" t="str">
        <f t="shared" si="356"/>
        <v>0</v>
      </c>
      <c r="BX158" t="str">
        <f t="shared" si="283"/>
        <v>0</v>
      </c>
      <c r="BY158" t="str">
        <f t="shared" si="357"/>
        <v>0</v>
      </c>
      <c r="BZ158" t="str">
        <f t="shared" si="358"/>
        <v>0</v>
      </c>
      <c r="CA158" t="str">
        <f t="shared" si="359"/>
        <v>0</v>
      </c>
      <c r="CB158" t="str">
        <f t="shared" si="360"/>
        <v>0</v>
      </c>
      <c r="CC158" t="str">
        <f t="shared" si="361"/>
        <v>0</v>
      </c>
      <c r="CD158" t="str">
        <f t="shared" si="362"/>
        <v>0</v>
      </c>
      <c r="CE158" t="str">
        <f t="shared" si="363"/>
        <v>0</v>
      </c>
      <c r="CF158" t="str">
        <f t="shared" si="364"/>
        <v>0</v>
      </c>
      <c r="CG158" t="str">
        <f t="shared" si="365"/>
        <v>0</v>
      </c>
      <c r="CH158" t="str">
        <f t="shared" si="366"/>
        <v>0</v>
      </c>
      <c r="CI158" t="str">
        <f t="shared" si="367"/>
        <v>0</v>
      </c>
      <c r="CJ158" t="str">
        <f t="shared" si="368"/>
        <v>0</v>
      </c>
      <c r="CK158" t="str">
        <f t="shared" si="369"/>
        <v>0</v>
      </c>
      <c r="CL158" t="str">
        <f t="shared" si="370"/>
        <v>0</v>
      </c>
      <c r="CM158" t="str">
        <f t="shared" si="371"/>
        <v>0</v>
      </c>
      <c r="CN158" t="str">
        <f t="shared" si="372"/>
        <v>0</v>
      </c>
      <c r="CO158" t="str">
        <f t="shared" si="373"/>
        <v>0</v>
      </c>
      <c r="CP158" t="str">
        <f t="shared" si="374"/>
        <v>0</v>
      </c>
      <c r="CQ158" t="str">
        <f t="shared" si="375"/>
        <v>0</v>
      </c>
      <c r="CR158" t="str">
        <f t="shared" si="376"/>
        <v>0</v>
      </c>
      <c r="CS158" t="str">
        <f t="shared" si="377"/>
        <v>0</v>
      </c>
      <c r="CT158" t="str">
        <f t="shared" si="378"/>
        <v>0</v>
      </c>
      <c r="CU158" t="str">
        <f t="shared" si="379"/>
        <v>0</v>
      </c>
      <c r="CV158" t="str">
        <f t="shared" si="380"/>
        <v>0</v>
      </c>
      <c r="CW158" t="str">
        <f t="shared" si="381"/>
        <v>0</v>
      </c>
      <c r="CX158" t="str">
        <f t="shared" si="382"/>
        <v>0</v>
      </c>
      <c r="CY158" t="str">
        <f t="shared" si="383"/>
        <v>0</v>
      </c>
      <c r="CZ158" t="str">
        <f t="shared" si="384"/>
        <v>0</v>
      </c>
      <c r="DA158" t="str">
        <f t="shared" si="284"/>
        <v>0</v>
      </c>
      <c r="DB158" t="str">
        <f t="shared" si="385"/>
        <v>0</v>
      </c>
      <c r="DC158" t="str">
        <f t="shared" si="386"/>
        <v>0</v>
      </c>
      <c r="DD158" t="str">
        <f t="shared" si="387"/>
        <v>0</v>
      </c>
      <c r="DE158" t="str">
        <f t="shared" si="388"/>
        <v>0</v>
      </c>
      <c r="DF158" t="str">
        <f t="shared" si="389"/>
        <v>0</v>
      </c>
      <c r="DG158" t="str">
        <f t="shared" si="390"/>
        <v>0</v>
      </c>
      <c r="DH158" t="str">
        <f>IF(ISNUMBER(SEARCH("menghindari dorongan fisik,",B158)),"1","0")</f>
        <v>0</v>
      </c>
      <c r="DI158" t="str">
        <f t="shared" si="391"/>
        <v>0</v>
      </c>
      <c r="DJ158" t="str">
        <f t="shared" si="392"/>
        <v>0</v>
      </c>
      <c r="DK158" t="str">
        <f t="shared" si="393"/>
        <v>0</v>
      </c>
      <c r="DL158" t="str">
        <f t="shared" si="394"/>
        <v>0</v>
      </c>
      <c r="DM158" t="str">
        <f t="shared" si="395"/>
        <v>0</v>
      </c>
      <c r="DN158" t="str">
        <f t="shared" si="396"/>
        <v>0</v>
      </c>
      <c r="DO158" t="str">
        <f t="shared" si="397"/>
        <v>0</v>
      </c>
      <c r="DP158" t="str">
        <f t="shared" si="398"/>
        <v>0</v>
      </c>
      <c r="DQ158" t="str">
        <f t="shared" si="399"/>
        <v>0</v>
      </c>
      <c r="DR158" t="str">
        <f t="shared" si="400"/>
        <v>0</v>
      </c>
      <c r="DS158" t="str">
        <f t="shared" si="401"/>
        <v>0</v>
      </c>
      <c r="DT158" t="str">
        <f t="shared" si="402"/>
        <v>0</v>
      </c>
      <c r="DU158" t="str">
        <f t="shared" si="403"/>
        <v>0</v>
      </c>
      <c r="DV158" t="str">
        <f t="shared" si="404"/>
        <v>0</v>
      </c>
      <c r="DW158" t="str">
        <f t="shared" si="405"/>
        <v>0</v>
      </c>
      <c r="DX158" t="str">
        <f t="shared" si="406"/>
        <v>0</v>
      </c>
      <c r="DY158" t="str">
        <f t="shared" si="407"/>
        <v>0</v>
      </c>
      <c r="DZ158" t="str">
        <f t="shared" si="408"/>
        <v>0</v>
      </c>
      <c r="EA158" t="str">
        <f t="shared" si="409"/>
        <v>0</v>
      </c>
      <c r="EB158" t="str">
        <f t="shared" si="410"/>
        <v>0</v>
      </c>
      <c r="EC158" t="str">
        <f t="shared" si="411"/>
        <v>0</v>
      </c>
      <c r="ED158" t="str">
        <f t="shared" si="412"/>
        <v>0</v>
      </c>
      <c r="EE158" t="str">
        <f t="shared" si="413"/>
        <v>0</v>
      </c>
      <c r="EF158" t="str">
        <f t="shared" si="414"/>
        <v>0</v>
      </c>
      <c r="EG158" t="str">
        <f t="shared" si="415"/>
        <v>0</v>
      </c>
      <c r="EH158" t="str">
        <f t="shared" si="416"/>
        <v>0</v>
      </c>
      <c r="EI158" t="str">
        <f t="shared" si="417"/>
        <v>0</v>
      </c>
      <c r="EJ158" t="str">
        <f t="shared" si="418"/>
        <v>0</v>
      </c>
      <c r="EK158" t="str">
        <f t="shared" si="419"/>
        <v>0</v>
      </c>
      <c r="EL158" t="str">
        <f t="shared" si="420"/>
        <v>0</v>
      </c>
      <c r="EM158" t="str">
        <f t="shared" si="421"/>
        <v>0</v>
      </c>
      <c r="EN158" t="str">
        <f t="shared" si="422"/>
        <v>0</v>
      </c>
    </row>
    <row r="159" spans="1:144" ht="39.950000000000003" customHeight="1" x14ac:dyDescent="0.25">
      <c r="A159" t="s">
        <v>292</v>
      </c>
      <c r="C159" t="str">
        <f t="shared" ref="C159:C222" si="423">IF(ISNUMBER(SEARCH("Kecenderungan ekshibisionis, merasa mampu diterima secara sosial, ketergantungan sosial",B159)),"1","0")</f>
        <v>0</v>
      </c>
      <c r="D159" t="str">
        <f t="shared" si="285"/>
        <v>0</v>
      </c>
      <c r="E159" t="str">
        <f t="shared" si="286"/>
        <v>0</v>
      </c>
      <c r="F159" t="str">
        <f t="shared" si="287"/>
        <v>0</v>
      </c>
      <c r="G159" t="str">
        <f t="shared" si="288"/>
        <v>0</v>
      </c>
      <c r="H159" t="str">
        <f t="shared" si="289"/>
        <v>0</v>
      </c>
      <c r="I159" t="str">
        <f t="shared" si="290"/>
        <v>0</v>
      </c>
      <c r="J159" t="str">
        <f t="shared" si="291"/>
        <v>0</v>
      </c>
      <c r="K159" t="str">
        <f t="shared" si="292"/>
        <v>0</v>
      </c>
      <c r="L159" t="str">
        <f t="shared" si="293"/>
        <v>0</v>
      </c>
      <c r="M159" t="str">
        <f t="shared" si="294"/>
        <v>0</v>
      </c>
      <c r="N159" t="str">
        <f t="shared" si="295"/>
        <v>0</v>
      </c>
      <c r="O159" t="str">
        <f t="shared" si="296"/>
        <v>0</v>
      </c>
      <c r="P159" t="str">
        <f t="shared" si="297"/>
        <v>0</v>
      </c>
      <c r="Q159" t="str">
        <f t="shared" si="298"/>
        <v>0</v>
      </c>
      <c r="R159" t="str">
        <f t="shared" si="299"/>
        <v>0</v>
      </c>
      <c r="S159" t="str">
        <f t="shared" si="300"/>
        <v>0</v>
      </c>
      <c r="T159" t="str">
        <f t="shared" si="301"/>
        <v>0</v>
      </c>
      <c r="U159" t="str">
        <f t="shared" si="302"/>
        <v>0</v>
      </c>
      <c r="V159" t="str">
        <f t="shared" si="303"/>
        <v>0</v>
      </c>
      <c r="W159" t="str">
        <f t="shared" si="304"/>
        <v>0</v>
      </c>
      <c r="X159" t="str">
        <f t="shared" si="305"/>
        <v>0</v>
      </c>
      <c r="Y159" t="str">
        <f t="shared" si="306"/>
        <v>0</v>
      </c>
      <c r="Z159" t="str">
        <f t="shared" si="307"/>
        <v>0</v>
      </c>
      <c r="AA159" t="str">
        <f t="shared" si="308"/>
        <v>0</v>
      </c>
      <c r="AB159" t="str">
        <f t="shared" si="309"/>
        <v>0</v>
      </c>
      <c r="AC159" t="str">
        <f t="shared" si="310"/>
        <v>0</v>
      </c>
      <c r="AD159" t="str">
        <f t="shared" si="311"/>
        <v>0</v>
      </c>
      <c r="AE159" t="str">
        <f t="shared" si="312"/>
        <v>0</v>
      </c>
      <c r="AF159" t="str">
        <f t="shared" si="313"/>
        <v>0</v>
      </c>
      <c r="AG159" t="str">
        <f t="shared" si="314"/>
        <v>0</v>
      </c>
      <c r="AH159" t="str">
        <f t="shared" si="315"/>
        <v>0</v>
      </c>
      <c r="AI159" t="str">
        <f t="shared" si="316"/>
        <v>0</v>
      </c>
      <c r="AJ159" t="str">
        <f t="shared" si="317"/>
        <v>0</v>
      </c>
      <c r="AK159" t="str">
        <f t="shared" si="318"/>
        <v>0</v>
      </c>
      <c r="AL159" t="str">
        <f t="shared" si="319"/>
        <v>0</v>
      </c>
      <c r="AM159" t="str">
        <f t="shared" si="320"/>
        <v>0</v>
      </c>
      <c r="AN159" t="str">
        <f t="shared" si="321"/>
        <v>0</v>
      </c>
      <c r="AO159" t="str">
        <f t="shared" si="322"/>
        <v>0</v>
      </c>
      <c r="AP159" t="str">
        <f t="shared" si="323"/>
        <v>0</v>
      </c>
      <c r="AQ159" t="str">
        <f t="shared" si="324"/>
        <v>0</v>
      </c>
      <c r="AR159" t="str">
        <f t="shared" si="325"/>
        <v>0</v>
      </c>
      <c r="AS159" t="str">
        <f t="shared" si="326"/>
        <v>0</v>
      </c>
      <c r="AT159" t="str">
        <f t="shared" si="327"/>
        <v>0</v>
      </c>
      <c r="AU159" t="str">
        <f t="shared" si="328"/>
        <v>0</v>
      </c>
      <c r="AV159" t="str">
        <f t="shared" si="329"/>
        <v>0</v>
      </c>
      <c r="AW159" t="str">
        <f t="shared" si="330"/>
        <v>0</v>
      </c>
      <c r="AX159" t="str">
        <f t="shared" si="331"/>
        <v>0</v>
      </c>
      <c r="AY159" t="str">
        <f t="shared" si="332"/>
        <v>0</v>
      </c>
      <c r="AZ159" t="str">
        <f t="shared" si="333"/>
        <v>0</v>
      </c>
      <c r="BA159" t="str">
        <f t="shared" si="334"/>
        <v>0</v>
      </c>
      <c r="BB159" t="str">
        <f t="shared" si="335"/>
        <v>0</v>
      </c>
      <c r="BC159" t="str">
        <f t="shared" si="336"/>
        <v>0</v>
      </c>
      <c r="BD159" t="str">
        <f t="shared" si="337"/>
        <v>0</v>
      </c>
      <c r="BE159" t="str">
        <f t="shared" si="338"/>
        <v>0</v>
      </c>
      <c r="BF159" t="str">
        <f t="shared" si="339"/>
        <v>0</v>
      </c>
      <c r="BG159" t="str">
        <f t="shared" si="340"/>
        <v>0</v>
      </c>
      <c r="BH159" t="str">
        <f t="shared" si="341"/>
        <v>0</v>
      </c>
      <c r="BI159" t="str">
        <f t="shared" si="342"/>
        <v>0</v>
      </c>
      <c r="BJ159" t="str">
        <f t="shared" si="343"/>
        <v>0</v>
      </c>
      <c r="BK159" t="str">
        <f t="shared" si="344"/>
        <v>0</v>
      </c>
      <c r="BL159" t="str">
        <f t="shared" si="345"/>
        <v>0</v>
      </c>
      <c r="BM159" t="str">
        <f t="shared" si="346"/>
        <v>0</v>
      </c>
      <c r="BN159" t="str">
        <f t="shared" si="347"/>
        <v>0</v>
      </c>
      <c r="BO159" t="str">
        <f t="shared" si="348"/>
        <v>0</v>
      </c>
      <c r="BP159" t="str">
        <f t="shared" si="349"/>
        <v>0</v>
      </c>
      <c r="BQ159" t="str">
        <f t="shared" si="350"/>
        <v>0</v>
      </c>
      <c r="BR159" t="str">
        <f t="shared" si="351"/>
        <v>0</v>
      </c>
      <c r="BS159" t="str">
        <f t="shared" si="352"/>
        <v>0</v>
      </c>
      <c r="BT159" t="str">
        <f t="shared" si="353"/>
        <v>0</v>
      </c>
      <c r="BU159" t="str">
        <f t="shared" si="354"/>
        <v>0</v>
      </c>
      <c r="BV159" t="str">
        <f t="shared" si="355"/>
        <v>0</v>
      </c>
      <c r="BW159" t="str">
        <f t="shared" si="356"/>
        <v>0</v>
      </c>
      <c r="BX159" t="str">
        <f t="shared" si="283"/>
        <v>0</v>
      </c>
      <c r="BY159" t="str">
        <f t="shared" si="357"/>
        <v>0</v>
      </c>
      <c r="BZ159" t="str">
        <f t="shared" si="358"/>
        <v>0</v>
      </c>
      <c r="CA159" t="str">
        <f t="shared" si="359"/>
        <v>0</v>
      </c>
      <c r="CB159" t="str">
        <f t="shared" si="360"/>
        <v>0</v>
      </c>
      <c r="CC159" t="str">
        <f t="shared" si="361"/>
        <v>0</v>
      </c>
      <c r="CD159" t="str">
        <f t="shared" si="362"/>
        <v>0</v>
      </c>
      <c r="CE159" t="str">
        <f t="shared" si="363"/>
        <v>0</v>
      </c>
      <c r="CF159" t="str">
        <f t="shared" si="364"/>
        <v>0</v>
      </c>
      <c r="CG159" t="str">
        <f t="shared" si="365"/>
        <v>0</v>
      </c>
      <c r="CH159" t="str">
        <f t="shared" si="366"/>
        <v>0</v>
      </c>
      <c r="CI159" t="str">
        <f t="shared" si="367"/>
        <v>0</v>
      </c>
      <c r="CJ159" t="str">
        <f t="shared" si="368"/>
        <v>0</v>
      </c>
      <c r="CK159" t="str">
        <f t="shared" si="369"/>
        <v>0</v>
      </c>
      <c r="CL159" t="str">
        <f t="shared" si="370"/>
        <v>0</v>
      </c>
      <c r="CM159" t="str">
        <f t="shared" si="371"/>
        <v>0</v>
      </c>
      <c r="CN159" t="str">
        <f t="shared" si="372"/>
        <v>0</v>
      </c>
      <c r="CO159" t="str">
        <f t="shared" si="373"/>
        <v>0</v>
      </c>
      <c r="CP159" t="str">
        <f t="shared" si="374"/>
        <v>0</v>
      </c>
      <c r="CQ159" t="str">
        <f t="shared" si="375"/>
        <v>0</v>
      </c>
      <c r="CR159" t="str">
        <f t="shared" si="376"/>
        <v>0</v>
      </c>
      <c r="CS159" t="str">
        <f t="shared" si="377"/>
        <v>0</v>
      </c>
      <c r="CT159" t="str">
        <f t="shared" si="378"/>
        <v>0</v>
      </c>
      <c r="CU159" t="str">
        <f t="shared" si="379"/>
        <v>0</v>
      </c>
      <c r="CV159" t="str">
        <f t="shared" si="380"/>
        <v>0</v>
      </c>
      <c r="CW159" t="str">
        <f t="shared" si="381"/>
        <v>0</v>
      </c>
      <c r="CX159" t="str">
        <f t="shared" si="382"/>
        <v>0</v>
      </c>
      <c r="CY159" t="str">
        <f t="shared" si="383"/>
        <v>0</v>
      </c>
      <c r="CZ159" t="str">
        <f t="shared" si="384"/>
        <v>0</v>
      </c>
      <c r="DA159" t="str">
        <f t="shared" si="284"/>
        <v>0</v>
      </c>
      <c r="DB159" t="str">
        <f t="shared" si="385"/>
        <v>0</v>
      </c>
      <c r="DC159" t="str">
        <f t="shared" si="386"/>
        <v>0</v>
      </c>
      <c r="DD159" t="str">
        <f t="shared" si="387"/>
        <v>0</v>
      </c>
      <c r="DE159" t="str">
        <f t="shared" si="388"/>
        <v>0</v>
      </c>
      <c r="DF159" t="str">
        <f t="shared" si="389"/>
        <v>0</v>
      </c>
      <c r="DG159" t="str">
        <f t="shared" si="390"/>
        <v>0</v>
      </c>
      <c r="DH159" t="str">
        <f>IF(ISNUMBER(SEARCH("menghindari dorongan fisik,",B159)),"1","0")</f>
        <v>0</v>
      </c>
      <c r="DI159" t="str">
        <f t="shared" si="391"/>
        <v>0</v>
      </c>
      <c r="DJ159" t="str">
        <f t="shared" si="392"/>
        <v>0</v>
      </c>
      <c r="DK159" t="str">
        <f t="shared" si="393"/>
        <v>0</v>
      </c>
      <c r="DL159" t="str">
        <f t="shared" si="394"/>
        <v>0</v>
      </c>
      <c r="DM159" t="str">
        <f t="shared" si="395"/>
        <v>0</v>
      </c>
      <c r="DN159" t="str">
        <f t="shared" si="396"/>
        <v>0</v>
      </c>
      <c r="DO159" t="str">
        <f t="shared" si="397"/>
        <v>0</v>
      </c>
      <c r="DP159" t="str">
        <f t="shared" si="398"/>
        <v>0</v>
      </c>
      <c r="DQ159" t="str">
        <f t="shared" si="399"/>
        <v>0</v>
      </c>
      <c r="DR159" t="str">
        <f t="shared" si="400"/>
        <v>0</v>
      </c>
      <c r="DS159" t="str">
        <f t="shared" si="401"/>
        <v>0</v>
      </c>
      <c r="DT159" t="str">
        <f t="shared" si="402"/>
        <v>0</v>
      </c>
      <c r="DU159" t="str">
        <f t="shared" si="403"/>
        <v>0</v>
      </c>
      <c r="DV159" t="str">
        <f t="shared" si="404"/>
        <v>0</v>
      </c>
      <c r="DW159" t="str">
        <f t="shared" si="405"/>
        <v>0</v>
      </c>
      <c r="DX159" t="str">
        <f t="shared" si="406"/>
        <v>0</v>
      </c>
      <c r="DY159" t="str">
        <f t="shared" si="407"/>
        <v>0</v>
      </c>
      <c r="DZ159" t="str">
        <f t="shared" si="408"/>
        <v>0</v>
      </c>
      <c r="EA159" t="str">
        <f t="shared" si="409"/>
        <v>0</v>
      </c>
      <c r="EB159" t="str">
        <f t="shared" si="410"/>
        <v>0</v>
      </c>
      <c r="EC159" t="str">
        <f t="shared" si="411"/>
        <v>0</v>
      </c>
      <c r="ED159" t="str">
        <f t="shared" si="412"/>
        <v>0</v>
      </c>
      <c r="EE159" t="str">
        <f t="shared" si="413"/>
        <v>0</v>
      </c>
      <c r="EF159" t="str">
        <f t="shared" si="414"/>
        <v>0</v>
      </c>
      <c r="EG159" t="str">
        <f t="shared" si="415"/>
        <v>0</v>
      </c>
      <c r="EH159" t="str">
        <f t="shared" si="416"/>
        <v>0</v>
      </c>
      <c r="EI159" t="str">
        <f t="shared" si="417"/>
        <v>0</v>
      </c>
      <c r="EJ159" t="str">
        <f t="shared" si="418"/>
        <v>0</v>
      </c>
      <c r="EK159" t="str">
        <f t="shared" si="419"/>
        <v>0</v>
      </c>
      <c r="EL159" t="str">
        <f t="shared" si="420"/>
        <v>0</v>
      </c>
      <c r="EM159" t="str">
        <f t="shared" si="421"/>
        <v>0</v>
      </c>
      <c r="EN159" t="str">
        <f t="shared" si="422"/>
        <v>0</v>
      </c>
    </row>
    <row r="160" spans="1:144" ht="39.950000000000003" customHeight="1" x14ac:dyDescent="0.25">
      <c r="A160" t="s">
        <v>293</v>
      </c>
      <c r="C160" t="str">
        <f t="shared" si="423"/>
        <v>0</v>
      </c>
      <c r="D160" t="str">
        <f t="shared" si="285"/>
        <v>0</v>
      </c>
      <c r="E160" t="str">
        <f t="shared" si="286"/>
        <v>0</v>
      </c>
      <c r="F160" t="str">
        <f t="shared" si="287"/>
        <v>0</v>
      </c>
      <c r="G160" t="str">
        <f t="shared" si="288"/>
        <v>0</v>
      </c>
      <c r="H160" t="str">
        <f t="shared" si="289"/>
        <v>0</v>
      </c>
      <c r="I160" t="str">
        <f t="shared" si="290"/>
        <v>0</v>
      </c>
      <c r="J160" t="str">
        <f t="shared" si="291"/>
        <v>0</v>
      </c>
      <c r="K160" t="str">
        <f t="shared" si="292"/>
        <v>0</v>
      </c>
      <c r="L160" t="str">
        <f t="shared" si="293"/>
        <v>0</v>
      </c>
      <c r="M160" t="str">
        <f t="shared" si="294"/>
        <v>0</v>
      </c>
      <c r="N160" t="str">
        <f t="shared" si="295"/>
        <v>0</v>
      </c>
      <c r="O160" t="str">
        <f t="shared" si="296"/>
        <v>0</v>
      </c>
      <c r="P160" t="str">
        <f t="shared" si="297"/>
        <v>0</v>
      </c>
      <c r="Q160" t="str">
        <f t="shared" si="298"/>
        <v>0</v>
      </c>
      <c r="R160" t="str">
        <f t="shared" si="299"/>
        <v>0</v>
      </c>
      <c r="S160" t="str">
        <f t="shared" si="300"/>
        <v>0</v>
      </c>
      <c r="T160" t="str">
        <f t="shared" si="301"/>
        <v>0</v>
      </c>
      <c r="U160" t="str">
        <f t="shared" si="302"/>
        <v>0</v>
      </c>
      <c r="V160" t="str">
        <f t="shared" si="303"/>
        <v>0</v>
      </c>
      <c r="W160" t="str">
        <f t="shared" si="304"/>
        <v>0</v>
      </c>
      <c r="X160" t="str">
        <f t="shared" si="305"/>
        <v>0</v>
      </c>
      <c r="Y160" t="str">
        <f t="shared" si="306"/>
        <v>0</v>
      </c>
      <c r="Z160" t="str">
        <f t="shared" si="307"/>
        <v>0</v>
      </c>
      <c r="AA160" t="str">
        <f t="shared" si="308"/>
        <v>0</v>
      </c>
      <c r="AB160" t="str">
        <f t="shared" si="309"/>
        <v>0</v>
      </c>
      <c r="AC160" t="str">
        <f t="shared" si="310"/>
        <v>0</v>
      </c>
      <c r="AD160" t="str">
        <f t="shared" si="311"/>
        <v>0</v>
      </c>
      <c r="AE160" t="str">
        <f t="shared" si="312"/>
        <v>0</v>
      </c>
      <c r="AF160" t="str">
        <f t="shared" si="313"/>
        <v>0</v>
      </c>
      <c r="AG160" t="str">
        <f t="shared" si="314"/>
        <v>0</v>
      </c>
      <c r="AH160" t="str">
        <f t="shared" si="315"/>
        <v>0</v>
      </c>
      <c r="AI160" t="str">
        <f t="shared" si="316"/>
        <v>0</v>
      </c>
      <c r="AJ160" t="str">
        <f t="shared" si="317"/>
        <v>0</v>
      </c>
      <c r="AK160" t="str">
        <f t="shared" si="318"/>
        <v>0</v>
      </c>
      <c r="AL160" t="str">
        <f t="shared" si="319"/>
        <v>0</v>
      </c>
      <c r="AM160" t="str">
        <f t="shared" si="320"/>
        <v>0</v>
      </c>
      <c r="AN160" t="str">
        <f t="shared" si="321"/>
        <v>0</v>
      </c>
      <c r="AO160" t="str">
        <f t="shared" si="322"/>
        <v>0</v>
      </c>
      <c r="AP160" t="str">
        <f t="shared" si="323"/>
        <v>0</v>
      </c>
      <c r="AQ160" t="str">
        <f t="shared" si="324"/>
        <v>0</v>
      </c>
      <c r="AR160" t="str">
        <f t="shared" si="325"/>
        <v>0</v>
      </c>
      <c r="AS160" t="str">
        <f t="shared" si="326"/>
        <v>0</v>
      </c>
      <c r="AT160" t="str">
        <f t="shared" si="327"/>
        <v>0</v>
      </c>
      <c r="AU160" t="str">
        <f t="shared" si="328"/>
        <v>0</v>
      </c>
      <c r="AV160" t="str">
        <f t="shared" si="329"/>
        <v>0</v>
      </c>
      <c r="AW160" t="str">
        <f t="shared" si="330"/>
        <v>0</v>
      </c>
      <c r="AX160" t="str">
        <f t="shared" si="331"/>
        <v>0</v>
      </c>
      <c r="AY160" t="str">
        <f t="shared" si="332"/>
        <v>0</v>
      </c>
      <c r="AZ160" t="str">
        <f t="shared" si="333"/>
        <v>0</v>
      </c>
      <c r="BA160" t="str">
        <f t="shared" si="334"/>
        <v>0</v>
      </c>
      <c r="BB160" t="str">
        <f t="shared" si="335"/>
        <v>0</v>
      </c>
      <c r="BC160" t="str">
        <f t="shared" si="336"/>
        <v>0</v>
      </c>
      <c r="BD160" t="str">
        <f t="shared" si="337"/>
        <v>0</v>
      </c>
      <c r="BE160" t="str">
        <f t="shared" si="338"/>
        <v>0</v>
      </c>
      <c r="BF160" t="str">
        <f t="shared" si="339"/>
        <v>0</v>
      </c>
      <c r="BG160" t="str">
        <f t="shared" si="340"/>
        <v>0</v>
      </c>
      <c r="BH160" t="str">
        <f t="shared" si="341"/>
        <v>0</v>
      </c>
      <c r="BI160" t="str">
        <f t="shared" si="342"/>
        <v>0</v>
      </c>
      <c r="BJ160" t="str">
        <f t="shared" si="343"/>
        <v>0</v>
      </c>
      <c r="BK160" t="str">
        <f t="shared" si="344"/>
        <v>0</v>
      </c>
      <c r="BL160" t="str">
        <f t="shared" si="345"/>
        <v>0</v>
      </c>
      <c r="BM160" t="str">
        <f t="shared" si="346"/>
        <v>0</v>
      </c>
      <c r="BN160" t="str">
        <f t="shared" si="347"/>
        <v>0</v>
      </c>
      <c r="BO160" t="str">
        <f t="shared" si="348"/>
        <v>0</v>
      </c>
      <c r="BP160" t="str">
        <f t="shared" si="349"/>
        <v>0</v>
      </c>
      <c r="BQ160" t="str">
        <f t="shared" si="350"/>
        <v>0</v>
      </c>
      <c r="BR160" t="str">
        <f t="shared" si="351"/>
        <v>0</v>
      </c>
      <c r="BS160" t="str">
        <f t="shared" si="352"/>
        <v>0</v>
      </c>
      <c r="BT160" t="str">
        <f t="shared" si="353"/>
        <v>0</v>
      </c>
      <c r="BU160" t="str">
        <f t="shared" si="354"/>
        <v>0</v>
      </c>
      <c r="BV160" t="str">
        <f t="shared" si="355"/>
        <v>0</v>
      </c>
      <c r="BW160" t="str">
        <f t="shared" si="356"/>
        <v>0</v>
      </c>
      <c r="BX160" t="str">
        <f t="shared" si="283"/>
        <v>0</v>
      </c>
      <c r="BY160" t="str">
        <f t="shared" si="357"/>
        <v>0</v>
      </c>
      <c r="BZ160" t="str">
        <f t="shared" si="358"/>
        <v>0</v>
      </c>
      <c r="CA160" t="str">
        <f t="shared" si="359"/>
        <v>0</v>
      </c>
      <c r="CB160" t="str">
        <f t="shared" si="360"/>
        <v>0</v>
      </c>
      <c r="CC160" t="str">
        <f t="shared" si="361"/>
        <v>0</v>
      </c>
      <c r="CD160" t="str">
        <f t="shared" si="362"/>
        <v>0</v>
      </c>
      <c r="CE160" t="str">
        <f t="shared" si="363"/>
        <v>0</v>
      </c>
      <c r="CF160" t="str">
        <f t="shared" si="364"/>
        <v>0</v>
      </c>
      <c r="CG160" t="str">
        <f t="shared" si="365"/>
        <v>0</v>
      </c>
      <c r="CH160" t="str">
        <f t="shared" si="366"/>
        <v>0</v>
      </c>
      <c r="CI160" t="str">
        <f t="shared" si="367"/>
        <v>0</v>
      </c>
      <c r="CJ160" t="str">
        <f t="shared" si="368"/>
        <v>0</v>
      </c>
      <c r="CK160" t="str">
        <f t="shared" si="369"/>
        <v>0</v>
      </c>
      <c r="CL160" t="str">
        <f t="shared" si="370"/>
        <v>0</v>
      </c>
      <c r="CM160" t="str">
        <f t="shared" si="371"/>
        <v>0</v>
      </c>
      <c r="CN160" t="str">
        <f t="shared" si="372"/>
        <v>0</v>
      </c>
      <c r="CO160" t="str">
        <f t="shared" si="373"/>
        <v>0</v>
      </c>
      <c r="CP160" t="str">
        <f t="shared" si="374"/>
        <v>0</v>
      </c>
      <c r="CQ160" t="str">
        <f t="shared" si="375"/>
        <v>0</v>
      </c>
      <c r="CR160" t="str">
        <f t="shared" si="376"/>
        <v>0</v>
      </c>
      <c r="CS160" t="str">
        <f t="shared" si="377"/>
        <v>0</v>
      </c>
      <c r="CT160" t="str">
        <f t="shared" si="378"/>
        <v>0</v>
      </c>
      <c r="CU160" t="str">
        <f t="shared" si="379"/>
        <v>0</v>
      </c>
      <c r="CV160" t="str">
        <f t="shared" si="380"/>
        <v>0</v>
      </c>
      <c r="CW160" t="str">
        <f t="shared" si="381"/>
        <v>0</v>
      </c>
      <c r="CX160" t="str">
        <f t="shared" si="382"/>
        <v>0</v>
      </c>
      <c r="CY160" t="str">
        <f t="shared" si="383"/>
        <v>0</v>
      </c>
      <c r="CZ160" t="str">
        <f t="shared" si="384"/>
        <v>0</v>
      </c>
      <c r="DA160" t="str">
        <f t="shared" si="284"/>
        <v>0</v>
      </c>
      <c r="DB160" t="str">
        <f t="shared" si="385"/>
        <v>0</v>
      </c>
      <c r="DC160" t="str">
        <f t="shared" si="386"/>
        <v>0</v>
      </c>
      <c r="DD160" t="str">
        <f t="shared" si="387"/>
        <v>0</v>
      </c>
      <c r="DE160" t="str">
        <f t="shared" si="388"/>
        <v>0</v>
      </c>
      <c r="DF160" t="str">
        <f t="shared" si="389"/>
        <v>0</v>
      </c>
      <c r="DG160" t="str">
        <f t="shared" si="390"/>
        <v>0</v>
      </c>
      <c r="DH160" t="str">
        <f>IF(ISNUMBER(SEARCH("menghindari dorongan fisik,",B160)),"1","0")</f>
        <v>0</v>
      </c>
      <c r="DI160" t="str">
        <f t="shared" si="391"/>
        <v>0</v>
      </c>
      <c r="DJ160" t="str">
        <f t="shared" si="392"/>
        <v>0</v>
      </c>
      <c r="DK160" t="str">
        <f t="shared" si="393"/>
        <v>0</v>
      </c>
      <c r="DL160" t="str">
        <f t="shared" si="394"/>
        <v>0</v>
      </c>
      <c r="DM160" t="str">
        <f t="shared" si="395"/>
        <v>0</v>
      </c>
      <c r="DN160" t="str">
        <f t="shared" si="396"/>
        <v>0</v>
      </c>
      <c r="DO160" t="str">
        <f t="shared" si="397"/>
        <v>0</v>
      </c>
      <c r="DP160" t="str">
        <f t="shared" si="398"/>
        <v>0</v>
      </c>
      <c r="DQ160" t="str">
        <f t="shared" si="399"/>
        <v>0</v>
      </c>
      <c r="DR160" t="str">
        <f t="shared" si="400"/>
        <v>0</v>
      </c>
      <c r="DS160" t="str">
        <f t="shared" si="401"/>
        <v>0</v>
      </c>
      <c r="DT160" t="str">
        <f t="shared" si="402"/>
        <v>0</v>
      </c>
      <c r="DU160" t="str">
        <f t="shared" si="403"/>
        <v>0</v>
      </c>
      <c r="DV160" t="str">
        <f t="shared" si="404"/>
        <v>0</v>
      </c>
      <c r="DW160" t="str">
        <f t="shared" si="405"/>
        <v>0</v>
      </c>
      <c r="DX160" t="str">
        <f t="shared" si="406"/>
        <v>0</v>
      </c>
      <c r="DY160" t="str">
        <f t="shared" si="407"/>
        <v>0</v>
      </c>
      <c r="DZ160" t="str">
        <f t="shared" si="408"/>
        <v>0</v>
      </c>
      <c r="EA160" t="str">
        <f t="shared" si="409"/>
        <v>0</v>
      </c>
      <c r="EB160" t="str">
        <f t="shared" si="410"/>
        <v>0</v>
      </c>
      <c r="EC160" t="str">
        <f t="shared" si="411"/>
        <v>0</v>
      </c>
      <c r="ED160" t="str">
        <f t="shared" si="412"/>
        <v>0</v>
      </c>
      <c r="EE160" t="str">
        <f t="shared" si="413"/>
        <v>0</v>
      </c>
      <c r="EF160" t="str">
        <f t="shared" si="414"/>
        <v>0</v>
      </c>
      <c r="EG160" t="str">
        <f t="shared" si="415"/>
        <v>0</v>
      </c>
      <c r="EH160" t="str">
        <f t="shared" si="416"/>
        <v>0</v>
      </c>
      <c r="EI160" t="str">
        <f t="shared" si="417"/>
        <v>0</v>
      </c>
      <c r="EJ160" t="str">
        <f t="shared" si="418"/>
        <v>0</v>
      </c>
      <c r="EK160" t="str">
        <f t="shared" si="419"/>
        <v>0</v>
      </c>
      <c r="EL160" t="str">
        <f t="shared" si="420"/>
        <v>0</v>
      </c>
      <c r="EM160" t="str">
        <f t="shared" si="421"/>
        <v>0</v>
      </c>
      <c r="EN160" t="str">
        <f t="shared" si="422"/>
        <v>0</v>
      </c>
    </row>
    <row r="161" spans="1:144" ht="39.950000000000003" customHeight="1" x14ac:dyDescent="0.25">
      <c r="A161" t="s">
        <v>294</v>
      </c>
      <c r="C161" t="str">
        <f t="shared" si="423"/>
        <v>0</v>
      </c>
      <c r="D161" t="str">
        <f t="shared" si="285"/>
        <v>0</v>
      </c>
      <c r="E161" t="str">
        <f t="shared" si="286"/>
        <v>0</v>
      </c>
      <c r="F161" t="str">
        <f t="shared" si="287"/>
        <v>0</v>
      </c>
      <c r="G161" t="str">
        <f t="shared" si="288"/>
        <v>0</v>
      </c>
      <c r="H161" t="str">
        <f t="shared" si="289"/>
        <v>0</v>
      </c>
      <c r="I161" t="str">
        <f t="shared" si="290"/>
        <v>0</v>
      </c>
      <c r="J161" t="str">
        <f t="shared" si="291"/>
        <v>0</v>
      </c>
      <c r="K161" t="str">
        <f t="shared" si="292"/>
        <v>0</v>
      </c>
      <c r="L161" t="str">
        <f t="shared" si="293"/>
        <v>0</v>
      </c>
      <c r="M161" t="str">
        <f t="shared" si="294"/>
        <v>0</v>
      </c>
      <c r="N161" t="str">
        <f t="shared" si="295"/>
        <v>0</v>
      </c>
      <c r="O161" t="str">
        <f t="shared" si="296"/>
        <v>0</v>
      </c>
      <c r="P161" t="str">
        <f t="shared" si="297"/>
        <v>0</v>
      </c>
      <c r="Q161" t="str">
        <f t="shared" si="298"/>
        <v>0</v>
      </c>
      <c r="R161" t="str">
        <f t="shared" si="299"/>
        <v>0</v>
      </c>
      <c r="S161" t="str">
        <f t="shared" si="300"/>
        <v>0</v>
      </c>
      <c r="T161" t="str">
        <f t="shared" si="301"/>
        <v>0</v>
      </c>
      <c r="U161" t="str">
        <f t="shared" si="302"/>
        <v>0</v>
      </c>
      <c r="V161" t="str">
        <f t="shared" si="303"/>
        <v>0</v>
      </c>
      <c r="W161" t="str">
        <f t="shared" si="304"/>
        <v>0</v>
      </c>
      <c r="X161" t="str">
        <f t="shared" si="305"/>
        <v>0</v>
      </c>
      <c r="Y161" t="str">
        <f t="shared" si="306"/>
        <v>0</v>
      </c>
      <c r="Z161" t="str">
        <f t="shared" si="307"/>
        <v>0</v>
      </c>
      <c r="AA161" t="str">
        <f t="shared" si="308"/>
        <v>0</v>
      </c>
      <c r="AB161" t="str">
        <f t="shared" si="309"/>
        <v>0</v>
      </c>
      <c r="AC161" t="str">
        <f t="shared" si="310"/>
        <v>0</v>
      </c>
      <c r="AD161" t="str">
        <f t="shared" si="311"/>
        <v>0</v>
      </c>
      <c r="AE161" t="str">
        <f t="shared" si="312"/>
        <v>0</v>
      </c>
      <c r="AF161" t="str">
        <f t="shared" si="313"/>
        <v>0</v>
      </c>
      <c r="AG161" t="str">
        <f t="shared" si="314"/>
        <v>0</v>
      </c>
      <c r="AH161" t="str">
        <f t="shared" si="315"/>
        <v>0</v>
      </c>
      <c r="AI161" t="str">
        <f t="shared" si="316"/>
        <v>0</v>
      </c>
      <c r="AJ161" t="str">
        <f t="shared" si="317"/>
        <v>0</v>
      </c>
      <c r="AK161" t="str">
        <f t="shared" si="318"/>
        <v>0</v>
      </c>
      <c r="AL161" t="str">
        <f t="shared" si="319"/>
        <v>0</v>
      </c>
      <c r="AM161" t="str">
        <f t="shared" si="320"/>
        <v>0</v>
      </c>
      <c r="AN161" t="str">
        <f t="shared" si="321"/>
        <v>0</v>
      </c>
      <c r="AO161" t="str">
        <f t="shared" si="322"/>
        <v>0</v>
      </c>
      <c r="AP161" t="str">
        <f t="shared" si="323"/>
        <v>0</v>
      </c>
      <c r="AQ161" t="str">
        <f t="shared" si="324"/>
        <v>0</v>
      </c>
      <c r="AR161" t="str">
        <f t="shared" si="325"/>
        <v>0</v>
      </c>
      <c r="AS161" t="str">
        <f t="shared" si="326"/>
        <v>0</v>
      </c>
      <c r="AT161" t="str">
        <f t="shared" si="327"/>
        <v>0</v>
      </c>
      <c r="AU161" t="str">
        <f t="shared" si="328"/>
        <v>0</v>
      </c>
      <c r="AV161" t="str">
        <f t="shared" si="329"/>
        <v>0</v>
      </c>
      <c r="AW161" t="str">
        <f t="shared" si="330"/>
        <v>0</v>
      </c>
      <c r="AX161" t="str">
        <f t="shared" si="331"/>
        <v>0</v>
      </c>
      <c r="AY161" t="str">
        <f t="shared" si="332"/>
        <v>0</v>
      </c>
      <c r="AZ161" t="str">
        <f t="shared" si="333"/>
        <v>0</v>
      </c>
      <c r="BA161" t="str">
        <f t="shared" si="334"/>
        <v>0</v>
      </c>
      <c r="BB161" t="str">
        <f t="shared" si="335"/>
        <v>0</v>
      </c>
      <c r="BC161" t="str">
        <f t="shared" si="336"/>
        <v>0</v>
      </c>
      <c r="BD161" t="str">
        <f t="shared" si="337"/>
        <v>0</v>
      </c>
      <c r="BE161" t="str">
        <f t="shared" si="338"/>
        <v>0</v>
      </c>
      <c r="BF161" t="str">
        <f t="shared" si="339"/>
        <v>0</v>
      </c>
      <c r="BG161" t="str">
        <f t="shared" si="340"/>
        <v>0</v>
      </c>
      <c r="BH161" t="str">
        <f t="shared" si="341"/>
        <v>0</v>
      </c>
      <c r="BI161" t="str">
        <f t="shared" si="342"/>
        <v>0</v>
      </c>
      <c r="BJ161" t="str">
        <f t="shared" si="343"/>
        <v>0</v>
      </c>
      <c r="BK161" t="str">
        <f t="shared" si="344"/>
        <v>0</v>
      </c>
      <c r="BL161" t="str">
        <f t="shared" si="345"/>
        <v>0</v>
      </c>
      <c r="BM161" t="str">
        <f t="shared" si="346"/>
        <v>0</v>
      </c>
      <c r="BN161" t="str">
        <f t="shared" si="347"/>
        <v>0</v>
      </c>
      <c r="BO161" t="str">
        <f t="shared" si="348"/>
        <v>0</v>
      </c>
      <c r="BP161" t="str">
        <f t="shared" si="349"/>
        <v>0</v>
      </c>
      <c r="BQ161" t="str">
        <f t="shared" si="350"/>
        <v>0</v>
      </c>
      <c r="BR161" t="str">
        <f t="shared" si="351"/>
        <v>0</v>
      </c>
      <c r="BS161" t="str">
        <f t="shared" si="352"/>
        <v>0</v>
      </c>
      <c r="BT161" t="str">
        <f t="shared" si="353"/>
        <v>0</v>
      </c>
      <c r="BU161" t="str">
        <f t="shared" si="354"/>
        <v>0</v>
      </c>
      <c r="BV161" t="str">
        <f t="shared" si="355"/>
        <v>0</v>
      </c>
      <c r="BW161" t="str">
        <f t="shared" si="356"/>
        <v>0</v>
      </c>
      <c r="BX161" t="str">
        <f t="shared" si="283"/>
        <v>0</v>
      </c>
      <c r="BY161" t="str">
        <f t="shared" si="357"/>
        <v>0</v>
      </c>
      <c r="BZ161" t="str">
        <f t="shared" si="358"/>
        <v>0</v>
      </c>
      <c r="CA161" t="str">
        <f t="shared" si="359"/>
        <v>0</v>
      </c>
      <c r="CB161" t="str">
        <f t="shared" si="360"/>
        <v>0</v>
      </c>
      <c r="CC161" t="str">
        <f t="shared" si="361"/>
        <v>0</v>
      </c>
      <c r="CD161" t="str">
        <f t="shared" si="362"/>
        <v>0</v>
      </c>
      <c r="CE161" t="str">
        <f t="shared" si="363"/>
        <v>0</v>
      </c>
      <c r="CF161" t="str">
        <f t="shared" si="364"/>
        <v>0</v>
      </c>
      <c r="CG161" t="str">
        <f t="shared" si="365"/>
        <v>0</v>
      </c>
      <c r="CH161" t="str">
        <f t="shared" si="366"/>
        <v>0</v>
      </c>
      <c r="CI161" t="str">
        <f t="shared" si="367"/>
        <v>0</v>
      </c>
      <c r="CJ161" t="str">
        <f t="shared" si="368"/>
        <v>0</v>
      </c>
      <c r="CK161" t="str">
        <f t="shared" si="369"/>
        <v>0</v>
      </c>
      <c r="CL161" t="str">
        <f t="shared" si="370"/>
        <v>0</v>
      </c>
      <c r="CM161" t="str">
        <f t="shared" si="371"/>
        <v>0</v>
      </c>
      <c r="CN161" t="str">
        <f t="shared" si="372"/>
        <v>0</v>
      </c>
      <c r="CO161" t="str">
        <f t="shared" si="373"/>
        <v>0</v>
      </c>
      <c r="CP161" t="str">
        <f t="shared" si="374"/>
        <v>0</v>
      </c>
      <c r="CQ161" t="str">
        <f t="shared" si="375"/>
        <v>0</v>
      </c>
      <c r="CR161" t="str">
        <f t="shared" si="376"/>
        <v>0</v>
      </c>
      <c r="CS161" t="str">
        <f t="shared" si="377"/>
        <v>0</v>
      </c>
      <c r="CT161" t="str">
        <f t="shared" si="378"/>
        <v>0</v>
      </c>
      <c r="CU161" t="str">
        <f t="shared" si="379"/>
        <v>0</v>
      </c>
      <c r="CV161" t="str">
        <f t="shared" si="380"/>
        <v>0</v>
      </c>
      <c r="CW161" t="str">
        <f t="shared" si="381"/>
        <v>0</v>
      </c>
      <c r="CX161" t="str">
        <f t="shared" si="382"/>
        <v>0</v>
      </c>
      <c r="CY161" t="str">
        <f t="shared" si="383"/>
        <v>0</v>
      </c>
      <c r="CZ161" t="str">
        <f t="shared" si="384"/>
        <v>0</v>
      </c>
      <c r="DA161" t="str">
        <f t="shared" si="284"/>
        <v>0</v>
      </c>
      <c r="DB161" t="str">
        <f t="shared" si="385"/>
        <v>0</v>
      </c>
      <c r="DC161" t="str">
        <f t="shared" si="386"/>
        <v>0</v>
      </c>
      <c r="DD161" t="str">
        <f t="shared" si="387"/>
        <v>0</v>
      </c>
      <c r="DE161" t="str">
        <f t="shared" si="388"/>
        <v>0</v>
      </c>
      <c r="DF161" t="str">
        <f t="shared" si="389"/>
        <v>0</v>
      </c>
      <c r="DG161" t="str">
        <f t="shared" si="390"/>
        <v>0</v>
      </c>
      <c r="DH161" t="str">
        <f>IF(ISNUMBER(SEARCH("menghindari dorongan fisik,",B161)),"1","0")</f>
        <v>0</v>
      </c>
      <c r="DI161" t="str">
        <f t="shared" si="391"/>
        <v>0</v>
      </c>
      <c r="DJ161" t="str">
        <f t="shared" si="392"/>
        <v>0</v>
      </c>
      <c r="DK161" t="str">
        <f t="shared" si="393"/>
        <v>0</v>
      </c>
      <c r="DL161" t="str">
        <f t="shared" si="394"/>
        <v>0</v>
      </c>
      <c r="DM161" t="str">
        <f t="shared" si="395"/>
        <v>0</v>
      </c>
      <c r="DN161" t="str">
        <f t="shared" si="396"/>
        <v>0</v>
      </c>
      <c r="DO161" t="str">
        <f t="shared" si="397"/>
        <v>0</v>
      </c>
      <c r="DP161" t="str">
        <f t="shared" si="398"/>
        <v>0</v>
      </c>
      <c r="DQ161" t="str">
        <f t="shared" si="399"/>
        <v>0</v>
      </c>
      <c r="DR161" t="str">
        <f t="shared" si="400"/>
        <v>0</v>
      </c>
      <c r="DS161" t="str">
        <f t="shared" si="401"/>
        <v>0</v>
      </c>
      <c r="DT161" t="str">
        <f t="shared" si="402"/>
        <v>0</v>
      </c>
      <c r="DU161" t="str">
        <f t="shared" si="403"/>
        <v>0</v>
      </c>
      <c r="DV161" t="str">
        <f t="shared" si="404"/>
        <v>0</v>
      </c>
      <c r="DW161" t="str">
        <f t="shared" si="405"/>
        <v>0</v>
      </c>
      <c r="DX161" t="str">
        <f t="shared" si="406"/>
        <v>0</v>
      </c>
      <c r="DY161" t="str">
        <f t="shared" si="407"/>
        <v>0</v>
      </c>
      <c r="DZ161" t="str">
        <f t="shared" si="408"/>
        <v>0</v>
      </c>
      <c r="EA161" t="str">
        <f t="shared" si="409"/>
        <v>0</v>
      </c>
      <c r="EB161" t="str">
        <f t="shared" si="410"/>
        <v>0</v>
      </c>
      <c r="EC161" t="str">
        <f t="shared" si="411"/>
        <v>0</v>
      </c>
      <c r="ED161" t="str">
        <f t="shared" si="412"/>
        <v>0</v>
      </c>
      <c r="EE161" t="str">
        <f t="shared" si="413"/>
        <v>0</v>
      </c>
      <c r="EF161" t="str">
        <f t="shared" si="414"/>
        <v>0</v>
      </c>
      <c r="EG161" t="str">
        <f t="shared" si="415"/>
        <v>0</v>
      </c>
      <c r="EH161" t="str">
        <f t="shared" si="416"/>
        <v>0</v>
      </c>
      <c r="EI161" t="str">
        <f t="shared" si="417"/>
        <v>0</v>
      </c>
      <c r="EJ161" t="str">
        <f t="shared" si="418"/>
        <v>0</v>
      </c>
      <c r="EK161" t="str">
        <f t="shared" si="419"/>
        <v>0</v>
      </c>
      <c r="EL161" t="str">
        <f t="shared" si="420"/>
        <v>0</v>
      </c>
      <c r="EM161" t="str">
        <f t="shared" si="421"/>
        <v>0</v>
      </c>
      <c r="EN161" t="str">
        <f t="shared" si="422"/>
        <v>0</v>
      </c>
    </row>
    <row r="162" spans="1:144" ht="39.950000000000003" customHeight="1" x14ac:dyDescent="0.25">
      <c r="A162" t="s">
        <v>295</v>
      </c>
      <c r="C162" t="str">
        <f t="shared" si="423"/>
        <v>0</v>
      </c>
      <c r="D162" t="str">
        <f t="shared" si="285"/>
        <v>0</v>
      </c>
      <c r="E162" t="str">
        <f t="shared" si="286"/>
        <v>0</v>
      </c>
      <c r="F162" t="str">
        <f t="shared" si="287"/>
        <v>0</v>
      </c>
      <c r="G162" t="str">
        <f t="shared" si="288"/>
        <v>0</v>
      </c>
      <c r="H162" t="str">
        <f t="shared" si="289"/>
        <v>0</v>
      </c>
      <c r="I162" t="str">
        <f t="shared" si="290"/>
        <v>0</v>
      </c>
      <c r="J162" t="str">
        <f t="shared" si="291"/>
        <v>0</v>
      </c>
      <c r="K162" t="str">
        <f t="shared" si="292"/>
        <v>0</v>
      </c>
      <c r="L162" t="str">
        <f t="shared" si="293"/>
        <v>0</v>
      </c>
      <c r="M162" t="str">
        <f t="shared" si="294"/>
        <v>0</v>
      </c>
      <c r="N162" t="str">
        <f t="shared" si="295"/>
        <v>0</v>
      </c>
      <c r="O162" t="str">
        <f t="shared" si="296"/>
        <v>0</v>
      </c>
      <c r="P162" t="str">
        <f t="shared" si="297"/>
        <v>0</v>
      </c>
      <c r="Q162" t="str">
        <f t="shared" si="298"/>
        <v>0</v>
      </c>
      <c r="R162" t="str">
        <f t="shared" si="299"/>
        <v>0</v>
      </c>
      <c r="S162" t="str">
        <f t="shared" si="300"/>
        <v>0</v>
      </c>
      <c r="T162" t="str">
        <f t="shared" si="301"/>
        <v>0</v>
      </c>
      <c r="U162" t="str">
        <f t="shared" si="302"/>
        <v>0</v>
      </c>
      <c r="V162" t="str">
        <f t="shared" si="303"/>
        <v>0</v>
      </c>
      <c r="W162" t="str">
        <f t="shared" si="304"/>
        <v>0</v>
      </c>
      <c r="X162" t="str">
        <f t="shared" si="305"/>
        <v>0</v>
      </c>
      <c r="Y162" t="str">
        <f t="shared" si="306"/>
        <v>0</v>
      </c>
      <c r="Z162" t="str">
        <f t="shared" si="307"/>
        <v>0</v>
      </c>
      <c r="AA162" t="str">
        <f t="shared" si="308"/>
        <v>0</v>
      </c>
      <c r="AB162" t="str">
        <f t="shared" si="309"/>
        <v>0</v>
      </c>
      <c r="AC162" t="str">
        <f t="shared" si="310"/>
        <v>0</v>
      </c>
      <c r="AD162" t="str">
        <f t="shared" si="311"/>
        <v>0</v>
      </c>
      <c r="AE162" t="str">
        <f t="shared" si="312"/>
        <v>0</v>
      </c>
      <c r="AF162" t="str">
        <f t="shared" si="313"/>
        <v>0</v>
      </c>
      <c r="AG162" t="str">
        <f t="shared" si="314"/>
        <v>0</v>
      </c>
      <c r="AH162" t="str">
        <f t="shared" si="315"/>
        <v>0</v>
      </c>
      <c r="AI162" t="str">
        <f t="shared" si="316"/>
        <v>0</v>
      </c>
      <c r="AJ162" t="str">
        <f t="shared" si="317"/>
        <v>0</v>
      </c>
      <c r="AK162" t="str">
        <f t="shared" si="318"/>
        <v>0</v>
      </c>
      <c r="AL162" t="str">
        <f t="shared" si="319"/>
        <v>0</v>
      </c>
      <c r="AM162" t="str">
        <f t="shared" si="320"/>
        <v>0</v>
      </c>
      <c r="AN162" t="str">
        <f t="shared" si="321"/>
        <v>0</v>
      </c>
      <c r="AO162" t="str">
        <f t="shared" si="322"/>
        <v>0</v>
      </c>
      <c r="AP162" t="str">
        <f t="shared" si="323"/>
        <v>0</v>
      </c>
      <c r="AQ162" t="str">
        <f t="shared" si="324"/>
        <v>0</v>
      </c>
      <c r="AR162" t="str">
        <f t="shared" si="325"/>
        <v>0</v>
      </c>
      <c r="AS162" t="str">
        <f t="shared" si="326"/>
        <v>0</v>
      </c>
      <c r="AT162" t="str">
        <f t="shared" si="327"/>
        <v>0</v>
      </c>
      <c r="AU162" t="str">
        <f t="shared" si="328"/>
        <v>0</v>
      </c>
      <c r="AV162" t="str">
        <f t="shared" si="329"/>
        <v>0</v>
      </c>
      <c r="AW162" t="str">
        <f t="shared" si="330"/>
        <v>0</v>
      </c>
      <c r="AX162" t="str">
        <f t="shared" si="331"/>
        <v>0</v>
      </c>
      <c r="AY162" t="str">
        <f t="shared" si="332"/>
        <v>0</v>
      </c>
      <c r="AZ162" t="str">
        <f t="shared" si="333"/>
        <v>0</v>
      </c>
      <c r="BA162" t="str">
        <f t="shared" si="334"/>
        <v>0</v>
      </c>
      <c r="BB162" t="str">
        <f t="shared" si="335"/>
        <v>0</v>
      </c>
      <c r="BC162" t="str">
        <f t="shared" si="336"/>
        <v>0</v>
      </c>
      <c r="BD162" t="str">
        <f t="shared" si="337"/>
        <v>0</v>
      </c>
      <c r="BE162" t="str">
        <f t="shared" si="338"/>
        <v>0</v>
      </c>
      <c r="BF162" t="str">
        <f t="shared" si="339"/>
        <v>0</v>
      </c>
      <c r="BG162" t="str">
        <f t="shared" si="340"/>
        <v>0</v>
      </c>
      <c r="BH162" t="str">
        <f t="shared" si="341"/>
        <v>0</v>
      </c>
      <c r="BI162" t="str">
        <f t="shared" si="342"/>
        <v>0</v>
      </c>
      <c r="BJ162" t="str">
        <f t="shared" si="343"/>
        <v>0</v>
      </c>
      <c r="BK162" t="str">
        <f t="shared" si="344"/>
        <v>0</v>
      </c>
      <c r="BL162" t="str">
        <f t="shared" si="345"/>
        <v>0</v>
      </c>
      <c r="BM162" t="str">
        <f t="shared" si="346"/>
        <v>0</v>
      </c>
      <c r="BN162" t="str">
        <f t="shared" si="347"/>
        <v>0</v>
      </c>
      <c r="BO162" t="str">
        <f t="shared" si="348"/>
        <v>0</v>
      </c>
      <c r="BP162" t="str">
        <f t="shared" si="349"/>
        <v>0</v>
      </c>
      <c r="BQ162" t="str">
        <f t="shared" si="350"/>
        <v>0</v>
      </c>
      <c r="BR162" t="str">
        <f t="shared" si="351"/>
        <v>0</v>
      </c>
      <c r="BS162" t="str">
        <f t="shared" si="352"/>
        <v>0</v>
      </c>
      <c r="BT162" t="str">
        <f t="shared" si="353"/>
        <v>0</v>
      </c>
      <c r="BU162" t="str">
        <f t="shared" si="354"/>
        <v>0</v>
      </c>
      <c r="BV162" t="str">
        <f t="shared" si="355"/>
        <v>0</v>
      </c>
      <c r="BW162" t="str">
        <f t="shared" si="356"/>
        <v>0</v>
      </c>
      <c r="BX162" t="str">
        <f t="shared" si="283"/>
        <v>0</v>
      </c>
      <c r="BY162" t="str">
        <f t="shared" si="357"/>
        <v>0</v>
      </c>
      <c r="BZ162" t="str">
        <f t="shared" si="358"/>
        <v>0</v>
      </c>
      <c r="CA162" t="str">
        <f t="shared" si="359"/>
        <v>0</v>
      </c>
      <c r="CB162" t="str">
        <f t="shared" si="360"/>
        <v>0</v>
      </c>
      <c r="CC162" t="str">
        <f t="shared" si="361"/>
        <v>0</v>
      </c>
      <c r="CD162" t="str">
        <f t="shared" si="362"/>
        <v>0</v>
      </c>
      <c r="CE162" t="str">
        <f t="shared" si="363"/>
        <v>0</v>
      </c>
      <c r="CF162" t="str">
        <f t="shared" si="364"/>
        <v>0</v>
      </c>
      <c r="CG162" t="str">
        <f t="shared" si="365"/>
        <v>0</v>
      </c>
      <c r="CH162" t="str">
        <f t="shared" si="366"/>
        <v>0</v>
      </c>
      <c r="CI162" t="str">
        <f t="shared" si="367"/>
        <v>0</v>
      </c>
      <c r="CJ162" t="str">
        <f t="shared" si="368"/>
        <v>0</v>
      </c>
      <c r="CK162" t="str">
        <f t="shared" si="369"/>
        <v>0</v>
      </c>
      <c r="CL162" t="str">
        <f t="shared" si="370"/>
        <v>0</v>
      </c>
      <c r="CM162" t="str">
        <f t="shared" si="371"/>
        <v>0</v>
      </c>
      <c r="CN162" t="str">
        <f t="shared" si="372"/>
        <v>0</v>
      </c>
      <c r="CO162" t="str">
        <f t="shared" si="373"/>
        <v>0</v>
      </c>
      <c r="CP162" t="str">
        <f t="shared" si="374"/>
        <v>0</v>
      </c>
      <c r="CQ162" t="str">
        <f t="shared" si="375"/>
        <v>0</v>
      </c>
      <c r="CR162" t="str">
        <f t="shared" si="376"/>
        <v>0</v>
      </c>
      <c r="CS162" t="str">
        <f t="shared" si="377"/>
        <v>0</v>
      </c>
      <c r="CT162" t="str">
        <f t="shared" si="378"/>
        <v>0</v>
      </c>
      <c r="CU162" t="str">
        <f t="shared" si="379"/>
        <v>0</v>
      </c>
      <c r="CV162" t="str">
        <f t="shared" si="380"/>
        <v>0</v>
      </c>
      <c r="CW162" t="str">
        <f t="shared" si="381"/>
        <v>0</v>
      </c>
      <c r="CX162" t="str">
        <f t="shared" si="382"/>
        <v>0</v>
      </c>
      <c r="CY162" t="str">
        <f t="shared" si="383"/>
        <v>0</v>
      </c>
      <c r="CZ162" t="str">
        <f t="shared" si="384"/>
        <v>0</v>
      </c>
      <c r="DA162" t="str">
        <f t="shared" si="284"/>
        <v>0</v>
      </c>
      <c r="DB162" t="str">
        <f t="shared" si="385"/>
        <v>0</v>
      </c>
      <c r="DC162" t="str">
        <f t="shared" si="386"/>
        <v>0</v>
      </c>
      <c r="DD162" t="str">
        <f t="shared" si="387"/>
        <v>0</v>
      </c>
      <c r="DE162" t="str">
        <f t="shared" si="388"/>
        <v>0</v>
      </c>
      <c r="DF162" t="str">
        <f t="shared" si="389"/>
        <v>0</v>
      </c>
      <c r="DG162" t="str">
        <f t="shared" si="390"/>
        <v>0</v>
      </c>
      <c r="DH162" t="str">
        <f>IF(ISNUMBER(SEARCH("menghindari dorongan fisik,",B162)),"1","0")</f>
        <v>0</v>
      </c>
      <c r="DI162" t="str">
        <f t="shared" si="391"/>
        <v>0</v>
      </c>
      <c r="DJ162" t="str">
        <f t="shared" si="392"/>
        <v>0</v>
      </c>
      <c r="DK162" t="str">
        <f t="shared" si="393"/>
        <v>0</v>
      </c>
      <c r="DL162" t="str">
        <f t="shared" si="394"/>
        <v>0</v>
      </c>
      <c r="DM162" t="str">
        <f t="shared" si="395"/>
        <v>0</v>
      </c>
      <c r="DN162" t="str">
        <f t="shared" si="396"/>
        <v>0</v>
      </c>
      <c r="DO162" t="str">
        <f t="shared" si="397"/>
        <v>0</v>
      </c>
      <c r="DP162" t="str">
        <f t="shared" si="398"/>
        <v>0</v>
      </c>
      <c r="DQ162" t="str">
        <f t="shared" si="399"/>
        <v>0</v>
      </c>
      <c r="DR162" t="str">
        <f t="shared" si="400"/>
        <v>0</v>
      </c>
      <c r="DS162" t="str">
        <f t="shared" si="401"/>
        <v>0</v>
      </c>
      <c r="DT162" t="str">
        <f t="shared" si="402"/>
        <v>0</v>
      </c>
      <c r="DU162" t="str">
        <f t="shared" si="403"/>
        <v>0</v>
      </c>
      <c r="DV162" t="str">
        <f t="shared" si="404"/>
        <v>0</v>
      </c>
      <c r="DW162" t="str">
        <f t="shared" si="405"/>
        <v>0</v>
      </c>
      <c r="DX162" t="str">
        <f t="shared" si="406"/>
        <v>0</v>
      </c>
      <c r="DY162" t="str">
        <f t="shared" si="407"/>
        <v>0</v>
      </c>
      <c r="DZ162" t="str">
        <f t="shared" si="408"/>
        <v>0</v>
      </c>
      <c r="EA162" t="str">
        <f t="shared" si="409"/>
        <v>0</v>
      </c>
      <c r="EB162" t="str">
        <f t="shared" si="410"/>
        <v>0</v>
      </c>
      <c r="EC162" t="str">
        <f t="shared" si="411"/>
        <v>0</v>
      </c>
      <c r="ED162" t="str">
        <f t="shared" si="412"/>
        <v>0</v>
      </c>
      <c r="EE162" t="str">
        <f t="shared" si="413"/>
        <v>0</v>
      </c>
      <c r="EF162" t="str">
        <f t="shared" si="414"/>
        <v>0</v>
      </c>
      <c r="EG162" t="str">
        <f t="shared" si="415"/>
        <v>0</v>
      </c>
      <c r="EH162" t="str">
        <f t="shared" si="416"/>
        <v>0</v>
      </c>
      <c r="EI162" t="str">
        <f t="shared" si="417"/>
        <v>0</v>
      </c>
      <c r="EJ162" t="str">
        <f t="shared" si="418"/>
        <v>0</v>
      </c>
      <c r="EK162" t="str">
        <f t="shared" si="419"/>
        <v>0</v>
      </c>
      <c r="EL162" t="str">
        <f t="shared" si="420"/>
        <v>0</v>
      </c>
      <c r="EM162" t="str">
        <f t="shared" si="421"/>
        <v>0</v>
      </c>
      <c r="EN162" t="str">
        <f t="shared" si="422"/>
        <v>0</v>
      </c>
    </row>
    <row r="163" spans="1:144" ht="39.950000000000003" customHeight="1" x14ac:dyDescent="0.25">
      <c r="A163" t="s">
        <v>296</v>
      </c>
      <c r="C163" t="str">
        <f t="shared" si="423"/>
        <v>0</v>
      </c>
      <c r="D163" t="str">
        <f t="shared" si="285"/>
        <v>0</v>
      </c>
      <c r="E163" t="str">
        <f t="shared" si="286"/>
        <v>0</v>
      </c>
      <c r="F163" t="str">
        <f t="shared" si="287"/>
        <v>0</v>
      </c>
      <c r="G163" t="str">
        <f t="shared" si="288"/>
        <v>0</v>
      </c>
      <c r="H163" t="str">
        <f t="shared" si="289"/>
        <v>0</v>
      </c>
      <c r="I163" t="str">
        <f t="shared" si="290"/>
        <v>0</v>
      </c>
      <c r="J163" t="str">
        <f t="shared" si="291"/>
        <v>0</v>
      </c>
      <c r="K163" t="str">
        <f t="shared" si="292"/>
        <v>0</v>
      </c>
      <c r="L163" t="str">
        <f t="shared" si="293"/>
        <v>0</v>
      </c>
      <c r="M163" t="str">
        <f t="shared" si="294"/>
        <v>0</v>
      </c>
      <c r="N163" t="str">
        <f t="shared" si="295"/>
        <v>0</v>
      </c>
      <c r="O163" t="str">
        <f t="shared" si="296"/>
        <v>0</v>
      </c>
      <c r="P163" t="str">
        <f t="shared" si="297"/>
        <v>0</v>
      </c>
      <c r="Q163" t="str">
        <f t="shared" si="298"/>
        <v>0</v>
      </c>
      <c r="R163" t="str">
        <f t="shared" si="299"/>
        <v>0</v>
      </c>
      <c r="S163" t="str">
        <f t="shared" si="300"/>
        <v>0</v>
      </c>
      <c r="T163" t="str">
        <f t="shared" si="301"/>
        <v>0</v>
      </c>
      <c r="U163" t="str">
        <f t="shared" si="302"/>
        <v>0</v>
      </c>
      <c r="V163" t="str">
        <f t="shared" si="303"/>
        <v>0</v>
      </c>
      <c r="W163" t="str">
        <f t="shared" si="304"/>
        <v>0</v>
      </c>
      <c r="X163" t="str">
        <f t="shared" si="305"/>
        <v>0</v>
      </c>
      <c r="Y163" t="str">
        <f t="shared" si="306"/>
        <v>0</v>
      </c>
      <c r="Z163" t="str">
        <f t="shared" si="307"/>
        <v>0</v>
      </c>
      <c r="AA163" t="str">
        <f t="shared" si="308"/>
        <v>0</v>
      </c>
      <c r="AB163" t="str">
        <f t="shared" si="309"/>
        <v>0</v>
      </c>
      <c r="AC163" t="str">
        <f t="shared" si="310"/>
        <v>0</v>
      </c>
      <c r="AD163" t="str">
        <f t="shared" si="311"/>
        <v>0</v>
      </c>
      <c r="AE163" t="str">
        <f t="shared" si="312"/>
        <v>0</v>
      </c>
      <c r="AF163" t="str">
        <f t="shared" si="313"/>
        <v>0</v>
      </c>
      <c r="AG163" t="str">
        <f t="shared" si="314"/>
        <v>0</v>
      </c>
      <c r="AH163" t="str">
        <f t="shared" si="315"/>
        <v>0</v>
      </c>
      <c r="AI163" t="str">
        <f t="shared" si="316"/>
        <v>0</v>
      </c>
      <c r="AJ163" t="str">
        <f t="shared" si="317"/>
        <v>0</v>
      </c>
      <c r="AK163" t="str">
        <f t="shared" si="318"/>
        <v>0</v>
      </c>
      <c r="AL163" t="str">
        <f t="shared" si="319"/>
        <v>0</v>
      </c>
      <c r="AM163" t="str">
        <f t="shared" si="320"/>
        <v>0</v>
      </c>
      <c r="AN163" t="str">
        <f t="shared" si="321"/>
        <v>0</v>
      </c>
      <c r="AO163" t="str">
        <f t="shared" si="322"/>
        <v>0</v>
      </c>
      <c r="AP163" t="str">
        <f t="shared" si="323"/>
        <v>0</v>
      </c>
      <c r="AQ163" t="str">
        <f t="shared" si="324"/>
        <v>0</v>
      </c>
      <c r="AR163" t="str">
        <f t="shared" si="325"/>
        <v>0</v>
      </c>
      <c r="AS163" t="str">
        <f t="shared" si="326"/>
        <v>0</v>
      </c>
      <c r="AT163" t="str">
        <f t="shared" si="327"/>
        <v>0</v>
      </c>
      <c r="AU163" t="str">
        <f t="shared" si="328"/>
        <v>0</v>
      </c>
      <c r="AV163" t="str">
        <f t="shared" si="329"/>
        <v>0</v>
      </c>
      <c r="AW163" t="str">
        <f t="shared" si="330"/>
        <v>0</v>
      </c>
      <c r="AX163" t="str">
        <f t="shared" si="331"/>
        <v>0</v>
      </c>
      <c r="AY163" t="str">
        <f t="shared" si="332"/>
        <v>0</v>
      </c>
      <c r="AZ163" t="str">
        <f t="shared" si="333"/>
        <v>0</v>
      </c>
      <c r="BA163" t="str">
        <f t="shared" si="334"/>
        <v>0</v>
      </c>
      <c r="BB163" t="str">
        <f t="shared" si="335"/>
        <v>0</v>
      </c>
      <c r="BC163" t="str">
        <f t="shared" si="336"/>
        <v>0</v>
      </c>
      <c r="BD163" t="str">
        <f t="shared" si="337"/>
        <v>0</v>
      </c>
      <c r="BE163" t="str">
        <f t="shared" si="338"/>
        <v>0</v>
      </c>
      <c r="BF163" t="str">
        <f t="shared" si="339"/>
        <v>0</v>
      </c>
      <c r="BG163" t="str">
        <f t="shared" si="340"/>
        <v>0</v>
      </c>
      <c r="BH163" t="str">
        <f t="shared" si="341"/>
        <v>0</v>
      </c>
      <c r="BI163" t="str">
        <f t="shared" si="342"/>
        <v>0</v>
      </c>
      <c r="BJ163" t="str">
        <f t="shared" si="343"/>
        <v>0</v>
      </c>
      <c r="BK163" t="str">
        <f t="shared" si="344"/>
        <v>0</v>
      </c>
      <c r="BL163" t="str">
        <f t="shared" si="345"/>
        <v>0</v>
      </c>
      <c r="BM163" t="str">
        <f t="shared" si="346"/>
        <v>0</v>
      </c>
      <c r="BN163" t="str">
        <f t="shared" si="347"/>
        <v>0</v>
      </c>
      <c r="BO163" t="str">
        <f t="shared" si="348"/>
        <v>0</v>
      </c>
      <c r="BP163" t="str">
        <f t="shared" si="349"/>
        <v>0</v>
      </c>
      <c r="BQ163" t="str">
        <f t="shared" si="350"/>
        <v>0</v>
      </c>
      <c r="BR163" t="str">
        <f t="shared" si="351"/>
        <v>0</v>
      </c>
      <c r="BS163" t="str">
        <f t="shared" si="352"/>
        <v>0</v>
      </c>
      <c r="BT163" t="str">
        <f t="shared" si="353"/>
        <v>0</v>
      </c>
      <c r="BU163" t="str">
        <f t="shared" si="354"/>
        <v>0</v>
      </c>
      <c r="BV163" t="str">
        <f t="shared" si="355"/>
        <v>0</v>
      </c>
      <c r="BW163" t="str">
        <f t="shared" si="356"/>
        <v>0</v>
      </c>
      <c r="BX163" t="str">
        <f t="shared" si="283"/>
        <v>0</v>
      </c>
      <c r="BY163" t="str">
        <f t="shared" si="357"/>
        <v>0</v>
      </c>
      <c r="BZ163" t="str">
        <f t="shared" si="358"/>
        <v>0</v>
      </c>
      <c r="CA163" t="str">
        <f t="shared" si="359"/>
        <v>0</v>
      </c>
      <c r="CB163" t="str">
        <f t="shared" si="360"/>
        <v>0</v>
      </c>
      <c r="CC163" t="str">
        <f t="shared" si="361"/>
        <v>0</v>
      </c>
      <c r="CD163" t="str">
        <f t="shared" si="362"/>
        <v>0</v>
      </c>
      <c r="CE163" t="str">
        <f t="shared" si="363"/>
        <v>0</v>
      </c>
      <c r="CF163" t="str">
        <f t="shared" si="364"/>
        <v>0</v>
      </c>
      <c r="CG163" t="str">
        <f t="shared" si="365"/>
        <v>0</v>
      </c>
      <c r="CH163" t="str">
        <f t="shared" si="366"/>
        <v>0</v>
      </c>
      <c r="CI163" t="str">
        <f t="shared" si="367"/>
        <v>0</v>
      </c>
      <c r="CJ163" t="str">
        <f t="shared" si="368"/>
        <v>0</v>
      </c>
      <c r="CK163" t="str">
        <f t="shared" si="369"/>
        <v>0</v>
      </c>
      <c r="CL163" t="str">
        <f t="shared" si="370"/>
        <v>0</v>
      </c>
      <c r="CM163" t="str">
        <f t="shared" si="371"/>
        <v>0</v>
      </c>
      <c r="CN163" t="str">
        <f t="shared" si="372"/>
        <v>0</v>
      </c>
      <c r="CO163" t="str">
        <f t="shared" si="373"/>
        <v>0</v>
      </c>
      <c r="CP163" t="str">
        <f t="shared" si="374"/>
        <v>0</v>
      </c>
      <c r="CQ163" t="str">
        <f t="shared" si="375"/>
        <v>0</v>
      </c>
      <c r="CR163" t="str">
        <f t="shared" si="376"/>
        <v>0</v>
      </c>
      <c r="CS163" t="str">
        <f t="shared" si="377"/>
        <v>0</v>
      </c>
      <c r="CT163" t="str">
        <f t="shared" si="378"/>
        <v>0</v>
      </c>
      <c r="CU163" t="str">
        <f t="shared" si="379"/>
        <v>0</v>
      </c>
      <c r="CV163" t="str">
        <f t="shared" si="380"/>
        <v>0</v>
      </c>
      <c r="CW163" t="str">
        <f t="shared" si="381"/>
        <v>0</v>
      </c>
      <c r="CX163" t="str">
        <f t="shared" si="382"/>
        <v>0</v>
      </c>
      <c r="CY163" t="str">
        <f t="shared" si="383"/>
        <v>0</v>
      </c>
      <c r="CZ163" t="str">
        <f t="shared" si="384"/>
        <v>0</v>
      </c>
      <c r="DA163" t="str">
        <f t="shared" si="284"/>
        <v>0</v>
      </c>
      <c r="DB163" t="str">
        <f t="shared" si="385"/>
        <v>0</v>
      </c>
      <c r="DC163" t="str">
        <f t="shared" si="386"/>
        <v>0</v>
      </c>
      <c r="DD163" t="str">
        <f t="shared" si="387"/>
        <v>0</v>
      </c>
      <c r="DE163" t="str">
        <f t="shared" si="388"/>
        <v>0</v>
      </c>
      <c r="DF163" t="str">
        <f t="shared" si="389"/>
        <v>0</v>
      </c>
      <c r="DG163" t="str">
        <f t="shared" si="390"/>
        <v>0</v>
      </c>
      <c r="DH163" t="str">
        <f>IF(ISNUMBER(SEARCH("menghindari dorongan fisik,",B163)),"1","0")</f>
        <v>0</v>
      </c>
      <c r="DI163" t="str">
        <f t="shared" si="391"/>
        <v>0</v>
      </c>
      <c r="DJ163" t="str">
        <f t="shared" si="392"/>
        <v>0</v>
      </c>
      <c r="DK163" t="str">
        <f t="shared" si="393"/>
        <v>0</v>
      </c>
      <c r="DL163" t="str">
        <f t="shared" si="394"/>
        <v>0</v>
      </c>
      <c r="DM163" t="str">
        <f t="shared" si="395"/>
        <v>0</v>
      </c>
      <c r="DN163" t="str">
        <f t="shared" si="396"/>
        <v>0</v>
      </c>
      <c r="DO163" t="str">
        <f t="shared" si="397"/>
        <v>0</v>
      </c>
      <c r="DP163" t="str">
        <f t="shared" si="398"/>
        <v>0</v>
      </c>
      <c r="DQ163" t="str">
        <f t="shared" si="399"/>
        <v>0</v>
      </c>
      <c r="DR163" t="str">
        <f t="shared" si="400"/>
        <v>0</v>
      </c>
      <c r="DS163" t="str">
        <f t="shared" si="401"/>
        <v>0</v>
      </c>
      <c r="DT163" t="str">
        <f t="shared" si="402"/>
        <v>0</v>
      </c>
      <c r="DU163" t="str">
        <f t="shared" si="403"/>
        <v>0</v>
      </c>
      <c r="DV163" t="str">
        <f t="shared" si="404"/>
        <v>0</v>
      </c>
      <c r="DW163" t="str">
        <f t="shared" si="405"/>
        <v>0</v>
      </c>
      <c r="DX163" t="str">
        <f t="shared" si="406"/>
        <v>0</v>
      </c>
      <c r="DY163" t="str">
        <f t="shared" si="407"/>
        <v>0</v>
      </c>
      <c r="DZ163" t="str">
        <f t="shared" si="408"/>
        <v>0</v>
      </c>
      <c r="EA163" t="str">
        <f t="shared" si="409"/>
        <v>0</v>
      </c>
      <c r="EB163" t="str">
        <f t="shared" si="410"/>
        <v>0</v>
      </c>
      <c r="EC163" t="str">
        <f t="shared" si="411"/>
        <v>0</v>
      </c>
      <c r="ED163" t="str">
        <f t="shared" si="412"/>
        <v>0</v>
      </c>
      <c r="EE163" t="str">
        <f t="shared" si="413"/>
        <v>0</v>
      </c>
      <c r="EF163" t="str">
        <f t="shared" si="414"/>
        <v>0</v>
      </c>
      <c r="EG163" t="str">
        <f t="shared" si="415"/>
        <v>0</v>
      </c>
      <c r="EH163" t="str">
        <f t="shared" si="416"/>
        <v>0</v>
      </c>
      <c r="EI163" t="str">
        <f t="shared" si="417"/>
        <v>0</v>
      </c>
      <c r="EJ163" t="str">
        <f t="shared" si="418"/>
        <v>0</v>
      </c>
      <c r="EK163" t="str">
        <f t="shared" si="419"/>
        <v>0</v>
      </c>
      <c r="EL163" t="str">
        <f t="shared" si="420"/>
        <v>0</v>
      </c>
      <c r="EM163" t="str">
        <f t="shared" si="421"/>
        <v>0</v>
      </c>
      <c r="EN163" t="str">
        <f t="shared" si="422"/>
        <v>0</v>
      </c>
    </row>
    <row r="164" spans="1:144" ht="39.950000000000003" customHeight="1" x14ac:dyDescent="0.25">
      <c r="A164" t="s">
        <v>297</v>
      </c>
      <c r="C164" t="str">
        <f t="shared" si="423"/>
        <v>0</v>
      </c>
      <c r="D164" t="str">
        <f t="shared" si="285"/>
        <v>0</v>
      </c>
      <c r="E164" t="str">
        <f t="shared" si="286"/>
        <v>0</v>
      </c>
      <c r="F164" t="str">
        <f t="shared" si="287"/>
        <v>0</v>
      </c>
      <c r="G164" t="str">
        <f t="shared" si="288"/>
        <v>0</v>
      </c>
      <c r="H164" t="str">
        <f t="shared" si="289"/>
        <v>0</v>
      </c>
      <c r="I164" t="str">
        <f t="shared" si="290"/>
        <v>0</v>
      </c>
      <c r="J164" t="str">
        <f t="shared" si="291"/>
        <v>0</v>
      </c>
      <c r="K164" t="str">
        <f t="shared" si="292"/>
        <v>0</v>
      </c>
      <c r="L164" t="str">
        <f t="shared" si="293"/>
        <v>0</v>
      </c>
      <c r="M164" t="str">
        <f t="shared" si="294"/>
        <v>0</v>
      </c>
      <c r="N164" t="str">
        <f t="shared" si="295"/>
        <v>0</v>
      </c>
      <c r="O164" t="str">
        <f t="shared" si="296"/>
        <v>0</v>
      </c>
      <c r="P164" t="str">
        <f t="shared" si="297"/>
        <v>0</v>
      </c>
      <c r="Q164" t="str">
        <f t="shared" si="298"/>
        <v>0</v>
      </c>
      <c r="R164" t="str">
        <f t="shared" si="299"/>
        <v>0</v>
      </c>
      <c r="S164" t="str">
        <f t="shared" si="300"/>
        <v>0</v>
      </c>
      <c r="T164" t="str">
        <f t="shared" si="301"/>
        <v>0</v>
      </c>
      <c r="U164" t="str">
        <f t="shared" si="302"/>
        <v>0</v>
      </c>
      <c r="V164" t="str">
        <f t="shared" si="303"/>
        <v>0</v>
      </c>
      <c r="W164" t="str">
        <f t="shared" si="304"/>
        <v>0</v>
      </c>
      <c r="X164" t="str">
        <f t="shared" si="305"/>
        <v>0</v>
      </c>
      <c r="Y164" t="str">
        <f t="shared" si="306"/>
        <v>0</v>
      </c>
      <c r="Z164" t="str">
        <f t="shared" si="307"/>
        <v>0</v>
      </c>
      <c r="AA164" t="str">
        <f t="shared" si="308"/>
        <v>0</v>
      </c>
      <c r="AB164" t="str">
        <f t="shared" si="309"/>
        <v>0</v>
      </c>
      <c r="AC164" t="str">
        <f t="shared" si="310"/>
        <v>0</v>
      </c>
      <c r="AD164" t="str">
        <f t="shared" si="311"/>
        <v>0</v>
      </c>
      <c r="AE164" t="str">
        <f t="shared" si="312"/>
        <v>0</v>
      </c>
      <c r="AF164" t="str">
        <f t="shared" si="313"/>
        <v>0</v>
      </c>
      <c r="AG164" t="str">
        <f t="shared" si="314"/>
        <v>0</v>
      </c>
      <c r="AH164" t="str">
        <f t="shared" si="315"/>
        <v>0</v>
      </c>
      <c r="AI164" t="str">
        <f t="shared" si="316"/>
        <v>0</v>
      </c>
      <c r="AJ164" t="str">
        <f t="shared" si="317"/>
        <v>0</v>
      </c>
      <c r="AK164" t="str">
        <f t="shared" si="318"/>
        <v>0</v>
      </c>
      <c r="AL164" t="str">
        <f t="shared" si="319"/>
        <v>0</v>
      </c>
      <c r="AM164" t="str">
        <f t="shared" si="320"/>
        <v>0</v>
      </c>
      <c r="AN164" t="str">
        <f t="shared" si="321"/>
        <v>0</v>
      </c>
      <c r="AO164" t="str">
        <f t="shared" si="322"/>
        <v>0</v>
      </c>
      <c r="AP164" t="str">
        <f t="shared" si="323"/>
        <v>0</v>
      </c>
      <c r="AQ164" t="str">
        <f t="shared" si="324"/>
        <v>0</v>
      </c>
      <c r="AR164" t="str">
        <f t="shared" si="325"/>
        <v>0</v>
      </c>
      <c r="AS164" t="str">
        <f t="shared" si="326"/>
        <v>0</v>
      </c>
      <c r="AT164" t="str">
        <f t="shared" si="327"/>
        <v>0</v>
      </c>
      <c r="AU164" t="str">
        <f t="shared" si="328"/>
        <v>0</v>
      </c>
      <c r="AV164" t="str">
        <f t="shared" si="329"/>
        <v>0</v>
      </c>
      <c r="AW164" t="str">
        <f t="shared" si="330"/>
        <v>0</v>
      </c>
      <c r="AX164" t="str">
        <f t="shared" si="331"/>
        <v>0</v>
      </c>
      <c r="AY164" t="str">
        <f t="shared" si="332"/>
        <v>0</v>
      </c>
      <c r="AZ164" t="str">
        <f t="shared" si="333"/>
        <v>0</v>
      </c>
      <c r="BA164" t="str">
        <f t="shared" si="334"/>
        <v>0</v>
      </c>
      <c r="BB164" t="str">
        <f t="shared" si="335"/>
        <v>0</v>
      </c>
      <c r="BC164" t="str">
        <f t="shared" si="336"/>
        <v>0</v>
      </c>
      <c r="BD164" t="str">
        <f t="shared" si="337"/>
        <v>0</v>
      </c>
      <c r="BE164" t="str">
        <f t="shared" si="338"/>
        <v>0</v>
      </c>
      <c r="BF164" t="str">
        <f t="shared" si="339"/>
        <v>0</v>
      </c>
      <c r="BG164" t="str">
        <f t="shared" si="340"/>
        <v>0</v>
      </c>
      <c r="BH164" t="str">
        <f t="shared" si="341"/>
        <v>0</v>
      </c>
      <c r="BI164" t="str">
        <f t="shared" si="342"/>
        <v>0</v>
      </c>
      <c r="BJ164" t="str">
        <f t="shared" si="343"/>
        <v>0</v>
      </c>
      <c r="BK164" t="str">
        <f t="shared" si="344"/>
        <v>0</v>
      </c>
      <c r="BL164" t="str">
        <f t="shared" si="345"/>
        <v>0</v>
      </c>
      <c r="BM164" t="str">
        <f t="shared" si="346"/>
        <v>0</v>
      </c>
      <c r="BN164" t="str">
        <f t="shared" si="347"/>
        <v>0</v>
      </c>
      <c r="BO164" t="str">
        <f t="shared" si="348"/>
        <v>0</v>
      </c>
      <c r="BP164" t="str">
        <f t="shared" si="349"/>
        <v>0</v>
      </c>
      <c r="BQ164" t="str">
        <f t="shared" si="350"/>
        <v>0</v>
      </c>
      <c r="BR164" t="str">
        <f t="shared" si="351"/>
        <v>0</v>
      </c>
      <c r="BS164" t="str">
        <f t="shared" si="352"/>
        <v>0</v>
      </c>
      <c r="BT164" t="str">
        <f t="shared" si="353"/>
        <v>0</v>
      </c>
      <c r="BU164" t="str">
        <f t="shared" si="354"/>
        <v>0</v>
      </c>
      <c r="BV164" t="str">
        <f t="shared" si="355"/>
        <v>0</v>
      </c>
      <c r="BW164" t="str">
        <f t="shared" si="356"/>
        <v>0</v>
      </c>
      <c r="BX164" t="str">
        <f t="shared" si="283"/>
        <v>0</v>
      </c>
      <c r="BY164" t="str">
        <f t="shared" si="357"/>
        <v>0</v>
      </c>
      <c r="BZ164" t="str">
        <f t="shared" si="358"/>
        <v>0</v>
      </c>
      <c r="CA164" t="str">
        <f t="shared" si="359"/>
        <v>0</v>
      </c>
      <c r="CB164" t="str">
        <f t="shared" si="360"/>
        <v>0</v>
      </c>
      <c r="CC164" t="str">
        <f t="shared" si="361"/>
        <v>0</v>
      </c>
      <c r="CD164" t="str">
        <f t="shared" si="362"/>
        <v>0</v>
      </c>
      <c r="CE164" t="str">
        <f t="shared" si="363"/>
        <v>0</v>
      </c>
      <c r="CF164" t="str">
        <f t="shared" si="364"/>
        <v>0</v>
      </c>
      <c r="CG164" t="str">
        <f t="shared" si="365"/>
        <v>0</v>
      </c>
      <c r="CH164" t="str">
        <f t="shared" si="366"/>
        <v>0</v>
      </c>
      <c r="CI164" t="str">
        <f t="shared" si="367"/>
        <v>0</v>
      </c>
      <c r="CJ164" t="str">
        <f t="shared" si="368"/>
        <v>0</v>
      </c>
      <c r="CK164" t="str">
        <f t="shared" si="369"/>
        <v>0</v>
      </c>
      <c r="CL164" t="str">
        <f t="shared" si="370"/>
        <v>0</v>
      </c>
      <c r="CM164" t="str">
        <f t="shared" si="371"/>
        <v>0</v>
      </c>
      <c r="CN164" t="str">
        <f t="shared" si="372"/>
        <v>0</v>
      </c>
      <c r="CO164" t="str">
        <f t="shared" si="373"/>
        <v>0</v>
      </c>
      <c r="CP164" t="str">
        <f t="shared" si="374"/>
        <v>0</v>
      </c>
      <c r="CQ164" t="str">
        <f t="shared" si="375"/>
        <v>0</v>
      </c>
      <c r="CR164" t="str">
        <f t="shared" si="376"/>
        <v>0</v>
      </c>
      <c r="CS164" t="str">
        <f t="shared" si="377"/>
        <v>0</v>
      </c>
      <c r="CT164" t="str">
        <f t="shared" si="378"/>
        <v>0</v>
      </c>
      <c r="CU164" t="str">
        <f t="shared" si="379"/>
        <v>0</v>
      </c>
      <c r="CV164" t="str">
        <f t="shared" si="380"/>
        <v>0</v>
      </c>
      <c r="CW164" t="str">
        <f t="shared" si="381"/>
        <v>0</v>
      </c>
      <c r="CX164" t="str">
        <f t="shared" si="382"/>
        <v>0</v>
      </c>
      <c r="CY164" t="str">
        <f t="shared" si="383"/>
        <v>0</v>
      </c>
      <c r="CZ164" t="str">
        <f t="shared" si="384"/>
        <v>0</v>
      </c>
      <c r="DA164" t="str">
        <f t="shared" si="284"/>
        <v>0</v>
      </c>
      <c r="DB164" t="str">
        <f t="shared" si="385"/>
        <v>0</v>
      </c>
      <c r="DC164" t="str">
        <f t="shared" si="386"/>
        <v>0</v>
      </c>
      <c r="DD164" t="str">
        <f t="shared" si="387"/>
        <v>0</v>
      </c>
      <c r="DE164" t="str">
        <f t="shared" si="388"/>
        <v>0</v>
      </c>
      <c r="DF164" t="str">
        <f t="shared" si="389"/>
        <v>0</v>
      </c>
      <c r="DG164" t="str">
        <f t="shared" si="390"/>
        <v>0</v>
      </c>
      <c r="DH164" t="str">
        <f>IF(ISNUMBER(SEARCH("menghindari dorongan fisik,",B164)),"1","0")</f>
        <v>0</v>
      </c>
      <c r="DI164" t="str">
        <f t="shared" si="391"/>
        <v>0</v>
      </c>
      <c r="DJ164" t="str">
        <f t="shared" si="392"/>
        <v>0</v>
      </c>
      <c r="DK164" t="str">
        <f t="shared" si="393"/>
        <v>0</v>
      </c>
      <c r="DL164" t="str">
        <f t="shared" si="394"/>
        <v>0</v>
      </c>
      <c r="DM164" t="str">
        <f t="shared" si="395"/>
        <v>0</v>
      </c>
      <c r="DN164" t="str">
        <f t="shared" si="396"/>
        <v>0</v>
      </c>
      <c r="DO164" t="str">
        <f t="shared" si="397"/>
        <v>0</v>
      </c>
      <c r="DP164" t="str">
        <f t="shared" si="398"/>
        <v>0</v>
      </c>
      <c r="DQ164" t="str">
        <f t="shared" si="399"/>
        <v>0</v>
      </c>
      <c r="DR164" t="str">
        <f t="shared" si="400"/>
        <v>0</v>
      </c>
      <c r="DS164" t="str">
        <f t="shared" si="401"/>
        <v>0</v>
      </c>
      <c r="DT164" t="str">
        <f t="shared" si="402"/>
        <v>0</v>
      </c>
      <c r="DU164" t="str">
        <f t="shared" si="403"/>
        <v>0</v>
      </c>
      <c r="DV164" t="str">
        <f t="shared" si="404"/>
        <v>0</v>
      </c>
      <c r="DW164" t="str">
        <f t="shared" si="405"/>
        <v>0</v>
      </c>
      <c r="DX164" t="str">
        <f t="shared" si="406"/>
        <v>0</v>
      </c>
      <c r="DY164" t="str">
        <f t="shared" si="407"/>
        <v>0</v>
      </c>
      <c r="DZ164" t="str">
        <f t="shared" si="408"/>
        <v>0</v>
      </c>
      <c r="EA164" t="str">
        <f t="shared" si="409"/>
        <v>0</v>
      </c>
      <c r="EB164" t="str">
        <f t="shared" si="410"/>
        <v>0</v>
      </c>
      <c r="EC164" t="str">
        <f t="shared" si="411"/>
        <v>0</v>
      </c>
      <c r="ED164" t="str">
        <f t="shared" si="412"/>
        <v>0</v>
      </c>
      <c r="EE164" t="str">
        <f t="shared" si="413"/>
        <v>0</v>
      </c>
      <c r="EF164" t="str">
        <f t="shared" si="414"/>
        <v>0</v>
      </c>
      <c r="EG164" t="str">
        <f t="shared" si="415"/>
        <v>0</v>
      </c>
      <c r="EH164" t="str">
        <f t="shared" si="416"/>
        <v>0</v>
      </c>
      <c r="EI164" t="str">
        <f t="shared" si="417"/>
        <v>0</v>
      </c>
      <c r="EJ164" t="str">
        <f t="shared" si="418"/>
        <v>0</v>
      </c>
      <c r="EK164" t="str">
        <f t="shared" si="419"/>
        <v>0</v>
      </c>
      <c r="EL164" t="str">
        <f t="shared" si="420"/>
        <v>0</v>
      </c>
      <c r="EM164" t="str">
        <f t="shared" si="421"/>
        <v>0</v>
      </c>
      <c r="EN164" t="str">
        <f t="shared" si="422"/>
        <v>0</v>
      </c>
    </row>
    <row r="165" spans="1:144" ht="39.950000000000003" customHeight="1" x14ac:dyDescent="0.25">
      <c r="A165" t="s">
        <v>298</v>
      </c>
      <c r="C165" t="str">
        <f t="shared" si="423"/>
        <v>0</v>
      </c>
      <c r="D165" t="str">
        <f t="shared" si="285"/>
        <v>0</v>
      </c>
      <c r="E165" t="str">
        <f t="shared" si="286"/>
        <v>0</v>
      </c>
      <c r="F165" t="str">
        <f t="shared" si="287"/>
        <v>0</v>
      </c>
      <c r="G165" t="str">
        <f t="shared" si="288"/>
        <v>0</v>
      </c>
      <c r="H165" t="str">
        <f t="shared" si="289"/>
        <v>0</v>
      </c>
      <c r="I165" t="str">
        <f t="shared" si="290"/>
        <v>0</v>
      </c>
      <c r="J165" t="str">
        <f t="shared" si="291"/>
        <v>0</v>
      </c>
      <c r="K165" t="str">
        <f t="shared" si="292"/>
        <v>0</v>
      </c>
      <c r="L165" t="str">
        <f t="shared" si="293"/>
        <v>0</v>
      </c>
      <c r="M165" t="str">
        <f t="shared" si="294"/>
        <v>0</v>
      </c>
      <c r="N165" t="str">
        <f t="shared" si="295"/>
        <v>0</v>
      </c>
      <c r="O165" t="str">
        <f t="shared" si="296"/>
        <v>0</v>
      </c>
      <c r="P165" t="str">
        <f t="shared" si="297"/>
        <v>0</v>
      </c>
      <c r="Q165" t="str">
        <f t="shared" si="298"/>
        <v>0</v>
      </c>
      <c r="R165" t="str">
        <f t="shared" si="299"/>
        <v>0</v>
      </c>
      <c r="S165" t="str">
        <f t="shared" si="300"/>
        <v>0</v>
      </c>
      <c r="T165" t="str">
        <f t="shared" si="301"/>
        <v>0</v>
      </c>
      <c r="U165" t="str">
        <f t="shared" si="302"/>
        <v>0</v>
      </c>
      <c r="V165" t="str">
        <f t="shared" si="303"/>
        <v>0</v>
      </c>
      <c r="W165" t="str">
        <f t="shared" si="304"/>
        <v>0</v>
      </c>
      <c r="X165" t="str">
        <f t="shared" si="305"/>
        <v>0</v>
      </c>
      <c r="Y165" t="str">
        <f t="shared" si="306"/>
        <v>0</v>
      </c>
      <c r="Z165" t="str">
        <f t="shared" si="307"/>
        <v>0</v>
      </c>
      <c r="AA165" t="str">
        <f t="shared" si="308"/>
        <v>0</v>
      </c>
      <c r="AB165" t="str">
        <f t="shared" si="309"/>
        <v>0</v>
      </c>
      <c r="AC165" t="str">
        <f t="shared" si="310"/>
        <v>0</v>
      </c>
      <c r="AD165" t="str">
        <f t="shared" si="311"/>
        <v>0</v>
      </c>
      <c r="AE165" t="str">
        <f t="shared" si="312"/>
        <v>0</v>
      </c>
      <c r="AF165" t="str">
        <f t="shared" si="313"/>
        <v>0</v>
      </c>
      <c r="AG165" t="str">
        <f t="shared" si="314"/>
        <v>0</v>
      </c>
      <c r="AH165" t="str">
        <f t="shared" si="315"/>
        <v>0</v>
      </c>
      <c r="AI165" t="str">
        <f t="shared" si="316"/>
        <v>0</v>
      </c>
      <c r="AJ165" t="str">
        <f t="shared" si="317"/>
        <v>0</v>
      </c>
      <c r="AK165" t="str">
        <f t="shared" si="318"/>
        <v>0</v>
      </c>
      <c r="AL165" t="str">
        <f t="shared" si="319"/>
        <v>0</v>
      </c>
      <c r="AM165" t="str">
        <f t="shared" si="320"/>
        <v>0</v>
      </c>
      <c r="AN165" t="str">
        <f t="shared" si="321"/>
        <v>0</v>
      </c>
      <c r="AO165" t="str">
        <f t="shared" si="322"/>
        <v>0</v>
      </c>
      <c r="AP165" t="str">
        <f t="shared" si="323"/>
        <v>0</v>
      </c>
      <c r="AQ165" t="str">
        <f t="shared" si="324"/>
        <v>0</v>
      </c>
      <c r="AR165" t="str">
        <f t="shared" si="325"/>
        <v>0</v>
      </c>
      <c r="AS165" t="str">
        <f t="shared" si="326"/>
        <v>0</v>
      </c>
      <c r="AT165" t="str">
        <f t="shared" si="327"/>
        <v>0</v>
      </c>
      <c r="AU165" t="str">
        <f t="shared" si="328"/>
        <v>0</v>
      </c>
      <c r="AV165" t="str">
        <f t="shared" si="329"/>
        <v>0</v>
      </c>
      <c r="AW165" t="str">
        <f t="shared" si="330"/>
        <v>0</v>
      </c>
      <c r="AX165" t="str">
        <f t="shared" si="331"/>
        <v>0</v>
      </c>
      <c r="AY165" t="str">
        <f t="shared" si="332"/>
        <v>0</v>
      </c>
      <c r="AZ165" t="str">
        <f t="shared" si="333"/>
        <v>0</v>
      </c>
      <c r="BA165" t="str">
        <f t="shared" si="334"/>
        <v>0</v>
      </c>
      <c r="BB165" t="str">
        <f t="shared" si="335"/>
        <v>0</v>
      </c>
      <c r="BC165" t="str">
        <f t="shared" si="336"/>
        <v>0</v>
      </c>
      <c r="BD165" t="str">
        <f t="shared" si="337"/>
        <v>0</v>
      </c>
      <c r="BE165" t="str">
        <f t="shared" si="338"/>
        <v>0</v>
      </c>
      <c r="BF165" t="str">
        <f t="shared" si="339"/>
        <v>0</v>
      </c>
      <c r="BG165" t="str">
        <f t="shared" si="340"/>
        <v>0</v>
      </c>
      <c r="BH165" t="str">
        <f t="shared" si="341"/>
        <v>0</v>
      </c>
      <c r="BI165" t="str">
        <f t="shared" si="342"/>
        <v>0</v>
      </c>
      <c r="BJ165" t="str">
        <f t="shared" si="343"/>
        <v>0</v>
      </c>
      <c r="BK165" t="str">
        <f t="shared" si="344"/>
        <v>0</v>
      </c>
      <c r="BL165" t="str">
        <f t="shared" si="345"/>
        <v>0</v>
      </c>
      <c r="BM165" t="str">
        <f t="shared" si="346"/>
        <v>0</v>
      </c>
      <c r="BN165" t="str">
        <f t="shared" si="347"/>
        <v>0</v>
      </c>
      <c r="BO165" t="str">
        <f t="shared" si="348"/>
        <v>0</v>
      </c>
      <c r="BP165" t="str">
        <f t="shared" si="349"/>
        <v>0</v>
      </c>
      <c r="BQ165" t="str">
        <f t="shared" si="350"/>
        <v>0</v>
      </c>
      <c r="BR165" t="str">
        <f t="shared" si="351"/>
        <v>0</v>
      </c>
      <c r="BS165" t="str">
        <f t="shared" si="352"/>
        <v>0</v>
      </c>
      <c r="BT165" t="str">
        <f t="shared" si="353"/>
        <v>0</v>
      </c>
      <c r="BU165" t="str">
        <f t="shared" si="354"/>
        <v>0</v>
      </c>
      <c r="BV165" t="str">
        <f t="shared" si="355"/>
        <v>0</v>
      </c>
      <c r="BW165" t="str">
        <f t="shared" si="356"/>
        <v>0</v>
      </c>
      <c r="BX165" t="str">
        <f t="shared" si="283"/>
        <v>0</v>
      </c>
      <c r="BY165" t="str">
        <f t="shared" si="357"/>
        <v>0</v>
      </c>
      <c r="BZ165" t="str">
        <f t="shared" si="358"/>
        <v>0</v>
      </c>
      <c r="CA165" t="str">
        <f t="shared" si="359"/>
        <v>0</v>
      </c>
      <c r="CB165" t="str">
        <f t="shared" si="360"/>
        <v>0</v>
      </c>
      <c r="CC165" t="str">
        <f t="shared" si="361"/>
        <v>0</v>
      </c>
      <c r="CD165" t="str">
        <f t="shared" si="362"/>
        <v>0</v>
      </c>
      <c r="CE165" t="str">
        <f t="shared" si="363"/>
        <v>0</v>
      </c>
      <c r="CF165" t="str">
        <f t="shared" si="364"/>
        <v>0</v>
      </c>
      <c r="CG165" t="str">
        <f t="shared" si="365"/>
        <v>0</v>
      </c>
      <c r="CH165" t="str">
        <f t="shared" si="366"/>
        <v>0</v>
      </c>
      <c r="CI165" t="str">
        <f t="shared" si="367"/>
        <v>0</v>
      </c>
      <c r="CJ165" t="str">
        <f t="shared" si="368"/>
        <v>0</v>
      </c>
      <c r="CK165" t="str">
        <f t="shared" si="369"/>
        <v>0</v>
      </c>
      <c r="CL165" t="str">
        <f t="shared" si="370"/>
        <v>0</v>
      </c>
      <c r="CM165" t="str">
        <f t="shared" si="371"/>
        <v>0</v>
      </c>
      <c r="CN165" t="str">
        <f t="shared" si="372"/>
        <v>0</v>
      </c>
      <c r="CO165" t="str">
        <f t="shared" si="373"/>
        <v>0</v>
      </c>
      <c r="CP165" t="str">
        <f t="shared" si="374"/>
        <v>0</v>
      </c>
      <c r="CQ165" t="str">
        <f t="shared" si="375"/>
        <v>0</v>
      </c>
      <c r="CR165" t="str">
        <f t="shared" si="376"/>
        <v>0</v>
      </c>
      <c r="CS165" t="str">
        <f t="shared" si="377"/>
        <v>0</v>
      </c>
      <c r="CT165" t="str">
        <f t="shared" si="378"/>
        <v>0</v>
      </c>
      <c r="CU165" t="str">
        <f t="shared" si="379"/>
        <v>0</v>
      </c>
      <c r="CV165" t="str">
        <f t="shared" si="380"/>
        <v>0</v>
      </c>
      <c r="CW165" t="str">
        <f t="shared" si="381"/>
        <v>0</v>
      </c>
      <c r="CX165" t="str">
        <f t="shared" si="382"/>
        <v>0</v>
      </c>
      <c r="CY165" t="str">
        <f t="shared" si="383"/>
        <v>0</v>
      </c>
      <c r="CZ165" t="str">
        <f t="shared" si="384"/>
        <v>0</v>
      </c>
      <c r="DA165" t="str">
        <f t="shared" si="284"/>
        <v>0</v>
      </c>
      <c r="DB165" t="str">
        <f t="shared" si="385"/>
        <v>0</v>
      </c>
      <c r="DC165" t="str">
        <f t="shared" si="386"/>
        <v>0</v>
      </c>
      <c r="DD165" t="str">
        <f t="shared" si="387"/>
        <v>0</v>
      </c>
      <c r="DE165" t="str">
        <f t="shared" si="388"/>
        <v>0</v>
      </c>
      <c r="DF165" t="str">
        <f t="shared" si="389"/>
        <v>0</v>
      </c>
      <c r="DG165" t="str">
        <f t="shared" si="390"/>
        <v>0</v>
      </c>
      <c r="DH165" t="str">
        <f>IF(ISNUMBER(SEARCH("menghindari dorongan fisik,",B165)),"1","0")</f>
        <v>0</v>
      </c>
      <c r="DI165" t="str">
        <f t="shared" si="391"/>
        <v>0</v>
      </c>
      <c r="DJ165" t="str">
        <f t="shared" si="392"/>
        <v>0</v>
      </c>
      <c r="DK165" t="str">
        <f t="shared" si="393"/>
        <v>0</v>
      </c>
      <c r="DL165" t="str">
        <f t="shared" si="394"/>
        <v>0</v>
      </c>
      <c r="DM165" t="str">
        <f t="shared" si="395"/>
        <v>0</v>
      </c>
      <c r="DN165" t="str">
        <f t="shared" si="396"/>
        <v>0</v>
      </c>
      <c r="DO165" t="str">
        <f t="shared" si="397"/>
        <v>0</v>
      </c>
      <c r="DP165" t="str">
        <f t="shared" si="398"/>
        <v>0</v>
      </c>
      <c r="DQ165" t="str">
        <f t="shared" si="399"/>
        <v>0</v>
      </c>
      <c r="DR165" t="str">
        <f t="shared" si="400"/>
        <v>0</v>
      </c>
      <c r="DS165" t="str">
        <f t="shared" si="401"/>
        <v>0</v>
      </c>
      <c r="DT165" t="str">
        <f t="shared" si="402"/>
        <v>0</v>
      </c>
      <c r="DU165" t="str">
        <f t="shared" si="403"/>
        <v>0</v>
      </c>
      <c r="DV165" t="str">
        <f t="shared" si="404"/>
        <v>0</v>
      </c>
      <c r="DW165" t="str">
        <f t="shared" si="405"/>
        <v>0</v>
      </c>
      <c r="DX165" t="str">
        <f t="shared" si="406"/>
        <v>0</v>
      </c>
      <c r="DY165" t="str">
        <f t="shared" si="407"/>
        <v>0</v>
      </c>
      <c r="DZ165" t="str">
        <f t="shared" si="408"/>
        <v>0</v>
      </c>
      <c r="EA165" t="str">
        <f t="shared" si="409"/>
        <v>0</v>
      </c>
      <c r="EB165" t="str">
        <f t="shared" si="410"/>
        <v>0</v>
      </c>
      <c r="EC165" t="str">
        <f t="shared" si="411"/>
        <v>0</v>
      </c>
      <c r="ED165" t="str">
        <f t="shared" si="412"/>
        <v>0</v>
      </c>
      <c r="EE165" t="str">
        <f t="shared" si="413"/>
        <v>0</v>
      </c>
      <c r="EF165" t="str">
        <f t="shared" si="414"/>
        <v>0</v>
      </c>
      <c r="EG165" t="str">
        <f t="shared" si="415"/>
        <v>0</v>
      </c>
      <c r="EH165" t="str">
        <f t="shared" si="416"/>
        <v>0</v>
      </c>
      <c r="EI165" t="str">
        <f t="shared" si="417"/>
        <v>0</v>
      </c>
      <c r="EJ165" t="str">
        <f t="shared" si="418"/>
        <v>0</v>
      </c>
      <c r="EK165" t="str">
        <f t="shared" si="419"/>
        <v>0</v>
      </c>
      <c r="EL165" t="str">
        <f t="shared" si="420"/>
        <v>0</v>
      </c>
      <c r="EM165" t="str">
        <f t="shared" si="421"/>
        <v>0</v>
      </c>
      <c r="EN165" t="str">
        <f t="shared" si="422"/>
        <v>0</v>
      </c>
    </row>
    <row r="166" spans="1:144" ht="39.950000000000003" customHeight="1" x14ac:dyDescent="0.25">
      <c r="A166" t="s">
        <v>299</v>
      </c>
      <c r="C166" t="str">
        <f t="shared" si="423"/>
        <v>0</v>
      </c>
      <c r="D166" t="str">
        <f t="shared" si="285"/>
        <v>0</v>
      </c>
      <c r="E166" t="str">
        <f t="shared" si="286"/>
        <v>0</v>
      </c>
      <c r="F166" t="str">
        <f t="shared" si="287"/>
        <v>0</v>
      </c>
      <c r="G166" t="str">
        <f t="shared" si="288"/>
        <v>0</v>
      </c>
      <c r="H166" t="str">
        <f t="shared" si="289"/>
        <v>0</v>
      </c>
      <c r="I166" t="str">
        <f t="shared" si="290"/>
        <v>0</v>
      </c>
      <c r="J166" t="str">
        <f t="shared" si="291"/>
        <v>0</v>
      </c>
      <c r="K166" t="str">
        <f t="shared" si="292"/>
        <v>0</v>
      </c>
      <c r="L166" t="str">
        <f t="shared" si="293"/>
        <v>0</v>
      </c>
      <c r="M166" t="str">
        <f t="shared" si="294"/>
        <v>0</v>
      </c>
      <c r="N166" t="str">
        <f t="shared" si="295"/>
        <v>0</v>
      </c>
      <c r="O166" t="str">
        <f t="shared" si="296"/>
        <v>0</v>
      </c>
      <c r="P166" t="str">
        <f t="shared" si="297"/>
        <v>0</v>
      </c>
      <c r="Q166" t="str">
        <f t="shared" si="298"/>
        <v>0</v>
      </c>
      <c r="R166" t="str">
        <f t="shared" si="299"/>
        <v>0</v>
      </c>
      <c r="S166" t="str">
        <f t="shared" si="300"/>
        <v>0</v>
      </c>
      <c r="T166" t="str">
        <f t="shared" si="301"/>
        <v>0</v>
      </c>
      <c r="U166" t="str">
        <f t="shared" si="302"/>
        <v>0</v>
      </c>
      <c r="V166" t="str">
        <f t="shared" si="303"/>
        <v>0</v>
      </c>
      <c r="W166" t="str">
        <f t="shared" si="304"/>
        <v>0</v>
      </c>
      <c r="X166" t="str">
        <f t="shared" si="305"/>
        <v>0</v>
      </c>
      <c r="Y166" t="str">
        <f t="shared" si="306"/>
        <v>0</v>
      </c>
      <c r="Z166" t="str">
        <f t="shared" si="307"/>
        <v>0</v>
      </c>
      <c r="AA166" t="str">
        <f t="shared" si="308"/>
        <v>0</v>
      </c>
      <c r="AB166" t="str">
        <f t="shared" si="309"/>
        <v>0</v>
      </c>
      <c r="AC166" t="str">
        <f t="shared" si="310"/>
        <v>0</v>
      </c>
      <c r="AD166" t="str">
        <f t="shared" si="311"/>
        <v>0</v>
      </c>
      <c r="AE166" t="str">
        <f t="shared" si="312"/>
        <v>0</v>
      </c>
      <c r="AF166" t="str">
        <f t="shared" si="313"/>
        <v>0</v>
      </c>
      <c r="AG166" t="str">
        <f t="shared" si="314"/>
        <v>0</v>
      </c>
      <c r="AH166" t="str">
        <f t="shared" si="315"/>
        <v>0</v>
      </c>
      <c r="AI166" t="str">
        <f t="shared" si="316"/>
        <v>0</v>
      </c>
      <c r="AJ166" t="str">
        <f t="shared" si="317"/>
        <v>0</v>
      </c>
      <c r="AK166" t="str">
        <f t="shared" si="318"/>
        <v>0</v>
      </c>
      <c r="AL166" t="str">
        <f t="shared" si="319"/>
        <v>0</v>
      </c>
      <c r="AM166" t="str">
        <f t="shared" si="320"/>
        <v>0</v>
      </c>
      <c r="AN166" t="str">
        <f t="shared" si="321"/>
        <v>0</v>
      </c>
      <c r="AO166" t="str">
        <f t="shared" si="322"/>
        <v>0</v>
      </c>
      <c r="AP166" t="str">
        <f t="shared" si="323"/>
        <v>0</v>
      </c>
      <c r="AQ166" t="str">
        <f t="shared" si="324"/>
        <v>0</v>
      </c>
      <c r="AR166" t="str">
        <f t="shared" si="325"/>
        <v>0</v>
      </c>
      <c r="AS166" t="str">
        <f t="shared" si="326"/>
        <v>0</v>
      </c>
      <c r="AT166" t="str">
        <f t="shared" si="327"/>
        <v>0</v>
      </c>
      <c r="AU166" t="str">
        <f t="shared" si="328"/>
        <v>0</v>
      </c>
      <c r="AV166" t="str">
        <f t="shared" si="329"/>
        <v>0</v>
      </c>
      <c r="AW166" t="str">
        <f t="shared" si="330"/>
        <v>0</v>
      </c>
      <c r="AX166" t="str">
        <f t="shared" si="331"/>
        <v>0</v>
      </c>
      <c r="AY166" t="str">
        <f t="shared" si="332"/>
        <v>0</v>
      </c>
      <c r="AZ166" t="str">
        <f t="shared" si="333"/>
        <v>0</v>
      </c>
      <c r="BA166" t="str">
        <f t="shared" si="334"/>
        <v>0</v>
      </c>
      <c r="BB166" t="str">
        <f t="shared" si="335"/>
        <v>0</v>
      </c>
      <c r="BC166" t="str">
        <f t="shared" si="336"/>
        <v>0</v>
      </c>
      <c r="BD166" t="str">
        <f t="shared" si="337"/>
        <v>0</v>
      </c>
      <c r="BE166" t="str">
        <f t="shared" si="338"/>
        <v>0</v>
      </c>
      <c r="BF166" t="str">
        <f t="shared" si="339"/>
        <v>0</v>
      </c>
      <c r="BG166" t="str">
        <f t="shared" si="340"/>
        <v>0</v>
      </c>
      <c r="BH166" t="str">
        <f t="shared" si="341"/>
        <v>0</v>
      </c>
      <c r="BI166" t="str">
        <f t="shared" si="342"/>
        <v>0</v>
      </c>
      <c r="BJ166" t="str">
        <f t="shared" si="343"/>
        <v>0</v>
      </c>
      <c r="BK166" t="str">
        <f t="shared" si="344"/>
        <v>0</v>
      </c>
      <c r="BL166" t="str">
        <f t="shared" si="345"/>
        <v>0</v>
      </c>
      <c r="BM166" t="str">
        <f t="shared" si="346"/>
        <v>0</v>
      </c>
      <c r="BN166" t="str">
        <f t="shared" si="347"/>
        <v>0</v>
      </c>
      <c r="BO166" t="str">
        <f t="shared" si="348"/>
        <v>0</v>
      </c>
      <c r="BP166" t="str">
        <f t="shared" si="349"/>
        <v>0</v>
      </c>
      <c r="BQ166" t="str">
        <f t="shared" si="350"/>
        <v>0</v>
      </c>
      <c r="BR166" t="str">
        <f t="shared" si="351"/>
        <v>0</v>
      </c>
      <c r="BS166" t="str">
        <f t="shared" si="352"/>
        <v>0</v>
      </c>
      <c r="BT166" t="str">
        <f t="shared" si="353"/>
        <v>0</v>
      </c>
      <c r="BU166" t="str">
        <f t="shared" si="354"/>
        <v>0</v>
      </c>
      <c r="BV166" t="str">
        <f t="shared" si="355"/>
        <v>0</v>
      </c>
      <c r="BW166" t="str">
        <f t="shared" si="356"/>
        <v>0</v>
      </c>
      <c r="BX166" t="str">
        <f t="shared" si="283"/>
        <v>0</v>
      </c>
      <c r="BY166" t="str">
        <f t="shared" si="357"/>
        <v>0</v>
      </c>
      <c r="BZ166" t="str">
        <f t="shared" si="358"/>
        <v>0</v>
      </c>
      <c r="CA166" t="str">
        <f t="shared" si="359"/>
        <v>0</v>
      </c>
      <c r="CB166" t="str">
        <f t="shared" si="360"/>
        <v>0</v>
      </c>
      <c r="CC166" t="str">
        <f t="shared" si="361"/>
        <v>0</v>
      </c>
      <c r="CD166" t="str">
        <f t="shared" si="362"/>
        <v>0</v>
      </c>
      <c r="CE166" t="str">
        <f t="shared" si="363"/>
        <v>0</v>
      </c>
      <c r="CF166" t="str">
        <f t="shared" si="364"/>
        <v>0</v>
      </c>
      <c r="CG166" t="str">
        <f t="shared" si="365"/>
        <v>0</v>
      </c>
      <c r="CH166" t="str">
        <f t="shared" si="366"/>
        <v>0</v>
      </c>
      <c r="CI166" t="str">
        <f t="shared" si="367"/>
        <v>0</v>
      </c>
      <c r="CJ166" t="str">
        <f t="shared" si="368"/>
        <v>0</v>
      </c>
      <c r="CK166" t="str">
        <f t="shared" si="369"/>
        <v>0</v>
      </c>
      <c r="CL166" t="str">
        <f t="shared" si="370"/>
        <v>0</v>
      </c>
      <c r="CM166" t="str">
        <f t="shared" si="371"/>
        <v>0</v>
      </c>
      <c r="CN166" t="str">
        <f t="shared" si="372"/>
        <v>0</v>
      </c>
      <c r="CO166" t="str">
        <f t="shared" si="373"/>
        <v>0</v>
      </c>
      <c r="CP166" t="str">
        <f t="shared" si="374"/>
        <v>0</v>
      </c>
      <c r="CQ166" t="str">
        <f t="shared" si="375"/>
        <v>0</v>
      </c>
      <c r="CR166" t="str">
        <f t="shared" si="376"/>
        <v>0</v>
      </c>
      <c r="CS166" t="str">
        <f t="shared" si="377"/>
        <v>0</v>
      </c>
      <c r="CT166" t="str">
        <f t="shared" si="378"/>
        <v>0</v>
      </c>
      <c r="CU166" t="str">
        <f t="shared" si="379"/>
        <v>0</v>
      </c>
      <c r="CV166" t="str">
        <f t="shared" si="380"/>
        <v>0</v>
      </c>
      <c r="CW166" t="str">
        <f t="shared" si="381"/>
        <v>0</v>
      </c>
      <c r="CX166" t="str">
        <f t="shared" si="382"/>
        <v>0</v>
      </c>
      <c r="CY166" t="str">
        <f t="shared" si="383"/>
        <v>0</v>
      </c>
      <c r="CZ166" t="str">
        <f t="shared" si="384"/>
        <v>0</v>
      </c>
      <c r="DA166" t="str">
        <f t="shared" si="284"/>
        <v>0</v>
      </c>
      <c r="DB166" t="str">
        <f t="shared" si="385"/>
        <v>0</v>
      </c>
      <c r="DC166" t="str">
        <f t="shared" si="386"/>
        <v>0</v>
      </c>
      <c r="DD166" t="str">
        <f t="shared" si="387"/>
        <v>0</v>
      </c>
      <c r="DE166" t="str">
        <f t="shared" si="388"/>
        <v>0</v>
      </c>
      <c r="DF166" t="str">
        <f t="shared" si="389"/>
        <v>0</v>
      </c>
      <c r="DG166" t="str">
        <f t="shared" si="390"/>
        <v>0</v>
      </c>
      <c r="DH166" t="str">
        <f>IF(ISNUMBER(SEARCH("menghindari dorongan fisik,",B166)),"1","0")</f>
        <v>0</v>
      </c>
      <c r="DI166" t="str">
        <f t="shared" si="391"/>
        <v>0</v>
      </c>
      <c r="DJ166" t="str">
        <f t="shared" si="392"/>
        <v>0</v>
      </c>
      <c r="DK166" t="str">
        <f t="shared" si="393"/>
        <v>0</v>
      </c>
      <c r="DL166" t="str">
        <f t="shared" si="394"/>
        <v>0</v>
      </c>
      <c r="DM166" t="str">
        <f t="shared" si="395"/>
        <v>0</v>
      </c>
      <c r="DN166" t="str">
        <f t="shared" si="396"/>
        <v>0</v>
      </c>
      <c r="DO166" t="str">
        <f t="shared" si="397"/>
        <v>0</v>
      </c>
      <c r="DP166" t="str">
        <f t="shared" si="398"/>
        <v>0</v>
      </c>
      <c r="DQ166" t="str">
        <f t="shared" si="399"/>
        <v>0</v>
      </c>
      <c r="DR166" t="str">
        <f t="shared" si="400"/>
        <v>0</v>
      </c>
      <c r="DS166" t="str">
        <f t="shared" si="401"/>
        <v>0</v>
      </c>
      <c r="DT166" t="str">
        <f t="shared" si="402"/>
        <v>0</v>
      </c>
      <c r="DU166" t="str">
        <f t="shared" si="403"/>
        <v>0</v>
      </c>
      <c r="DV166" t="str">
        <f t="shared" si="404"/>
        <v>0</v>
      </c>
      <c r="DW166" t="str">
        <f t="shared" si="405"/>
        <v>0</v>
      </c>
      <c r="DX166" t="str">
        <f t="shared" si="406"/>
        <v>0</v>
      </c>
      <c r="DY166" t="str">
        <f t="shared" si="407"/>
        <v>0</v>
      </c>
      <c r="DZ166" t="str">
        <f t="shared" si="408"/>
        <v>0</v>
      </c>
      <c r="EA166" t="str">
        <f t="shared" si="409"/>
        <v>0</v>
      </c>
      <c r="EB166" t="str">
        <f t="shared" si="410"/>
        <v>0</v>
      </c>
      <c r="EC166" t="str">
        <f t="shared" si="411"/>
        <v>0</v>
      </c>
      <c r="ED166" t="str">
        <f t="shared" si="412"/>
        <v>0</v>
      </c>
      <c r="EE166" t="str">
        <f t="shared" si="413"/>
        <v>0</v>
      </c>
      <c r="EF166" t="str">
        <f t="shared" si="414"/>
        <v>0</v>
      </c>
      <c r="EG166" t="str">
        <f t="shared" si="415"/>
        <v>0</v>
      </c>
      <c r="EH166" t="str">
        <f t="shared" si="416"/>
        <v>0</v>
      </c>
      <c r="EI166" t="str">
        <f t="shared" si="417"/>
        <v>0</v>
      </c>
      <c r="EJ166" t="str">
        <f t="shared" si="418"/>
        <v>0</v>
      </c>
      <c r="EK166" t="str">
        <f t="shared" si="419"/>
        <v>0</v>
      </c>
      <c r="EL166" t="str">
        <f t="shared" si="420"/>
        <v>0</v>
      </c>
      <c r="EM166" t="str">
        <f t="shared" si="421"/>
        <v>0</v>
      </c>
      <c r="EN166" t="str">
        <f t="shared" si="422"/>
        <v>0</v>
      </c>
    </row>
    <row r="167" spans="1:144" ht="39.950000000000003" customHeight="1" x14ac:dyDescent="0.25">
      <c r="A167" t="s">
        <v>300</v>
      </c>
      <c r="C167" t="str">
        <f t="shared" si="423"/>
        <v>0</v>
      </c>
      <c r="D167" t="str">
        <f t="shared" si="285"/>
        <v>0</v>
      </c>
      <c r="E167" t="str">
        <f t="shared" si="286"/>
        <v>0</v>
      </c>
      <c r="F167" t="str">
        <f t="shared" si="287"/>
        <v>0</v>
      </c>
      <c r="G167" t="str">
        <f t="shared" si="288"/>
        <v>0</v>
      </c>
      <c r="H167" t="str">
        <f t="shared" si="289"/>
        <v>0</v>
      </c>
      <c r="I167" t="str">
        <f t="shared" si="290"/>
        <v>0</v>
      </c>
      <c r="J167" t="str">
        <f t="shared" si="291"/>
        <v>0</v>
      </c>
      <c r="K167" t="str">
        <f t="shared" si="292"/>
        <v>0</v>
      </c>
      <c r="L167" t="str">
        <f t="shared" si="293"/>
        <v>0</v>
      </c>
      <c r="M167" t="str">
        <f t="shared" si="294"/>
        <v>0</v>
      </c>
      <c r="N167" t="str">
        <f t="shared" si="295"/>
        <v>0</v>
      </c>
      <c r="O167" t="str">
        <f t="shared" si="296"/>
        <v>0</v>
      </c>
      <c r="P167" t="str">
        <f t="shared" si="297"/>
        <v>0</v>
      </c>
      <c r="Q167" t="str">
        <f t="shared" si="298"/>
        <v>0</v>
      </c>
      <c r="R167" t="str">
        <f t="shared" si="299"/>
        <v>0</v>
      </c>
      <c r="S167" t="str">
        <f t="shared" si="300"/>
        <v>0</v>
      </c>
      <c r="T167" t="str">
        <f t="shared" si="301"/>
        <v>0</v>
      </c>
      <c r="U167" t="str">
        <f t="shared" si="302"/>
        <v>0</v>
      </c>
      <c r="V167" t="str">
        <f t="shared" si="303"/>
        <v>0</v>
      </c>
      <c r="W167" t="str">
        <f t="shared" si="304"/>
        <v>0</v>
      </c>
      <c r="X167" t="str">
        <f t="shared" si="305"/>
        <v>0</v>
      </c>
      <c r="Y167" t="str">
        <f t="shared" si="306"/>
        <v>0</v>
      </c>
      <c r="Z167" t="str">
        <f t="shared" si="307"/>
        <v>0</v>
      </c>
      <c r="AA167" t="str">
        <f t="shared" si="308"/>
        <v>0</v>
      </c>
      <c r="AB167" t="str">
        <f t="shared" si="309"/>
        <v>0</v>
      </c>
      <c r="AC167" t="str">
        <f t="shared" si="310"/>
        <v>0</v>
      </c>
      <c r="AD167" t="str">
        <f t="shared" si="311"/>
        <v>0</v>
      </c>
      <c r="AE167" t="str">
        <f t="shared" si="312"/>
        <v>0</v>
      </c>
      <c r="AF167" t="str">
        <f t="shared" si="313"/>
        <v>0</v>
      </c>
      <c r="AG167" t="str">
        <f t="shared" si="314"/>
        <v>0</v>
      </c>
      <c r="AH167" t="str">
        <f t="shared" si="315"/>
        <v>0</v>
      </c>
      <c r="AI167" t="str">
        <f t="shared" si="316"/>
        <v>0</v>
      </c>
      <c r="AJ167" t="str">
        <f t="shared" si="317"/>
        <v>0</v>
      </c>
      <c r="AK167" t="str">
        <f t="shared" si="318"/>
        <v>0</v>
      </c>
      <c r="AL167" t="str">
        <f t="shared" si="319"/>
        <v>0</v>
      </c>
      <c r="AM167" t="str">
        <f t="shared" si="320"/>
        <v>0</v>
      </c>
      <c r="AN167" t="str">
        <f t="shared" si="321"/>
        <v>0</v>
      </c>
      <c r="AO167" t="str">
        <f t="shared" si="322"/>
        <v>0</v>
      </c>
      <c r="AP167" t="str">
        <f t="shared" si="323"/>
        <v>0</v>
      </c>
      <c r="AQ167" t="str">
        <f t="shared" si="324"/>
        <v>0</v>
      </c>
      <c r="AR167" t="str">
        <f t="shared" si="325"/>
        <v>0</v>
      </c>
      <c r="AS167" t="str">
        <f t="shared" si="326"/>
        <v>0</v>
      </c>
      <c r="AT167" t="str">
        <f t="shared" si="327"/>
        <v>0</v>
      </c>
      <c r="AU167" t="str">
        <f t="shared" si="328"/>
        <v>0</v>
      </c>
      <c r="AV167" t="str">
        <f t="shared" si="329"/>
        <v>0</v>
      </c>
      <c r="AW167" t="str">
        <f t="shared" si="330"/>
        <v>0</v>
      </c>
      <c r="AX167" t="str">
        <f t="shared" si="331"/>
        <v>0</v>
      </c>
      <c r="AY167" t="str">
        <f t="shared" si="332"/>
        <v>0</v>
      </c>
      <c r="AZ167" t="str">
        <f t="shared" si="333"/>
        <v>0</v>
      </c>
      <c r="BA167" t="str">
        <f t="shared" si="334"/>
        <v>0</v>
      </c>
      <c r="BB167" t="str">
        <f t="shared" si="335"/>
        <v>0</v>
      </c>
      <c r="BC167" t="str">
        <f t="shared" si="336"/>
        <v>0</v>
      </c>
      <c r="BD167" t="str">
        <f t="shared" si="337"/>
        <v>0</v>
      </c>
      <c r="BE167" t="str">
        <f t="shared" si="338"/>
        <v>0</v>
      </c>
      <c r="BF167" t="str">
        <f t="shared" si="339"/>
        <v>0</v>
      </c>
      <c r="BG167" t="str">
        <f t="shared" si="340"/>
        <v>0</v>
      </c>
      <c r="BH167" t="str">
        <f t="shared" si="341"/>
        <v>0</v>
      </c>
      <c r="BI167" t="str">
        <f t="shared" si="342"/>
        <v>0</v>
      </c>
      <c r="BJ167" t="str">
        <f t="shared" si="343"/>
        <v>0</v>
      </c>
      <c r="BK167" t="str">
        <f t="shared" si="344"/>
        <v>0</v>
      </c>
      <c r="BL167" t="str">
        <f t="shared" si="345"/>
        <v>0</v>
      </c>
      <c r="BM167" t="str">
        <f t="shared" si="346"/>
        <v>0</v>
      </c>
      <c r="BN167" t="str">
        <f t="shared" si="347"/>
        <v>0</v>
      </c>
      <c r="BO167" t="str">
        <f t="shared" si="348"/>
        <v>0</v>
      </c>
      <c r="BP167" t="str">
        <f t="shared" si="349"/>
        <v>0</v>
      </c>
      <c r="BQ167" t="str">
        <f t="shared" si="350"/>
        <v>0</v>
      </c>
      <c r="BR167" t="str">
        <f t="shared" si="351"/>
        <v>0</v>
      </c>
      <c r="BS167" t="str">
        <f t="shared" si="352"/>
        <v>0</v>
      </c>
      <c r="BT167" t="str">
        <f t="shared" si="353"/>
        <v>0</v>
      </c>
      <c r="BU167" t="str">
        <f t="shared" si="354"/>
        <v>0</v>
      </c>
      <c r="BV167" t="str">
        <f t="shared" si="355"/>
        <v>0</v>
      </c>
      <c r="BW167" t="str">
        <f t="shared" si="356"/>
        <v>0</v>
      </c>
      <c r="BX167" t="str">
        <f t="shared" si="283"/>
        <v>0</v>
      </c>
      <c r="BY167" t="str">
        <f t="shared" si="357"/>
        <v>0</v>
      </c>
      <c r="BZ167" t="str">
        <f t="shared" si="358"/>
        <v>0</v>
      </c>
      <c r="CA167" t="str">
        <f t="shared" si="359"/>
        <v>0</v>
      </c>
      <c r="CB167" t="str">
        <f t="shared" si="360"/>
        <v>0</v>
      </c>
      <c r="CC167" t="str">
        <f t="shared" si="361"/>
        <v>0</v>
      </c>
      <c r="CD167" t="str">
        <f t="shared" si="362"/>
        <v>0</v>
      </c>
      <c r="CE167" t="str">
        <f t="shared" si="363"/>
        <v>0</v>
      </c>
      <c r="CF167" t="str">
        <f t="shared" si="364"/>
        <v>0</v>
      </c>
      <c r="CG167" t="str">
        <f t="shared" si="365"/>
        <v>0</v>
      </c>
      <c r="CH167" t="str">
        <f t="shared" si="366"/>
        <v>0</v>
      </c>
      <c r="CI167" t="str">
        <f t="shared" si="367"/>
        <v>0</v>
      </c>
      <c r="CJ167" t="str">
        <f t="shared" si="368"/>
        <v>0</v>
      </c>
      <c r="CK167" t="str">
        <f t="shared" si="369"/>
        <v>0</v>
      </c>
      <c r="CL167" t="str">
        <f t="shared" si="370"/>
        <v>0</v>
      </c>
      <c r="CM167" t="str">
        <f t="shared" si="371"/>
        <v>0</v>
      </c>
      <c r="CN167" t="str">
        <f t="shared" si="372"/>
        <v>0</v>
      </c>
      <c r="CO167" t="str">
        <f t="shared" si="373"/>
        <v>0</v>
      </c>
      <c r="CP167" t="str">
        <f t="shared" si="374"/>
        <v>0</v>
      </c>
      <c r="CQ167" t="str">
        <f t="shared" si="375"/>
        <v>0</v>
      </c>
      <c r="CR167" t="str">
        <f t="shared" si="376"/>
        <v>0</v>
      </c>
      <c r="CS167" t="str">
        <f t="shared" si="377"/>
        <v>0</v>
      </c>
      <c r="CT167" t="str">
        <f t="shared" si="378"/>
        <v>0</v>
      </c>
      <c r="CU167" t="str">
        <f t="shared" si="379"/>
        <v>0</v>
      </c>
      <c r="CV167" t="str">
        <f t="shared" si="380"/>
        <v>0</v>
      </c>
      <c r="CW167" t="str">
        <f t="shared" si="381"/>
        <v>0</v>
      </c>
      <c r="CX167" t="str">
        <f t="shared" si="382"/>
        <v>0</v>
      </c>
      <c r="CY167" t="str">
        <f t="shared" si="383"/>
        <v>0</v>
      </c>
      <c r="CZ167" t="str">
        <f t="shared" si="384"/>
        <v>0</v>
      </c>
      <c r="DA167" t="str">
        <f t="shared" si="284"/>
        <v>0</v>
      </c>
      <c r="DB167" t="str">
        <f t="shared" si="385"/>
        <v>0</v>
      </c>
      <c r="DC167" t="str">
        <f t="shared" si="386"/>
        <v>0</v>
      </c>
      <c r="DD167" t="str">
        <f t="shared" si="387"/>
        <v>0</v>
      </c>
      <c r="DE167" t="str">
        <f t="shared" si="388"/>
        <v>0</v>
      </c>
      <c r="DF167" t="str">
        <f t="shared" si="389"/>
        <v>0</v>
      </c>
      <c r="DG167" t="str">
        <f t="shared" si="390"/>
        <v>0</v>
      </c>
      <c r="DH167" t="str">
        <f>IF(ISNUMBER(SEARCH("menghindari dorongan fisik,",B167)),"1","0")</f>
        <v>0</v>
      </c>
      <c r="DI167" t="str">
        <f t="shared" si="391"/>
        <v>0</v>
      </c>
      <c r="DJ167" t="str">
        <f t="shared" si="392"/>
        <v>0</v>
      </c>
      <c r="DK167" t="str">
        <f t="shared" si="393"/>
        <v>0</v>
      </c>
      <c r="DL167" t="str">
        <f t="shared" si="394"/>
        <v>0</v>
      </c>
      <c r="DM167" t="str">
        <f t="shared" si="395"/>
        <v>0</v>
      </c>
      <c r="DN167" t="str">
        <f t="shared" si="396"/>
        <v>0</v>
      </c>
      <c r="DO167" t="str">
        <f t="shared" si="397"/>
        <v>0</v>
      </c>
      <c r="DP167" t="str">
        <f t="shared" si="398"/>
        <v>0</v>
      </c>
      <c r="DQ167" t="str">
        <f t="shared" si="399"/>
        <v>0</v>
      </c>
      <c r="DR167" t="str">
        <f t="shared" si="400"/>
        <v>0</v>
      </c>
      <c r="DS167" t="str">
        <f t="shared" si="401"/>
        <v>0</v>
      </c>
      <c r="DT167" t="str">
        <f t="shared" si="402"/>
        <v>0</v>
      </c>
      <c r="DU167" t="str">
        <f t="shared" si="403"/>
        <v>0</v>
      </c>
      <c r="DV167" t="str">
        <f t="shared" si="404"/>
        <v>0</v>
      </c>
      <c r="DW167" t="str">
        <f t="shared" si="405"/>
        <v>0</v>
      </c>
      <c r="DX167" t="str">
        <f t="shared" si="406"/>
        <v>0</v>
      </c>
      <c r="DY167" t="str">
        <f t="shared" si="407"/>
        <v>0</v>
      </c>
      <c r="DZ167" t="str">
        <f t="shared" si="408"/>
        <v>0</v>
      </c>
      <c r="EA167" t="str">
        <f t="shared" si="409"/>
        <v>0</v>
      </c>
      <c r="EB167" t="str">
        <f t="shared" si="410"/>
        <v>0</v>
      </c>
      <c r="EC167" t="str">
        <f t="shared" si="411"/>
        <v>0</v>
      </c>
      <c r="ED167" t="str">
        <f t="shared" si="412"/>
        <v>0</v>
      </c>
      <c r="EE167" t="str">
        <f t="shared" si="413"/>
        <v>0</v>
      </c>
      <c r="EF167" t="str">
        <f t="shared" si="414"/>
        <v>0</v>
      </c>
      <c r="EG167" t="str">
        <f t="shared" si="415"/>
        <v>0</v>
      </c>
      <c r="EH167" t="str">
        <f t="shared" si="416"/>
        <v>0</v>
      </c>
      <c r="EI167" t="str">
        <f t="shared" si="417"/>
        <v>0</v>
      </c>
      <c r="EJ167" t="str">
        <f t="shared" si="418"/>
        <v>0</v>
      </c>
      <c r="EK167" t="str">
        <f t="shared" si="419"/>
        <v>0</v>
      </c>
      <c r="EL167" t="str">
        <f t="shared" si="420"/>
        <v>0</v>
      </c>
      <c r="EM167" t="str">
        <f t="shared" si="421"/>
        <v>0</v>
      </c>
      <c r="EN167" t="str">
        <f t="shared" si="422"/>
        <v>0</v>
      </c>
    </row>
    <row r="168" spans="1:144" ht="39.950000000000003" customHeight="1" x14ac:dyDescent="0.25">
      <c r="A168" t="s">
        <v>301</v>
      </c>
      <c r="C168" t="str">
        <f t="shared" si="423"/>
        <v>0</v>
      </c>
      <c r="D168" t="str">
        <f t="shared" si="285"/>
        <v>0</v>
      </c>
      <c r="E168" t="str">
        <f t="shared" si="286"/>
        <v>0</v>
      </c>
      <c r="F168" t="str">
        <f t="shared" si="287"/>
        <v>0</v>
      </c>
      <c r="G168" t="str">
        <f t="shared" si="288"/>
        <v>0</v>
      </c>
      <c r="H168" t="str">
        <f t="shared" si="289"/>
        <v>0</v>
      </c>
      <c r="I168" t="str">
        <f t="shared" si="290"/>
        <v>0</v>
      </c>
      <c r="J168" t="str">
        <f t="shared" si="291"/>
        <v>0</v>
      </c>
      <c r="K168" t="str">
        <f t="shared" si="292"/>
        <v>0</v>
      </c>
      <c r="L168" t="str">
        <f t="shared" si="293"/>
        <v>0</v>
      </c>
      <c r="M168" t="str">
        <f t="shared" si="294"/>
        <v>0</v>
      </c>
      <c r="N168" t="str">
        <f t="shared" si="295"/>
        <v>0</v>
      </c>
      <c r="O168" t="str">
        <f t="shared" si="296"/>
        <v>0</v>
      </c>
      <c r="P168" t="str">
        <f t="shared" si="297"/>
        <v>0</v>
      </c>
      <c r="Q168" t="str">
        <f t="shared" si="298"/>
        <v>0</v>
      </c>
      <c r="R168" t="str">
        <f t="shared" si="299"/>
        <v>0</v>
      </c>
      <c r="S168" t="str">
        <f t="shared" si="300"/>
        <v>0</v>
      </c>
      <c r="T168" t="str">
        <f t="shared" si="301"/>
        <v>0</v>
      </c>
      <c r="U168" t="str">
        <f t="shared" si="302"/>
        <v>0</v>
      </c>
      <c r="V168" t="str">
        <f t="shared" si="303"/>
        <v>0</v>
      </c>
      <c r="W168" t="str">
        <f t="shared" si="304"/>
        <v>0</v>
      </c>
      <c r="X168" t="str">
        <f t="shared" si="305"/>
        <v>0</v>
      </c>
      <c r="Y168" t="str">
        <f t="shared" si="306"/>
        <v>0</v>
      </c>
      <c r="Z168" t="str">
        <f t="shared" si="307"/>
        <v>0</v>
      </c>
      <c r="AA168" t="str">
        <f t="shared" si="308"/>
        <v>0</v>
      </c>
      <c r="AB168" t="str">
        <f t="shared" si="309"/>
        <v>0</v>
      </c>
      <c r="AC168" t="str">
        <f t="shared" si="310"/>
        <v>0</v>
      </c>
      <c r="AD168" t="str">
        <f t="shared" si="311"/>
        <v>0</v>
      </c>
      <c r="AE168" t="str">
        <f t="shared" si="312"/>
        <v>0</v>
      </c>
      <c r="AF168" t="str">
        <f t="shared" si="313"/>
        <v>0</v>
      </c>
      <c r="AG168" t="str">
        <f t="shared" si="314"/>
        <v>0</v>
      </c>
      <c r="AH168" t="str">
        <f t="shared" si="315"/>
        <v>0</v>
      </c>
      <c r="AI168" t="str">
        <f t="shared" si="316"/>
        <v>0</v>
      </c>
      <c r="AJ168" t="str">
        <f t="shared" si="317"/>
        <v>0</v>
      </c>
      <c r="AK168" t="str">
        <f t="shared" si="318"/>
        <v>0</v>
      </c>
      <c r="AL168" t="str">
        <f t="shared" si="319"/>
        <v>0</v>
      </c>
      <c r="AM168" t="str">
        <f t="shared" si="320"/>
        <v>0</v>
      </c>
      <c r="AN168" t="str">
        <f t="shared" si="321"/>
        <v>0</v>
      </c>
      <c r="AO168" t="str">
        <f t="shared" si="322"/>
        <v>0</v>
      </c>
      <c r="AP168" t="str">
        <f t="shared" si="323"/>
        <v>0</v>
      </c>
      <c r="AQ168" t="str">
        <f t="shared" si="324"/>
        <v>0</v>
      </c>
      <c r="AR168" t="str">
        <f t="shared" si="325"/>
        <v>0</v>
      </c>
      <c r="AS168" t="str">
        <f t="shared" si="326"/>
        <v>0</v>
      </c>
      <c r="AT168" t="str">
        <f t="shared" si="327"/>
        <v>0</v>
      </c>
      <c r="AU168" t="str">
        <f t="shared" si="328"/>
        <v>0</v>
      </c>
      <c r="AV168" t="str">
        <f t="shared" si="329"/>
        <v>0</v>
      </c>
      <c r="AW168" t="str">
        <f t="shared" si="330"/>
        <v>0</v>
      </c>
      <c r="AX168" t="str">
        <f t="shared" si="331"/>
        <v>0</v>
      </c>
      <c r="AY168" t="str">
        <f t="shared" si="332"/>
        <v>0</v>
      </c>
      <c r="AZ168" t="str">
        <f t="shared" si="333"/>
        <v>0</v>
      </c>
      <c r="BA168" t="str">
        <f t="shared" si="334"/>
        <v>0</v>
      </c>
      <c r="BB168" t="str">
        <f t="shared" si="335"/>
        <v>0</v>
      </c>
      <c r="BC168" t="str">
        <f t="shared" si="336"/>
        <v>0</v>
      </c>
      <c r="BD168" t="str">
        <f t="shared" si="337"/>
        <v>0</v>
      </c>
      <c r="BE168" t="str">
        <f t="shared" si="338"/>
        <v>0</v>
      </c>
      <c r="BF168" t="str">
        <f t="shared" si="339"/>
        <v>0</v>
      </c>
      <c r="BG168" t="str">
        <f t="shared" si="340"/>
        <v>0</v>
      </c>
      <c r="BH168" t="str">
        <f t="shared" si="341"/>
        <v>0</v>
      </c>
      <c r="BI168" t="str">
        <f t="shared" si="342"/>
        <v>0</v>
      </c>
      <c r="BJ168" t="str">
        <f t="shared" si="343"/>
        <v>0</v>
      </c>
      <c r="BK168" t="str">
        <f t="shared" si="344"/>
        <v>0</v>
      </c>
      <c r="BL168" t="str">
        <f t="shared" si="345"/>
        <v>0</v>
      </c>
      <c r="BM168" t="str">
        <f t="shared" si="346"/>
        <v>0</v>
      </c>
      <c r="BN168" t="str">
        <f t="shared" si="347"/>
        <v>0</v>
      </c>
      <c r="BO168" t="str">
        <f t="shared" si="348"/>
        <v>0</v>
      </c>
      <c r="BP168" t="str">
        <f t="shared" si="349"/>
        <v>0</v>
      </c>
      <c r="BQ168" t="str">
        <f t="shared" si="350"/>
        <v>0</v>
      </c>
      <c r="BR168" t="str">
        <f t="shared" si="351"/>
        <v>0</v>
      </c>
      <c r="BS168" t="str">
        <f t="shared" si="352"/>
        <v>0</v>
      </c>
      <c r="BT168" t="str">
        <f t="shared" si="353"/>
        <v>0</v>
      </c>
      <c r="BU168" t="str">
        <f t="shared" si="354"/>
        <v>0</v>
      </c>
      <c r="BV168" t="str">
        <f t="shared" si="355"/>
        <v>0</v>
      </c>
      <c r="BW168" t="str">
        <f t="shared" si="356"/>
        <v>0</v>
      </c>
      <c r="BX168" t="str">
        <f t="shared" si="283"/>
        <v>0</v>
      </c>
      <c r="BY168" t="str">
        <f t="shared" si="357"/>
        <v>0</v>
      </c>
      <c r="BZ168" t="str">
        <f t="shared" si="358"/>
        <v>0</v>
      </c>
      <c r="CA168" t="str">
        <f t="shared" si="359"/>
        <v>0</v>
      </c>
      <c r="CB168" t="str">
        <f t="shared" si="360"/>
        <v>0</v>
      </c>
      <c r="CC168" t="str">
        <f t="shared" si="361"/>
        <v>0</v>
      </c>
      <c r="CD168" t="str">
        <f t="shared" si="362"/>
        <v>0</v>
      </c>
      <c r="CE168" t="str">
        <f t="shared" si="363"/>
        <v>0</v>
      </c>
      <c r="CF168" t="str">
        <f t="shared" si="364"/>
        <v>0</v>
      </c>
      <c r="CG168" t="str">
        <f t="shared" si="365"/>
        <v>0</v>
      </c>
      <c r="CH168" t="str">
        <f t="shared" si="366"/>
        <v>0</v>
      </c>
      <c r="CI168" t="str">
        <f t="shared" si="367"/>
        <v>0</v>
      </c>
      <c r="CJ168" t="str">
        <f t="shared" si="368"/>
        <v>0</v>
      </c>
      <c r="CK168" t="str">
        <f t="shared" si="369"/>
        <v>0</v>
      </c>
      <c r="CL168" t="str">
        <f t="shared" si="370"/>
        <v>0</v>
      </c>
      <c r="CM168" t="str">
        <f t="shared" si="371"/>
        <v>0</v>
      </c>
      <c r="CN168" t="str">
        <f t="shared" si="372"/>
        <v>0</v>
      </c>
      <c r="CO168" t="str">
        <f t="shared" si="373"/>
        <v>0</v>
      </c>
      <c r="CP168" t="str">
        <f t="shared" si="374"/>
        <v>0</v>
      </c>
      <c r="CQ168" t="str">
        <f t="shared" si="375"/>
        <v>0</v>
      </c>
      <c r="CR168" t="str">
        <f t="shared" si="376"/>
        <v>0</v>
      </c>
      <c r="CS168" t="str">
        <f t="shared" si="377"/>
        <v>0</v>
      </c>
      <c r="CT168" t="str">
        <f t="shared" si="378"/>
        <v>0</v>
      </c>
      <c r="CU168" t="str">
        <f t="shared" si="379"/>
        <v>0</v>
      </c>
      <c r="CV168" t="str">
        <f t="shared" si="380"/>
        <v>0</v>
      </c>
      <c r="CW168" t="str">
        <f t="shared" si="381"/>
        <v>0</v>
      </c>
      <c r="CX168" t="str">
        <f t="shared" si="382"/>
        <v>0</v>
      </c>
      <c r="CY168" t="str">
        <f t="shared" si="383"/>
        <v>0</v>
      </c>
      <c r="CZ168" t="str">
        <f t="shared" si="384"/>
        <v>0</v>
      </c>
      <c r="DA168" t="str">
        <f t="shared" si="284"/>
        <v>0</v>
      </c>
      <c r="DB168" t="str">
        <f t="shared" si="385"/>
        <v>0</v>
      </c>
      <c r="DC168" t="str">
        <f t="shared" si="386"/>
        <v>0</v>
      </c>
      <c r="DD168" t="str">
        <f t="shared" si="387"/>
        <v>0</v>
      </c>
      <c r="DE168" t="str">
        <f t="shared" si="388"/>
        <v>0</v>
      </c>
      <c r="DF168" t="str">
        <f t="shared" si="389"/>
        <v>0</v>
      </c>
      <c r="DG168" t="str">
        <f t="shared" si="390"/>
        <v>0</v>
      </c>
      <c r="DH168" t="str">
        <f>IF(ISNUMBER(SEARCH("menghindari dorongan fisik,",B168)),"1","0")</f>
        <v>0</v>
      </c>
      <c r="DI168" t="str">
        <f t="shared" si="391"/>
        <v>0</v>
      </c>
      <c r="DJ168" t="str">
        <f t="shared" si="392"/>
        <v>0</v>
      </c>
      <c r="DK168" t="str">
        <f t="shared" si="393"/>
        <v>0</v>
      </c>
      <c r="DL168" t="str">
        <f t="shared" si="394"/>
        <v>0</v>
      </c>
      <c r="DM168" t="str">
        <f t="shared" si="395"/>
        <v>0</v>
      </c>
      <c r="DN168" t="str">
        <f t="shared" si="396"/>
        <v>0</v>
      </c>
      <c r="DO168" t="str">
        <f t="shared" si="397"/>
        <v>0</v>
      </c>
      <c r="DP168" t="str">
        <f t="shared" si="398"/>
        <v>0</v>
      </c>
      <c r="DQ168" t="str">
        <f t="shared" si="399"/>
        <v>0</v>
      </c>
      <c r="DR168" t="str">
        <f t="shared" si="400"/>
        <v>0</v>
      </c>
      <c r="DS168" t="str">
        <f t="shared" si="401"/>
        <v>0</v>
      </c>
      <c r="DT168" t="str">
        <f t="shared" si="402"/>
        <v>0</v>
      </c>
      <c r="DU168" t="str">
        <f t="shared" si="403"/>
        <v>0</v>
      </c>
      <c r="DV168" t="str">
        <f t="shared" si="404"/>
        <v>0</v>
      </c>
      <c r="DW168" t="str">
        <f t="shared" si="405"/>
        <v>0</v>
      </c>
      <c r="DX168" t="str">
        <f t="shared" si="406"/>
        <v>0</v>
      </c>
      <c r="DY168" t="str">
        <f t="shared" si="407"/>
        <v>0</v>
      </c>
      <c r="DZ168" t="str">
        <f t="shared" si="408"/>
        <v>0</v>
      </c>
      <c r="EA168" t="str">
        <f t="shared" si="409"/>
        <v>0</v>
      </c>
      <c r="EB168" t="str">
        <f t="shared" si="410"/>
        <v>0</v>
      </c>
      <c r="EC168" t="str">
        <f t="shared" si="411"/>
        <v>0</v>
      </c>
      <c r="ED168" t="str">
        <f t="shared" si="412"/>
        <v>0</v>
      </c>
      <c r="EE168" t="str">
        <f t="shared" si="413"/>
        <v>0</v>
      </c>
      <c r="EF168" t="str">
        <f t="shared" si="414"/>
        <v>0</v>
      </c>
      <c r="EG168" t="str">
        <f t="shared" si="415"/>
        <v>0</v>
      </c>
      <c r="EH168" t="str">
        <f t="shared" si="416"/>
        <v>0</v>
      </c>
      <c r="EI168" t="str">
        <f t="shared" si="417"/>
        <v>0</v>
      </c>
      <c r="EJ168" t="str">
        <f t="shared" si="418"/>
        <v>0</v>
      </c>
      <c r="EK168" t="str">
        <f t="shared" si="419"/>
        <v>0</v>
      </c>
      <c r="EL168" t="str">
        <f t="shared" si="420"/>
        <v>0</v>
      </c>
      <c r="EM168" t="str">
        <f t="shared" si="421"/>
        <v>0</v>
      </c>
      <c r="EN168" t="str">
        <f t="shared" si="422"/>
        <v>0</v>
      </c>
    </row>
    <row r="169" spans="1:144" ht="39.950000000000003" customHeight="1" x14ac:dyDescent="0.25">
      <c r="A169" t="s">
        <v>302</v>
      </c>
      <c r="C169" t="str">
        <f t="shared" si="423"/>
        <v>0</v>
      </c>
      <c r="D169" t="str">
        <f t="shared" si="285"/>
        <v>0</v>
      </c>
      <c r="E169" t="str">
        <f t="shared" si="286"/>
        <v>0</v>
      </c>
      <c r="F169" t="str">
        <f t="shared" si="287"/>
        <v>0</v>
      </c>
      <c r="G169" t="str">
        <f t="shared" si="288"/>
        <v>0</v>
      </c>
      <c r="H169" t="str">
        <f t="shared" si="289"/>
        <v>0</v>
      </c>
      <c r="I169" t="str">
        <f t="shared" si="290"/>
        <v>0</v>
      </c>
      <c r="J169" t="str">
        <f t="shared" si="291"/>
        <v>0</v>
      </c>
      <c r="K169" t="str">
        <f t="shared" si="292"/>
        <v>0</v>
      </c>
      <c r="L169" t="str">
        <f t="shared" si="293"/>
        <v>0</v>
      </c>
      <c r="M169" t="str">
        <f t="shared" si="294"/>
        <v>0</v>
      </c>
      <c r="N169" t="str">
        <f t="shared" si="295"/>
        <v>0</v>
      </c>
      <c r="O169" t="str">
        <f t="shared" si="296"/>
        <v>0</v>
      </c>
      <c r="P169" t="str">
        <f t="shared" si="297"/>
        <v>0</v>
      </c>
      <c r="Q169" t="str">
        <f t="shared" si="298"/>
        <v>0</v>
      </c>
      <c r="R169" t="str">
        <f t="shared" si="299"/>
        <v>0</v>
      </c>
      <c r="S169" t="str">
        <f t="shared" si="300"/>
        <v>0</v>
      </c>
      <c r="T169" t="str">
        <f t="shared" si="301"/>
        <v>0</v>
      </c>
      <c r="U169" t="str">
        <f t="shared" si="302"/>
        <v>0</v>
      </c>
      <c r="V169" t="str">
        <f t="shared" si="303"/>
        <v>0</v>
      </c>
      <c r="W169" t="str">
        <f t="shared" si="304"/>
        <v>0</v>
      </c>
      <c r="X169" t="str">
        <f t="shared" si="305"/>
        <v>0</v>
      </c>
      <c r="Y169" t="str">
        <f t="shared" si="306"/>
        <v>0</v>
      </c>
      <c r="Z169" t="str">
        <f t="shared" si="307"/>
        <v>0</v>
      </c>
      <c r="AA169" t="str">
        <f t="shared" si="308"/>
        <v>0</v>
      </c>
      <c r="AB169" t="str">
        <f t="shared" si="309"/>
        <v>0</v>
      </c>
      <c r="AC169" t="str">
        <f t="shared" si="310"/>
        <v>0</v>
      </c>
      <c r="AD169" t="str">
        <f t="shared" si="311"/>
        <v>0</v>
      </c>
      <c r="AE169" t="str">
        <f t="shared" si="312"/>
        <v>0</v>
      </c>
      <c r="AF169" t="str">
        <f t="shared" si="313"/>
        <v>0</v>
      </c>
      <c r="AG169" t="str">
        <f t="shared" si="314"/>
        <v>0</v>
      </c>
      <c r="AH169" t="str">
        <f t="shared" si="315"/>
        <v>0</v>
      </c>
      <c r="AI169" t="str">
        <f t="shared" si="316"/>
        <v>0</v>
      </c>
      <c r="AJ169" t="str">
        <f t="shared" si="317"/>
        <v>0</v>
      </c>
      <c r="AK169" t="str">
        <f t="shared" si="318"/>
        <v>0</v>
      </c>
      <c r="AL169" t="str">
        <f t="shared" si="319"/>
        <v>0</v>
      </c>
      <c r="AM169" t="str">
        <f t="shared" si="320"/>
        <v>0</v>
      </c>
      <c r="AN169" t="str">
        <f t="shared" si="321"/>
        <v>0</v>
      </c>
      <c r="AO169" t="str">
        <f t="shared" si="322"/>
        <v>0</v>
      </c>
      <c r="AP169" t="str">
        <f t="shared" si="323"/>
        <v>0</v>
      </c>
      <c r="AQ169" t="str">
        <f t="shared" si="324"/>
        <v>0</v>
      </c>
      <c r="AR169" t="str">
        <f t="shared" si="325"/>
        <v>0</v>
      </c>
      <c r="AS169" t="str">
        <f t="shared" si="326"/>
        <v>0</v>
      </c>
      <c r="AT169" t="str">
        <f t="shared" si="327"/>
        <v>0</v>
      </c>
      <c r="AU169" t="str">
        <f t="shared" si="328"/>
        <v>0</v>
      </c>
      <c r="AV169" t="str">
        <f t="shared" si="329"/>
        <v>0</v>
      </c>
      <c r="AW169" t="str">
        <f t="shared" si="330"/>
        <v>0</v>
      </c>
      <c r="AX169" t="str">
        <f t="shared" si="331"/>
        <v>0</v>
      </c>
      <c r="AY169" t="str">
        <f t="shared" si="332"/>
        <v>0</v>
      </c>
      <c r="AZ169" t="str">
        <f t="shared" si="333"/>
        <v>0</v>
      </c>
      <c r="BA169" t="str">
        <f t="shared" si="334"/>
        <v>0</v>
      </c>
      <c r="BB169" t="str">
        <f t="shared" si="335"/>
        <v>0</v>
      </c>
      <c r="BC169" t="str">
        <f t="shared" si="336"/>
        <v>0</v>
      </c>
      <c r="BD169" t="str">
        <f t="shared" si="337"/>
        <v>0</v>
      </c>
      <c r="BE169" t="str">
        <f t="shared" si="338"/>
        <v>0</v>
      </c>
      <c r="BF169" t="str">
        <f t="shared" si="339"/>
        <v>0</v>
      </c>
      <c r="BG169" t="str">
        <f t="shared" si="340"/>
        <v>0</v>
      </c>
      <c r="BH169" t="str">
        <f t="shared" si="341"/>
        <v>0</v>
      </c>
      <c r="BI169" t="str">
        <f t="shared" si="342"/>
        <v>0</v>
      </c>
      <c r="BJ169" t="str">
        <f t="shared" si="343"/>
        <v>0</v>
      </c>
      <c r="BK169" t="str">
        <f t="shared" si="344"/>
        <v>0</v>
      </c>
      <c r="BL169" t="str">
        <f t="shared" si="345"/>
        <v>0</v>
      </c>
      <c r="BM169" t="str">
        <f t="shared" si="346"/>
        <v>0</v>
      </c>
      <c r="BN169" t="str">
        <f t="shared" si="347"/>
        <v>0</v>
      </c>
      <c r="BO169" t="str">
        <f t="shared" si="348"/>
        <v>0</v>
      </c>
      <c r="BP169" t="str">
        <f t="shared" si="349"/>
        <v>0</v>
      </c>
      <c r="BQ169" t="str">
        <f t="shared" si="350"/>
        <v>0</v>
      </c>
      <c r="BR169" t="str">
        <f t="shared" si="351"/>
        <v>0</v>
      </c>
      <c r="BS169" t="str">
        <f t="shared" si="352"/>
        <v>0</v>
      </c>
      <c r="BT169" t="str">
        <f t="shared" si="353"/>
        <v>0</v>
      </c>
      <c r="BU169" t="str">
        <f t="shared" si="354"/>
        <v>0</v>
      </c>
      <c r="BV169" t="str">
        <f t="shared" si="355"/>
        <v>0</v>
      </c>
      <c r="BW169" t="str">
        <f t="shared" si="356"/>
        <v>0</v>
      </c>
      <c r="BX169" t="str">
        <f t="shared" si="283"/>
        <v>0</v>
      </c>
      <c r="BY169" t="str">
        <f t="shared" si="357"/>
        <v>0</v>
      </c>
      <c r="BZ169" t="str">
        <f t="shared" si="358"/>
        <v>0</v>
      </c>
      <c r="CA169" t="str">
        <f t="shared" si="359"/>
        <v>0</v>
      </c>
      <c r="CB169" t="str">
        <f t="shared" si="360"/>
        <v>0</v>
      </c>
      <c r="CC169" t="str">
        <f t="shared" si="361"/>
        <v>0</v>
      </c>
      <c r="CD169" t="str">
        <f t="shared" si="362"/>
        <v>0</v>
      </c>
      <c r="CE169" t="str">
        <f t="shared" si="363"/>
        <v>0</v>
      </c>
      <c r="CF169" t="str">
        <f t="shared" si="364"/>
        <v>0</v>
      </c>
      <c r="CG169" t="str">
        <f t="shared" si="365"/>
        <v>0</v>
      </c>
      <c r="CH169" t="str">
        <f t="shared" si="366"/>
        <v>0</v>
      </c>
      <c r="CI169" t="str">
        <f t="shared" si="367"/>
        <v>0</v>
      </c>
      <c r="CJ169" t="str">
        <f t="shared" si="368"/>
        <v>0</v>
      </c>
      <c r="CK169" t="str">
        <f t="shared" si="369"/>
        <v>0</v>
      </c>
      <c r="CL169" t="str">
        <f t="shared" si="370"/>
        <v>0</v>
      </c>
      <c r="CM169" t="str">
        <f t="shared" si="371"/>
        <v>0</v>
      </c>
      <c r="CN169" t="str">
        <f t="shared" si="372"/>
        <v>0</v>
      </c>
      <c r="CO169" t="str">
        <f t="shared" si="373"/>
        <v>0</v>
      </c>
      <c r="CP169" t="str">
        <f t="shared" si="374"/>
        <v>0</v>
      </c>
      <c r="CQ169" t="str">
        <f t="shared" si="375"/>
        <v>0</v>
      </c>
      <c r="CR169" t="str">
        <f t="shared" si="376"/>
        <v>0</v>
      </c>
      <c r="CS169" t="str">
        <f t="shared" si="377"/>
        <v>0</v>
      </c>
      <c r="CT169" t="str">
        <f t="shared" si="378"/>
        <v>0</v>
      </c>
      <c r="CU169" t="str">
        <f t="shared" si="379"/>
        <v>0</v>
      </c>
      <c r="CV169" t="str">
        <f t="shared" si="380"/>
        <v>0</v>
      </c>
      <c r="CW169" t="str">
        <f t="shared" si="381"/>
        <v>0</v>
      </c>
      <c r="CX169" t="str">
        <f t="shared" si="382"/>
        <v>0</v>
      </c>
      <c r="CY169" t="str">
        <f t="shared" si="383"/>
        <v>0</v>
      </c>
      <c r="CZ169" t="str">
        <f t="shared" si="384"/>
        <v>0</v>
      </c>
      <c r="DA169" t="str">
        <f t="shared" si="284"/>
        <v>0</v>
      </c>
      <c r="DB169" t="str">
        <f t="shared" si="385"/>
        <v>0</v>
      </c>
      <c r="DC169" t="str">
        <f t="shared" si="386"/>
        <v>0</v>
      </c>
      <c r="DD169" t="str">
        <f t="shared" si="387"/>
        <v>0</v>
      </c>
      <c r="DE169" t="str">
        <f t="shared" si="388"/>
        <v>0</v>
      </c>
      <c r="DF169" t="str">
        <f t="shared" si="389"/>
        <v>0</v>
      </c>
      <c r="DG169" t="str">
        <f t="shared" si="390"/>
        <v>0</v>
      </c>
      <c r="DH169" t="str">
        <f>IF(ISNUMBER(SEARCH("menghindari dorongan fisik,",B169)),"1","0")</f>
        <v>0</v>
      </c>
      <c r="DI169" t="str">
        <f t="shared" si="391"/>
        <v>0</v>
      </c>
      <c r="DJ169" t="str">
        <f t="shared" si="392"/>
        <v>0</v>
      </c>
      <c r="DK169" t="str">
        <f t="shared" si="393"/>
        <v>0</v>
      </c>
      <c r="DL169" t="str">
        <f t="shared" si="394"/>
        <v>0</v>
      </c>
      <c r="DM169" t="str">
        <f t="shared" si="395"/>
        <v>0</v>
      </c>
      <c r="DN169" t="str">
        <f t="shared" si="396"/>
        <v>0</v>
      </c>
      <c r="DO169" t="str">
        <f t="shared" si="397"/>
        <v>0</v>
      </c>
      <c r="DP169" t="str">
        <f t="shared" si="398"/>
        <v>0</v>
      </c>
      <c r="DQ169" t="str">
        <f t="shared" si="399"/>
        <v>0</v>
      </c>
      <c r="DR169" t="str">
        <f t="shared" si="400"/>
        <v>0</v>
      </c>
      <c r="DS169" t="str">
        <f t="shared" si="401"/>
        <v>0</v>
      </c>
      <c r="DT169" t="str">
        <f t="shared" si="402"/>
        <v>0</v>
      </c>
      <c r="DU169" t="str">
        <f t="shared" si="403"/>
        <v>0</v>
      </c>
      <c r="DV169" t="str">
        <f t="shared" si="404"/>
        <v>0</v>
      </c>
      <c r="DW169" t="str">
        <f t="shared" si="405"/>
        <v>0</v>
      </c>
      <c r="DX169" t="str">
        <f t="shared" si="406"/>
        <v>0</v>
      </c>
      <c r="DY169" t="str">
        <f t="shared" si="407"/>
        <v>0</v>
      </c>
      <c r="DZ169" t="str">
        <f t="shared" si="408"/>
        <v>0</v>
      </c>
      <c r="EA169" t="str">
        <f t="shared" si="409"/>
        <v>0</v>
      </c>
      <c r="EB169" t="str">
        <f t="shared" si="410"/>
        <v>0</v>
      </c>
      <c r="EC169" t="str">
        <f t="shared" si="411"/>
        <v>0</v>
      </c>
      <c r="ED169" t="str">
        <f t="shared" si="412"/>
        <v>0</v>
      </c>
      <c r="EE169" t="str">
        <f t="shared" si="413"/>
        <v>0</v>
      </c>
      <c r="EF169" t="str">
        <f t="shared" si="414"/>
        <v>0</v>
      </c>
      <c r="EG169" t="str">
        <f t="shared" si="415"/>
        <v>0</v>
      </c>
      <c r="EH169" t="str">
        <f t="shared" si="416"/>
        <v>0</v>
      </c>
      <c r="EI169" t="str">
        <f t="shared" si="417"/>
        <v>0</v>
      </c>
      <c r="EJ169" t="str">
        <f t="shared" si="418"/>
        <v>0</v>
      </c>
      <c r="EK169" t="str">
        <f t="shared" si="419"/>
        <v>0</v>
      </c>
      <c r="EL169" t="str">
        <f t="shared" si="420"/>
        <v>0</v>
      </c>
      <c r="EM169" t="str">
        <f t="shared" si="421"/>
        <v>0</v>
      </c>
      <c r="EN169" t="str">
        <f t="shared" si="422"/>
        <v>0</v>
      </c>
    </row>
    <row r="170" spans="1:144" ht="39.950000000000003" customHeight="1" x14ac:dyDescent="0.25">
      <c r="A170" t="s">
        <v>303</v>
      </c>
      <c r="C170" t="str">
        <f t="shared" si="423"/>
        <v>0</v>
      </c>
      <c r="D170" t="str">
        <f t="shared" si="285"/>
        <v>0</v>
      </c>
      <c r="E170" t="str">
        <f t="shared" si="286"/>
        <v>0</v>
      </c>
      <c r="F170" t="str">
        <f t="shared" si="287"/>
        <v>0</v>
      </c>
      <c r="G170" t="str">
        <f t="shared" si="288"/>
        <v>0</v>
      </c>
      <c r="H170" t="str">
        <f t="shared" si="289"/>
        <v>0</v>
      </c>
      <c r="I170" t="str">
        <f t="shared" si="290"/>
        <v>0</v>
      </c>
      <c r="J170" t="str">
        <f t="shared" si="291"/>
        <v>0</v>
      </c>
      <c r="K170" t="str">
        <f t="shared" si="292"/>
        <v>0</v>
      </c>
      <c r="L170" t="str">
        <f t="shared" si="293"/>
        <v>0</v>
      </c>
      <c r="M170" t="str">
        <f t="shared" si="294"/>
        <v>0</v>
      </c>
      <c r="N170" t="str">
        <f t="shared" si="295"/>
        <v>0</v>
      </c>
      <c r="O170" t="str">
        <f t="shared" si="296"/>
        <v>0</v>
      </c>
      <c r="P170" t="str">
        <f t="shared" si="297"/>
        <v>0</v>
      </c>
      <c r="Q170" t="str">
        <f t="shared" si="298"/>
        <v>0</v>
      </c>
      <c r="R170" t="str">
        <f t="shared" si="299"/>
        <v>0</v>
      </c>
      <c r="S170" t="str">
        <f t="shared" si="300"/>
        <v>0</v>
      </c>
      <c r="T170" t="str">
        <f t="shared" si="301"/>
        <v>0</v>
      </c>
      <c r="U170" t="str">
        <f t="shared" si="302"/>
        <v>0</v>
      </c>
      <c r="V170" t="str">
        <f t="shared" si="303"/>
        <v>0</v>
      </c>
      <c r="W170" t="str">
        <f t="shared" si="304"/>
        <v>0</v>
      </c>
      <c r="X170" t="str">
        <f t="shared" si="305"/>
        <v>0</v>
      </c>
      <c r="Y170" t="str">
        <f t="shared" si="306"/>
        <v>0</v>
      </c>
      <c r="Z170" t="str">
        <f t="shared" si="307"/>
        <v>0</v>
      </c>
      <c r="AA170" t="str">
        <f t="shared" si="308"/>
        <v>0</v>
      </c>
      <c r="AB170" t="str">
        <f t="shared" si="309"/>
        <v>0</v>
      </c>
      <c r="AC170" t="str">
        <f t="shared" si="310"/>
        <v>0</v>
      </c>
      <c r="AD170" t="str">
        <f t="shared" si="311"/>
        <v>0</v>
      </c>
      <c r="AE170" t="str">
        <f t="shared" si="312"/>
        <v>0</v>
      </c>
      <c r="AF170" t="str">
        <f t="shared" si="313"/>
        <v>0</v>
      </c>
      <c r="AG170" t="str">
        <f t="shared" si="314"/>
        <v>0</v>
      </c>
      <c r="AH170" t="str">
        <f t="shared" si="315"/>
        <v>0</v>
      </c>
      <c r="AI170" t="str">
        <f t="shared" si="316"/>
        <v>0</v>
      </c>
      <c r="AJ170" t="str">
        <f t="shared" si="317"/>
        <v>0</v>
      </c>
      <c r="AK170" t="str">
        <f t="shared" si="318"/>
        <v>0</v>
      </c>
      <c r="AL170" t="str">
        <f t="shared" si="319"/>
        <v>0</v>
      </c>
      <c r="AM170" t="str">
        <f t="shared" si="320"/>
        <v>0</v>
      </c>
      <c r="AN170" t="str">
        <f t="shared" si="321"/>
        <v>0</v>
      </c>
      <c r="AO170" t="str">
        <f t="shared" si="322"/>
        <v>0</v>
      </c>
      <c r="AP170" t="str">
        <f t="shared" si="323"/>
        <v>0</v>
      </c>
      <c r="AQ170" t="str">
        <f t="shared" si="324"/>
        <v>0</v>
      </c>
      <c r="AR170" t="str">
        <f t="shared" si="325"/>
        <v>0</v>
      </c>
      <c r="AS170" t="str">
        <f t="shared" si="326"/>
        <v>0</v>
      </c>
      <c r="AT170" t="str">
        <f t="shared" si="327"/>
        <v>0</v>
      </c>
      <c r="AU170" t="str">
        <f t="shared" si="328"/>
        <v>0</v>
      </c>
      <c r="AV170" t="str">
        <f t="shared" si="329"/>
        <v>0</v>
      </c>
      <c r="AW170" t="str">
        <f t="shared" si="330"/>
        <v>0</v>
      </c>
      <c r="AX170" t="str">
        <f t="shared" si="331"/>
        <v>0</v>
      </c>
      <c r="AY170" t="str">
        <f t="shared" si="332"/>
        <v>0</v>
      </c>
      <c r="AZ170" t="str">
        <f t="shared" si="333"/>
        <v>0</v>
      </c>
      <c r="BA170" t="str">
        <f t="shared" si="334"/>
        <v>0</v>
      </c>
      <c r="BB170" t="str">
        <f t="shared" si="335"/>
        <v>0</v>
      </c>
      <c r="BC170" t="str">
        <f t="shared" si="336"/>
        <v>0</v>
      </c>
      <c r="BD170" t="str">
        <f t="shared" si="337"/>
        <v>0</v>
      </c>
      <c r="BE170" t="str">
        <f t="shared" si="338"/>
        <v>0</v>
      </c>
      <c r="BF170" t="str">
        <f t="shared" si="339"/>
        <v>0</v>
      </c>
      <c r="BG170" t="str">
        <f t="shared" si="340"/>
        <v>0</v>
      </c>
      <c r="BH170" t="str">
        <f t="shared" si="341"/>
        <v>0</v>
      </c>
      <c r="BI170" t="str">
        <f t="shared" si="342"/>
        <v>0</v>
      </c>
      <c r="BJ170" t="str">
        <f t="shared" si="343"/>
        <v>0</v>
      </c>
      <c r="BK170" t="str">
        <f t="shared" si="344"/>
        <v>0</v>
      </c>
      <c r="BL170" t="str">
        <f t="shared" si="345"/>
        <v>0</v>
      </c>
      <c r="BM170" t="str">
        <f t="shared" si="346"/>
        <v>0</v>
      </c>
      <c r="BN170" t="str">
        <f t="shared" si="347"/>
        <v>0</v>
      </c>
      <c r="BO170" t="str">
        <f t="shared" si="348"/>
        <v>0</v>
      </c>
      <c r="BP170" t="str">
        <f t="shared" si="349"/>
        <v>0</v>
      </c>
      <c r="BQ170" t="str">
        <f t="shared" si="350"/>
        <v>0</v>
      </c>
      <c r="BR170" t="str">
        <f t="shared" si="351"/>
        <v>0</v>
      </c>
      <c r="BS170" t="str">
        <f t="shared" si="352"/>
        <v>0</v>
      </c>
      <c r="BT170" t="str">
        <f t="shared" si="353"/>
        <v>0</v>
      </c>
      <c r="BU170" t="str">
        <f t="shared" si="354"/>
        <v>0</v>
      </c>
      <c r="BV170" t="str">
        <f t="shared" si="355"/>
        <v>0</v>
      </c>
      <c r="BW170" t="str">
        <f t="shared" si="356"/>
        <v>0</v>
      </c>
      <c r="BX170" t="str">
        <f t="shared" si="283"/>
        <v>0</v>
      </c>
      <c r="BY170" t="str">
        <f t="shared" si="357"/>
        <v>0</v>
      </c>
      <c r="BZ170" t="str">
        <f t="shared" si="358"/>
        <v>0</v>
      </c>
      <c r="CA170" t="str">
        <f t="shared" si="359"/>
        <v>0</v>
      </c>
      <c r="CB170" t="str">
        <f t="shared" si="360"/>
        <v>0</v>
      </c>
      <c r="CC170" t="str">
        <f t="shared" si="361"/>
        <v>0</v>
      </c>
      <c r="CD170" t="str">
        <f t="shared" si="362"/>
        <v>0</v>
      </c>
      <c r="CE170" t="str">
        <f t="shared" si="363"/>
        <v>0</v>
      </c>
      <c r="CF170" t="str">
        <f t="shared" si="364"/>
        <v>0</v>
      </c>
      <c r="CG170" t="str">
        <f t="shared" si="365"/>
        <v>0</v>
      </c>
      <c r="CH170" t="str">
        <f t="shared" si="366"/>
        <v>0</v>
      </c>
      <c r="CI170" t="str">
        <f t="shared" si="367"/>
        <v>0</v>
      </c>
      <c r="CJ170" t="str">
        <f t="shared" si="368"/>
        <v>0</v>
      </c>
      <c r="CK170" t="str">
        <f t="shared" si="369"/>
        <v>0</v>
      </c>
      <c r="CL170" t="str">
        <f t="shared" si="370"/>
        <v>0</v>
      </c>
      <c r="CM170" t="str">
        <f t="shared" si="371"/>
        <v>0</v>
      </c>
      <c r="CN170" t="str">
        <f t="shared" si="372"/>
        <v>0</v>
      </c>
      <c r="CO170" t="str">
        <f t="shared" si="373"/>
        <v>0</v>
      </c>
      <c r="CP170" t="str">
        <f t="shared" si="374"/>
        <v>0</v>
      </c>
      <c r="CQ170" t="str">
        <f t="shared" si="375"/>
        <v>0</v>
      </c>
      <c r="CR170" t="str">
        <f t="shared" si="376"/>
        <v>0</v>
      </c>
      <c r="CS170" t="str">
        <f t="shared" si="377"/>
        <v>0</v>
      </c>
      <c r="CT170" t="str">
        <f t="shared" si="378"/>
        <v>0</v>
      </c>
      <c r="CU170" t="str">
        <f t="shared" si="379"/>
        <v>0</v>
      </c>
      <c r="CV170" t="str">
        <f t="shared" si="380"/>
        <v>0</v>
      </c>
      <c r="CW170" t="str">
        <f t="shared" si="381"/>
        <v>0</v>
      </c>
      <c r="CX170" t="str">
        <f t="shared" si="382"/>
        <v>0</v>
      </c>
      <c r="CY170" t="str">
        <f t="shared" si="383"/>
        <v>0</v>
      </c>
      <c r="CZ170" t="str">
        <f t="shared" si="384"/>
        <v>0</v>
      </c>
      <c r="DA170" t="str">
        <f t="shared" si="284"/>
        <v>0</v>
      </c>
      <c r="DB170" t="str">
        <f t="shared" si="385"/>
        <v>0</v>
      </c>
      <c r="DC170" t="str">
        <f t="shared" si="386"/>
        <v>0</v>
      </c>
      <c r="DD170" t="str">
        <f t="shared" si="387"/>
        <v>0</v>
      </c>
      <c r="DE170" t="str">
        <f t="shared" si="388"/>
        <v>0</v>
      </c>
      <c r="DF170" t="str">
        <f t="shared" si="389"/>
        <v>0</v>
      </c>
      <c r="DG170" t="str">
        <f t="shared" si="390"/>
        <v>0</v>
      </c>
      <c r="DH170" t="str">
        <f>IF(ISNUMBER(SEARCH("menghindari dorongan fisik,",B170)),"1","0")</f>
        <v>0</v>
      </c>
      <c r="DI170" t="str">
        <f t="shared" si="391"/>
        <v>0</v>
      </c>
      <c r="DJ170" t="str">
        <f t="shared" si="392"/>
        <v>0</v>
      </c>
      <c r="DK170" t="str">
        <f t="shared" si="393"/>
        <v>0</v>
      </c>
      <c r="DL170" t="str">
        <f t="shared" si="394"/>
        <v>0</v>
      </c>
      <c r="DM170" t="str">
        <f t="shared" si="395"/>
        <v>0</v>
      </c>
      <c r="DN170" t="str">
        <f t="shared" si="396"/>
        <v>0</v>
      </c>
      <c r="DO170" t="str">
        <f t="shared" si="397"/>
        <v>0</v>
      </c>
      <c r="DP170" t="str">
        <f t="shared" si="398"/>
        <v>0</v>
      </c>
      <c r="DQ170" t="str">
        <f t="shared" si="399"/>
        <v>0</v>
      </c>
      <c r="DR170" t="str">
        <f t="shared" si="400"/>
        <v>0</v>
      </c>
      <c r="DS170" t="str">
        <f t="shared" si="401"/>
        <v>0</v>
      </c>
      <c r="DT170" t="str">
        <f t="shared" si="402"/>
        <v>0</v>
      </c>
      <c r="DU170" t="str">
        <f t="shared" si="403"/>
        <v>0</v>
      </c>
      <c r="DV170" t="str">
        <f t="shared" si="404"/>
        <v>0</v>
      </c>
      <c r="DW170" t="str">
        <f t="shared" si="405"/>
        <v>0</v>
      </c>
      <c r="DX170" t="str">
        <f t="shared" si="406"/>
        <v>0</v>
      </c>
      <c r="DY170" t="str">
        <f t="shared" si="407"/>
        <v>0</v>
      </c>
      <c r="DZ170" t="str">
        <f t="shared" si="408"/>
        <v>0</v>
      </c>
      <c r="EA170" t="str">
        <f t="shared" si="409"/>
        <v>0</v>
      </c>
      <c r="EB170" t="str">
        <f t="shared" si="410"/>
        <v>0</v>
      </c>
      <c r="EC170" t="str">
        <f t="shared" si="411"/>
        <v>0</v>
      </c>
      <c r="ED170" t="str">
        <f t="shared" si="412"/>
        <v>0</v>
      </c>
      <c r="EE170" t="str">
        <f t="shared" si="413"/>
        <v>0</v>
      </c>
      <c r="EF170" t="str">
        <f t="shared" si="414"/>
        <v>0</v>
      </c>
      <c r="EG170" t="str">
        <f t="shared" si="415"/>
        <v>0</v>
      </c>
      <c r="EH170" t="str">
        <f t="shared" si="416"/>
        <v>0</v>
      </c>
      <c r="EI170" t="str">
        <f t="shared" si="417"/>
        <v>0</v>
      </c>
      <c r="EJ170" t="str">
        <f t="shared" si="418"/>
        <v>0</v>
      </c>
      <c r="EK170" t="str">
        <f t="shared" si="419"/>
        <v>0</v>
      </c>
      <c r="EL170" t="str">
        <f t="shared" si="420"/>
        <v>0</v>
      </c>
      <c r="EM170" t="str">
        <f t="shared" si="421"/>
        <v>0</v>
      </c>
      <c r="EN170" t="str">
        <f t="shared" si="422"/>
        <v>0</v>
      </c>
    </row>
    <row r="171" spans="1:144" ht="39.950000000000003" customHeight="1" x14ac:dyDescent="0.25">
      <c r="A171" t="s">
        <v>304</v>
      </c>
      <c r="C171" t="str">
        <f t="shared" si="423"/>
        <v>0</v>
      </c>
      <c r="D171" t="str">
        <f t="shared" si="285"/>
        <v>0</v>
      </c>
      <c r="E171" t="str">
        <f t="shared" si="286"/>
        <v>0</v>
      </c>
      <c r="F171" t="str">
        <f t="shared" si="287"/>
        <v>0</v>
      </c>
      <c r="G171" t="str">
        <f t="shared" si="288"/>
        <v>0</v>
      </c>
      <c r="H171" t="str">
        <f t="shared" si="289"/>
        <v>0</v>
      </c>
      <c r="I171" t="str">
        <f t="shared" si="290"/>
        <v>0</v>
      </c>
      <c r="J171" t="str">
        <f t="shared" si="291"/>
        <v>0</v>
      </c>
      <c r="K171" t="str">
        <f t="shared" si="292"/>
        <v>0</v>
      </c>
      <c r="L171" t="str">
        <f t="shared" si="293"/>
        <v>0</v>
      </c>
      <c r="M171" t="str">
        <f t="shared" si="294"/>
        <v>0</v>
      </c>
      <c r="N171" t="str">
        <f t="shared" si="295"/>
        <v>0</v>
      </c>
      <c r="O171" t="str">
        <f t="shared" si="296"/>
        <v>0</v>
      </c>
      <c r="P171" t="str">
        <f t="shared" si="297"/>
        <v>0</v>
      </c>
      <c r="Q171" t="str">
        <f t="shared" si="298"/>
        <v>0</v>
      </c>
      <c r="R171" t="str">
        <f t="shared" si="299"/>
        <v>0</v>
      </c>
      <c r="S171" t="str">
        <f t="shared" si="300"/>
        <v>0</v>
      </c>
      <c r="T171" t="str">
        <f t="shared" si="301"/>
        <v>0</v>
      </c>
      <c r="U171" t="str">
        <f t="shared" si="302"/>
        <v>0</v>
      </c>
      <c r="V171" t="str">
        <f t="shared" si="303"/>
        <v>0</v>
      </c>
      <c r="W171" t="str">
        <f t="shared" si="304"/>
        <v>0</v>
      </c>
      <c r="X171" t="str">
        <f t="shared" si="305"/>
        <v>0</v>
      </c>
      <c r="Y171" t="str">
        <f t="shared" si="306"/>
        <v>0</v>
      </c>
      <c r="Z171" t="str">
        <f t="shared" si="307"/>
        <v>0</v>
      </c>
      <c r="AA171" t="str">
        <f t="shared" si="308"/>
        <v>0</v>
      </c>
      <c r="AB171" t="str">
        <f t="shared" si="309"/>
        <v>0</v>
      </c>
      <c r="AC171" t="str">
        <f t="shared" si="310"/>
        <v>0</v>
      </c>
      <c r="AD171" t="str">
        <f t="shared" si="311"/>
        <v>0</v>
      </c>
      <c r="AE171" t="str">
        <f t="shared" si="312"/>
        <v>0</v>
      </c>
      <c r="AF171" t="str">
        <f t="shared" si="313"/>
        <v>0</v>
      </c>
      <c r="AG171" t="str">
        <f t="shared" si="314"/>
        <v>0</v>
      </c>
      <c r="AH171" t="str">
        <f t="shared" si="315"/>
        <v>0</v>
      </c>
      <c r="AI171" t="str">
        <f t="shared" si="316"/>
        <v>0</v>
      </c>
      <c r="AJ171" t="str">
        <f t="shared" si="317"/>
        <v>0</v>
      </c>
      <c r="AK171" t="str">
        <f t="shared" si="318"/>
        <v>0</v>
      </c>
      <c r="AL171" t="str">
        <f t="shared" si="319"/>
        <v>0</v>
      </c>
      <c r="AM171" t="str">
        <f t="shared" si="320"/>
        <v>0</v>
      </c>
      <c r="AN171" t="str">
        <f t="shared" si="321"/>
        <v>0</v>
      </c>
      <c r="AO171" t="str">
        <f t="shared" si="322"/>
        <v>0</v>
      </c>
      <c r="AP171" t="str">
        <f t="shared" si="323"/>
        <v>0</v>
      </c>
      <c r="AQ171" t="str">
        <f t="shared" si="324"/>
        <v>0</v>
      </c>
      <c r="AR171" t="str">
        <f t="shared" si="325"/>
        <v>0</v>
      </c>
      <c r="AS171" t="str">
        <f t="shared" si="326"/>
        <v>0</v>
      </c>
      <c r="AT171" t="str">
        <f t="shared" si="327"/>
        <v>0</v>
      </c>
      <c r="AU171" t="str">
        <f t="shared" si="328"/>
        <v>0</v>
      </c>
      <c r="AV171" t="str">
        <f t="shared" si="329"/>
        <v>0</v>
      </c>
      <c r="AW171" t="str">
        <f t="shared" si="330"/>
        <v>0</v>
      </c>
      <c r="AX171" t="str">
        <f t="shared" si="331"/>
        <v>0</v>
      </c>
      <c r="AY171" t="str">
        <f t="shared" si="332"/>
        <v>0</v>
      </c>
      <c r="AZ171" t="str">
        <f t="shared" si="333"/>
        <v>0</v>
      </c>
      <c r="BA171" t="str">
        <f t="shared" si="334"/>
        <v>0</v>
      </c>
      <c r="BB171" t="str">
        <f t="shared" si="335"/>
        <v>0</v>
      </c>
      <c r="BC171" t="str">
        <f t="shared" si="336"/>
        <v>0</v>
      </c>
      <c r="BD171" t="str">
        <f t="shared" si="337"/>
        <v>0</v>
      </c>
      <c r="BE171" t="str">
        <f t="shared" si="338"/>
        <v>0</v>
      </c>
      <c r="BF171" t="str">
        <f t="shared" si="339"/>
        <v>0</v>
      </c>
      <c r="BG171" t="str">
        <f t="shared" si="340"/>
        <v>0</v>
      </c>
      <c r="BH171" t="str">
        <f t="shared" si="341"/>
        <v>0</v>
      </c>
      <c r="BI171" t="str">
        <f t="shared" si="342"/>
        <v>0</v>
      </c>
      <c r="BJ171" t="str">
        <f t="shared" si="343"/>
        <v>0</v>
      </c>
      <c r="BK171" t="str">
        <f t="shared" si="344"/>
        <v>0</v>
      </c>
      <c r="BL171" t="str">
        <f t="shared" si="345"/>
        <v>0</v>
      </c>
      <c r="BM171" t="str">
        <f t="shared" si="346"/>
        <v>0</v>
      </c>
      <c r="BN171" t="str">
        <f t="shared" si="347"/>
        <v>0</v>
      </c>
      <c r="BO171" t="str">
        <f t="shared" si="348"/>
        <v>0</v>
      </c>
      <c r="BP171" t="str">
        <f t="shared" si="349"/>
        <v>0</v>
      </c>
      <c r="BQ171" t="str">
        <f t="shared" si="350"/>
        <v>0</v>
      </c>
      <c r="BR171" t="str">
        <f t="shared" si="351"/>
        <v>0</v>
      </c>
      <c r="BS171" t="str">
        <f t="shared" si="352"/>
        <v>0</v>
      </c>
      <c r="BT171" t="str">
        <f t="shared" si="353"/>
        <v>0</v>
      </c>
      <c r="BU171" t="str">
        <f t="shared" si="354"/>
        <v>0</v>
      </c>
      <c r="BV171" t="str">
        <f t="shared" si="355"/>
        <v>0</v>
      </c>
      <c r="BW171" t="str">
        <f t="shared" si="356"/>
        <v>0</v>
      </c>
      <c r="BX171" t="str">
        <f t="shared" si="283"/>
        <v>0</v>
      </c>
      <c r="BY171" t="str">
        <f t="shared" si="357"/>
        <v>0</v>
      </c>
      <c r="BZ171" t="str">
        <f t="shared" si="358"/>
        <v>0</v>
      </c>
      <c r="CA171" t="str">
        <f t="shared" si="359"/>
        <v>0</v>
      </c>
      <c r="CB171" t="str">
        <f t="shared" si="360"/>
        <v>0</v>
      </c>
      <c r="CC171" t="str">
        <f t="shared" si="361"/>
        <v>0</v>
      </c>
      <c r="CD171" t="str">
        <f t="shared" si="362"/>
        <v>0</v>
      </c>
      <c r="CE171" t="str">
        <f t="shared" si="363"/>
        <v>0</v>
      </c>
      <c r="CF171" t="str">
        <f t="shared" si="364"/>
        <v>0</v>
      </c>
      <c r="CG171" t="str">
        <f t="shared" si="365"/>
        <v>0</v>
      </c>
      <c r="CH171" t="str">
        <f t="shared" si="366"/>
        <v>0</v>
      </c>
      <c r="CI171" t="str">
        <f t="shared" si="367"/>
        <v>0</v>
      </c>
      <c r="CJ171" t="str">
        <f t="shared" si="368"/>
        <v>0</v>
      </c>
      <c r="CK171" t="str">
        <f t="shared" si="369"/>
        <v>0</v>
      </c>
      <c r="CL171" t="str">
        <f t="shared" si="370"/>
        <v>0</v>
      </c>
      <c r="CM171" t="str">
        <f t="shared" si="371"/>
        <v>0</v>
      </c>
      <c r="CN171" t="str">
        <f t="shared" si="372"/>
        <v>0</v>
      </c>
      <c r="CO171" t="str">
        <f t="shared" si="373"/>
        <v>0</v>
      </c>
      <c r="CP171" t="str">
        <f t="shared" si="374"/>
        <v>0</v>
      </c>
      <c r="CQ171" t="str">
        <f t="shared" si="375"/>
        <v>0</v>
      </c>
      <c r="CR171" t="str">
        <f t="shared" si="376"/>
        <v>0</v>
      </c>
      <c r="CS171" t="str">
        <f t="shared" si="377"/>
        <v>0</v>
      </c>
      <c r="CT171" t="str">
        <f t="shared" si="378"/>
        <v>0</v>
      </c>
      <c r="CU171" t="str">
        <f t="shared" si="379"/>
        <v>0</v>
      </c>
      <c r="CV171" t="str">
        <f t="shared" si="380"/>
        <v>0</v>
      </c>
      <c r="CW171" t="str">
        <f t="shared" si="381"/>
        <v>0</v>
      </c>
      <c r="CX171" t="str">
        <f t="shared" si="382"/>
        <v>0</v>
      </c>
      <c r="CY171" t="str">
        <f t="shared" si="383"/>
        <v>0</v>
      </c>
      <c r="CZ171" t="str">
        <f t="shared" si="384"/>
        <v>0</v>
      </c>
      <c r="DA171" t="str">
        <f t="shared" si="284"/>
        <v>0</v>
      </c>
      <c r="DB171" t="str">
        <f t="shared" si="385"/>
        <v>0</v>
      </c>
      <c r="DC171" t="str">
        <f t="shared" si="386"/>
        <v>0</v>
      </c>
      <c r="DD171" t="str">
        <f t="shared" si="387"/>
        <v>0</v>
      </c>
      <c r="DE171" t="str">
        <f t="shared" si="388"/>
        <v>0</v>
      </c>
      <c r="DF171" t="str">
        <f t="shared" si="389"/>
        <v>0</v>
      </c>
      <c r="DG171" t="str">
        <f t="shared" si="390"/>
        <v>0</v>
      </c>
      <c r="DH171" t="str">
        <f>IF(ISNUMBER(SEARCH("menghindari dorongan fisik,",B171)),"1","0")</f>
        <v>0</v>
      </c>
      <c r="DI171" t="str">
        <f t="shared" si="391"/>
        <v>0</v>
      </c>
      <c r="DJ171" t="str">
        <f t="shared" si="392"/>
        <v>0</v>
      </c>
      <c r="DK171" t="str">
        <f t="shared" si="393"/>
        <v>0</v>
      </c>
      <c r="DL171" t="str">
        <f t="shared" si="394"/>
        <v>0</v>
      </c>
      <c r="DM171" t="str">
        <f t="shared" si="395"/>
        <v>0</v>
      </c>
      <c r="DN171" t="str">
        <f t="shared" si="396"/>
        <v>0</v>
      </c>
      <c r="DO171" t="str">
        <f t="shared" si="397"/>
        <v>0</v>
      </c>
      <c r="DP171" t="str">
        <f t="shared" si="398"/>
        <v>0</v>
      </c>
      <c r="DQ171" t="str">
        <f t="shared" si="399"/>
        <v>0</v>
      </c>
      <c r="DR171" t="str">
        <f t="shared" si="400"/>
        <v>0</v>
      </c>
      <c r="DS171" t="str">
        <f t="shared" si="401"/>
        <v>0</v>
      </c>
      <c r="DT171" t="str">
        <f t="shared" si="402"/>
        <v>0</v>
      </c>
      <c r="DU171" t="str">
        <f t="shared" si="403"/>
        <v>0</v>
      </c>
      <c r="DV171" t="str">
        <f t="shared" si="404"/>
        <v>0</v>
      </c>
      <c r="DW171" t="str">
        <f t="shared" si="405"/>
        <v>0</v>
      </c>
      <c r="DX171" t="str">
        <f t="shared" si="406"/>
        <v>0</v>
      </c>
      <c r="DY171" t="str">
        <f t="shared" si="407"/>
        <v>0</v>
      </c>
      <c r="DZ171" t="str">
        <f t="shared" si="408"/>
        <v>0</v>
      </c>
      <c r="EA171" t="str">
        <f t="shared" si="409"/>
        <v>0</v>
      </c>
      <c r="EB171" t="str">
        <f t="shared" si="410"/>
        <v>0</v>
      </c>
      <c r="EC171" t="str">
        <f t="shared" si="411"/>
        <v>0</v>
      </c>
      <c r="ED171" t="str">
        <f t="shared" si="412"/>
        <v>0</v>
      </c>
      <c r="EE171" t="str">
        <f t="shared" si="413"/>
        <v>0</v>
      </c>
      <c r="EF171" t="str">
        <f t="shared" si="414"/>
        <v>0</v>
      </c>
      <c r="EG171" t="str">
        <f t="shared" si="415"/>
        <v>0</v>
      </c>
      <c r="EH171" t="str">
        <f t="shared" si="416"/>
        <v>0</v>
      </c>
      <c r="EI171" t="str">
        <f t="shared" si="417"/>
        <v>0</v>
      </c>
      <c r="EJ171" t="str">
        <f t="shared" si="418"/>
        <v>0</v>
      </c>
      <c r="EK171" t="str">
        <f t="shared" si="419"/>
        <v>0</v>
      </c>
      <c r="EL171" t="str">
        <f t="shared" si="420"/>
        <v>0</v>
      </c>
      <c r="EM171" t="str">
        <f t="shared" si="421"/>
        <v>0</v>
      </c>
      <c r="EN171" t="str">
        <f t="shared" si="422"/>
        <v>0</v>
      </c>
    </row>
    <row r="172" spans="1:144" ht="39.950000000000003" customHeight="1" x14ac:dyDescent="0.25">
      <c r="A172" t="s">
        <v>305</v>
      </c>
      <c r="C172" t="str">
        <f t="shared" si="423"/>
        <v>0</v>
      </c>
      <c r="D172" t="str">
        <f t="shared" si="285"/>
        <v>0</v>
      </c>
      <c r="E172" t="str">
        <f t="shared" si="286"/>
        <v>0</v>
      </c>
      <c r="F172" t="str">
        <f t="shared" si="287"/>
        <v>0</v>
      </c>
      <c r="G172" t="str">
        <f t="shared" si="288"/>
        <v>0</v>
      </c>
      <c r="H172" t="str">
        <f t="shared" si="289"/>
        <v>0</v>
      </c>
      <c r="I172" t="str">
        <f t="shared" si="290"/>
        <v>0</v>
      </c>
      <c r="J172" t="str">
        <f t="shared" si="291"/>
        <v>0</v>
      </c>
      <c r="K172" t="str">
        <f t="shared" si="292"/>
        <v>0</v>
      </c>
      <c r="L172" t="str">
        <f t="shared" si="293"/>
        <v>0</v>
      </c>
      <c r="M172" t="str">
        <f t="shared" si="294"/>
        <v>0</v>
      </c>
      <c r="N172" t="str">
        <f t="shared" si="295"/>
        <v>0</v>
      </c>
      <c r="O172" t="str">
        <f t="shared" si="296"/>
        <v>0</v>
      </c>
      <c r="P172" t="str">
        <f t="shared" si="297"/>
        <v>0</v>
      </c>
      <c r="Q172" t="str">
        <f t="shared" si="298"/>
        <v>0</v>
      </c>
      <c r="R172" t="str">
        <f t="shared" si="299"/>
        <v>0</v>
      </c>
      <c r="S172" t="str">
        <f t="shared" si="300"/>
        <v>0</v>
      </c>
      <c r="T172" t="str">
        <f t="shared" si="301"/>
        <v>0</v>
      </c>
      <c r="U172" t="str">
        <f t="shared" si="302"/>
        <v>0</v>
      </c>
      <c r="V172" t="str">
        <f t="shared" si="303"/>
        <v>0</v>
      </c>
      <c r="W172" t="str">
        <f t="shared" si="304"/>
        <v>0</v>
      </c>
      <c r="X172" t="str">
        <f t="shared" si="305"/>
        <v>0</v>
      </c>
      <c r="Y172" t="str">
        <f t="shared" si="306"/>
        <v>0</v>
      </c>
      <c r="Z172" t="str">
        <f t="shared" si="307"/>
        <v>0</v>
      </c>
      <c r="AA172" t="str">
        <f t="shared" si="308"/>
        <v>0</v>
      </c>
      <c r="AB172" t="str">
        <f t="shared" si="309"/>
        <v>0</v>
      </c>
      <c r="AC172" t="str">
        <f t="shared" si="310"/>
        <v>0</v>
      </c>
      <c r="AD172" t="str">
        <f t="shared" si="311"/>
        <v>0</v>
      </c>
      <c r="AE172" t="str">
        <f t="shared" si="312"/>
        <v>0</v>
      </c>
      <c r="AF172" t="str">
        <f t="shared" si="313"/>
        <v>0</v>
      </c>
      <c r="AG172" t="str">
        <f t="shared" si="314"/>
        <v>0</v>
      </c>
      <c r="AH172" t="str">
        <f t="shared" si="315"/>
        <v>0</v>
      </c>
      <c r="AI172" t="str">
        <f t="shared" si="316"/>
        <v>0</v>
      </c>
      <c r="AJ172" t="str">
        <f t="shared" si="317"/>
        <v>0</v>
      </c>
      <c r="AK172" t="str">
        <f t="shared" si="318"/>
        <v>0</v>
      </c>
      <c r="AL172" t="str">
        <f t="shared" si="319"/>
        <v>0</v>
      </c>
      <c r="AM172" t="str">
        <f t="shared" si="320"/>
        <v>0</v>
      </c>
      <c r="AN172" t="str">
        <f t="shared" si="321"/>
        <v>0</v>
      </c>
      <c r="AO172" t="str">
        <f t="shared" si="322"/>
        <v>0</v>
      </c>
      <c r="AP172" t="str">
        <f t="shared" si="323"/>
        <v>0</v>
      </c>
      <c r="AQ172" t="str">
        <f t="shared" si="324"/>
        <v>0</v>
      </c>
      <c r="AR172" t="str">
        <f t="shared" si="325"/>
        <v>0</v>
      </c>
      <c r="AS172" t="str">
        <f t="shared" si="326"/>
        <v>0</v>
      </c>
      <c r="AT172" t="str">
        <f t="shared" si="327"/>
        <v>0</v>
      </c>
      <c r="AU172" t="str">
        <f t="shared" si="328"/>
        <v>0</v>
      </c>
      <c r="AV172" t="str">
        <f t="shared" si="329"/>
        <v>0</v>
      </c>
      <c r="AW172" t="str">
        <f t="shared" si="330"/>
        <v>0</v>
      </c>
      <c r="AX172" t="str">
        <f t="shared" si="331"/>
        <v>0</v>
      </c>
      <c r="AY172" t="str">
        <f t="shared" si="332"/>
        <v>0</v>
      </c>
      <c r="AZ172" t="str">
        <f t="shared" si="333"/>
        <v>0</v>
      </c>
      <c r="BA172" t="str">
        <f t="shared" si="334"/>
        <v>0</v>
      </c>
      <c r="BB172" t="str">
        <f t="shared" si="335"/>
        <v>0</v>
      </c>
      <c r="BC172" t="str">
        <f t="shared" si="336"/>
        <v>0</v>
      </c>
      <c r="BD172" t="str">
        <f t="shared" si="337"/>
        <v>0</v>
      </c>
      <c r="BE172" t="str">
        <f t="shared" si="338"/>
        <v>0</v>
      </c>
      <c r="BF172" t="str">
        <f t="shared" si="339"/>
        <v>0</v>
      </c>
      <c r="BG172" t="str">
        <f t="shared" si="340"/>
        <v>0</v>
      </c>
      <c r="BH172" t="str">
        <f t="shared" si="341"/>
        <v>0</v>
      </c>
      <c r="BI172" t="str">
        <f t="shared" si="342"/>
        <v>0</v>
      </c>
      <c r="BJ172" t="str">
        <f t="shared" si="343"/>
        <v>0</v>
      </c>
      <c r="BK172" t="str">
        <f t="shared" si="344"/>
        <v>0</v>
      </c>
      <c r="BL172" t="str">
        <f t="shared" si="345"/>
        <v>0</v>
      </c>
      <c r="BM172" t="str">
        <f t="shared" si="346"/>
        <v>0</v>
      </c>
      <c r="BN172" t="str">
        <f t="shared" si="347"/>
        <v>0</v>
      </c>
      <c r="BO172" t="str">
        <f t="shared" si="348"/>
        <v>0</v>
      </c>
      <c r="BP172" t="str">
        <f t="shared" si="349"/>
        <v>0</v>
      </c>
      <c r="BQ172" t="str">
        <f t="shared" si="350"/>
        <v>0</v>
      </c>
      <c r="BR172" t="str">
        <f t="shared" si="351"/>
        <v>0</v>
      </c>
      <c r="BS172" t="str">
        <f t="shared" si="352"/>
        <v>0</v>
      </c>
      <c r="BT172" t="str">
        <f t="shared" si="353"/>
        <v>0</v>
      </c>
      <c r="BU172" t="str">
        <f t="shared" si="354"/>
        <v>0</v>
      </c>
      <c r="BV172" t="str">
        <f t="shared" si="355"/>
        <v>0</v>
      </c>
      <c r="BW172" t="str">
        <f t="shared" si="356"/>
        <v>0</v>
      </c>
      <c r="BX172" t="str">
        <f t="shared" si="283"/>
        <v>0</v>
      </c>
      <c r="BY172" t="str">
        <f t="shared" si="357"/>
        <v>0</v>
      </c>
      <c r="BZ172" t="str">
        <f t="shared" si="358"/>
        <v>0</v>
      </c>
      <c r="CA172" t="str">
        <f t="shared" si="359"/>
        <v>0</v>
      </c>
      <c r="CB172" t="str">
        <f t="shared" si="360"/>
        <v>0</v>
      </c>
      <c r="CC172" t="str">
        <f t="shared" si="361"/>
        <v>0</v>
      </c>
      <c r="CD172" t="str">
        <f t="shared" si="362"/>
        <v>0</v>
      </c>
      <c r="CE172" t="str">
        <f t="shared" si="363"/>
        <v>0</v>
      </c>
      <c r="CF172" t="str">
        <f t="shared" si="364"/>
        <v>0</v>
      </c>
      <c r="CG172" t="str">
        <f t="shared" si="365"/>
        <v>0</v>
      </c>
      <c r="CH172" t="str">
        <f t="shared" si="366"/>
        <v>0</v>
      </c>
      <c r="CI172" t="str">
        <f t="shared" si="367"/>
        <v>0</v>
      </c>
      <c r="CJ172" t="str">
        <f t="shared" si="368"/>
        <v>0</v>
      </c>
      <c r="CK172" t="str">
        <f t="shared" si="369"/>
        <v>0</v>
      </c>
      <c r="CL172" t="str">
        <f t="shared" si="370"/>
        <v>0</v>
      </c>
      <c r="CM172" t="str">
        <f t="shared" si="371"/>
        <v>0</v>
      </c>
      <c r="CN172" t="str">
        <f t="shared" si="372"/>
        <v>0</v>
      </c>
      <c r="CO172" t="str">
        <f t="shared" si="373"/>
        <v>0</v>
      </c>
      <c r="CP172" t="str">
        <f t="shared" si="374"/>
        <v>0</v>
      </c>
      <c r="CQ172" t="str">
        <f t="shared" si="375"/>
        <v>0</v>
      </c>
      <c r="CR172" t="str">
        <f t="shared" si="376"/>
        <v>0</v>
      </c>
      <c r="CS172" t="str">
        <f t="shared" si="377"/>
        <v>0</v>
      </c>
      <c r="CT172" t="str">
        <f t="shared" si="378"/>
        <v>0</v>
      </c>
      <c r="CU172" t="str">
        <f t="shared" si="379"/>
        <v>0</v>
      </c>
      <c r="CV172" t="str">
        <f t="shared" si="380"/>
        <v>0</v>
      </c>
      <c r="CW172" t="str">
        <f t="shared" si="381"/>
        <v>0</v>
      </c>
      <c r="CX172" t="str">
        <f t="shared" si="382"/>
        <v>0</v>
      </c>
      <c r="CY172" t="str">
        <f t="shared" si="383"/>
        <v>0</v>
      </c>
      <c r="CZ172" t="str">
        <f t="shared" si="384"/>
        <v>0</v>
      </c>
      <c r="DA172" t="str">
        <f t="shared" si="284"/>
        <v>0</v>
      </c>
      <c r="DB172" t="str">
        <f t="shared" si="385"/>
        <v>0</v>
      </c>
      <c r="DC172" t="str">
        <f t="shared" si="386"/>
        <v>0</v>
      </c>
      <c r="DD172" t="str">
        <f t="shared" si="387"/>
        <v>0</v>
      </c>
      <c r="DE172" t="str">
        <f t="shared" si="388"/>
        <v>0</v>
      </c>
      <c r="DF172" t="str">
        <f t="shared" si="389"/>
        <v>0</v>
      </c>
      <c r="DG172" t="str">
        <f t="shared" si="390"/>
        <v>0</v>
      </c>
      <c r="DH172" t="str">
        <f>IF(ISNUMBER(SEARCH("menghindari dorongan fisik,",B172)),"1","0")</f>
        <v>0</v>
      </c>
      <c r="DI172" t="str">
        <f t="shared" si="391"/>
        <v>0</v>
      </c>
      <c r="DJ172" t="str">
        <f t="shared" si="392"/>
        <v>0</v>
      </c>
      <c r="DK172" t="str">
        <f t="shared" si="393"/>
        <v>0</v>
      </c>
      <c r="DL172" t="str">
        <f t="shared" si="394"/>
        <v>0</v>
      </c>
      <c r="DM172" t="str">
        <f t="shared" si="395"/>
        <v>0</v>
      </c>
      <c r="DN172" t="str">
        <f t="shared" si="396"/>
        <v>0</v>
      </c>
      <c r="DO172" t="str">
        <f t="shared" si="397"/>
        <v>0</v>
      </c>
      <c r="DP172" t="str">
        <f t="shared" si="398"/>
        <v>0</v>
      </c>
      <c r="DQ172" t="str">
        <f t="shared" si="399"/>
        <v>0</v>
      </c>
      <c r="DR172" t="str">
        <f t="shared" si="400"/>
        <v>0</v>
      </c>
      <c r="DS172" t="str">
        <f t="shared" si="401"/>
        <v>0</v>
      </c>
      <c r="DT172" t="str">
        <f t="shared" si="402"/>
        <v>0</v>
      </c>
      <c r="DU172" t="str">
        <f t="shared" si="403"/>
        <v>0</v>
      </c>
      <c r="DV172" t="str">
        <f t="shared" si="404"/>
        <v>0</v>
      </c>
      <c r="DW172" t="str">
        <f t="shared" si="405"/>
        <v>0</v>
      </c>
      <c r="DX172" t="str">
        <f t="shared" si="406"/>
        <v>0</v>
      </c>
      <c r="DY172" t="str">
        <f t="shared" si="407"/>
        <v>0</v>
      </c>
      <c r="DZ172" t="str">
        <f t="shared" si="408"/>
        <v>0</v>
      </c>
      <c r="EA172" t="str">
        <f t="shared" si="409"/>
        <v>0</v>
      </c>
      <c r="EB172" t="str">
        <f t="shared" si="410"/>
        <v>0</v>
      </c>
      <c r="EC172" t="str">
        <f t="shared" si="411"/>
        <v>0</v>
      </c>
      <c r="ED172" t="str">
        <f t="shared" si="412"/>
        <v>0</v>
      </c>
      <c r="EE172" t="str">
        <f t="shared" si="413"/>
        <v>0</v>
      </c>
      <c r="EF172" t="str">
        <f t="shared" si="414"/>
        <v>0</v>
      </c>
      <c r="EG172" t="str">
        <f t="shared" si="415"/>
        <v>0</v>
      </c>
      <c r="EH172" t="str">
        <f t="shared" si="416"/>
        <v>0</v>
      </c>
      <c r="EI172" t="str">
        <f t="shared" si="417"/>
        <v>0</v>
      </c>
      <c r="EJ172" t="str">
        <f t="shared" si="418"/>
        <v>0</v>
      </c>
      <c r="EK172" t="str">
        <f t="shared" si="419"/>
        <v>0</v>
      </c>
      <c r="EL172" t="str">
        <f t="shared" si="420"/>
        <v>0</v>
      </c>
      <c r="EM172" t="str">
        <f t="shared" si="421"/>
        <v>0</v>
      </c>
      <c r="EN172" t="str">
        <f t="shared" si="422"/>
        <v>0</v>
      </c>
    </row>
    <row r="173" spans="1:144" ht="39.950000000000003" customHeight="1" x14ac:dyDescent="0.25">
      <c r="A173" t="s">
        <v>306</v>
      </c>
      <c r="C173" t="str">
        <f t="shared" si="423"/>
        <v>0</v>
      </c>
      <c r="D173" t="str">
        <f t="shared" si="285"/>
        <v>0</v>
      </c>
      <c r="E173" t="str">
        <f t="shared" si="286"/>
        <v>0</v>
      </c>
      <c r="F173" t="str">
        <f t="shared" si="287"/>
        <v>0</v>
      </c>
      <c r="G173" t="str">
        <f t="shared" si="288"/>
        <v>0</v>
      </c>
      <c r="H173" t="str">
        <f t="shared" si="289"/>
        <v>0</v>
      </c>
      <c r="I173" t="str">
        <f t="shared" si="290"/>
        <v>0</v>
      </c>
      <c r="J173" t="str">
        <f t="shared" si="291"/>
        <v>0</v>
      </c>
      <c r="K173" t="str">
        <f t="shared" si="292"/>
        <v>0</v>
      </c>
      <c r="L173" t="str">
        <f t="shared" si="293"/>
        <v>0</v>
      </c>
      <c r="M173" t="str">
        <f t="shared" si="294"/>
        <v>0</v>
      </c>
      <c r="N173" t="str">
        <f t="shared" si="295"/>
        <v>0</v>
      </c>
      <c r="O173" t="str">
        <f t="shared" si="296"/>
        <v>0</v>
      </c>
      <c r="P173" t="str">
        <f t="shared" si="297"/>
        <v>0</v>
      </c>
      <c r="Q173" t="str">
        <f t="shared" si="298"/>
        <v>0</v>
      </c>
      <c r="R173" t="str">
        <f t="shared" si="299"/>
        <v>0</v>
      </c>
      <c r="S173" t="str">
        <f t="shared" si="300"/>
        <v>0</v>
      </c>
      <c r="T173" t="str">
        <f t="shared" si="301"/>
        <v>0</v>
      </c>
      <c r="U173" t="str">
        <f t="shared" si="302"/>
        <v>0</v>
      </c>
      <c r="V173" t="str">
        <f t="shared" si="303"/>
        <v>0</v>
      </c>
      <c r="W173" t="str">
        <f t="shared" si="304"/>
        <v>0</v>
      </c>
      <c r="X173" t="str">
        <f t="shared" si="305"/>
        <v>0</v>
      </c>
      <c r="Y173" t="str">
        <f t="shared" si="306"/>
        <v>0</v>
      </c>
      <c r="Z173" t="str">
        <f t="shared" si="307"/>
        <v>0</v>
      </c>
      <c r="AA173" t="str">
        <f t="shared" si="308"/>
        <v>0</v>
      </c>
      <c r="AB173" t="str">
        <f t="shared" si="309"/>
        <v>0</v>
      </c>
      <c r="AC173" t="str">
        <f t="shared" si="310"/>
        <v>0</v>
      </c>
      <c r="AD173" t="str">
        <f t="shared" si="311"/>
        <v>0</v>
      </c>
      <c r="AE173" t="str">
        <f t="shared" si="312"/>
        <v>0</v>
      </c>
      <c r="AF173" t="str">
        <f t="shared" si="313"/>
        <v>0</v>
      </c>
      <c r="AG173" t="str">
        <f t="shared" si="314"/>
        <v>0</v>
      </c>
      <c r="AH173" t="str">
        <f t="shared" si="315"/>
        <v>0</v>
      </c>
      <c r="AI173" t="str">
        <f t="shared" si="316"/>
        <v>0</v>
      </c>
      <c r="AJ173" t="str">
        <f t="shared" si="317"/>
        <v>0</v>
      </c>
      <c r="AK173" t="str">
        <f t="shared" si="318"/>
        <v>0</v>
      </c>
      <c r="AL173" t="str">
        <f t="shared" si="319"/>
        <v>0</v>
      </c>
      <c r="AM173" t="str">
        <f t="shared" si="320"/>
        <v>0</v>
      </c>
      <c r="AN173" t="str">
        <f t="shared" si="321"/>
        <v>0</v>
      </c>
      <c r="AO173" t="str">
        <f t="shared" si="322"/>
        <v>0</v>
      </c>
      <c r="AP173" t="str">
        <f t="shared" si="323"/>
        <v>0</v>
      </c>
      <c r="AQ173" t="str">
        <f t="shared" si="324"/>
        <v>0</v>
      </c>
      <c r="AR173" t="str">
        <f t="shared" si="325"/>
        <v>0</v>
      </c>
      <c r="AS173" t="str">
        <f t="shared" si="326"/>
        <v>0</v>
      </c>
      <c r="AT173" t="str">
        <f t="shared" si="327"/>
        <v>0</v>
      </c>
      <c r="AU173" t="str">
        <f t="shared" si="328"/>
        <v>0</v>
      </c>
      <c r="AV173" t="str">
        <f t="shared" si="329"/>
        <v>0</v>
      </c>
      <c r="AW173" t="str">
        <f t="shared" si="330"/>
        <v>0</v>
      </c>
      <c r="AX173" t="str">
        <f t="shared" si="331"/>
        <v>0</v>
      </c>
      <c r="AY173" t="str">
        <f t="shared" si="332"/>
        <v>0</v>
      </c>
      <c r="AZ173" t="str">
        <f t="shared" si="333"/>
        <v>0</v>
      </c>
      <c r="BA173" t="str">
        <f t="shared" si="334"/>
        <v>0</v>
      </c>
      <c r="BB173" t="str">
        <f t="shared" si="335"/>
        <v>0</v>
      </c>
      <c r="BC173" t="str">
        <f t="shared" si="336"/>
        <v>0</v>
      </c>
      <c r="BD173" t="str">
        <f t="shared" si="337"/>
        <v>0</v>
      </c>
      <c r="BE173" t="str">
        <f t="shared" si="338"/>
        <v>0</v>
      </c>
      <c r="BF173" t="str">
        <f t="shared" si="339"/>
        <v>0</v>
      </c>
      <c r="BG173" t="str">
        <f t="shared" si="340"/>
        <v>0</v>
      </c>
      <c r="BH173" t="str">
        <f t="shared" si="341"/>
        <v>0</v>
      </c>
      <c r="BI173" t="str">
        <f t="shared" si="342"/>
        <v>0</v>
      </c>
      <c r="BJ173" t="str">
        <f t="shared" si="343"/>
        <v>0</v>
      </c>
      <c r="BK173" t="str">
        <f t="shared" si="344"/>
        <v>0</v>
      </c>
      <c r="BL173" t="str">
        <f t="shared" si="345"/>
        <v>0</v>
      </c>
      <c r="BM173" t="str">
        <f t="shared" si="346"/>
        <v>0</v>
      </c>
      <c r="BN173" t="str">
        <f t="shared" si="347"/>
        <v>0</v>
      </c>
      <c r="BO173" t="str">
        <f t="shared" si="348"/>
        <v>0</v>
      </c>
      <c r="BP173" t="str">
        <f t="shared" si="349"/>
        <v>0</v>
      </c>
      <c r="BQ173" t="str">
        <f t="shared" si="350"/>
        <v>0</v>
      </c>
      <c r="BR173" t="str">
        <f t="shared" si="351"/>
        <v>0</v>
      </c>
      <c r="BS173" t="str">
        <f t="shared" si="352"/>
        <v>0</v>
      </c>
      <c r="BT173" t="str">
        <f t="shared" si="353"/>
        <v>0</v>
      </c>
      <c r="BU173" t="str">
        <f t="shared" si="354"/>
        <v>0</v>
      </c>
      <c r="BV173" t="str">
        <f t="shared" si="355"/>
        <v>0</v>
      </c>
      <c r="BW173" t="str">
        <f t="shared" si="356"/>
        <v>0</v>
      </c>
      <c r="BX173" t="str">
        <f t="shared" si="283"/>
        <v>0</v>
      </c>
      <c r="BY173" t="str">
        <f t="shared" si="357"/>
        <v>0</v>
      </c>
      <c r="BZ173" t="str">
        <f t="shared" si="358"/>
        <v>0</v>
      </c>
      <c r="CA173" t="str">
        <f t="shared" si="359"/>
        <v>0</v>
      </c>
      <c r="CB173" t="str">
        <f t="shared" si="360"/>
        <v>0</v>
      </c>
      <c r="CC173" t="str">
        <f t="shared" si="361"/>
        <v>0</v>
      </c>
      <c r="CD173" t="str">
        <f t="shared" si="362"/>
        <v>0</v>
      </c>
      <c r="CE173" t="str">
        <f t="shared" si="363"/>
        <v>0</v>
      </c>
      <c r="CF173" t="str">
        <f t="shared" si="364"/>
        <v>0</v>
      </c>
      <c r="CG173" t="str">
        <f t="shared" si="365"/>
        <v>0</v>
      </c>
      <c r="CH173" t="str">
        <f t="shared" si="366"/>
        <v>0</v>
      </c>
      <c r="CI173" t="str">
        <f t="shared" si="367"/>
        <v>0</v>
      </c>
      <c r="CJ173" t="str">
        <f t="shared" si="368"/>
        <v>0</v>
      </c>
      <c r="CK173" t="str">
        <f t="shared" si="369"/>
        <v>0</v>
      </c>
      <c r="CL173" t="str">
        <f t="shared" si="370"/>
        <v>0</v>
      </c>
      <c r="CM173" t="str">
        <f t="shared" si="371"/>
        <v>0</v>
      </c>
      <c r="CN173" t="str">
        <f t="shared" si="372"/>
        <v>0</v>
      </c>
      <c r="CO173" t="str">
        <f t="shared" si="373"/>
        <v>0</v>
      </c>
      <c r="CP173" t="str">
        <f t="shared" si="374"/>
        <v>0</v>
      </c>
      <c r="CQ173" t="str">
        <f t="shared" si="375"/>
        <v>0</v>
      </c>
      <c r="CR173" t="str">
        <f t="shared" si="376"/>
        <v>0</v>
      </c>
      <c r="CS173" t="str">
        <f t="shared" si="377"/>
        <v>0</v>
      </c>
      <c r="CT173" t="str">
        <f t="shared" si="378"/>
        <v>0</v>
      </c>
      <c r="CU173" t="str">
        <f t="shared" si="379"/>
        <v>0</v>
      </c>
      <c r="CV173" t="str">
        <f t="shared" si="380"/>
        <v>0</v>
      </c>
      <c r="CW173" t="str">
        <f t="shared" si="381"/>
        <v>0</v>
      </c>
      <c r="CX173" t="str">
        <f t="shared" si="382"/>
        <v>0</v>
      </c>
      <c r="CY173" t="str">
        <f t="shared" si="383"/>
        <v>0</v>
      </c>
      <c r="CZ173" t="str">
        <f t="shared" si="384"/>
        <v>0</v>
      </c>
      <c r="DA173" t="str">
        <f t="shared" si="284"/>
        <v>0</v>
      </c>
      <c r="DB173" t="str">
        <f t="shared" si="385"/>
        <v>0</v>
      </c>
      <c r="DC173" t="str">
        <f t="shared" si="386"/>
        <v>0</v>
      </c>
      <c r="DD173" t="str">
        <f t="shared" si="387"/>
        <v>0</v>
      </c>
      <c r="DE173" t="str">
        <f t="shared" si="388"/>
        <v>0</v>
      </c>
      <c r="DF173" t="str">
        <f t="shared" si="389"/>
        <v>0</v>
      </c>
      <c r="DG173" t="str">
        <f t="shared" si="390"/>
        <v>0</v>
      </c>
      <c r="DH173" t="str">
        <f>IF(ISNUMBER(SEARCH("menghindari dorongan fisik,",B173)),"1","0")</f>
        <v>0</v>
      </c>
      <c r="DI173" t="str">
        <f t="shared" si="391"/>
        <v>0</v>
      </c>
      <c r="DJ173" t="str">
        <f t="shared" si="392"/>
        <v>0</v>
      </c>
      <c r="DK173" t="str">
        <f t="shared" si="393"/>
        <v>0</v>
      </c>
      <c r="DL173" t="str">
        <f t="shared" si="394"/>
        <v>0</v>
      </c>
      <c r="DM173" t="str">
        <f t="shared" si="395"/>
        <v>0</v>
      </c>
      <c r="DN173" t="str">
        <f t="shared" si="396"/>
        <v>0</v>
      </c>
      <c r="DO173" t="str">
        <f t="shared" si="397"/>
        <v>0</v>
      </c>
      <c r="DP173" t="str">
        <f t="shared" si="398"/>
        <v>0</v>
      </c>
      <c r="DQ173" t="str">
        <f t="shared" si="399"/>
        <v>0</v>
      </c>
      <c r="DR173" t="str">
        <f t="shared" si="400"/>
        <v>0</v>
      </c>
      <c r="DS173" t="str">
        <f t="shared" si="401"/>
        <v>0</v>
      </c>
      <c r="DT173" t="str">
        <f t="shared" si="402"/>
        <v>0</v>
      </c>
      <c r="DU173" t="str">
        <f t="shared" si="403"/>
        <v>0</v>
      </c>
      <c r="DV173" t="str">
        <f t="shared" si="404"/>
        <v>0</v>
      </c>
      <c r="DW173" t="str">
        <f t="shared" si="405"/>
        <v>0</v>
      </c>
      <c r="DX173" t="str">
        <f t="shared" si="406"/>
        <v>0</v>
      </c>
      <c r="DY173" t="str">
        <f t="shared" si="407"/>
        <v>0</v>
      </c>
      <c r="DZ173" t="str">
        <f t="shared" si="408"/>
        <v>0</v>
      </c>
      <c r="EA173" t="str">
        <f t="shared" si="409"/>
        <v>0</v>
      </c>
      <c r="EB173" t="str">
        <f t="shared" si="410"/>
        <v>0</v>
      </c>
      <c r="EC173" t="str">
        <f t="shared" si="411"/>
        <v>0</v>
      </c>
      <c r="ED173" t="str">
        <f t="shared" si="412"/>
        <v>0</v>
      </c>
      <c r="EE173" t="str">
        <f t="shared" si="413"/>
        <v>0</v>
      </c>
      <c r="EF173" t="str">
        <f t="shared" si="414"/>
        <v>0</v>
      </c>
      <c r="EG173" t="str">
        <f t="shared" si="415"/>
        <v>0</v>
      </c>
      <c r="EH173" t="str">
        <f t="shared" si="416"/>
        <v>0</v>
      </c>
      <c r="EI173" t="str">
        <f t="shared" si="417"/>
        <v>0</v>
      </c>
      <c r="EJ173" t="str">
        <f t="shared" si="418"/>
        <v>0</v>
      </c>
      <c r="EK173" t="str">
        <f t="shared" si="419"/>
        <v>0</v>
      </c>
      <c r="EL173" t="str">
        <f t="shared" si="420"/>
        <v>0</v>
      </c>
      <c r="EM173" t="str">
        <f t="shared" si="421"/>
        <v>0</v>
      </c>
      <c r="EN173" t="str">
        <f t="shared" si="422"/>
        <v>0</v>
      </c>
    </row>
    <row r="174" spans="1:144" ht="39.950000000000003" customHeight="1" x14ac:dyDescent="0.25">
      <c r="A174" t="s">
        <v>307</v>
      </c>
      <c r="C174" t="str">
        <f t="shared" si="423"/>
        <v>0</v>
      </c>
      <c r="D174" t="str">
        <f t="shared" si="285"/>
        <v>0</v>
      </c>
      <c r="E174" t="str">
        <f t="shared" si="286"/>
        <v>0</v>
      </c>
      <c r="F174" t="str">
        <f t="shared" si="287"/>
        <v>0</v>
      </c>
      <c r="G174" t="str">
        <f t="shared" si="288"/>
        <v>0</v>
      </c>
      <c r="H174" t="str">
        <f t="shared" si="289"/>
        <v>0</v>
      </c>
      <c r="I174" t="str">
        <f t="shared" si="290"/>
        <v>0</v>
      </c>
      <c r="J174" t="str">
        <f t="shared" si="291"/>
        <v>0</v>
      </c>
      <c r="K174" t="str">
        <f t="shared" si="292"/>
        <v>0</v>
      </c>
      <c r="L174" t="str">
        <f t="shared" si="293"/>
        <v>0</v>
      </c>
      <c r="M174" t="str">
        <f t="shared" si="294"/>
        <v>0</v>
      </c>
      <c r="N174" t="str">
        <f t="shared" si="295"/>
        <v>0</v>
      </c>
      <c r="O174" t="str">
        <f t="shared" si="296"/>
        <v>0</v>
      </c>
      <c r="P174" t="str">
        <f t="shared" si="297"/>
        <v>0</v>
      </c>
      <c r="Q174" t="str">
        <f t="shared" si="298"/>
        <v>0</v>
      </c>
      <c r="R174" t="str">
        <f t="shared" si="299"/>
        <v>0</v>
      </c>
      <c r="S174" t="str">
        <f t="shared" si="300"/>
        <v>0</v>
      </c>
      <c r="T174" t="str">
        <f t="shared" si="301"/>
        <v>0</v>
      </c>
      <c r="U174" t="str">
        <f t="shared" si="302"/>
        <v>0</v>
      </c>
      <c r="V174" t="str">
        <f t="shared" si="303"/>
        <v>0</v>
      </c>
      <c r="W174" t="str">
        <f t="shared" si="304"/>
        <v>0</v>
      </c>
      <c r="X174" t="str">
        <f t="shared" si="305"/>
        <v>0</v>
      </c>
      <c r="Y174" t="str">
        <f t="shared" si="306"/>
        <v>0</v>
      </c>
      <c r="Z174" t="str">
        <f t="shared" si="307"/>
        <v>0</v>
      </c>
      <c r="AA174" t="str">
        <f t="shared" si="308"/>
        <v>0</v>
      </c>
      <c r="AB174" t="str">
        <f t="shared" si="309"/>
        <v>0</v>
      </c>
      <c r="AC174" t="str">
        <f t="shared" si="310"/>
        <v>0</v>
      </c>
      <c r="AD174" t="str">
        <f t="shared" si="311"/>
        <v>0</v>
      </c>
      <c r="AE174" t="str">
        <f t="shared" si="312"/>
        <v>0</v>
      </c>
      <c r="AF174" t="str">
        <f t="shared" si="313"/>
        <v>0</v>
      </c>
      <c r="AG174" t="str">
        <f t="shared" si="314"/>
        <v>0</v>
      </c>
      <c r="AH174" t="str">
        <f t="shared" si="315"/>
        <v>0</v>
      </c>
      <c r="AI174" t="str">
        <f t="shared" si="316"/>
        <v>0</v>
      </c>
      <c r="AJ174" t="str">
        <f t="shared" si="317"/>
        <v>0</v>
      </c>
      <c r="AK174" t="str">
        <f t="shared" si="318"/>
        <v>0</v>
      </c>
      <c r="AL174" t="str">
        <f t="shared" si="319"/>
        <v>0</v>
      </c>
      <c r="AM174" t="str">
        <f t="shared" si="320"/>
        <v>0</v>
      </c>
      <c r="AN174" t="str">
        <f t="shared" si="321"/>
        <v>0</v>
      </c>
      <c r="AO174" t="str">
        <f t="shared" si="322"/>
        <v>0</v>
      </c>
      <c r="AP174" t="str">
        <f t="shared" si="323"/>
        <v>0</v>
      </c>
      <c r="AQ174" t="str">
        <f t="shared" si="324"/>
        <v>0</v>
      </c>
      <c r="AR174" t="str">
        <f t="shared" si="325"/>
        <v>0</v>
      </c>
      <c r="AS174" t="str">
        <f t="shared" si="326"/>
        <v>0</v>
      </c>
      <c r="AT174" t="str">
        <f t="shared" si="327"/>
        <v>0</v>
      </c>
      <c r="AU174" t="str">
        <f t="shared" si="328"/>
        <v>0</v>
      </c>
      <c r="AV174" t="str">
        <f t="shared" si="329"/>
        <v>0</v>
      </c>
      <c r="AW174" t="str">
        <f t="shared" si="330"/>
        <v>0</v>
      </c>
      <c r="AX174" t="str">
        <f t="shared" si="331"/>
        <v>0</v>
      </c>
      <c r="AY174" t="str">
        <f t="shared" si="332"/>
        <v>0</v>
      </c>
      <c r="AZ174" t="str">
        <f t="shared" si="333"/>
        <v>0</v>
      </c>
      <c r="BA174" t="str">
        <f t="shared" si="334"/>
        <v>0</v>
      </c>
      <c r="BB174" t="str">
        <f t="shared" si="335"/>
        <v>0</v>
      </c>
      <c r="BC174" t="str">
        <f t="shared" si="336"/>
        <v>0</v>
      </c>
      <c r="BD174" t="str">
        <f t="shared" si="337"/>
        <v>0</v>
      </c>
      <c r="BE174" t="str">
        <f t="shared" si="338"/>
        <v>0</v>
      </c>
      <c r="BF174" t="str">
        <f t="shared" si="339"/>
        <v>0</v>
      </c>
      <c r="BG174" t="str">
        <f t="shared" si="340"/>
        <v>0</v>
      </c>
      <c r="BH174" t="str">
        <f t="shared" si="341"/>
        <v>0</v>
      </c>
      <c r="BI174" t="str">
        <f t="shared" si="342"/>
        <v>0</v>
      </c>
      <c r="BJ174" t="str">
        <f t="shared" si="343"/>
        <v>0</v>
      </c>
      <c r="BK174" t="str">
        <f t="shared" si="344"/>
        <v>0</v>
      </c>
      <c r="BL174" t="str">
        <f t="shared" si="345"/>
        <v>0</v>
      </c>
      <c r="BM174" t="str">
        <f t="shared" si="346"/>
        <v>0</v>
      </c>
      <c r="BN174" t="str">
        <f t="shared" si="347"/>
        <v>0</v>
      </c>
      <c r="BO174" t="str">
        <f t="shared" si="348"/>
        <v>0</v>
      </c>
      <c r="BP174" t="str">
        <f t="shared" si="349"/>
        <v>0</v>
      </c>
      <c r="BQ174" t="str">
        <f t="shared" si="350"/>
        <v>0</v>
      </c>
      <c r="BR174" t="str">
        <f t="shared" si="351"/>
        <v>0</v>
      </c>
      <c r="BS174" t="str">
        <f t="shared" si="352"/>
        <v>0</v>
      </c>
      <c r="BT174" t="str">
        <f t="shared" si="353"/>
        <v>0</v>
      </c>
      <c r="BU174" t="str">
        <f t="shared" si="354"/>
        <v>0</v>
      </c>
      <c r="BV174" t="str">
        <f t="shared" si="355"/>
        <v>0</v>
      </c>
      <c r="BW174" t="str">
        <f t="shared" si="356"/>
        <v>0</v>
      </c>
      <c r="BX174" t="str">
        <f t="shared" si="283"/>
        <v>0</v>
      </c>
      <c r="BY174" t="str">
        <f t="shared" si="357"/>
        <v>0</v>
      </c>
      <c r="BZ174" t="str">
        <f t="shared" si="358"/>
        <v>0</v>
      </c>
      <c r="CA174" t="str">
        <f t="shared" si="359"/>
        <v>0</v>
      </c>
      <c r="CB174" t="str">
        <f t="shared" si="360"/>
        <v>0</v>
      </c>
      <c r="CC174" t="str">
        <f t="shared" si="361"/>
        <v>0</v>
      </c>
      <c r="CD174" t="str">
        <f t="shared" si="362"/>
        <v>0</v>
      </c>
      <c r="CE174" t="str">
        <f t="shared" si="363"/>
        <v>0</v>
      </c>
      <c r="CF174" t="str">
        <f t="shared" si="364"/>
        <v>0</v>
      </c>
      <c r="CG174" t="str">
        <f t="shared" si="365"/>
        <v>0</v>
      </c>
      <c r="CH174" t="str">
        <f t="shared" si="366"/>
        <v>0</v>
      </c>
      <c r="CI174" t="str">
        <f t="shared" si="367"/>
        <v>0</v>
      </c>
      <c r="CJ174" t="str">
        <f t="shared" si="368"/>
        <v>0</v>
      </c>
      <c r="CK174" t="str">
        <f t="shared" si="369"/>
        <v>0</v>
      </c>
      <c r="CL174" t="str">
        <f t="shared" si="370"/>
        <v>0</v>
      </c>
      <c r="CM174" t="str">
        <f t="shared" si="371"/>
        <v>0</v>
      </c>
      <c r="CN174" t="str">
        <f t="shared" si="372"/>
        <v>0</v>
      </c>
      <c r="CO174" t="str">
        <f t="shared" si="373"/>
        <v>0</v>
      </c>
      <c r="CP174" t="str">
        <f t="shared" si="374"/>
        <v>0</v>
      </c>
      <c r="CQ174" t="str">
        <f t="shared" si="375"/>
        <v>0</v>
      </c>
      <c r="CR174" t="str">
        <f t="shared" si="376"/>
        <v>0</v>
      </c>
      <c r="CS174" t="str">
        <f t="shared" si="377"/>
        <v>0</v>
      </c>
      <c r="CT174" t="str">
        <f t="shared" si="378"/>
        <v>0</v>
      </c>
      <c r="CU174" t="str">
        <f t="shared" si="379"/>
        <v>0</v>
      </c>
      <c r="CV174" t="str">
        <f t="shared" si="380"/>
        <v>0</v>
      </c>
      <c r="CW174" t="str">
        <f t="shared" si="381"/>
        <v>0</v>
      </c>
      <c r="CX174" t="str">
        <f t="shared" si="382"/>
        <v>0</v>
      </c>
      <c r="CY174" t="str">
        <f t="shared" si="383"/>
        <v>0</v>
      </c>
      <c r="CZ174" t="str">
        <f t="shared" si="384"/>
        <v>0</v>
      </c>
      <c r="DA174" t="str">
        <f t="shared" si="284"/>
        <v>0</v>
      </c>
      <c r="DB174" t="str">
        <f t="shared" si="385"/>
        <v>0</v>
      </c>
      <c r="DC174" t="str">
        <f t="shared" si="386"/>
        <v>0</v>
      </c>
      <c r="DD174" t="str">
        <f t="shared" si="387"/>
        <v>0</v>
      </c>
      <c r="DE174" t="str">
        <f t="shared" si="388"/>
        <v>0</v>
      </c>
      <c r="DF174" t="str">
        <f t="shared" si="389"/>
        <v>0</v>
      </c>
      <c r="DG174" t="str">
        <f t="shared" si="390"/>
        <v>0</v>
      </c>
      <c r="DH174" t="str">
        <f>IF(ISNUMBER(SEARCH("menghindari dorongan fisik,",B174)),"1","0")</f>
        <v>0</v>
      </c>
      <c r="DI174" t="str">
        <f t="shared" si="391"/>
        <v>0</v>
      </c>
      <c r="DJ174" t="str">
        <f t="shared" si="392"/>
        <v>0</v>
      </c>
      <c r="DK174" t="str">
        <f t="shared" si="393"/>
        <v>0</v>
      </c>
      <c r="DL174" t="str">
        <f t="shared" si="394"/>
        <v>0</v>
      </c>
      <c r="DM174" t="str">
        <f t="shared" si="395"/>
        <v>0</v>
      </c>
      <c r="DN174" t="str">
        <f t="shared" si="396"/>
        <v>0</v>
      </c>
      <c r="DO174" t="str">
        <f t="shared" si="397"/>
        <v>0</v>
      </c>
      <c r="DP174" t="str">
        <f t="shared" si="398"/>
        <v>0</v>
      </c>
      <c r="DQ174" t="str">
        <f t="shared" si="399"/>
        <v>0</v>
      </c>
      <c r="DR174" t="str">
        <f t="shared" si="400"/>
        <v>0</v>
      </c>
      <c r="DS174" t="str">
        <f t="shared" si="401"/>
        <v>0</v>
      </c>
      <c r="DT174" t="str">
        <f t="shared" si="402"/>
        <v>0</v>
      </c>
      <c r="DU174" t="str">
        <f t="shared" si="403"/>
        <v>0</v>
      </c>
      <c r="DV174" t="str">
        <f t="shared" si="404"/>
        <v>0</v>
      </c>
      <c r="DW174" t="str">
        <f t="shared" si="405"/>
        <v>0</v>
      </c>
      <c r="DX174" t="str">
        <f t="shared" si="406"/>
        <v>0</v>
      </c>
      <c r="DY174" t="str">
        <f t="shared" si="407"/>
        <v>0</v>
      </c>
      <c r="DZ174" t="str">
        <f t="shared" si="408"/>
        <v>0</v>
      </c>
      <c r="EA174" t="str">
        <f t="shared" si="409"/>
        <v>0</v>
      </c>
      <c r="EB174" t="str">
        <f t="shared" si="410"/>
        <v>0</v>
      </c>
      <c r="EC174" t="str">
        <f t="shared" si="411"/>
        <v>0</v>
      </c>
      <c r="ED174" t="str">
        <f t="shared" si="412"/>
        <v>0</v>
      </c>
      <c r="EE174" t="str">
        <f t="shared" si="413"/>
        <v>0</v>
      </c>
      <c r="EF174" t="str">
        <f t="shared" si="414"/>
        <v>0</v>
      </c>
      <c r="EG174" t="str">
        <f t="shared" si="415"/>
        <v>0</v>
      </c>
      <c r="EH174" t="str">
        <f t="shared" si="416"/>
        <v>0</v>
      </c>
      <c r="EI174" t="str">
        <f t="shared" si="417"/>
        <v>0</v>
      </c>
      <c r="EJ174" t="str">
        <f t="shared" si="418"/>
        <v>0</v>
      </c>
      <c r="EK174" t="str">
        <f t="shared" si="419"/>
        <v>0</v>
      </c>
      <c r="EL174" t="str">
        <f t="shared" si="420"/>
        <v>0</v>
      </c>
      <c r="EM174" t="str">
        <f t="shared" si="421"/>
        <v>0</v>
      </c>
      <c r="EN174" t="str">
        <f t="shared" si="422"/>
        <v>0</v>
      </c>
    </row>
    <row r="175" spans="1:144" ht="39.950000000000003" customHeight="1" x14ac:dyDescent="0.25">
      <c r="A175" t="s">
        <v>308</v>
      </c>
      <c r="C175" t="str">
        <f t="shared" si="423"/>
        <v>0</v>
      </c>
      <c r="D175" t="str">
        <f t="shared" si="285"/>
        <v>0</v>
      </c>
      <c r="E175" t="str">
        <f t="shared" si="286"/>
        <v>0</v>
      </c>
      <c r="F175" t="str">
        <f t="shared" si="287"/>
        <v>0</v>
      </c>
      <c r="G175" t="str">
        <f t="shared" si="288"/>
        <v>0</v>
      </c>
      <c r="H175" t="str">
        <f t="shared" si="289"/>
        <v>0</v>
      </c>
      <c r="I175" t="str">
        <f t="shared" si="290"/>
        <v>0</v>
      </c>
      <c r="J175" t="str">
        <f t="shared" si="291"/>
        <v>0</v>
      </c>
      <c r="K175" t="str">
        <f t="shared" si="292"/>
        <v>0</v>
      </c>
      <c r="L175" t="str">
        <f t="shared" si="293"/>
        <v>0</v>
      </c>
      <c r="M175" t="str">
        <f t="shared" si="294"/>
        <v>0</v>
      </c>
      <c r="N175" t="str">
        <f t="shared" si="295"/>
        <v>0</v>
      </c>
      <c r="O175" t="str">
        <f t="shared" si="296"/>
        <v>0</v>
      </c>
      <c r="P175" t="str">
        <f t="shared" si="297"/>
        <v>0</v>
      </c>
      <c r="Q175" t="str">
        <f t="shared" si="298"/>
        <v>0</v>
      </c>
      <c r="R175" t="str">
        <f t="shared" si="299"/>
        <v>0</v>
      </c>
      <c r="S175" t="str">
        <f t="shared" si="300"/>
        <v>0</v>
      </c>
      <c r="T175" t="str">
        <f t="shared" si="301"/>
        <v>0</v>
      </c>
      <c r="U175" t="str">
        <f t="shared" si="302"/>
        <v>0</v>
      </c>
      <c r="V175" t="str">
        <f t="shared" si="303"/>
        <v>0</v>
      </c>
      <c r="W175" t="str">
        <f t="shared" si="304"/>
        <v>0</v>
      </c>
      <c r="X175" t="str">
        <f t="shared" si="305"/>
        <v>0</v>
      </c>
      <c r="Y175" t="str">
        <f t="shared" si="306"/>
        <v>0</v>
      </c>
      <c r="Z175" t="str">
        <f t="shared" si="307"/>
        <v>0</v>
      </c>
      <c r="AA175" t="str">
        <f t="shared" si="308"/>
        <v>0</v>
      </c>
      <c r="AB175" t="str">
        <f t="shared" si="309"/>
        <v>0</v>
      </c>
      <c r="AC175" t="str">
        <f t="shared" si="310"/>
        <v>0</v>
      </c>
      <c r="AD175" t="str">
        <f t="shared" si="311"/>
        <v>0</v>
      </c>
      <c r="AE175" t="str">
        <f t="shared" si="312"/>
        <v>0</v>
      </c>
      <c r="AF175" t="str">
        <f t="shared" si="313"/>
        <v>0</v>
      </c>
      <c r="AG175" t="str">
        <f t="shared" si="314"/>
        <v>0</v>
      </c>
      <c r="AH175" t="str">
        <f t="shared" si="315"/>
        <v>0</v>
      </c>
      <c r="AI175" t="str">
        <f t="shared" si="316"/>
        <v>0</v>
      </c>
      <c r="AJ175" t="str">
        <f t="shared" si="317"/>
        <v>0</v>
      </c>
      <c r="AK175" t="str">
        <f t="shared" si="318"/>
        <v>0</v>
      </c>
      <c r="AL175" t="str">
        <f t="shared" si="319"/>
        <v>0</v>
      </c>
      <c r="AM175" t="str">
        <f t="shared" si="320"/>
        <v>0</v>
      </c>
      <c r="AN175" t="str">
        <f t="shared" si="321"/>
        <v>0</v>
      </c>
      <c r="AO175" t="str">
        <f t="shared" si="322"/>
        <v>0</v>
      </c>
      <c r="AP175" t="str">
        <f t="shared" si="323"/>
        <v>0</v>
      </c>
      <c r="AQ175" t="str">
        <f t="shared" si="324"/>
        <v>0</v>
      </c>
      <c r="AR175" t="str">
        <f t="shared" si="325"/>
        <v>0</v>
      </c>
      <c r="AS175" t="str">
        <f t="shared" si="326"/>
        <v>0</v>
      </c>
      <c r="AT175" t="str">
        <f t="shared" si="327"/>
        <v>0</v>
      </c>
      <c r="AU175" t="str">
        <f t="shared" si="328"/>
        <v>0</v>
      </c>
      <c r="AV175" t="str">
        <f t="shared" si="329"/>
        <v>0</v>
      </c>
      <c r="AW175" t="str">
        <f t="shared" si="330"/>
        <v>0</v>
      </c>
      <c r="AX175" t="str">
        <f t="shared" si="331"/>
        <v>0</v>
      </c>
      <c r="AY175" t="str">
        <f t="shared" si="332"/>
        <v>0</v>
      </c>
      <c r="AZ175" t="str">
        <f t="shared" si="333"/>
        <v>0</v>
      </c>
      <c r="BA175" t="str">
        <f t="shared" si="334"/>
        <v>0</v>
      </c>
      <c r="BB175" t="str">
        <f t="shared" si="335"/>
        <v>0</v>
      </c>
      <c r="BC175" t="str">
        <f t="shared" si="336"/>
        <v>0</v>
      </c>
      <c r="BD175" t="str">
        <f t="shared" si="337"/>
        <v>0</v>
      </c>
      <c r="BE175" t="str">
        <f t="shared" si="338"/>
        <v>0</v>
      </c>
      <c r="BF175" t="str">
        <f t="shared" si="339"/>
        <v>0</v>
      </c>
      <c r="BG175" t="str">
        <f t="shared" si="340"/>
        <v>0</v>
      </c>
      <c r="BH175" t="str">
        <f t="shared" si="341"/>
        <v>0</v>
      </c>
      <c r="BI175" t="str">
        <f t="shared" si="342"/>
        <v>0</v>
      </c>
      <c r="BJ175" t="str">
        <f t="shared" si="343"/>
        <v>0</v>
      </c>
      <c r="BK175" t="str">
        <f t="shared" si="344"/>
        <v>0</v>
      </c>
      <c r="BL175" t="str">
        <f t="shared" si="345"/>
        <v>0</v>
      </c>
      <c r="BM175" t="str">
        <f t="shared" si="346"/>
        <v>0</v>
      </c>
      <c r="BN175" t="str">
        <f t="shared" si="347"/>
        <v>0</v>
      </c>
      <c r="BO175" t="str">
        <f t="shared" si="348"/>
        <v>0</v>
      </c>
      <c r="BP175" t="str">
        <f t="shared" si="349"/>
        <v>0</v>
      </c>
      <c r="BQ175" t="str">
        <f t="shared" si="350"/>
        <v>0</v>
      </c>
      <c r="BR175" t="str">
        <f t="shared" si="351"/>
        <v>0</v>
      </c>
      <c r="BS175" t="str">
        <f t="shared" si="352"/>
        <v>0</v>
      </c>
      <c r="BT175" t="str">
        <f t="shared" si="353"/>
        <v>0</v>
      </c>
      <c r="BU175" t="str">
        <f t="shared" si="354"/>
        <v>0</v>
      </c>
      <c r="BV175" t="str">
        <f t="shared" si="355"/>
        <v>0</v>
      </c>
      <c r="BW175" t="str">
        <f t="shared" si="356"/>
        <v>0</v>
      </c>
      <c r="BX175" t="str">
        <f t="shared" si="283"/>
        <v>0</v>
      </c>
      <c r="BY175" t="str">
        <f t="shared" si="357"/>
        <v>0</v>
      </c>
      <c r="BZ175" t="str">
        <f t="shared" si="358"/>
        <v>0</v>
      </c>
      <c r="CA175" t="str">
        <f t="shared" si="359"/>
        <v>0</v>
      </c>
      <c r="CB175" t="str">
        <f t="shared" si="360"/>
        <v>0</v>
      </c>
      <c r="CC175" t="str">
        <f t="shared" si="361"/>
        <v>0</v>
      </c>
      <c r="CD175" t="str">
        <f t="shared" si="362"/>
        <v>0</v>
      </c>
      <c r="CE175" t="str">
        <f t="shared" si="363"/>
        <v>0</v>
      </c>
      <c r="CF175" t="str">
        <f t="shared" si="364"/>
        <v>0</v>
      </c>
      <c r="CG175" t="str">
        <f t="shared" si="365"/>
        <v>0</v>
      </c>
      <c r="CH175" t="str">
        <f t="shared" si="366"/>
        <v>0</v>
      </c>
      <c r="CI175" t="str">
        <f t="shared" si="367"/>
        <v>0</v>
      </c>
      <c r="CJ175" t="str">
        <f t="shared" si="368"/>
        <v>0</v>
      </c>
      <c r="CK175" t="str">
        <f t="shared" si="369"/>
        <v>0</v>
      </c>
      <c r="CL175" t="str">
        <f t="shared" si="370"/>
        <v>0</v>
      </c>
      <c r="CM175" t="str">
        <f t="shared" si="371"/>
        <v>0</v>
      </c>
      <c r="CN175" t="str">
        <f t="shared" si="372"/>
        <v>0</v>
      </c>
      <c r="CO175" t="str">
        <f t="shared" si="373"/>
        <v>0</v>
      </c>
      <c r="CP175" t="str">
        <f t="shared" si="374"/>
        <v>0</v>
      </c>
      <c r="CQ175" t="str">
        <f t="shared" si="375"/>
        <v>0</v>
      </c>
      <c r="CR175" t="str">
        <f t="shared" si="376"/>
        <v>0</v>
      </c>
      <c r="CS175" t="str">
        <f t="shared" si="377"/>
        <v>0</v>
      </c>
      <c r="CT175" t="str">
        <f t="shared" si="378"/>
        <v>0</v>
      </c>
      <c r="CU175" t="str">
        <f t="shared" si="379"/>
        <v>0</v>
      </c>
      <c r="CV175" t="str">
        <f t="shared" si="380"/>
        <v>0</v>
      </c>
      <c r="CW175" t="str">
        <f t="shared" si="381"/>
        <v>0</v>
      </c>
      <c r="CX175" t="str">
        <f t="shared" si="382"/>
        <v>0</v>
      </c>
      <c r="CY175" t="str">
        <f t="shared" si="383"/>
        <v>0</v>
      </c>
      <c r="CZ175" t="str">
        <f t="shared" si="384"/>
        <v>0</v>
      </c>
      <c r="DA175" t="str">
        <f t="shared" si="284"/>
        <v>0</v>
      </c>
      <c r="DB175" t="str">
        <f t="shared" si="385"/>
        <v>0</v>
      </c>
      <c r="DC175" t="str">
        <f t="shared" si="386"/>
        <v>0</v>
      </c>
      <c r="DD175" t="str">
        <f t="shared" si="387"/>
        <v>0</v>
      </c>
      <c r="DE175" t="str">
        <f t="shared" si="388"/>
        <v>0</v>
      </c>
      <c r="DF175" t="str">
        <f t="shared" si="389"/>
        <v>0</v>
      </c>
      <c r="DG175" t="str">
        <f t="shared" si="390"/>
        <v>0</v>
      </c>
      <c r="DH175" t="str">
        <f>IF(ISNUMBER(SEARCH("menghindari dorongan fisik,",B175)),"1","0")</f>
        <v>0</v>
      </c>
      <c r="DI175" t="str">
        <f t="shared" si="391"/>
        <v>0</v>
      </c>
      <c r="DJ175" t="str">
        <f t="shared" si="392"/>
        <v>0</v>
      </c>
      <c r="DK175" t="str">
        <f t="shared" si="393"/>
        <v>0</v>
      </c>
      <c r="DL175" t="str">
        <f t="shared" si="394"/>
        <v>0</v>
      </c>
      <c r="DM175" t="str">
        <f t="shared" si="395"/>
        <v>0</v>
      </c>
      <c r="DN175" t="str">
        <f t="shared" si="396"/>
        <v>0</v>
      </c>
      <c r="DO175" t="str">
        <f t="shared" si="397"/>
        <v>0</v>
      </c>
      <c r="DP175" t="str">
        <f t="shared" si="398"/>
        <v>0</v>
      </c>
      <c r="DQ175" t="str">
        <f t="shared" si="399"/>
        <v>0</v>
      </c>
      <c r="DR175" t="str">
        <f t="shared" si="400"/>
        <v>0</v>
      </c>
      <c r="DS175" t="str">
        <f t="shared" si="401"/>
        <v>0</v>
      </c>
      <c r="DT175" t="str">
        <f t="shared" si="402"/>
        <v>0</v>
      </c>
      <c r="DU175" t="str">
        <f t="shared" si="403"/>
        <v>0</v>
      </c>
      <c r="DV175" t="str">
        <f t="shared" si="404"/>
        <v>0</v>
      </c>
      <c r="DW175" t="str">
        <f t="shared" si="405"/>
        <v>0</v>
      </c>
      <c r="DX175" t="str">
        <f t="shared" si="406"/>
        <v>0</v>
      </c>
      <c r="DY175" t="str">
        <f t="shared" si="407"/>
        <v>0</v>
      </c>
      <c r="DZ175" t="str">
        <f t="shared" si="408"/>
        <v>0</v>
      </c>
      <c r="EA175" t="str">
        <f t="shared" si="409"/>
        <v>0</v>
      </c>
      <c r="EB175" t="str">
        <f t="shared" si="410"/>
        <v>0</v>
      </c>
      <c r="EC175" t="str">
        <f t="shared" si="411"/>
        <v>0</v>
      </c>
      <c r="ED175" t="str">
        <f t="shared" si="412"/>
        <v>0</v>
      </c>
      <c r="EE175" t="str">
        <f t="shared" si="413"/>
        <v>0</v>
      </c>
      <c r="EF175" t="str">
        <f t="shared" si="414"/>
        <v>0</v>
      </c>
      <c r="EG175" t="str">
        <f t="shared" si="415"/>
        <v>0</v>
      </c>
      <c r="EH175" t="str">
        <f t="shared" si="416"/>
        <v>0</v>
      </c>
      <c r="EI175" t="str">
        <f t="shared" si="417"/>
        <v>0</v>
      </c>
      <c r="EJ175" t="str">
        <f t="shared" si="418"/>
        <v>0</v>
      </c>
      <c r="EK175" t="str">
        <f t="shared" si="419"/>
        <v>0</v>
      </c>
      <c r="EL175" t="str">
        <f t="shared" si="420"/>
        <v>0</v>
      </c>
      <c r="EM175" t="str">
        <f t="shared" si="421"/>
        <v>0</v>
      </c>
      <c r="EN175" t="str">
        <f t="shared" si="422"/>
        <v>0</v>
      </c>
    </row>
    <row r="176" spans="1:144" ht="39.950000000000003" customHeight="1" x14ac:dyDescent="0.25">
      <c r="A176" t="s">
        <v>309</v>
      </c>
      <c r="C176" t="str">
        <f t="shared" si="423"/>
        <v>0</v>
      </c>
      <c r="D176" t="str">
        <f t="shared" si="285"/>
        <v>0</v>
      </c>
      <c r="E176" t="str">
        <f t="shared" si="286"/>
        <v>0</v>
      </c>
      <c r="F176" t="str">
        <f t="shared" si="287"/>
        <v>0</v>
      </c>
      <c r="G176" t="str">
        <f t="shared" si="288"/>
        <v>0</v>
      </c>
      <c r="H176" t="str">
        <f t="shared" si="289"/>
        <v>0</v>
      </c>
      <c r="I176" t="str">
        <f t="shared" si="290"/>
        <v>0</v>
      </c>
      <c r="J176" t="str">
        <f t="shared" si="291"/>
        <v>0</v>
      </c>
      <c r="K176" t="str">
        <f t="shared" si="292"/>
        <v>0</v>
      </c>
      <c r="L176" t="str">
        <f t="shared" si="293"/>
        <v>0</v>
      </c>
      <c r="M176" t="str">
        <f t="shared" si="294"/>
        <v>0</v>
      </c>
      <c r="N176" t="str">
        <f t="shared" si="295"/>
        <v>0</v>
      </c>
      <c r="O176" t="str">
        <f t="shared" si="296"/>
        <v>0</v>
      </c>
      <c r="P176" t="str">
        <f t="shared" si="297"/>
        <v>0</v>
      </c>
      <c r="Q176" t="str">
        <f t="shared" si="298"/>
        <v>0</v>
      </c>
      <c r="R176" t="str">
        <f t="shared" si="299"/>
        <v>0</v>
      </c>
      <c r="S176" t="str">
        <f t="shared" si="300"/>
        <v>0</v>
      </c>
      <c r="T176" t="str">
        <f t="shared" si="301"/>
        <v>0</v>
      </c>
      <c r="U176" t="str">
        <f t="shared" si="302"/>
        <v>0</v>
      </c>
      <c r="V176" t="str">
        <f t="shared" si="303"/>
        <v>0</v>
      </c>
      <c r="W176" t="str">
        <f t="shared" si="304"/>
        <v>0</v>
      </c>
      <c r="X176" t="str">
        <f t="shared" si="305"/>
        <v>0</v>
      </c>
      <c r="Y176" t="str">
        <f t="shared" si="306"/>
        <v>0</v>
      </c>
      <c r="Z176" t="str">
        <f t="shared" si="307"/>
        <v>0</v>
      </c>
      <c r="AA176" t="str">
        <f t="shared" si="308"/>
        <v>0</v>
      </c>
      <c r="AB176" t="str">
        <f t="shared" si="309"/>
        <v>0</v>
      </c>
      <c r="AC176" t="str">
        <f t="shared" si="310"/>
        <v>0</v>
      </c>
      <c r="AD176" t="str">
        <f t="shared" si="311"/>
        <v>0</v>
      </c>
      <c r="AE176" t="str">
        <f t="shared" si="312"/>
        <v>0</v>
      </c>
      <c r="AF176" t="str">
        <f t="shared" si="313"/>
        <v>0</v>
      </c>
      <c r="AG176" t="str">
        <f t="shared" si="314"/>
        <v>0</v>
      </c>
      <c r="AH176" t="str">
        <f t="shared" si="315"/>
        <v>0</v>
      </c>
      <c r="AI176" t="str">
        <f t="shared" si="316"/>
        <v>0</v>
      </c>
      <c r="AJ176" t="str">
        <f t="shared" si="317"/>
        <v>0</v>
      </c>
      <c r="AK176" t="str">
        <f t="shared" si="318"/>
        <v>0</v>
      </c>
      <c r="AL176" t="str">
        <f t="shared" si="319"/>
        <v>0</v>
      </c>
      <c r="AM176" t="str">
        <f t="shared" si="320"/>
        <v>0</v>
      </c>
      <c r="AN176" t="str">
        <f t="shared" si="321"/>
        <v>0</v>
      </c>
      <c r="AO176" t="str">
        <f t="shared" si="322"/>
        <v>0</v>
      </c>
      <c r="AP176" t="str">
        <f t="shared" si="323"/>
        <v>0</v>
      </c>
      <c r="AQ176" t="str">
        <f t="shared" si="324"/>
        <v>0</v>
      </c>
      <c r="AR176" t="str">
        <f t="shared" si="325"/>
        <v>0</v>
      </c>
      <c r="AS176" t="str">
        <f t="shared" si="326"/>
        <v>0</v>
      </c>
      <c r="AT176" t="str">
        <f t="shared" si="327"/>
        <v>0</v>
      </c>
      <c r="AU176" t="str">
        <f t="shared" si="328"/>
        <v>0</v>
      </c>
      <c r="AV176" t="str">
        <f t="shared" si="329"/>
        <v>0</v>
      </c>
      <c r="AW176" t="str">
        <f t="shared" si="330"/>
        <v>0</v>
      </c>
      <c r="AX176" t="str">
        <f t="shared" si="331"/>
        <v>0</v>
      </c>
      <c r="AY176" t="str">
        <f t="shared" si="332"/>
        <v>0</v>
      </c>
      <c r="AZ176" t="str">
        <f t="shared" si="333"/>
        <v>0</v>
      </c>
      <c r="BA176" t="str">
        <f t="shared" si="334"/>
        <v>0</v>
      </c>
      <c r="BB176" t="str">
        <f t="shared" si="335"/>
        <v>0</v>
      </c>
      <c r="BC176" t="str">
        <f t="shared" si="336"/>
        <v>0</v>
      </c>
      <c r="BD176" t="str">
        <f t="shared" si="337"/>
        <v>0</v>
      </c>
      <c r="BE176" t="str">
        <f t="shared" si="338"/>
        <v>0</v>
      </c>
      <c r="BF176" t="str">
        <f t="shared" si="339"/>
        <v>0</v>
      </c>
      <c r="BG176" t="str">
        <f t="shared" si="340"/>
        <v>0</v>
      </c>
      <c r="BH176" t="str">
        <f t="shared" si="341"/>
        <v>0</v>
      </c>
      <c r="BI176" t="str">
        <f t="shared" si="342"/>
        <v>0</v>
      </c>
      <c r="BJ176" t="str">
        <f t="shared" si="343"/>
        <v>0</v>
      </c>
      <c r="BK176" t="str">
        <f t="shared" si="344"/>
        <v>0</v>
      </c>
      <c r="BL176" t="str">
        <f t="shared" si="345"/>
        <v>0</v>
      </c>
      <c r="BM176" t="str">
        <f t="shared" si="346"/>
        <v>0</v>
      </c>
      <c r="BN176" t="str">
        <f t="shared" si="347"/>
        <v>0</v>
      </c>
      <c r="BO176" t="str">
        <f t="shared" si="348"/>
        <v>0</v>
      </c>
      <c r="BP176" t="str">
        <f t="shared" si="349"/>
        <v>0</v>
      </c>
      <c r="BQ176" t="str">
        <f t="shared" si="350"/>
        <v>0</v>
      </c>
      <c r="BR176" t="str">
        <f t="shared" si="351"/>
        <v>0</v>
      </c>
      <c r="BS176" t="str">
        <f t="shared" si="352"/>
        <v>0</v>
      </c>
      <c r="BT176" t="str">
        <f t="shared" si="353"/>
        <v>0</v>
      </c>
      <c r="BU176" t="str">
        <f t="shared" si="354"/>
        <v>0</v>
      </c>
      <c r="BV176" t="str">
        <f t="shared" si="355"/>
        <v>0</v>
      </c>
      <c r="BW176" t="str">
        <f t="shared" si="356"/>
        <v>0</v>
      </c>
      <c r="BX176" t="str">
        <f t="shared" si="283"/>
        <v>0</v>
      </c>
      <c r="BY176" t="str">
        <f t="shared" si="357"/>
        <v>0</v>
      </c>
      <c r="BZ176" t="str">
        <f t="shared" si="358"/>
        <v>0</v>
      </c>
      <c r="CA176" t="str">
        <f t="shared" si="359"/>
        <v>0</v>
      </c>
      <c r="CB176" t="str">
        <f t="shared" si="360"/>
        <v>0</v>
      </c>
      <c r="CC176" t="str">
        <f t="shared" si="361"/>
        <v>0</v>
      </c>
      <c r="CD176" t="str">
        <f t="shared" si="362"/>
        <v>0</v>
      </c>
      <c r="CE176" t="str">
        <f t="shared" si="363"/>
        <v>0</v>
      </c>
      <c r="CF176" t="str">
        <f t="shared" si="364"/>
        <v>0</v>
      </c>
      <c r="CG176" t="str">
        <f t="shared" si="365"/>
        <v>0</v>
      </c>
      <c r="CH176" t="str">
        <f t="shared" si="366"/>
        <v>0</v>
      </c>
      <c r="CI176" t="str">
        <f t="shared" si="367"/>
        <v>0</v>
      </c>
      <c r="CJ176" t="str">
        <f t="shared" si="368"/>
        <v>0</v>
      </c>
      <c r="CK176" t="str">
        <f t="shared" si="369"/>
        <v>0</v>
      </c>
      <c r="CL176" t="str">
        <f t="shared" si="370"/>
        <v>0</v>
      </c>
      <c r="CM176" t="str">
        <f t="shared" si="371"/>
        <v>0</v>
      </c>
      <c r="CN176" t="str">
        <f t="shared" si="372"/>
        <v>0</v>
      </c>
      <c r="CO176" t="str">
        <f t="shared" si="373"/>
        <v>0</v>
      </c>
      <c r="CP176" t="str">
        <f t="shared" si="374"/>
        <v>0</v>
      </c>
      <c r="CQ176" t="str">
        <f t="shared" si="375"/>
        <v>0</v>
      </c>
      <c r="CR176" t="str">
        <f t="shared" si="376"/>
        <v>0</v>
      </c>
      <c r="CS176" t="str">
        <f t="shared" si="377"/>
        <v>0</v>
      </c>
      <c r="CT176" t="str">
        <f t="shared" si="378"/>
        <v>0</v>
      </c>
      <c r="CU176" t="str">
        <f t="shared" si="379"/>
        <v>0</v>
      </c>
      <c r="CV176" t="str">
        <f t="shared" si="380"/>
        <v>0</v>
      </c>
      <c r="CW176" t="str">
        <f t="shared" si="381"/>
        <v>0</v>
      </c>
      <c r="CX176" t="str">
        <f t="shared" si="382"/>
        <v>0</v>
      </c>
      <c r="CY176" t="str">
        <f t="shared" si="383"/>
        <v>0</v>
      </c>
      <c r="CZ176" t="str">
        <f t="shared" si="384"/>
        <v>0</v>
      </c>
      <c r="DA176" t="str">
        <f t="shared" si="284"/>
        <v>0</v>
      </c>
      <c r="DB176" t="str">
        <f t="shared" si="385"/>
        <v>0</v>
      </c>
      <c r="DC176" t="str">
        <f t="shared" si="386"/>
        <v>0</v>
      </c>
      <c r="DD176" t="str">
        <f t="shared" si="387"/>
        <v>0</v>
      </c>
      <c r="DE176" t="str">
        <f t="shared" si="388"/>
        <v>0</v>
      </c>
      <c r="DF176" t="str">
        <f t="shared" si="389"/>
        <v>0</v>
      </c>
      <c r="DG176" t="str">
        <f t="shared" si="390"/>
        <v>0</v>
      </c>
      <c r="DH176" t="str">
        <f>IF(ISNUMBER(SEARCH("menghindari dorongan fisik,",B176)),"1","0")</f>
        <v>0</v>
      </c>
      <c r="DI176" t="str">
        <f t="shared" si="391"/>
        <v>0</v>
      </c>
      <c r="DJ176" t="str">
        <f t="shared" si="392"/>
        <v>0</v>
      </c>
      <c r="DK176" t="str">
        <f t="shared" si="393"/>
        <v>0</v>
      </c>
      <c r="DL176" t="str">
        <f t="shared" si="394"/>
        <v>0</v>
      </c>
      <c r="DM176" t="str">
        <f t="shared" si="395"/>
        <v>0</v>
      </c>
      <c r="DN176" t="str">
        <f t="shared" si="396"/>
        <v>0</v>
      </c>
      <c r="DO176" t="str">
        <f t="shared" si="397"/>
        <v>0</v>
      </c>
      <c r="DP176" t="str">
        <f t="shared" si="398"/>
        <v>0</v>
      </c>
      <c r="DQ176" t="str">
        <f t="shared" si="399"/>
        <v>0</v>
      </c>
      <c r="DR176" t="str">
        <f t="shared" si="400"/>
        <v>0</v>
      </c>
      <c r="DS176" t="str">
        <f t="shared" si="401"/>
        <v>0</v>
      </c>
      <c r="DT176" t="str">
        <f t="shared" si="402"/>
        <v>0</v>
      </c>
      <c r="DU176" t="str">
        <f t="shared" si="403"/>
        <v>0</v>
      </c>
      <c r="DV176" t="str">
        <f t="shared" si="404"/>
        <v>0</v>
      </c>
      <c r="DW176" t="str">
        <f t="shared" si="405"/>
        <v>0</v>
      </c>
      <c r="DX176" t="str">
        <f t="shared" si="406"/>
        <v>0</v>
      </c>
      <c r="DY176" t="str">
        <f t="shared" si="407"/>
        <v>0</v>
      </c>
      <c r="DZ176" t="str">
        <f t="shared" si="408"/>
        <v>0</v>
      </c>
      <c r="EA176" t="str">
        <f t="shared" si="409"/>
        <v>0</v>
      </c>
      <c r="EB176" t="str">
        <f t="shared" si="410"/>
        <v>0</v>
      </c>
      <c r="EC176" t="str">
        <f t="shared" si="411"/>
        <v>0</v>
      </c>
      <c r="ED176" t="str">
        <f t="shared" si="412"/>
        <v>0</v>
      </c>
      <c r="EE176" t="str">
        <f t="shared" si="413"/>
        <v>0</v>
      </c>
      <c r="EF176" t="str">
        <f t="shared" si="414"/>
        <v>0</v>
      </c>
      <c r="EG176" t="str">
        <f t="shared" si="415"/>
        <v>0</v>
      </c>
      <c r="EH176" t="str">
        <f t="shared" si="416"/>
        <v>0</v>
      </c>
      <c r="EI176" t="str">
        <f t="shared" si="417"/>
        <v>0</v>
      </c>
      <c r="EJ176" t="str">
        <f t="shared" si="418"/>
        <v>0</v>
      </c>
      <c r="EK176" t="str">
        <f t="shared" si="419"/>
        <v>0</v>
      </c>
      <c r="EL176" t="str">
        <f t="shared" si="420"/>
        <v>0</v>
      </c>
      <c r="EM176" t="str">
        <f t="shared" si="421"/>
        <v>0</v>
      </c>
      <c r="EN176" t="str">
        <f t="shared" si="422"/>
        <v>0</v>
      </c>
    </row>
    <row r="177" spans="1:144" ht="39.950000000000003" customHeight="1" x14ac:dyDescent="0.25">
      <c r="A177" t="s">
        <v>310</v>
      </c>
      <c r="C177" t="str">
        <f t="shared" si="423"/>
        <v>0</v>
      </c>
      <c r="D177" t="str">
        <f t="shared" si="285"/>
        <v>0</v>
      </c>
      <c r="E177" t="str">
        <f t="shared" si="286"/>
        <v>0</v>
      </c>
      <c r="F177" t="str">
        <f t="shared" si="287"/>
        <v>0</v>
      </c>
      <c r="G177" t="str">
        <f t="shared" si="288"/>
        <v>0</v>
      </c>
      <c r="H177" t="str">
        <f t="shared" si="289"/>
        <v>0</v>
      </c>
      <c r="I177" t="str">
        <f t="shared" si="290"/>
        <v>0</v>
      </c>
      <c r="J177" t="str">
        <f t="shared" si="291"/>
        <v>0</v>
      </c>
      <c r="K177" t="str">
        <f t="shared" si="292"/>
        <v>0</v>
      </c>
      <c r="L177" t="str">
        <f t="shared" si="293"/>
        <v>0</v>
      </c>
      <c r="M177" t="str">
        <f t="shared" si="294"/>
        <v>0</v>
      </c>
      <c r="N177" t="str">
        <f t="shared" si="295"/>
        <v>0</v>
      </c>
      <c r="O177" t="str">
        <f t="shared" si="296"/>
        <v>0</v>
      </c>
      <c r="P177" t="str">
        <f t="shared" si="297"/>
        <v>0</v>
      </c>
      <c r="Q177" t="str">
        <f t="shared" si="298"/>
        <v>0</v>
      </c>
      <c r="R177" t="str">
        <f t="shared" si="299"/>
        <v>0</v>
      </c>
      <c r="S177" t="str">
        <f t="shared" si="300"/>
        <v>0</v>
      </c>
      <c r="T177" t="str">
        <f t="shared" si="301"/>
        <v>0</v>
      </c>
      <c r="U177" t="str">
        <f t="shared" si="302"/>
        <v>0</v>
      </c>
      <c r="V177" t="str">
        <f t="shared" si="303"/>
        <v>0</v>
      </c>
      <c r="W177" t="str">
        <f t="shared" si="304"/>
        <v>0</v>
      </c>
      <c r="X177" t="str">
        <f t="shared" si="305"/>
        <v>0</v>
      </c>
      <c r="Y177" t="str">
        <f t="shared" si="306"/>
        <v>0</v>
      </c>
      <c r="Z177" t="str">
        <f t="shared" si="307"/>
        <v>0</v>
      </c>
      <c r="AA177" t="str">
        <f t="shared" si="308"/>
        <v>0</v>
      </c>
      <c r="AB177" t="str">
        <f t="shared" si="309"/>
        <v>0</v>
      </c>
      <c r="AC177" t="str">
        <f t="shared" si="310"/>
        <v>0</v>
      </c>
      <c r="AD177" t="str">
        <f t="shared" si="311"/>
        <v>0</v>
      </c>
      <c r="AE177" t="str">
        <f t="shared" si="312"/>
        <v>0</v>
      </c>
      <c r="AF177" t="str">
        <f t="shared" si="313"/>
        <v>0</v>
      </c>
      <c r="AG177" t="str">
        <f t="shared" si="314"/>
        <v>0</v>
      </c>
      <c r="AH177" t="str">
        <f t="shared" si="315"/>
        <v>0</v>
      </c>
      <c r="AI177" t="str">
        <f t="shared" si="316"/>
        <v>0</v>
      </c>
      <c r="AJ177" t="str">
        <f t="shared" si="317"/>
        <v>0</v>
      </c>
      <c r="AK177" t="str">
        <f t="shared" si="318"/>
        <v>0</v>
      </c>
      <c r="AL177" t="str">
        <f t="shared" si="319"/>
        <v>0</v>
      </c>
      <c r="AM177" t="str">
        <f t="shared" si="320"/>
        <v>0</v>
      </c>
      <c r="AN177" t="str">
        <f t="shared" si="321"/>
        <v>0</v>
      </c>
      <c r="AO177" t="str">
        <f t="shared" si="322"/>
        <v>0</v>
      </c>
      <c r="AP177" t="str">
        <f t="shared" si="323"/>
        <v>0</v>
      </c>
      <c r="AQ177" t="str">
        <f t="shared" si="324"/>
        <v>0</v>
      </c>
      <c r="AR177" t="str">
        <f t="shared" si="325"/>
        <v>0</v>
      </c>
      <c r="AS177" t="str">
        <f t="shared" si="326"/>
        <v>0</v>
      </c>
      <c r="AT177" t="str">
        <f t="shared" si="327"/>
        <v>0</v>
      </c>
      <c r="AU177" t="str">
        <f t="shared" si="328"/>
        <v>0</v>
      </c>
      <c r="AV177" t="str">
        <f t="shared" si="329"/>
        <v>0</v>
      </c>
      <c r="AW177" t="str">
        <f t="shared" si="330"/>
        <v>0</v>
      </c>
      <c r="AX177" t="str">
        <f t="shared" si="331"/>
        <v>0</v>
      </c>
      <c r="AY177" t="str">
        <f t="shared" si="332"/>
        <v>0</v>
      </c>
      <c r="AZ177" t="str">
        <f t="shared" si="333"/>
        <v>0</v>
      </c>
      <c r="BA177" t="str">
        <f t="shared" si="334"/>
        <v>0</v>
      </c>
      <c r="BB177" t="str">
        <f t="shared" si="335"/>
        <v>0</v>
      </c>
      <c r="BC177" t="str">
        <f t="shared" si="336"/>
        <v>0</v>
      </c>
      <c r="BD177" t="str">
        <f t="shared" si="337"/>
        <v>0</v>
      </c>
      <c r="BE177" t="str">
        <f t="shared" si="338"/>
        <v>0</v>
      </c>
      <c r="BF177" t="str">
        <f t="shared" si="339"/>
        <v>0</v>
      </c>
      <c r="BG177" t="str">
        <f t="shared" si="340"/>
        <v>0</v>
      </c>
      <c r="BH177" t="str">
        <f t="shared" si="341"/>
        <v>0</v>
      </c>
      <c r="BI177" t="str">
        <f t="shared" si="342"/>
        <v>0</v>
      </c>
      <c r="BJ177" t="str">
        <f t="shared" si="343"/>
        <v>0</v>
      </c>
      <c r="BK177" t="str">
        <f t="shared" si="344"/>
        <v>0</v>
      </c>
      <c r="BL177" t="str">
        <f t="shared" si="345"/>
        <v>0</v>
      </c>
      <c r="BM177" t="str">
        <f t="shared" si="346"/>
        <v>0</v>
      </c>
      <c r="BN177" t="str">
        <f t="shared" si="347"/>
        <v>0</v>
      </c>
      <c r="BO177" t="str">
        <f t="shared" si="348"/>
        <v>0</v>
      </c>
      <c r="BP177" t="str">
        <f t="shared" si="349"/>
        <v>0</v>
      </c>
      <c r="BQ177" t="str">
        <f t="shared" si="350"/>
        <v>0</v>
      </c>
      <c r="BR177" t="str">
        <f t="shared" si="351"/>
        <v>0</v>
      </c>
      <c r="BS177" t="str">
        <f t="shared" si="352"/>
        <v>0</v>
      </c>
      <c r="BT177" t="str">
        <f t="shared" si="353"/>
        <v>0</v>
      </c>
      <c r="BU177" t="str">
        <f t="shared" si="354"/>
        <v>0</v>
      </c>
      <c r="BV177" t="str">
        <f t="shared" si="355"/>
        <v>0</v>
      </c>
      <c r="BW177" t="str">
        <f t="shared" si="356"/>
        <v>0</v>
      </c>
      <c r="BX177" t="str">
        <f t="shared" si="283"/>
        <v>0</v>
      </c>
      <c r="BY177" t="str">
        <f t="shared" si="357"/>
        <v>0</v>
      </c>
      <c r="BZ177" t="str">
        <f t="shared" si="358"/>
        <v>0</v>
      </c>
      <c r="CA177" t="str">
        <f t="shared" si="359"/>
        <v>0</v>
      </c>
      <c r="CB177" t="str">
        <f t="shared" si="360"/>
        <v>0</v>
      </c>
      <c r="CC177" t="str">
        <f t="shared" si="361"/>
        <v>0</v>
      </c>
      <c r="CD177" t="str">
        <f t="shared" si="362"/>
        <v>0</v>
      </c>
      <c r="CE177" t="str">
        <f t="shared" si="363"/>
        <v>0</v>
      </c>
      <c r="CF177" t="str">
        <f t="shared" si="364"/>
        <v>0</v>
      </c>
      <c r="CG177" t="str">
        <f t="shared" si="365"/>
        <v>0</v>
      </c>
      <c r="CH177" t="str">
        <f t="shared" si="366"/>
        <v>0</v>
      </c>
      <c r="CI177" t="str">
        <f t="shared" si="367"/>
        <v>0</v>
      </c>
      <c r="CJ177" t="str">
        <f t="shared" si="368"/>
        <v>0</v>
      </c>
      <c r="CK177" t="str">
        <f t="shared" si="369"/>
        <v>0</v>
      </c>
      <c r="CL177" t="str">
        <f t="shared" si="370"/>
        <v>0</v>
      </c>
      <c r="CM177" t="str">
        <f t="shared" si="371"/>
        <v>0</v>
      </c>
      <c r="CN177" t="str">
        <f t="shared" si="372"/>
        <v>0</v>
      </c>
      <c r="CO177" t="str">
        <f t="shared" si="373"/>
        <v>0</v>
      </c>
      <c r="CP177" t="str">
        <f t="shared" si="374"/>
        <v>0</v>
      </c>
      <c r="CQ177" t="str">
        <f t="shared" si="375"/>
        <v>0</v>
      </c>
      <c r="CR177" t="str">
        <f t="shared" si="376"/>
        <v>0</v>
      </c>
      <c r="CS177" t="str">
        <f t="shared" si="377"/>
        <v>0</v>
      </c>
      <c r="CT177" t="str">
        <f t="shared" si="378"/>
        <v>0</v>
      </c>
      <c r="CU177" t="str">
        <f t="shared" si="379"/>
        <v>0</v>
      </c>
      <c r="CV177" t="str">
        <f t="shared" si="380"/>
        <v>0</v>
      </c>
      <c r="CW177" t="str">
        <f t="shared" si="381"/>
        <v>0</v>
      </c>
      <c r="CX177" t="str">
        <f t="shared" si="382"/>
        <v>0</v>
      </c>
      <c r="CY177" t="str">
        <f t="shared" si="383"/>
        <v>0</v>
      </c>
      <c r="CZ177" t="str">
        <f t="shared" si="384"/>
        <v>0</v>
      </c>
      <c r="DA177" t="str">
        <f t="shared" si="284"/>
        <v>0</v>
      </c>
      <c r="DB177" t="str">
        <f t="shared" si="385"/>
        <v>0</v>
      </c>
      <c r="DC177" t="str">
        <f t="shared" si="386"/>
        <v>0</v>
      </c>
      <c r="DD177" t="str">
        <f t="shared" si="387"/>
        <v>0</v>
      </c>
      <c r="DE177" t="str">
        <f t="shared" si="388"/>
        <v>0</v>
      </c>
      <c r="DF177" t="str">
        <f t="shared" si="389"/>
        <v>0</v>
      </c>
      <c r="DG177" t="str">
        <f t="shared" si="390"/>
        <v>0</v>
      </c>
      <c r="DH177" t="str">
        <f>IF(ISNUMBER(SEARCH("menghindari dorongan fisik,",B177)),"1","0")</f>
        <v>0</v>
      </c>
      <c r="DI177" t="str">
        <f t="shared" si="391"/>
        <v>0</v>
      </c>
      <c r="DJ177" t="str">
        <f t="shared" si="392"/>
        <v>0</v>
      </c>
      <c r="DK177" t="str">
        <f t="shared" si="393"/>
        <v>0</v>
      </c>
      <c r="DL177" t="str">
        <f t="shared" si="394"/>
        <v>0</v>
      </c>
      <c r="DM177" t="str">
        <f t="shared" si="395"/>
        <v>0</v>
      </c>
      <c r="DN177" t="str">
        <f t="shared" si="396"/>
        <v>0</v>
      </c>
      <c r="DO177" t="str">
        <f t="shared" si="397"/>
        <v>0</v>
      </c>
      <c r="DP177" t="str">
        <f t="shared" si="398"/>
        <v>0</v>
      </c>
      <c r="DQ177" t="str">
        <f t="shared" si="399"/>
        <v>0</v>
      </c>
      <c r="DR177" t="str">
        <f t="shared" si="400"/>
        <v>0</v>
      </c>
      <c r="DS177" t="str">
        <f t="shared" si="401"/>
        <v>0</v>
      </c>
      <c r="DT177" t="str">
        <f t="shared" si="402"/>
        <v>0</v>
      </c>
      <c r="DU177" t="str">
        <f t="shared" si="403"/>
        <v>0</v>
      </c>
      <c r="DV177" t="str">
        <f t="shared" si="404"/>
        <v>0</v>
      </c>
      <c r="DW177" t="str">
        <f t="shared" si="405"/>
        <v>0</v>
      </c>
      <c r="DX177" t="str">
        <f t="shared" si="406"/>
        <v>0</v>
      </c>
      <c r="DY177" t="str">
        <f t="shared" si="407"/>
        <v>0</v>
      </c>
      <c r="DZ177" t="str">
        <f t="shared" si="408"/>
        <v>0</v>
      </c>
      <c r="EA177" t="str">
        <f t="shared" si="409"/>
        <v>0</v>
      </c>
      <c r="EB177" t="str">
        <f t="shared" si="410"/>
        <v>0</v>
      </c>
      <c r="EC177" t="str">
        <f t="shared" si="411"/>
        <v>0</v>
      </c>
      <c r="ED177" t="str">
        <f t="shared" si="412"/>
        <v>0</v>
      </c>
      <c r="EE177" t="str">
        <f t="shared" si="413"/>
        <v>0</v>
      </c>
      <c r="EF177" t="str">
        <f t="shared" si="414"/>
        <v>0</v>
      </c>
      <c r="EG177" t="str">
        <f t="shared" si="415"/>
        <v>0</v>
      </c>
      <c r="EH177" t="str">
        <f t="shared" si="416"/>
        <v>0</v>
      </c>
      <c r="EI177" t="str">
        <f t="shared" si="417"/>
        <v>0</v>
      </c>
      <c r="EJ177" t="str">
        <f t="shared" si="418"/>
        <v>0</v>
      </c>
      <c r="EK177" t="str">
        <f t="shared" si="419"/>
        <v>0</v>
      </c>
      <c r="EL177" t="str">
        <f t="shared" si="420"/>
        <v>0</v>
      </c>
      <c r="EM177" t="str">
        <f t="shared" si="421"/>
        <v>0</v>
      </c>
      <c r="EN177" t="str">
        <f t="shared" si="422"/>
        <v>0</v>
      </c>
    </row>
    <row r="178" spans="1:144" ht="39.950000000000003" customHeight="1" x14ac:dyDescent="0.25">
      <c r="A178" t="s">
        <v>311</v>
      </c>
      <c r="C178" t="str">
        <f t="shared" si="423"/>
        <v>0</v>
      </c>
      <c r="D178" t="str">
        <f t="shared" si="285"/>
        <v>0</v>
      </c>
      <c r="E178" t="str">
        <f t="shared" si="286"/>
        <v>0</v>
      </c>
      <c r="F178" t="str">
        <f t="shared" si="287"/>
        <v>0</v>
      </c>
      <c r="G178" t="str">
        <f t="shared" si="288"/>
        <v>0</v>
      </c>
      <c r="H178" t="str">
        <f t="shared" si="289"/>
        <v>0</v>
      </c>
      <c r="I178" t="str">
        <f t="shared" si="290"/>
        <v>0</v>
      </c>
      <c r="J178" t="str">
        <f t="shared" si="291"/>
        <v>0</v>
      </c>
      <c r="K178" t="str">
        <f t="shared" si="292"/>
        <v>0</v>
      </c>
      <c r="L178" t="str">
        <f t="shared" si="293"/>
        <v>0</v>
      </c>
      <c r="M178" t="str">
        <f t="shared" si="294"/>
        <v>0</v>
      </c>
      <c r="N178" t="str">
        <f t="shared" si="295"/>
        <v>0</v>
      </c>
      <c r="O178" t="str">
        <f t="shared" si="296"/>
        <v>0</v>
      </c>
      <c r="P178" t="str">
        <f t="shared" si="297"/>
        <v>0</v>
      </c>
      <c r="Q178" t="str">
        <f t="shared" si="298"/>
        <v>0</v>
      </c>
      <c r="R178" t="str">
        <f t="shared" si="299"/>
        <v>0</v>
      </c>
      <c r="S178" t="str">
        <f t="shared" si="300"/>
        <v>0</v>
      </c>
      <c r="T178" t="str">
        <f t="shared" si="301"/>
        <v>0</v>
      </c>
      <c r="U178" t="str">
        <f t="shared" si="302"/>
        <v>0</v>
      </c>
      <c r="V178" t="str">
        <f t="shared" si="303"/>
        <v>0</v>
      </c>
      <c r="W178" t="str">
        <f t="shared" si="304"/>
        <v>0</v>
      </c>
      <c r="X178" t="str">
        <f t="shared" si="305"/>
        <v>0</v>
      </c>
      <c r="Y178" t="str">
        <f t="shared" si="306"/>
        <v>0</v>
      </c>
      <c r="Z178" t="str">
        <f t="shared" si="307"/>
        <v>0</v>
      </c>
      <c r="AA178" t="str">
        <f t="shared" si="308"/>
        <v>0</v>
      </c>
      <c r="AB178" t="str">
        <f t="shared" si="309"/>
        <v>0</v>
      </c>
      <c r="AC178" t="str">
        <f t="shared" si="310"/>
        <v>0</v>
      </c>
      <c r="AD178" t="str">
        <f t="shared" si="311"/>
        <v>0</v>
      </c>
      <c r="AE178" t="str">
        <f t="shared" si="312"/>
        <v>0</v>
      </c>
      <c r="AF178" t="str">
        <f t="shared" si="313"/>
        <v>0</v>
      </c>
      <c r="AG178" t="str">
        <f t="shared" si="314"/>
        <v>0</v>
      </c>
      <c r="AH178" t="str">
        <f t="shared" si="315"/>
        <v>0</v>
      </c>
      <c r="AI178" t="str">
        <f t="shared" si="316"/>
        <v>0</v>
      </c>
      <c r="AJ178" t="str">
        <f t="shared" si="317"/>
        <v>0</v>
      </c>
      <c r="AK178" t="str">
        <f t="shared" si="318"/>
        <v>0</v>
      </c>
      <c r="AL178" t="str">
        <f t="shared" si="319"/>
        <v>0</v>
      </c>
      <c r="AM178" t="str">
        <f t="shared" si="320"/>
        <v>0</v>
      </c>
      <c r="AN178" t="str">
        <f t="shared" si="321"/>
        <v>0</v>
      </c>
      <c r="AO178" t="str">
        <f t="shared" si="322"/>
        <v>0</v>
      </c>
      <c r="AP178" t="str">
        <f t="shared" si="323"/>
        <v>0</v>
      </c>
      <c r="AQ178" t="str">
        <f t="shared" si="324"/>
        <v>0</v>
      </c>
      <c r="AR178" t="str">
        <f t="shared" si="325"/>
        <v>0</v>
      </c>
      <c r="AS178" t="str">
        <f t="shared" si="326"/>
        <v>0</v>
      </c>
      <c r="AT178" t="str">
        <f t="shared" si="327"/>
        <v>0</v>
      </c>
      <c r="AU178" t="str">
        <f t="shared" si="328"/>
        <v>0</v>
      </c>
      <c r="AV178" t="str">
        <f t="shared" si="329"/>
        <v>0</v>
      </c>
      <c r="AW178" t="str">
        <f t="shared" si="330"/>
        <v>0</v>
      </c>
      <c r="AX178" t="str">
        <f t="shared" si="331"/>
        <v>0</v>
      </c>
      <c r="AY178" t="str">
        <f t="shared" si="332"/>
        <v>0</v>
      </c>
      <c r="AZ178" t="str">
        <f t="shared" si="333"/>
        <v>0</v>
      </c>
      <c r="BA178" t="str">
        <f t="shared" si="334"/>
        <v>0</v>
      </c>
      <c r="BB178" t="str">
        <f t="shared" si="335"/>
        <v>0</v>
      </c>
      <c r="BC178" t="str">
        <f t="shared" si="336"/>
        <v>0</v>
      </c>
      <c r="BD178" t="str">
        <f t="shared" si="337"/>
        <v>0</v>
      </c>
      <c r="BE178" t="str">
        <f t="shared" si="338"/>
        <v>0</v>
      </c>
      <c r="BF178" t="str">
        <f t="shared" si="339"/>
        <v>0</v>
      </c>
      <c r="BG178" t="str">
        <f t="shared" si="340"/>
        <v>0</v>
      </c>
      <c r="BH178" t="str">
        <f t="shared" si="341"/>
        <v>0</v>
      </c>
      <c r="BI178" t="str">
        <f t="shared" si="342"/>
        <v>0</v>
      </c>
      <c r="BJ178" t="str">
        <f t="shared" si="343"/>
        <v>0</v>
      </c>
      <c r="BK178" t="str">
        <f t="shared" si="344"/>
        <v>0</v>
      </c>
      <c r="BL178" t="str">
        <f t="shared" si="345"/>
        <v>0</v>
      </c>
      <c r="BM178" t="str">
        <f t="shared" si="346"/>
        <v>0</v>
      </c>
      <c r="BN178" t="str">
        <f t="shared" si="347"/>
        <v>0</v>
      </c>
      <c r="BO178" t="str">
        <f t="shared" si="348"/>
        <v>0</v>
      </c>
      <c r="BP178" t="str">
        <f t="shared" si="349"/>
        <v>0</v>
      </c>
      <c r="BQ178" t="str">
        <f t="shared" si="350"/>
        <v>0</v>
      </c>
      <c r="BR178" t="str">
        <f t="shared" si="351"/>
        <v>0</v>
      </c>
      <c r="BS178" t="str">
        <f t="shared" si="352"/>
        <v>0</v>
      </c>
      <c r="BT178" t="str">
        <f t="shared" si="353"/>
        <v>0</v>
      </c>
      <c r="BU178" t="str">
        <f t="shared" si="354"/>
        <v>0</v>
      </c>
      <c r="BV178" t="str">
        <f t="shared" si="355"/>
        <v>0</v>
      </c>
      <c r="BW178" t="str">
        <f t="shared" si="356"/>
        <v>0</v>
      </c>
      <c r="BX178" t="str">
        <f t="shared" si="283"/>
        <v>0</v>
      </c>
      <c r="BY178" t="str">
        <f t="shared" si="357"/>
        <v>0</v>
      </c>
      <c r="BZ178" t="str">
        <f t="shared" si="358"/>
        <v>0</v>
      </c>
      <c r="CA178" t="str">
        <f t="shared" si="359"/>
        <v>0</v>
      </c>
      <c r="CB178" t="str">
        <f t="shared" si="360"/>
        <v>0</v>
      </c>
      <c r="CC178" t="str">
        <f t="shared" si="361"/>
        <v>0</v>
      </c>
      <c r="CD178" t="str">
        <f t="shared" si="362"/>
        <v>0</v>
      </c>
      <c r="CE178" t="str">
        <f t="shared" si="363"/>
        <v>0</v>
      </c>
      <c r="CF178" t="str">
        <f t="shared" si="364"/>
        <v>0</v>
      </c>
      <c r="CG178" t="str">
        <f t="shared" si="365"/>
        <v>0</v>
      </c>
      <c r="CH178" t="str">
        <f t="shared" si="366"/>
        <v>0</v>
      </c>
      <c r="CI178" t="str">
        <f t="shared" si="367"/>
        <v>0</v>
      </c>
      <c r="CJ178" t="str">
        <f t="shared" si="368"/>
        <v>0</v>
      </c>
      <c r="CK178" t="str">
        <f t="shared" si="369"/>
        <v>0</v>
      </c>
      <c r="CL178" t="str">
        <f t="shared" si="370"/>
        <v>0</v>
      </c>
      <c r="CM178" t="str">
        <f t="shared" si="371"/>
        <v>0</v>
      </c>
      <c r="CN178" t="str">
        <f t="shared" si="372"/>
        <v>0</v>
      </c>
      <c r="CO178" t="str">
        <f t="shared" si="373"/>
        <v>0</v>
      </c>
      <c r="CP178" t="str">
        <f t="shared" si="374"/>
        <v>0</v>
      </c>
      <c r="CQ178" t="str">
        <f t="shared" si="375"/>
        <v>0</v>
      </c>
      <c r="CR178" t="str">
        <f t="shared" si="376"/>
        <v>0</v>
      </c>
      <c r="CS178" t="str">
        <f t="shared" si="377"/>
        <v>0</v>
      </c>
      <c r="CT178" t="str">
        <f t="shared" si="378"/>
        <v>0</v>
      </c>
      <c r="CU178" t="str">
        <f t="shared" si="379"/>
        <v>0</v>
      </c>
      <c r="CV178" t="str">
        <f t="shared" si="380"/>
        <v>0</v>
      </c>
      <c r="CW178" t="str">
        <f t="shared" si="381"/>
        <v>0</v>
      </c>
      <c r="CX178" t="str">
        <f t="shared" si="382"/>
        <v>0</v>
      </c>
      <c r="CY178" t="str">
        <f t="shared" si="383"/>
        <v>0</v>
      </c>
      <c r="CZ178" t="str">
        <f t="shared" si="384"/>
        <v>0</v>
      </c>
      <c r="DA178" t="str">
        <f t="shared" si="284"/>
        <v>0</v>
      </c>
      <c r="DB178" t="str">
        <f t="shared" si="385"/>
        <v>0</v>
      </c>
      <c r="DC178" t="str">
        <f t="shared" si="386"/>
        <v>0</v>
      </c>
      <c r="DD178" t="str">
        <f t="shared" si="387"/>
        <v>0</v>
      </c>
      <c r="DE178" t="str">
        <f t="shared" si="388"/>
        <v>0</v>
      </c>
      <c r="DF178" t="str">
        <f t="shared" si="389"/>
        <v>0</v>
      </c>
      <c r="DG178" t="str">
        <f t="shared" si="390"/>
        <v>0</v>
      </c>
      <c r="DH178" t="str">
        <f>IF(ISNUMBER(SEARCH("menghindari dorongan fisik,",B178)),"1","0")</f>
        <v>0</v>
      </c>
      <c r="DI178" t="str">
        <f t="shared" si="391"/>
        <v>0</v>
      </c>
      <c r="DJ178" t="str">
        <f t="shared" si="392"/>
        <v>0</v>
      </c>
      <c r="DK178" t="str">
        <f t="shared" si="393"/>
        <v>0</v>
      </c>
      <c r="DL178" t="str">
        <f t="shared" si="394"/>
        <v>0</v>
      </c>
      <c r="DM178" t="str">
        <f t="shared" si="395"/>
        <v>0</v>
      </c>
      <c r="DN178" t="str">
        <f t="shared" si="396"/>
        <v>0</v>
      </c>
      <c r="DO178" t="str">
        <f t="shared" si="397"/>
        <v>0</v>
      </c>
      <c r="DP178" t="str">
        <f t="shared" si="398"/>
        <v>0</v>
      </c>
      <c r="DQ178" t="str">
        <f t="shared" si="399"/>
        <v>0</v>
      </c>
      <c r="DR178" t="str">
        <f t="shared" si="400"/>
        <v>0</v>
      </c>
      <c r="DS178" t="str">
        <f t="shared" si="401"/>
        <v>0</v>
      </c>
      <c r="DT178" t="str">
        <f t="shared" si="402"/>
        <v>0</v>
      </c>
      <c r="DU178" t="str">
        <f t="shared" si="403"/>
        <v>0</v>
      </c>
      <c r="DV178" t="str">
        <f t="shared" si="404"/>
        <v>0</v>
      </c>
      <c r="DW178" t="str">
        <f t="shared" si="405"/>
        <v>0</v>
      </c>
      <c r="DX178" t="str">
        <f t="shared" si="406"/>
        <v>0</v>
      </c>
      <c r="DY178" t="str">
        <f t="shared" si="407"/>
        <v>0</v>
      </c>
      <c r="DZ178" t="str">
        <f t="shared" si="408"/>
        <v>0</v>
      </c>
      <c r="EA178" t="str">
        <f t="shared" si="409"/>
        <v>0</v>
      </c>
      <c r="EB178" t="str">
        <f t="shared" si="410"/>
        <v>0</v>
      </c>
      <c r="EC178" t="str">
        <f t="shared" si="411"/>
        <v>0</v>
      </c>
      <c r="ED178" t="str">
        <f t="shared" si="412"/>
        <v>0</v>
      </c>
      <c r="EE178" t="str">
        <f t="shared" si="413"/>
        <v>0</v>
      </c>
      <c r="EF178" t="str">
        <f t="shared" si="414"/>
        <v>0</v>
      </c>
      <c r="EG178" t="str">
        <f t="shared" si="415"/>
        <v>0</v>
      </c>
      <c r="EH178" t="str">
        <f t="shared" si="416"/>
        <v>0</v>
      </c>
      <c r="EI178" t="str">
        <f t="shared" si="417"/>
        <v>0</v>
      </c>
      <c r="EJ178" t="str">
        <f t="shared" si="418"/>
        <v>0</v>
      </c>
      <c r="EK178" t="str">
        <f t="shared" si="419"/>
        <v>0</v>
      </c>
      <c r="EL178" t="str">
        <f t="shared" si="420"/>
        <v>0</v>
      </c>
      <c r="EM178" t="str">
        <f t="shared" si="421"/>
        <v>0</v>
      </c>
      <c r="EN178" t="str">
        <f t="shared" si="422"/>
        <v>0</v>
      </c>
    </row>
    <row r="179" spans="1:144" ht="39.950000000000003" customHeight="1" x14ac:dyDescent="0.25">
      <c r="A179" t="s">
        <v>312</v>
      </c>
      <c r="C179" t="str">
        <f t="shared" si="423"/>
        <v>0</v>
      </c>
      <c r="D179" t="str">
        <f t="shared" si="285"/>
        <v>0</v>
      </c>
      <c r="E179" t="str">
        <f t="shared" si="286"/>
        <v>0</v>
      </c>
      <c r="F179" t="str">
        <f t="shared" si="287"/>
        <v>0</v>
      </c>
      <c r="G179" t="str">
        <f t="shared" si="288"/>
        <v>0</v>
      </c>
      <c r="H179" t="str">
        <f t="shared" si="289"/>
        <v>0</v>
      </c>
      <c r="I179" t="str">
        <f t="shared" si="290"/>
        <v>0</v>
      </c>
      <c r="J179" t="str">
        <f t="shared" si="291"/>
        <v>0</v>
      </c>
      <c r="K179" t="str">
        <f t="shared" si="292"/>
        <v>0</v>
      </c>
      <c r="L179" t="str">
        <f t="shared" si="293"/>
        <v>0</v>
      </c>
      <c r="M179" t="str">
        <f t="shared" si="294"/>
        <v>0</v>
      </c>
      <c r="N179" t="str">
        <f t="shared" si="295"/>
        <v>0</v>
      </c>
      <c r="O179" t="str">
        <f t="shared" si="296"/>
        <v>0</v>
      </c>
      <c r="P179" t="str">
        <f t="shared" si="297"/>
        <v>0</v>
      </c>
      <c r="Q179" t="str">
        <f t="shared" si="298"/>
        <v>0</v>
      </c>
      <c r="R179" t="str">
        <f t="shared" si="299"/>
        <v>0</v>
      </c>
      <c r="S179" t="str">
        <f t="shared" si="300"/>
        <v>0</v>
      </c>
      <c r="T179" t="str">
        <f t="shared" si="301"/>
        <v>0</v>
      </c>
      <c r="U179" t="str">
        <f t="shared" si="302"/>
        <v>0</v>
      </c>
      <c r="V179" t="str">
        <f t="shared" si="303"/>
        <v>0</v>
      </c>
      <c r="W179" t="str">
        <f t="shared" si="304"/>
        <v>0</v>
      </c>
      <c r="X179" t="str">
        <f t="shared" si="305"/>
        <v>0</v>
      </c>
      <c r="Y179" t="str">
        <f t="shared" si="306"/>
        <v>0</v>
      </c>
      <c r="Z179" t="str">
        <f t="shared" si="307"/>
        <v>0</v>
      </c>
      <c r="AA179" t="str">
        <f t="shared" si="308"/>
        <v>0</v>
      </c>
      <c r="AB179" t="str">
        <f t="shared" si="309"/>
        <v>0</v>
      </c>
      <c r="AC179" t="str">
        <f t="shared" si="310"/>
        <v>0</v>
      </c>
      <c r="AD179" t="str">
        <f t="shared" si="311"/>
        <v>0</v>
      </c>
      <c r="AE179" t="str">
        <f t="shared" si="312"/>
        <v>0</v>
      </c>
      <c r="AF179" t="str">
        <f t="shared" si="313"/>
        <v>0</v>
      </c>
      <c r="AG179" t="str">
        <f t="shared" si="314"/>
        <v>0</v>
      </c>
      <c r="AH179" t="str">
        <f t="shared" si="315"/>
        <v>0</v>
      </c>
      <c r="AI179" t="str">
        <f t="shared" si="316"/>
        <v>0</v>
      </c>
      <c r="AJ179" t="str">
        <f t="shared" si="317"/>
        <v>0</v>
      </c>
      <c r="AK179" t="str">
        <f t="shared" si="318"/>
        <v>0</v>
      </c>
      <c r="AL179" t="str">
        <f t="shared" si="319"/>
        <v>0</v>
      </c>
      <c r="AM179" t="str">
        <f t="shared" si="320"/>
        <v>0</v>
      </c>
      <c r="AN179" t="str">
        <f t="shared" si="321"/>
        <v>0</v>
      </c>
      <c r="AO179" t="str">
        <f t="shared" si="322"/>
        <v>0</v>
      </c>
      <c r="AP179" t="str">
        <f t="shared" si="323"/>
        <v>0</v>
      </c>
      <c r="AQ179" t="str">
        <f t="shared" si="324"/>
        <v>0</v>
      </c>
      <c r="AR179" t="str">
        <f t="shared" si="325"/>
        <v>0</v>
      </c>
      <c r="AS179" t="str">
        <f t="shared" si="326"/>
        <v>0</v>
      </c>
      <c r="AT179" t="str">
        <f t="shared" si="327"/>
        <v>0</v>
      </c>
      <c r="AU179" t="str">
        <f t="shared" si="328"/>
        <v>0</v>
      </c>
      <c r="AV179" t="str">
        <f t="shared" si="329"/>
        <v>0</v>
      </c>
      <c r="AW179" t="str">
        <f t="shared" si="330"/>
        <v>0</v>
      </c>
      <c r="AX179" t="str">
        <f t="shared" si="331"/>
        <v>0</v>
      </c>
      <c r="AY179" t="str">
        <f t="shared" si="332"/>
        <v>0</v>
      </c>
      <c r="AZ179" t="str">
        <f t="shared" si="333"/>
        <v>0</v>
      </c>
      <c r="BA179" t="str">
        <f t="shared" si="334"/>
        <v>0</v>
      </c>
      <c r="BB179" t="str">
        <f t="shared" si="335"/>
        <v>0</v>
      </c>
      <c r="BC179" t="str">
        <f t="shared" si="336"/>
        <v>0</v>
      </c>
      <c r="BD179" t="str">
        <f t="shared" si="337"/>
        <v>0</v>
      </c>
      <c r="BE179" t="str">
        <f t="shared" si="338"/>
        <v>0</v>
      </c>
      <c r="BF179" t="str">
        <f t="shared" si="339"/>
        <v>0</v>
      </c>
      <c r="BG179" t="str">
        <f t="shared" si="340"/>
        <v>0</v>
      </c>
      <c r="BH179" t="str">
        <f t="shared" si="341"/>
        <v>0</v>
      </c>
      <c r="BI179" t="str">
        <f t="shared" si="342"/>
        <v>0</v>
      </c>
      <c r="BJ179" t="str">
        <f t="shared" si="343"/>
        <v>0</v>
      </c>
      <c r="BK179" t="str">
        <f t="shared" si="344"/>
        <v>0</v>
      </c>
      <c r="BL179" t="str">
        <f t="shared" si="345"/>
        <v>0</v>
      </c>
      <c r="BM179" t="str">
        <f t="shared" si="346"/>
        <v>0</v>
      </c>
      <c r="BN179" t="str">
        <f t="shared" si="347"/>
        <v>0</v>
      </c>
      <c r="BO179" t="str">
        <f t="shared" si="348"/>
        <v>0</v>
      </c>
      <c r="BP179" t="str">
        <f t="shared" si="349"/>
        <v>0</v>
      </c>
      <c r="BQ179" t="str">
        <f t="shared" si="350"/>
        <v>0</v>
      </c>
      <c r="BR179" t="str">
        <f t="shared" si="351"/>
        <v>0</v>
      </c>
      <c r="BS179" t="str">
        <f t="shared" si="352"/>
        <v>0</v>
      </c>
      <c r="BT179" t="str">
        <f t="shared" si="353"/>
        <v>0</v>
      </c>
      <c r="BU179" t="str">
        <f t="shared" si="354"/>
        <v>0</v>
      </c>
      <c r="BV179" t="str">
        <f t="shared" si="355"/>
        <v>0</v>
      </c>
      <c r="BW179" t="str">
        <f t="shared" si="356"/>
        <v>0</v>
      </c>
      <c r="BX179" t="str">
        <f t="shared" si="283"/>
        <v>0</v>
      </c>
      <c r="BY179" t="str">
        <f t="shared" si="357"/>
        <v>0</v>
      </c>
      <c r="BZ179" t="str">
        <f t="shared" si="358"/>
        <v>0</v>
      </c>
      <c r="CA179" t="str">
        <f t="shared" si="359"/>
        <v>0</v>
      </c>
      <c r="CB179" t="str">
        <f t="shared" si="360"/>
        <v>0</v>
      </c>
      <c r="CC179" t="str">
        <f t="shared" si="361"/>
        <v>0</v>
      </c>
      <c r="CD179" t="str">
        <f t="shared" si="362"/>
        <v>0</v>
      </c>
      <c r="CE179" t="str">
        <f t="shared" si="363"/>
        <v>0</v>
      </c>
      <c r="CF179" t="str">
        <f t="shared" si="364"/>
        <v>0</v>
      </c>
      <c r="CG179" t="str">
        <f t="shared" si="365"/>
        <v>0</v>
      </c>
      <c r="CH179" t="str">
        <f t="shared" si="366"/>
        <v>0</v>
      </c>
      <c r="CI179" t="str">
        <f t="shared" si="367"/>
        <v>0</v>
      </c>
      <c r="CJ179" t="str">
        <f t="shared" si="368"/>
        <v>0</v>
      </c>
      <c r="CK179" t="str">
        <f t="shared" si="369"/>
        <v>0</v>
      </c>
      <c r="CL179" t="str">
        <f t="shared" si="370"/>
        <v>0</v>
      </c>
      <c r="CM179" t="str">
        <f t="shared" si="371"/>
        <v>0</v>
      </c>
      <c r="CN179" t="str">
        <f t="shared" si="372"/>
        <v>0</v>
      </c>
      <c r="CO179" t="str">
        <f t="shared" si="373"/>
        <v>0</v>
      </c>
      <c r="CP179" t="str">
        <f t="shared" si="374"/>
        <v>0</v>
      </c>
      <c r="CQ179" t="str">
        <f t="shared" si="375"/>
        <v>0</v>
      </c>
      <c r="CR179" t="str">
        <f t="shared" si="376"/>
        <v>0</v>
      </c>
      <c r="CS179" t="str">
        <f t="shared" si="377"/>
        <v>0</v>
      </c>
      <c r="CT179" t="str">
        <f t="shared" si="378"/>
        <v>0</v>
      </c>
      <c r="CU179" t="str">
        <f t="shared" si="379"/>
        <v>0</v>
      </c>
      <c r="CV179" t="str">
        <f t="shared" si="380"/>
        <v>0</v>
      </c>
      <c r="CW179" t="str">
        <f t="shared" si="381"/>
        <v>0</v>
      </c>
      <c r="CX179" t="str">
        <f t="shared" si="382"/>
        <v>0</v>
      </c>
      <c r="CY179" t="str">
        <f t="shared" si="383"/>
        <v>0</v>
      </c>
      <c r="CZ179" t="str">
        <f t="shared" si="384"/>
        <v>0</v>
      </c>
      <c r="DA179" t="str">
        <f t="shared" si="284"/>
        <v>0</v>
      </c>
      <c r="DB179" t="str">
        <f t="shared" si="385"/>
        <v>0</v>
      </c>
      <c r="DC179" t="str">
        <f t="shared" si="386"/>
        <v>0</v>
      </c>
      <c r="DD179" t="str">
        <f t="shared" si="387"/>
        <v>0</v>
      </c>
      <c r="DE179" t="str">
        <f t="shared" si="388"/>
        <v>0</v>
      </c>
      <c r="DF179" t="str">
        <f t="shared" si="389"/>
        <v>0</v>
      </c>
      <c r="DG179" t="str">
        <f t="shared" si="390"/>
        <v>0</v>
      </c>
      <c r="DH179" t="str">
        <f>IF(ISNUMBER(SEARCH("menghindari dorongan fisik,",B179)),"1","0")</f>
        <v>0</v>
      </c>
      <c r="DI179" t="str">
        <f t="shared" si="391"/>
        <v>0</v>
      </c>
      <c r="DJ179" t="str">
        <f t="shared" si="392"/>
        <v>0</v>
      </c>
      <c r="DK179" t="str">
        <f t="shared" si="393"/>
        <v>0</v>
      </c>
      <c r="DL179" t="str">
        <f t="shared" si="394"/>
        <v>0</v>
      </c>
      <c r="DM179" t="str">
        <f t="shared" si="395"/>
        <v>0</v>
      </c>
      <c r="DN179" t="str">
        <f t="shared" si="396"/>
        <v>0</v>
      </c>
      <c r="DO179" t="str">
        <f t="shared" si="397"/>
        <v>0</v>
      </c>
      <c r="DP179" t="str">
        <f t="shared" si="398"/>
        <v>0</v>
      </c>
      <c r="DQ179" t="str">
        <f t="shared" si="399"/>
        <v>0</v>
      </c>
      <c r="DR179" t="str">
        <f t="shared" si="400"/>
        <v>0</v>
      </c>
      <c r="DS179" t="str">
        <f t="shared" si="401"/>
        <v>0</v>
      </c>
      <c r="DT179" t="str">
        <f t="shared" si="402"/>
        <v>0</v>
      </c>
      <c r="DU179" t="str">
        <f t="shared" si="403"/>
        <v>0</v>
      </c>
      <c r="DV179" t="str">
        <f t="shared" si="404"/>
        <v>0</v>
      </c>
      <c r="DW179" t="str">
        <f t="shared" si="405"/>
        <v>0</v>
      </c>
      <c r="DX179" t="str">
        <f t="shared" si="406"/>
        <v>0</v>
      </c>
      <c r="DY179" t="str">
        <f t="shared" si="407"/>
        <v>0</v>
      </c>
      <c r="DZ179" t="str">
        <f t="shared" si="408"/>
        <v>0</v>
      </c>
      <c r="EA179" t="str">
        <f t="shared" si="409"/>
        <v>0</v>
      </c>
      <c r="EB179" t="str">
        <f t="shared" si="410"/>
        <v>0</v>
      </c>
      <c r="EC179" t="str">
        <f t="shared" si="411"/>
        <v>0</v>
      </c>
      <c r="ED179" t="str">
        <f t="shared" si="412"/>
        <v>0</v>
      </c>
      <c r="EE179" t="str">
        <f t="shared" si="413"/>
        <v>0</v>
      </c>
      <c r="EF179" t="str">
        <f t="shared" si="414"/>
        <v>0</v>
      </c>
      <c r="EG179" t="str">
        <f t="shared" si="415"/>
        <v>0</v>
      </c>
      <c r="EH179" t="str">
        <f t="shared" si="416"/>
        <v>0</v>
      </c>
      <c r="EI179" t="str">
        <f t="shared" si="417"/>
        <v>0</v>
      </c>
      <c r="EJ179" t="str">
        <f t="shared" si="418"/>
        <v>0</v>
      </c>
      <c r="EK179" t="str">
        <f t="shared" si="419"/>
        <v>0</v>
      </c>
      <c r="EL179" t="str">
        <f t="shared" si="420"/>
        <v>0</v>
      </c>
      <c r="EM179" t="str">
        <f t="shared" si="421"/>
        <v>0</v>
      </c>
      <c r="EN179" t="str">
        <f t="shared" si="422"/>
        <v>0</v>
      </c>
    </row>
    <row r="180" spans="1:144" ht="39.950000000000003" customHeight="1" x14ac:dyDescent="0.25">
      <c r="A180" t="s">
        <v>313</v>
      </c>
      <c r="C180" t="str">
        <f t="shared" si="423"/>
        <v>0</v>
      </c>
      <c r="D180" t="str">
        <f t="shared" si="285"/>
        <v>0</v>
      </c>
      <c r="E180" t="str">
        <f t="shared" si="286"/>
        <v>0</v>
      </c>
      <c r="F180" t="str">
        <f t="shared" si="287"/>
        <v>0</v>
      </c>
      <c r="G180" t="str">
        <f t="shared" si="288"/>
        <v>0</v>
      </c>
      <c r="H180" t="str">
        <f t="shared" si="289"/>
        <v>0</v>
      </c>
      <c r="I180" t="str">
        <f t="shared" si="290"/>
        <v>0</v>
      </c>
      <c r="J180" t="str">
        <f t="shared" si="291"/>
        <v>0</v>
      </c>
      <c r="K180" t="str">
        <f t="shared" si="292"/>
        <v>0</v>
      </c>
      <c r="L180" t="str">
        <f t="shared" si="293"/>
        <v>0</v>
      </c>
      <c r="M180" t="str">
        <f t="shared" si="294"/>
        <v>0</v>
      </c>
      <c r="N180" t="str">
        <f t="shared" si="295"/>
        <v>0</v>
      </c>
      <c r="O180" t="str">
        <f t="shared" si="296"/>
        <v>0</v>
      </c>
      <c r="P180" t="str">
        <f t="shared" si="297"/>
        <v>0</v>
      </c>
      <c r="Q180" t="str">
        <f t="shared" si="298"/>
        <v>0</v>
      </c>
      <c r="R180" t="str">
        <f t="shared" si="299"/>
        <v>0</v>
      </c>
      <c r="S180" t="str">
        <f t="shared" si="300"/>
        <v>0</v>
      </c>
      <c r="T180" t="str">
        <f t="shared" si="301"/>
        <v>0</v>
      </c>
      <c r="U180" t="str">
        <f t="shared" si="302"/>
        <v>0</v>
      </c>
      <c r="V180" t="str">
        <f t="shared" si="303"/>
        <v>0</v>
      </c>
      <c r="W180" t="str">
        <f t="shared" si="304"/>
        <v>0</v>
      </c>
      <c r="X180" t="str">
        <f t="shared" si="305"/>
        <v>0</v>
      </c>
      <c r="Y180" t="str">
        <f t="shared" si="306"/>
        <v>0</v>
      </c>
      <c r="Z180" t="str">
        <f t="shared" si="307"/>
        <v>0</v>
      </c>
      <c r="AA180" t="str">
        <f t="shared" si="308"/>
        <v>0</v>
      </c>
      <c r="AB180" t="str">
        <f t="shared" si="309"/>
        <v>0</v>
      </c>
      <c r="AC180" t="str">
        <f t="shared" si="310"/>
        <v>0</v>
      </c>
      <c r="AD180" t="str">
        <f t="shared" si="311"/>
        <v>0</v>
      </c>
      <c r="AE180" t="str">
        <f t="shared" si="312"/>
        <v>0</v>
      </c>
      <c r="AF180" t="str">
        <f t="shared" si="313"/>
        <v>0</v>
      </c>
      <c r="AG180" t="str">
        <f t="shared" si="314"/>
        <v>0</v>
      </c>
      <c r="AH180" t="str">
        <f t="shared" si="315"/>
        <v>0</v>
      </c>
      <c r="AI180" t="str">
        <f t="shared" si="316"/>
        <v>0</v>
      </c>
      <c r="AJ180" t="str">
        <f t="shared" si="317"/>
        <v>0</v>
      </c>
      <c r="AK180" t="str">
        <f t="shared" si="318"/>
        <v>0</v>
      </c>
      <c r="AL180" t="str">
        <f t="shared" si="319"/>
        <v>0</v>
      </c>
      <c r="AM180" t="str">
        <f t="shared" si="320"/>
        <v>0</v>
      </c>
      <c r="AN180" t="str">
        <f t="shared" si="321"/>
        <v>0</v>
      </c>
      <c r="AO180" t="str">
        <f t="shared" si="322"/>
        <v>0</v>
      </c>
      <c r="AP180" t="str">
        <f t="shared" si="323"/>
        <v>0</v>
      </c>
      <c r="AQ180" t="str">
        <f t="shared" si="324"/>
        <v>0</v>
      </c>
      <c r="AR180" t="str">
        <f t="shared" si="325"/>
        <v>0</v>
      </c>
      <c r="AS180" t="str">
        <f t="shared" si="326"/>
        <v>0</v>
      </c>
      <c r="AT180" t="str">
        <f t="shared" si="327"/>
        <v>0</v>
      </c>
      <c r="AU180" t="str">
        <f t="shared" si="328"/>
        <v>0</v>
      </c>
      <c r="AV180" t="str">
        <f t="shared" si="329"/>
        <v>0</v>
      </c>
      <c r="AW180" t="str">
        <f t="shared" si="330"/>
        <v>0</v>
      </c>
      <c r="AX180" t="str">
        <f t="shared" si="331"/>
        <v>0</v>
      </c>
      <c r="AY180" t="str">
        <f t="shared" si="332"/>
        <v>0</v>
      </c>
      <c r="AZ180" t="str">
        <f t="shared" si="333"/>
        <v>0</v>
      </c>
      <c r="BA180" t="str">
        <f t="shared" si="334"/>
        <v>0</v>
      </c>
      <c r="BB180" t="str">
        <f t="shared" si="335"/>
        <v>0</v>
      </c>
      <c r="BC180" t="str">
        <f t="shared" si="336"/>
        <v>0</v>
      </c>
      <c r="BD180" t="str">
        <f t="shared" si="337"/>
        <v>0</v>
      </c>
      <c r="BE180" t="str">
        <f t="shared" si="338"/>
        <v>0</v>
      </c>
      <c r="BF180" t="str">
        <f t="shared" si="339"/>
        <v>0</v>
      </c>
      <c r="BG180" t="str">
        <f t="shared" si="340"/>
        <v>0</v>
      </c>
      <c r="BH180" t="str">
        <f t="shared" si="341"/>
        <v>0</v>
      </c>
      <c r="BI180" t="str">
        <f t="shared" si="342"/>
        <v>0</v>
      </c>
      <c r="BJ180" t="str">
        <f t="shared" si="343"/>
        <v>0</v>
      </c>
      <c r="BK180" t="str">
        <f t="shared" si="344"/>
        <v>0</v>
      </c>
      <c r="BL180" t="str">
        <f t="shared" si="345"/>
        <v>0</v>
      </c>
      <c r="BM180" t="str">
        <f t="shared" si="346"/>
        <v>0</v>
      </c>
      <c r="BN180" t="str">
        <f t="shared" si="347"/>
        <v>0</v>
      </c>
      <c r="BO180" t="str">
        <f t="shared" si="348"/>
        <v>0</v>
      </c>
      <c r="BP180" t="str">
        <f t="shared" si="349"/>
        <v>0</v>
      </c>
      <c r="BQ180" t="str">
        <f t="shared" si="350"/>
        <v>0</v>
      </c>
      <c r="BR180" t="str">
        <f t="shared" si="351"/>
        <v>0</v>
      </c>
      <c r="BS180" t="str">
        <f t="shared" si="352"/>
        <v>0</v>
      </c>
      <c r="BT180" t="str">
        <f t="shared" si="353"/>
        <v>0</v>
      </c>
      <c r="BU180" t="str">
        <f t="shared" si="354"/>
        <v>0</v>
      </c>
      <c r="BV180" t="str">
        <f t="shared" si="355"/>
        <v>0</v>
      </c>
      <c r="BW180" t="str">
        <f t="shared" si="356"/>
        <v>0</v>
      </c>
      <c r="BX180" t="str">
        <f t="shared" si="283"/>
        <v>0</v>
      </c>
      <c r="BY180" t="str">
        <f t="shared" si="357"/>
        <v>0</v>
      </c>
      <c r="BZ180" t="str">
        <f t="shared" si="358"/>
        <v>0</v>
      </c>
      <c r="CA180" t="str">
        <f t="shared" si="359"/>
        <v>0</v>
      </c>
      <c r="CB180" t="str">
        <f t="shared" si="360"/>
        <v>0</v>
      </c>
      <c r="CC180" t="str">
        <f t="shared" si="361"/>
        <v>0</v>
      </c>
      <c r="CD180" t="str">
        <f t="shared" si="362"/>
        <v>0</v>
      </c>
      <c r="CE180" t="str">
        <f t="shared" si="363"/>
        <v>0</v>
      </c>
      <c r="CF180" t="str">
        <f t="shared" si="364"/>
        <v>0</v>
      </c>
      <c r="CG180" t="str">
        <f t="shared" si="365"/>
        <v>0</v>
      </c>
      <c r="CH180" t="str">
        <f t="shared" si="366"/>
        <v>0</v>
      </c>
      <c r="CI180" t="str">
        <f t="shared" si="367"/>
        <v>0</v>
      </c>
      <c r="CJ180" t="str">
        <f t="shared" si="368"/>
        <v>0</v>
      </c>
      <c r="CK180" t="str">
        <f t="shared" si="369"/>
        <v>0</v>
      </c>
      <c r="CL180" t="str">
        <f t="shared" si="370"/>
        <v>0</v>
      </c>
      <c r="CM180" t="str">
        <f t="shared" si="371"/>
        <v>0</v>
      </c>
      <c r="CN180" t="str">
        <f t="shared" si="372"/>
        <v>0</v>
      </c>
      <c r="CO180" t="str">
        <f t="shared" si="373"/>
        <v>0</v>
      </c>
      <c r="CP180" t="str">
        <f t="shared" si="374"/>
        <v>0</v>
      </c>
      <c r="CQ180" t="str">
        <f t="shared" si="375"/>
        <v>0</v>
      </c>
      <c r="CR180" t="str">
        <f t="shared" si="376"/>
        <v>0</v>
      </c>
      <c r="CS180" t="str">
        <f t="shared" si="377"/>
        <v>0</v>
      </c>
      <c r="CT180" t="str">
        <f t="shared" si="378"/>
        <v>0</v>
      </c>
      <c r="CU180" t="str">
        <f t="shared" si="379"/>
        <v>0</v>
      </c>
      <c r="CV180" t="str">
        <f t="shared" si="380"/>
        <v>0</v>
      </c>
      <c r="CW180" t="str">
        <f t="shared" si="381"/>
        <v>0</v>
      </c>
      <c r="CX180" t="str">
        <f t="shared" si="382"/>
        <v>0</v>
      </c>
      <c r="CY180" t="str">
        <f t="shared" si="383"/>
        <v>0</v>
      </c>
      <c r="CZ180" t="str">
        <f t="shared" si="384"/>
        <v>0</v>
      </c>
      <c r="DA180" t="str">
        <f t="shared" si="284"/>
        <v>0</v>
      </c>
      <c r="DB180" t="str">
        <f t="shared" si="385"/>
        <v>0</v>
      </c>
      <c r="DC180" t="str">
        <f t="shared" si="386"/>
        <v>0</v>
      </c>
      <c r="DD180" t="str">
        <f t="shared" si="387"/>
        <v>0</v>
      </c>
      <c r="DE180" t="str">
        <f t="shared" si="388"/>
        <v>0</v>
      </c>
      <c r="DF180" t="str">
        <f t="shared" si="389"/>
        <v>0</v>
      </c>
      <c r="DG180" t="str">
        <f t="shared" si="390"/>
        <v>0</v>
      </c>
      <c r="DH180" t="str">
        <f>IF(ISNUMBER(SEARCH("menghindari dorongan fisik,",B180)),"1","0")</f>
        <v>0</v>
      </c>
      <c r="DI180" t="str">
        <f t="shared" si="391"/>
        <v>0</v>
      </c>
      <c r="DJ180" t="str">
        <f t="shared" si="392"/>
        <v>0</v>
      </c>
      <c r="DK180" t="str">
        <f t="shared" si="393"/>
        <v>0</v>
      </c>
      <c r="DL180" t="str">
        <f t="shared" si="394"/>
        <v>0</v>
      </c>
      <c r="DM180" t="str">
        <f t="shared" si="395"/>
        <v>0</v>
      </c>
      <c r="DN180" t="str">
        <f t="shared" si="396"/>
        <v>0</v>
      </c>
      <c r="DO180" t="str">
        <f t="shared" si="397"/>
        <v>0</v>
      </c>
      <c r="DP180" t="str">
        <f t="shared" si="398"/>
        <v>0</v>
      </c>
      <c r="DQ180" t="str">
        <f t="shared" si="399"/>
        <v>0</v>
      </c>
      <c r="DR180" t="str">
        <f t="shared" si="400"/>
        <v>0</v>
      </c>
      <c r="DS180" t="str">
        <f t="shared" si="401"/>
        <v>0</v>
      </c>
      <c r="DT180" t="str">
        <f t="shared" si="402"/>
        <v>0</v>
      </c>
      <c r="DU180" t="str">
        <f t="shared" si="403"/>
        <v>0</v>
      </c>
      <c r="DV180" t="str">
        <f t="shared" si="404"/>
        <v>0</v>
      </c>
      <c r="DW180" t="str">
        <f t="shared" si="405"/>
        <v>0</v>
      </c>
      <c r="DX180" t="str">
        <f t="shared" si="406"/>
        <v>0</v>
      </c>
      <c r="DY180" t="str">
        <f t="shared" si="407"/>
        <v>0</v>
      </c>
      <c r="DZ180" t="str">
        <f t="shared" si="408"/>
        <v>0</v>
      </c>
      <c r="EA180" t="str">
        <f t="shared" si="409"/>
        <v>0</v>
      </c>
      <c r="EB180" t="str">
        <f t="shared" si="410"/>
        <v>0</v>
      </c>
      <c r="EC180" t="str">
        <f t="shared" si="411"/>
        <v>0</v>
      </c>
      <c r="ED180" t="str">
        <f t="shared" si="412"/>
        <v>0</v>
      </c>
      <c r="EE180" t="str">
        <f t="shared" si="413"/>
        <v>0</v>
      </c>
      <c r="EF180" t="str">
        <f t="shared" si="414"/>
        <v>0</v>
      </c>
      <c r="EG180" t="str">
        <f t="shared" si="415"/>
        <v>0</v>
      </c>
      <c r="EH180" t="str">
        <f t="shared" si="416"/>
        <v>0</v>
      </c>
      <c r="EI180" t="str">
        <f t="shared" si="417"/>
        <v>0</v>
      </c>
      <c r="EJ180" t="str">
        <f t="shared" si="418"/>
        <v>0</v>
      </c>
      <c r="EK180" t="str">
        <f t="shared" si="419"/>
        <v>0</v>
      </c>
      <c r="EL180" t="str">
        <f t="shared" si="420"/>
        <v>0</v>
      </c>
      <c r="EM180" t="str">
        <f t="shared" si="421"/>
        <v>0</v>
      </c>
      <c r="EN180" t="str">
        <f t="shared" si="422"/>
        <v>0</v>
      </c>
    </row>
    <row r="181" spans="1:144" ht="39.950000000000003" customHeight="1" x14ac:dyDescent="0.25">
      <c r="A181" t="s">
        <v>314</v>
      </c>
      <c r="C181" t="str">
        <f t="shared" si="423"/>
        <v>0</v>
      </c>
      <c r="D181" t="str">
        <f t="shared" si="285"/>
        <v>0</v>
      </c>
      <c r="E181" t="str">
        <f t="shared" si="286"/>
        <v>0</v>
      </c>
      <c r="F181" t="str">
        <f t="shared" si="287"/>
        <v>0</v>
      </c>
      <c r="G181" t="str">
        <f t="shared" si="288"/>
        <v>0</v>
      </c>
      <c r="H181" t="str">
        <f t="shared" si="289"/>
        <v>0</v>
      </c>
      <c r="I181" t="str">
        <f t="shared" si="290"/>
        <v>0</v>
      </c>
      <c r="J181" t="str">
        <f t="shared" si="291"/>
        <v>0</v>
      </c>
      <c r="K181" t="str">
        <f t="shared" si="292"/>
        <v>0</v>
      </c>
      <c r="L181" t="str">
        <f t="shared" si="293"/>
        <v>0</v>
      </c>
      <c r="M181" t="str">
        <f t="shared" si="294"/>
        <v>0</v>
      </c>
      <c r="N181" t="str">
        <f t="shared" si="295"/>
        <v>0</v>
      </c>
      <c r="O181" t="str">
        <f t="shared" si="296"/>
        <v>0</v>
      </c>
      <c r="P181" t="str">
        <f t="shared" si="297"/>
        <v>0</v>
      </c>
      <c r="Q181" t="str">
        <f t="shared" si="298"/>
        <v>0</v>
      </c>
      <c r="R181" t="str">
        <f t="shared" si="299"/>
        <v>0</v>
      </c>
      <c r="S181" t="str">
        <f t="shared" si="300"/>
        <v>0</v>
      </c>
      <c r="T181" t="str">
        <f t="shared" si="301"/>
        <v>0</v>
      </c>
      <c r="U181" t="str">
        <f t="shared" si="302"/>
        <v>0</v>
      </c>
      <c r="V181" t="str">
        <f t="shared" si="303"/>
        <v>0</v>
      </c>
      <c r="W181" t="str">
        <f t="shared" si="304"/>
        <v>0</v>
      </c>
      <c r="X181" t="str">
        <f t="shared" si="305"/>
        <v>0</v>
      </c>
      <c r="Y181" t="str">
        <f t="shared" si="306"/>
        <v>0</v>
      </c>
      <c r="Z181" t="str">
        <f t="shared" si="307"/>
        <v>0</v>
      </c>
      <c r="AA181" t="str">
        <f t="shared" si="308"/>
        <v>0</v>
      </c>
      <c r="AB181" t="str">
        <f t="shared" si="309"/>
        <v>0</v>
      </c>
      <c r="AC181" t="str">
        <f t="shared" si="310"/>
        <v>0</v>
      </c>
      <c r="AD181" t="str">
        <f t="shared" si="311"/>
        <v>0</v>
      </c>
      <c r="AE181" t="str">
        <f t="shared" si="312"/>
        <v>0</v>
      </c>
      <c r="AF181" t="str">
        <f t="shared" si="313"/>
        <v>0</v>
      </c>
      <c r="AG181" t="str">
        <f t="shared" si="314"/>
        <v>0</v>
      </c>
      <c r="AH181" t="str">
        <f t="shared" si="315"/>
        <v>0</v>
      </c>
      <c r="AI181" t="str">
        <f t="shared" si="316"/>
        <v>0</v>
      </c>
      <c r="AJ181" t="str">
        <f t="shared" si="317"/>
        <v>0</v>
      </c>
      <c r="AK181" t="str">
        <f t="shared" si="318"/>
        <v>0</v>
      </c>
      <c r="AL181" t="str">
        <f t="shared" si="319"/>
        <v>0</v>
      </c>
      <c r="AM181" t="str">
        <f t="shared" si="320"/>
        <v>0</v>
      </c>
      <c r="AN181" t="str">
        <f t="shared" si="321"/>
        <v>0</v>
      </c>
      <c r="AO181" t="str">
        <f t="shared" si="322"/>
        <v>0</v>
      </c>
      <c r="AP181" t="str">
        <f t="shared" si="323"/>
        <v>0</v>
      </c>
      <c r="AQ181" t="str">
        <f t="shared" si="324"/>
        <v>0</v>
      </c>
      <c r="AR181" t="str">
        <f t="shared" si="325"/>
        <v>0</v>
      </c>
      <c r="AS181" t="str">
        <f t="shared" si="326"/>
        <v>0</v>
      </c>
      <c r="AT181" t="str">
        <f t="shared" si="327"/>
        <v>0</v>
      </c>
      <c r="AU181" t="str">
        <f t="shared" si="328"/>
        <v>0</v>
      </c>
      <c r="AV181" t="str">
        <f t="shared" si="329"/>
        <v>0</v>
      </c>
      <c r="AW181" t="str">
        <f t="shared" si="330"/>
        <v>0</v>
      </c>
      <c r="AX181" t="str">
        <f t="shared" si="331"/>
        <v>0</v>
      </c>
      <c r="AY181" t="str">
        <f t="shared" si="332"/>
        <v>0</v>
      </c>
      <c r="AZ181" t="str">
        <f t="shared" si="333"/>
        <v>0</v>
      </c>
      <c r="BA181" t="str">
        <f t="shared" si="334"/>
        <v>0</v>
      </c>
      <c r="BB181" t="str">
        <f t="shared" si="335"/>
        <v>0</v>
      </c>
      <c r="BC181" t="str">
        <f t="shared" si="336"/>
        <v>0</v>
      </c>
      <c r="BD181" t="str">
        <f t="shared" si="337"/>
        <v>0</v>
      </c>
      <c r="BE181" t="str">
        <f t="shared" si="338"/>
        <v>0</v>
      </c>
      <c r="BF181" t="str">
        <f t="shared" si="339"/>
        <v>0</v>
      </c>
      <c r="BG181" t="str">
        <f t="shared" si="340"/>
        <v>0</v>
      </c>
      <c r="BH181" t="str">
        <f t="shared" si="341"/>
        <v>0</v>
      </c>
      <c r="BI181" t="str">
        <f t="shared" si="342"/>
        <v>0</v>
      </c>
      <c r="BJ181" t="str">
        <f t="shared" si="343"/>
        <v>0</v>
      </c>
      <c r="BK181" t="str">
        <f t="shared" si="344"/>
        <v>0</v>
      </c>
      <c r="BL181" t="str">
        <f t="shared" si="345"/>
        <v>0</v>
      </c>
      <c r="BM181" t="str">
        <f t="shared" si="346"/>
        <v>0</v>
      </c>
      <c r="BN181" t="str">
        <f t="shared" si="347"/>
        <v>0</v>
      </c>
      <c r="BO181" t="str">
        <f t="shared" si="348"/>
        <v>0</v>
      </c>
      <c r="BP181" t="str">
        <f t="shared" si="349"/>
        <v>0</v>
      </c>
      <c r="BQ181" t="str">
        <f t="shared" si="350"/>
        <v>0</v>
      </c>
      <c r="BR181" t="str">
        <f t="shared" si="351"/>
        <v>0</v>
      </c>
      <c r="BS181" t="str">
        <f t="shared" si="352"/>
        <v>0</v>
      </c>
      <c r="BT181" t="str">
        <f t="shared" si="353"/>
        <v>0</v>
      </c>
      <c r="BU181" t="str">
        <f t="shared" si="354"/>
        <v>0</v>
      </c>
      <c r="BV181" t="str">
        <f t="shared" si="355"/>
        <v>0</v>
      </c>
      <c r="BW181" t="str">
        <f t="shared" si="356"/>
        <v>0</v>
      </c>
      <c r="BX181" t="str">
        <f t="shared" si="283"/>
        <v>0</v>
      </c>
      <c r="BY181" t="str">
        <f t="shared" si="357"/>
        <v>0</v>
      </c>
      <c r="BZ181" t="str">
        <f t="shared" si="358"/>
        <v>0</v>
      </c>
      <c r="CA181" t="str">
        <f t="shared" si="359"/>
        <v>0</v>
      </c>
      <c r="CB181" t="str">
        <f t="shared" si="360"/>
        <v>0</v>
      </c>
      <c r="CC181" t="str">
        <f t="shared" si="361"/>
        <v>0</v>
      </c>
      <c r="CD181" t="str">
        <f t="shared" si="362"/>
        <v>0</v>
      </c>
      <c r="CE181" t="str">
        <f t="shared" si="363"/>
        <v>0</v>
      </c>
      <c r="CF181" t="str">
        <f t="shared" si="364"/>
        <v>0</v>
      </c>
      <c r="CG181" t="str">
        <f t="shared" si="365"/>
        <v>0</v>
      </c>
      <c r="CH181" t="str">
        <f t="shared" si="366"/>
        <v>0</v>
      </c>
      <c r="CI181" t="str">
        <f t="shared" si="367"/>
        <v>0</v>
      </c>
      <c r="CJ181" t="str">
        <f t="shared" si="368"/>
        <v>0</v>
      </c>
      <c r="CK181" t="str">
        <f t="shared" si="369"/>
        <v>0</v>
      </c>
      <c r="CL181" t="str">
        <f t="shared" si="370"/>
        <v>0</v>
      </c>
      <c r="CM181" t="str">
        <f t="shared" si="371"/>
        <v>0</v>
      </c>
      <c r="CN181" t="str">
        <f t="shared" si="372"/>
        <v>0</v>
      </c>
      <c r="CO181" t="str">
        <f t="shared" si="373"/>
        <v>0</v>
      </c>
      <c r="CP181" t="str">
        <f t="shared" si="374"/>
        <v>0</v>
      </c>
      <c r="CQ181" t="str">
        <f t="shared" si="375"/>
        <v>0</v>
      </c>
      <c r="CR181" t="str">
        <f t="shared" si="376"/>
        <v>0</v>
      </c>
      <c r="CS181" t="str">
        <f t="shared" si="377"/>
        <v>0</v>
      </c>
      <c r="CT181" t="str">
        <f t="shared" si="378"/>
        <v>0</v>
      </c>
      <c r="CU181" t="str">
        <f t="shared" si="379"/>
        <v>0</v>
      </c>
      <c r="CV181" t="str">
        <f t="shared" si="380"/>
        <v>0</v>
      </c>
      <c r="CW181" t="str">
        <f t="shared" si="381"/>
        <v>0</v>
      </c>
      <c r="CX181" t="str">
        <f t="shared" si="382"/>
        <v>0</v>
      </c>
      <c r="CY181" t="str">
        <f t="shared" si="383"/>
        <v>0</v>
      </c>
      <c r="CZ181" t="str">
        <f t="shared" si="384"/>
        <v>0</v>
      </c>
      <c r="DA181" t="str">
        <f t="shared" si="284"/>
        <v>0</v>
      </c>
      <c r="DB181" t="str">
        <f t="shared" si="385"/>
        <v>0</v>
      </c>
      <c r="DC181" t="str">
        <f t="shared" si="386"/>
        <v>0</v>
      </c>
      <c r="DD181" t="str">
        <f t="shared" si="387"/>
        <v>0</v>
      </c>
      <c r="DE181" t="str">
        <f t="shared" si="388"/>
        <v>0</v>
      </c>
      <c r="DF181" t="str">
        <f t="shared" si="389"/>
        <v>0</v>
      </c>
      <c r="DG181" t="str">
        <f t="shared" si="390"/>
        <v>0</v>
      </c>
      <c r="DH181" t="str">
        <f>IF(ISNUMBER(SEARCH("menghindari dorongan fisik,",B181)),"1","0")</f>
        <v>0</v>
      </c>
      <c r="DI181" t="str">
        <f t="shared" si="391"/>
        <v>0</v>
      </c>
      <c r="DJ181" t="str">
        <f t="shared" si="392"/>
        <v>0</v>
      </c>
      <c r="DK181" t="str">
        <f t="shared" si="393"/>
        <v>0</v>
      </c>
      <c r="DL181" t="str">
        <f t="shared" si="394"/>
        <v>0</v>
      </c>
      <c r="DM181" t="str">
        <f t="shared" si="395"/>
        <v>0</v>
      </c>
      <c r="DN181" t="str">
        <f t="shared" si="396"/>
        <v>0</v>
      </c>
      <c r="DO181" t="str">
        <f t="shared" si="397"/>
        <v>0</v>
      </c>
      <c r="DP181" t="str">
        <f t="shared" si="398"/>
        <v>0</v>
      </c>
      <c r="DQ181" t="str">
        <f t="shared" si="399"/>
        <v>0</v>
      </c>
      <c r="DR181" t="str">
        <f t="shared" si="400"/>
        <v>0</v>
      </c>
      <c r="DS181" t="str">
        <f t="shared" si="401"/>
        <v>0</v>
      </c>
      <c r="DT181" t="str">
        <f t="shared" si="402"/>
        <v>0</v>
      </c>
      <c r="DU181" t="str">
        <f t="shared" si="403"/>
        <v>0</v>
      </c>
      <c r="DV181" t="str">
        <f t="shared" si="404"/>
        <v>0</v>
      </c>
      <c r="DW181" t="str">
        <f t="shared" si="405"/>
        <v>0</v>
      </c>
      <c r="DX181" t="str">
        <f t="shared" si="406"/>
        <v>0</v>
      </c>
      <c r="DY181" t="str">
        <f t="shared" si="407"/>
        <v>0</v>
      </c>
      <c r="DZ181" t="str">
        <f t="shared" si="408"/>
        <v>0</v>
      </c>
      <c r="EA181" t="str">
        <f t="shared" si="409"/>
        <v>0</v>
      </c>
      <c r="EB181" t="str">
        <f t="shared" si="410"/>
        <v>0</v>
      </c>
      <c r="EC181" t="str">
        <f t="shared" si="411"/>
        <v>0</v>
      </c>
      <c r="ED181" t="str">
        <f t="shared" si="412"/>
        <v>0</v>
      </c>
      <c r="EE181" t="str">
        <f t="shared" si="413"/>
        <v>0</v>
      </c>
      <c r="EF181" t="str">
        <f t="shared" si="414"/>
        <v>0</v>
      </c>
      <c r="EG181" t="str">
        <f t="shared" si="415"/>
        <v>0</v>
      </c>
      <c r="EH181" t="str">
        <f t="shared" si="416"/>
        <v>0</v>
      </c>
      <c r="EI181" t="str">
        <f t="shared" si="417"/>
        <v>0</v>
      </c>
      <c r="EJ181" t="str">
        <f t="shared" si="418"/>
        <v>0</v>
      </c>
      <c r="EK181" t="str">
        <f t="shared" si="419"/>
        <v>0</v>
      </c>
      <c r="EL181" t="str">
        <f t="shared" si="420"/>
        <v>0</v>
      </c>
      <c r="EM181" t="str">
        <f t="shared" si="421"/>
        <v>0</v>
      </c>
      <c r="EN181" t="str">
        <f t="shared" si="422"/>
        <v>0</v>
      </c>
    </row>
    <row r="182" spans="1:144" ht="39.950000000000003" customHeight="1" x14ac:dyDescent="0.25">
      <c r="A182" t="s">
        <v>315</v>
      </c>
      <c r="C182" t="str">
        <f t="shared" si="423"/>
        <v>0</v>
      </c>
      <c r="D182" t="str">
        <f t="shared" si="285"/>
        <v>0</v>
      </c>
      <c r="E182" t="str">
        <f t="shared" si="286"/>
        <v>0</v>
      </c>
      <c r="F182" t="str">
        <f t="shared" si="287"/>
        <v>0</v>
      </c>
      <c r="G182" t="str">
        <f t="shared" si="288"/>
        <v>0</v>
      </c>
      <c r="H182" t="str">
        <f t="shared" si="289"/>
        <v>0</v>
      </c>
      <c r="I182" t="str">
        <f t="shared" si="290"/>
        <v>0</v>
      </c>
      <c r="J182" t="str">
        <f t="shared" si="291"/>
        <v>0</v>
      </c>
      <c r="K182" t="str">
        <f t="shared" si="292"/>
        <v>0</v>
      </c>
      <c r="L182" t="str">
        <f t="shared" si="293"/>
        <v>0</v>
      </c>
      <c r="M182" t="str">
        <f t="shared" si="294"/>
        <v>0</v>
      </c>
      <c r="N182" t="str">
        <f t="shared" si="295"/>
        <v>0</v>
      </c>
      <c r="O182" t="str">
        <f t="shared" si="296"/>
        <v>0</v>
      </c>
      <c r="P182" t="str">
        <f t="shared" si="297"/>
        <v>0</v>
      </c>
      <c r="Q182" t="str">
        <f t="shared" si="298"/>
        <v>0</v>
      </c>
      <c r="R182" t="str">
        <f t="shared" si="299"/>
        <v>0</v>
      </c>
      <c r="S182" t="str">
        <f t="shared" si="300"/>
        <v>0</v>
      </c>
      <c r="T182" t="str">
        <f t="shared" si="301"/>
        <v>0</v>
      </c>
      <c r="U182" t="str">
        <f t="shared" si="302"/>
        <v>0</v>
      </c>
      <c r="V182" t="str">
        <f t="shared" si="303"/>
        <v>0</v>
      </c>
      <c r="W182" t="str">
        <f t="shared" si="304"/>
        <v>0</v>
      </c>
      <c r="X182" t="str">
        <f t="shared" si="305"/>
        <v>0</v>
      </c>
      <c r="Y182" t="str">
        <f t="shared" si="306"/>
        <v>0</v>
      </c>
      <c r="Z182" t="str">
        <f t="shared" si="307"/>
        <v>0</v>
      </c>
      <c r="AA182" t="str">
        <f t="shared" si="308"/>
        <v>0</v>
      </c>
      <c r="AB182" t="str">
        <f t="shared" si="309"/>
        <v>0</v>
      </c>
      <c r="AC182" t="str">
        <f t="shared" si="310"/>
        <v>0</v>
      </c>
      <c r="AD182" t="str">
        <f t="shared" si="311"/>
        <v>0</v>
      </c>
      <c r="AE182" t="str">
        <f t="shared" si="312"/>
        <v>0</v>
      </c>
      <c r="AF182" t="str">
        <f t="shared" si="313"/>
        <v>0</v>
      </c>
      <c r="AG182" t="str">
        <f t="shared" si="314"/>
        <v>0</v>
      </c>
      <c r="AH182" t="str">
        <f t="shared" si="315"/>
        <v>0</v>
      </c>
      <c r="AI182" t="str">
        <f t="shared" si="316"/>
        <v>0</v>
      </c>
      <c r="AJ182" t="str">
        <f t="shared" si="317"/>
        <v>0</v>
      </c>
      <c r="AK182" t="str">
        <f t="shared" si="318"/>
        <v>0</v>
      </c>
      <c r="AL182" t="str">
        <f t="shared" si="319"/>
        <v>0</v>
      </c>
      <c r="AM182" t="str">
        <f t="shared" si="320"/>
        <v>0</v>
      </c>
      <c r="AN182" t="str">
        <f t="shared" si="321"/>
        <v>0</v>
      </c>
      <c r="AO182" t="str">
        <f t="shared" si="322"/>
        <v>0</v>
      </c>
      <c r="AP182" t="str">
        <f t="shared" si="323"/>
        <v>0</v>
      </c>
      <c r="AQ182" t="str">
        <f t="shared" si="324"/>
        <v>0</v>
      </c>
      <c r="AR182" t="str">
        <f t="shared" si="325"/>
        <v>0</v>
      </c>
      <c r="AS182" t="str">
        <f t="shared" si="326"/>
        <v>0</v>
      </c>
      <c r="AT182" t="str">
        <f t="shared" si="327"/>
        <v>0</v>
      </c>
      <c r="AU182" t="str">
        <f t="shared" si="328"/>
        <v>0</v>
      </c>
      <c r="AV182" t="str">
        <f t="shared" si="329"/>
        <v>0</v>
      </c>
      <c r="AW182" t="str">
        <f t="shared" si="330"/>
        <v>0</v>
      </c>
      <c r="AX182" t="str">
        <f t="shared" si="331"/>
        <v>0</v>
      </c>
      <c r="AY182" t="str">
        <f t="shared" si="332"/>
        <v>0</v>
      </c>
      <c r="AZ182" t="str">
        <f t="shared" si="333"/>
        <v>0</v>
      </c>
      <c r="BA182" t="str">
        <f t="shared" si="334"/>
        <v>0</v>
      </c>
      <c r="BB182" t="str">
        <f t="shared" si="335"/>
        <v>0</v>
      </c>
      <c r="BC182" t="str">
        <f t="shared" si="336"/>
        <v>0</v>
      </c>
      <c r="BD182" t="str">
        <f t="shared" si="337"/>
        <v>0</v>
      </c>
      <c r="BE182" t="str">
        <f t="shared" si="338"/>
        <v>0</v>
      </c>
      <c r="BF182" t="str">
        <f t="shared" si="339"/>
        <v>0</v>
      </c>
      <c r="BG182" t="str">
        <f t="shared" si="340"/>
        <v>0</v>
      </c>
      <c r="BH182" t="str">
        <f t="shared" si="341"/>
        <v>0</v>
      </c>
      <c r="BI182" t="str">
        <f t="shared" si="342"/>
        <v>0</v>
      </c>
      <c r="BJ182" t="str">
        <f t="shared" si="343"/>
        <v>0</v>
      </c>
      <c r="BK182" t="str">
        <f t="shared" si="344"/>
        <v>0</v>
      </c>
      <c r="BL182" t="str">
        <f t="shared" si="345"/>
        <v>0</v>
      </c>
      <c r="BM182" t="str">
        <f t="shared" si="346"/>
        <v>0</v>
      </c>
      <c r="BN182" t="str">
        <f t="shared" si="347"/>
        <v>0</v>
      </c>
      <c r="BO182" t="str">
        <f t="shared" si="348"/>
        <v>0</v>
      </c>
      <c r="BP182" t="str">
        <f t="shared" si="349"/>
        <v>0</v>
      </c>
      <c r="BQ182" t="str">
        <f t="shared" si="350"/>
        <v>0</v>
      </c>
      <c r="BR182" t="str">
        <f t="shared" si="351"/>
        <v>0</v>
      </c>
      <c r="BS182" t="str">
        <f t="shared" si="352"/>
        <v>0</v>
      </c>
      <c r="BT182" t="str">
        <f t="shared" si="353"/>
        <v>0</v>
      </c>
      <c r="BU182" t="str">
        <f t="shared" si="354"/>
        <v>0</v>
      </c>
      <c r="BV182" t="str">
        <f t="shared" si="355"/>
        <v>0</v>
      </c>
      <c r="BW182" t="str">
        <f t="shared" si="356"/>
        <v>0</v>
      </c>
      <c r="BX182" t="str">
        <f t="shared" si="283"/>
        <v>0</v>
      </c>
      <c r="BY182" t="str">
        <f t="shared" si="357"/>
        <v>0</v>
      </c>
      <c r="BZ182" t="str">
        <f t="shared" si="358"/>
        <v>0</v>
      </c>
      <c r="CA182" t="str">
        <f t="shared" si="359"/>
        <v>0</v>
      </c>
      <c r="CB182" t="str">
        <f t="shared" si="360"/>
        <v>0</v>
      </c>
      <c r="CC182" t="str">
        <f t="shared" si="361"/>
        <v>0</v>
      </c>
      <c r="CD182" t="str">
        <f t="shared" si="362"/>
        <v>0</v>
      </c>
      <c r="CE182" t="str">
        <f t="shared" si="363"/>
        <v>0</v>
      </c>
      <c r="CF182" t="str">
        <f t="shared" si="364"/>
        <v>0</v>
      </c>
      <c r="CG182" t="str">
        <f t="shared" si="365"/>
        <v>0</v>
      </c>
      <c r="CH182" t="str">
        <f t="shared" si="366"/>
        <v>0</v>
      </c>
      <c r="CI182" t="str">
        <f t="shared" si="367"/>
        <v>0</v>
      </c>
      <c r="CJ182" t="str">
        <f t="shared" si="368"/>
        <v>0</v>
      </c>
      <c r="CK182" t="str">
        <f t="shared" si="369"/>
        <v>0</v>
      </c>
      <c r="CL182" t="str">
        <f t="shared" si="370"/>
        <v>0</v>
      </c>
      <c r="CM182" t="str">
        <f t="shared" si="371"/>
        <v>0</v>
      </c>
      <c r="CN182" t="str">
        <f t="shared" si="372"/>
        <v>0</v>
      </c>
      <c r="CO182" t="str">
        <f t="shared" si="373"/>
        <v>0</v>
      </c>
      <c r="CP182" t="str">
        <f t="shared" si="374"/>
        <v>0</v>
      </c>
      <c r="CQ182" t="str">
        <f t="shared" si="375"/>
        <v>0</v>
      </c>
      <c r="CR182" t="str">
        <f t="shared" si="376"/>
        <v>0</v>
      </c>
      <c r="CS182" t="str">
        <f t="shared" si="377"/>
        <v>0</v>
      </c>
      <c r="CT182" t="str">
        <f t="shared" si="378"/>
        <v>0</v>
      </c>
      <c r="CU182" t="str">
        <f t="shared" si="379"/>
        <v>0</v>
      </c>
      <c r="CV182" t="str">
        <f t="shared" si="380"/>
        <v>0</v>
      </c>
      <c r="CW182" t="str">
        <f t="shared" si="381"/>
        <v>0</v>
      </c>
      <c r="CX182" t="str">
        <f t="shared" si="382"/>
        <v>0</v>
      </c>
      <c r="CY182" t="str">
        <f t="shared" si="383"/>
        <v>0</v>
      </c>
      <c r="CZ182" t="str">
        <f t="shared" si="384"/>
        <v>0</v>
      </c>
      <c r="DA182" t="str">
        <f t="shared" si="284"/>
        <v>0</v>
      </c>
      <c r="DB182" t="str">
        <f t="shared" si="385"/>
        <v>0</v>
      </c>
      <c r="DC182" t="str">
        <f t="shared" si="386"/>
        <v>0</v>
      </c>
      <c r="DD182" t="str">
        <f t="shared" si="387"/>
        <v>0</v>
      </c>
      <c r="DE182" t="str">
        <f t="shared" si="388"/>
        <v>0</v>
      </c>
      <c r="DF182" t="str">
        <f t="shared" si="389"/>
        <v>0</v>
      </c>
      <c r="DG182" t="str">
        <f t="shared" si="390"/>
        <v>0</v>
      </c>
      <c r="DH182" t="str">
        <f>IF(ISNUMBER(SEARCH("menghindari dorongan fisik,",B182)),"1","0")</f>
        <v>0</v>
      </c>
      <c r="DI182" t="str">
        <f t="shared" si="391"/>
        <v>0</v>
      </c>
      <c r="DJ182" t="str">
        <f t="shared" si="392"/>
        <v>0</v>
      </c>
      <c r="DK182" t="str">
        <f t="shared" si="393"/>
        <v>0</v>
      </c>
      <c r="DL182" t="str">
        <f t="shared" si="394"/>
        <v>0</v>
      </c>
      <c r="DM182" t="str">
        <f t="shared" si="395"/>
        <v>0</v>
      </c>
      <c r="DN182" t="str">
        <f t="shared" si="396"/>
        <v>0</v>
      </c>
      <c r="DO182" t="str">
        <f t="shared" si="397"/>
        <v>0</v>
      </c>
      <c r="DP182" t="str">
        <f t="shared" si="398"/>
        <v>0</v>
      </c>
      <c r="DQ182" t="str">
        <f t="shared" si="399"/>
        <v>0</v>
      </c>
      <c r="DR182" t="str">
        <f t="shared" si="400"/>
        <v>0</v>
      </c>
      <c r="DS182" t="str">
        <f t="shared" si="401"/>
        <v>0</v>
      </c>
      <c r="DT182" t="str">
        <f t="shared" si="402"/>
        <v>0</v>
      </c>
      <c r="DU182" t="str">
        <f t="shared" si="403"/>
        <v>0</v>
      </c>
      <c r="DV182" t="str">
        <f t="shared" si="404"/>
        <v>0</v>
      </c>
      <c r="DW182" t="str">
        <f t="shared" si="405"/>
        <v>0</v>
      </c>
      <c r="DX182" t="str">
        <f t="shared" si="406"/>
        <v>0</v>
      </c>
      <c r="DY182" t="str">
        <f t="shared" si="407"/>
        <v>0</v>
      </c>
      <c r="DZ182" t="str">
        <f t="shared" si="408"/>
        <v>0</v>
      </c>
      <c r="EA182" t="str">
        <f t="shared" si="409"/>
        <v>0</v>
      </c>
      <c r="EB182" t="str">
        <f t="shared" si="410"/>
        <v>0</v>
      </c>
      <c r="EC182" t="str">
        <f t="shared" si="411"/>
        <v>0</v>
      </c>
      <c r="ED182" t="str">
        <f t="shared" si="412"/>
        <v>0</v>
      </c>
      <c r="EE182" t="str">
        <f t="shared" si="413"/>
        <v>0</v>
      </c>
      <c r="EF182" t="str">
        <f t="shared" si="414"/>
        <v>0</v>
      </c>
      <c r="EG182" t="str">
        <f t="shared" si="415"/>
        <v>0</v>
      </c>
      <c r="EH182" t="str">
        <f t="shared" si="416"/>
        <v>0</v>
      </c>
      <c r="EI182" t="str">
        <f t="shared" si="417"/>
        <v>0</v>
      </c>
      <c r="EJ182" t="str">
        <f t="shared" si="418"/>
        <v>0</v>
      </c>
      <c r="EK182" t="str">
        <f t="shared" si="419"/>
        <v>0</v>
      </c>
      <c r="EL182" t="str">
        <f t="shared" si="420"/>
        <v>0</v>
      </c>
      <c r="EM182" t="str">
        <f t="shared" si="421"/>
        <v>0</v>
      </c>
      <c r="EN182" t="str">
        <f t="shared" si="422"/>
        <v>0</v>
      </c>
    </row>
    <row r="183" spans="1:144" ht="39.950000000000003" customHeight="1" x14ac:dyDescent="0.25">
      <c r="A183" t="s">
        <v>316</v>
      </c>
      <c r="C183" t="str">
        <f t="shared" si="423"/>
        <v>0</v>
      </c>
      <c r="D183" t="str">
        <f t="shared" si="285"/>
        <v>0</v>
      </c>
      <c r="E183" t="str">
        <f t="shared" si="286"/>
        <v>0</v>
      </c>
      <c r="F183" t="str">
        <f t="shared" si="287"/>
        <v>0</v>
      </c>
      <c r="G183" t="str">
        <f t="shared" si="288"/>
        <v>0</v>
      </c>
      <c r="H183" t="str">
        <f t="shared" si="289"/>
        <v>0</v>
      </c>
      <c r="I183" t="str">
        <f t="shared" si="290"/>
        <v>0</v>
      </c>
      <c r="J183" t="str">
        <f t="shared" si="291"/>
        <v>0</v>
      </c>
      <c r="K183" t="str">
        <f t="shared" si="292"/>
        <v>0</v>
      </c>
      <c r="L183" t="str">
        <f t="shared" si="293"/>
        <v>0</v>
      </c>
      <c r="M183" t="str">
        <f t="shared" si="294"/>
        <v>0</v>
      </c>
      <c r="N183" t="str">
        <f t="shared" si="295"/>
        <v>0</v>
      </c>
      <c r="O183" t="str">
        <f t="shared" si="296"/>
        <v>0</v>
      </c>
      <c r="P183" t="str">
        <f t="shared" si="297"/>
        <v>0</v>
      </c>
      <c r="Q183" t="str">
        <f t="shared" si="298"/>
        <v>0</v>
      </c>
      <c r="R183" t="str">
        <f t="shared" si="299"/>
        <v>0</v>
      </c>
      <c r="S183" t="str">
        <f t="shared" si="300"/>
        <v>0</v>
      </c>
      <c r="T183" t="str">
        <f t="shared" si="301"/>
        <v>0</v>
      </c>
      <c r="U183" t="str">
        <f t="shared" si="302"/>
        <v>0</v>
      </c>
      <c r="V183" t="str">
        <f t="shared" si="303"/>
        <v>0</v>
      </c>
      <c r="W183" t="str">
        <f t="shared" si="304"/>
        <v>0</v>
      </c>
      <c r="X183" t="str">
        <f t="shared" si="305"/>
        <v>0</v>
      </c>
      <c r="Y183" t="str">
        <f t="shared" si="306"/>
        <v>0</v>
      </c>
      <c r="Z183" t="str">
        <f t="shared" si="307"/>
        <v>0</v>
      </c>
      <c r="AA183" t="str">
        <f t="shared" si="308"/>
        <v>0</v>
      </c>
      <c r="AB183" t="str">
        <f t="shared" si="309"/>
        <v>0</v>
      </c>
      <c r="AC183" t="str">
        <f t="shared" si="310"/>
        <v>0</v>
      </c>
      <c r="AD183" t="str">
        <f t="shared" si="311"/>
        <v>0</v>
      </c>
      <c r="AE183" t="str">
        <f t="shared" si="312"/>
        <v>0</v>
      </c>
      <c r="AF183" t="str">
        <f t="shared" si="313"/>
        <v>0</v>
      </c>
      <c r="AG183" t="str">
        <f t="shared" si="314"/>
        <v>0</v>
      </c>
      <c r="AH183" t="str">
        <f t="shared" si="315"/>
        <v>0</v>
      </c>
      <c r="AI183" t="str">
        <f t="shared" si="316"/>
        <v>0</v>
      </c>
      <c r="AJ183" t="str">
        <f t="shared" si="317"/>
        <v>0</v>
      </c>
      <c r="AK183" t="str">
        <f t="shared" si="318"/>
        <v>0</v>
      </c>
      <c r="AL183" t="str">
        <f t="shared" si="319"/>
        <v>0</v>
      </c>
      <c r="AM183" t="str">
        <f t="shared" si="320"/>
        <v>0</v>
      </c>
      <c r="AN183" t="str">
        <f t="shared" si="321"/>
        <v>0</v>
      </c>
      <c r="AO183" t="str">
        <f t="shared" si="322"/>
        <v>0</v>
      </c>
      <c r="AP183" t="str">
        <f t="shared" si="323"/>
        <v>0</v>
      </c>
      <c r="AQ183" t="str">
        <f t="shared" si="324"/>
        <v>0</v>
      </c>
      <c r="AR183" t="str">
        <f t="shared" si="325"/>
        <v>0</v>
      </c>
      <c r="AS183" t="str">
        <f t="shared" si="326"/>
        <v>0</v>
      </c>
      <c r="AT183" t="str">
        <f t="shared" si="327"/>
        <v>0</v>
      </c>
      <c r="AU183" t="str">
        <f t="shared" si="328"/>
        <v>0</v>
      </c>
      <c r="AV183" t="str">
        <f t="shared" si="329"/>
        <v>0</v>
      </c>
      <c r="AW183" t="str">
        <f t="shared" si="330"/>
        <v>0</v>
      </c>
      <c r="AX183" t="str">
        <f t="shared" si="331"/>
        <v>0</v>
      </c>
      <c r="AY183" t="str">
        <f t="shared" si="332"/>
        <v>0</v>
      </c>
      <c r="AZ183" t="str">
        <f t="shared" si="333"/>
        <v>0</v>
      </c>
      <c r="BA183" t="str">
        <f t="shared" si="334"/>
        <v>0</v>
      </c>
      <c r="BB183" t="str">
        <f t="shared" si="335"/>
        <v>0</v>
      </c>
      <c r="BC183" t="str">
        <f t="shared" si="336"/>
        <v>0</v>
      </c>
      <c r="BD183" t="str">
        <f t="shared" si="337"/>
        <v>0</v>
      </c>
      <c r="BE183" t="str">
        <f t="shared" si="338"/>
        <v>0</v>
      </c>
      <c r="BF183" t="str">
        <f t="shared" si="339"/>
        <v>0</v>
      </c>
      <c r="BG183" t="str">
        <f t="shared" si="340"/>
        <v>0</v>
      </c>
      <c r="BH183" t="str">
        <f t="shared" si="341"/>
        <v>0</v>
      </c>
      <c r="BI183" t="str">
        <f t="shared" si="342"/>
        <v>0</v>
      </c>
      <c r="BJ183" t="str">
        <f t="shared" si="343"/>
        <v>0</v>
      </c>
      <c r="BK183" t="str">
        <f t="shared" si="344"/>
        <v>0</v>
      </c>
      <c r="BL183" t="str">
        <f t="shared" si="345"/>
        <v>0</v>
      </c>
      <c r="BM183" t="str">
        <f t="shared" si="346"/>
        <v>0</v>
      </c>
      <c r="BN183" t="str">
        <f t="shared" si="347"/>
        <v>0</v>
      </c>
      <c r="BO183" t="str">
        <f t="shared" si="348"/>
        <v>0</v>
      </c>
      <c r="BP183" t="str">
        <f t="shared" si="349"/>
        <v>0</v>
      </c>
      <c r="BQ183" t="str">
        <f t="shared" si="350"/>
        <v>0</v>
      </c>
      <c r="BR183" t="str">
        <f t="shared" si="351"/>
        <v>0</v>
      </c>
      <c r="BS183" t="str">
        <f t="shared" si="352"/>
        <v>0</v>
      </c>
      <c r="BT183" t="str">
        <f t="shared" si="353"/>
        <v>0</v>
      </c>
      <c r="BU183" t="str">
        <f t="shared" si="354"/>
        <v>0</v>
      </c>
      <c r="BV183" t="str">
        <f t="shared" si="355"/>
        <v>0</v>
      </c>
      <c r="BW183" t="str">
        <f t="shared" si="356"/>
        <v>0</v>
      </c>
      <c r="BX183" t="str">
        <f t="shared" si="283"/>
        <v>0</v>
      </c>
      <c r="BY183" t="str">
        <f t="shared" si="357"/>
        <v>0</v>
      </c>
      <c r="BZ183" t="str">
        <f t="shared" si="358"/>
        <v>0</v>
      </c>
      <c r="CA183" t="str">
        <f t="shared" si="359"/>
        <v>0</v>
      </c>
      <c r="CB183" t="str">
        <f t="shared" si="360"/>
        <v>0</v>
      </c>
      <c r="CC183" t="str">
        <f t="shared" si="361"/>
        <v>0</v>
      </c>
      <c r="CD183" t="str">
        <f t="shared" si="362"/>
        <v>0</v>
      </c>
      <c r="CE183" t="str">
        <f t="shared" si="363"/>
        <v>0</v>
      </c>
      <c r="CF183" t="str">
        <f t="shared" si="364"/>
        <v>0</v>
      </c>
      <c r="CG183" t="str">
        <f t="shared" si="365"/>
        <v>0</v>
      </c>
      <c r="CH183" t="str">
        <f t="shared" si="366"/>
        <v>0</v>
      </c>
      <c r="CI183" t="str">
        <f t="shared" si="367"/>
        <v>0</v>
      </c>
      <c r="CJ183" t="str">
        <f t="shared" si="368"/>
        <v>0</v>
      </c>
      <c r="CK183" t="str">
        <f t="shared" si="369"/>
        <v>0</v>
      </c>
      <c r="CL183" t="str">
        <f t="shared" si="370"/>
        <v>0</v>
      </c>
      <c r="CM183" t="str">
        <f t="shared" si="371"/>
        <v>0</v>
      </c>
      <c r="CN183" t="str">
        <f t="shared" si="372"/>
        <v>0</v>
      </c>
      <c r="CO183" t="str">
        <f t="shared" si="373"/>
        <v>0</v>
      </c>
      <c r="CP183" t="str">
        <f t="shared" si="374"/>
        <v>0</v>
      </c>
      <c r="CQ183" t="str">
        <f t="shared" si="375"/>
        <v>0</v>
      </c>
      <c r="CR183" t="str">
        <f t="shared" si="376"/>
        <v>0</v>
      </c>
      <c r="CS183" t="str">
        <f t="shared" si="377"/>
        <v>0</v>
      </c>
      <c r="CT183" t="str">
        <f t="shared" si="378"/>
        <v>0</v>
      </c>
      <c r="CU183" t="str">
        <f t="shared" si="379"/>
        <v>0</v>
      </c>
      <c r="CV183" t="str">
        <f t="shared" si="380"/>
        <v>0</v>
      </c>
      <c r="CW183" t="str">
        <f t="shared" si="381"/>
        <v>0</v>
      </c>
      <c r="CX183" t="str">
        <f t="shared" si="382"/>
        <v>0</v>
      </c>
      <c r="CY183" t="str">
        <f t="shared" si="383"/>
        <v>0</v>
      </c>
      <c r="CZ183" t="str">
        <f t="shared" si="384"/>
        <v>0</v>
      </c>
      <c r="DA183" t="str">
        <f t="shared" si="284"/>
        <v>0</v>
      </c>
      <c r="DB183" t="str">
        <f t="shared" si="385"/>
        <v>0</v>
      </c>
      <c r="DC183" t="str">
        <f t="shared" si="386"/>
        <v>0</v>
      </c>
      <c r="DD183" t="str">
        <f t="shared" si="387"/>
        <v>0</v>
      </c>
      <c r="DE183" t="str">
        <f t="shared" si="388"/>
        <v>0</v>
      </c>
      <c r="DF183" t="str">
        <f t="shared" si="389"/>
        <v>0</v>
      </c>
      <c r="DG183" t="str">
        <f t="shared" si="390"/>
        <v>0</v>
      </c>
      <c r="DH183" t="str">
        <f>IF(ISNUMBER(SEARCH("menghindari dorongan fisik,",B183)),"1","0")</f>
        <v>0</v>
      </c>
      <c r="DI183" t="str">
        <f t="shared" si="391"/>
        <v>0</v>
      </c>
      <c r="DJ183" t="str">
        <f t="shared" si="392"/>
        <v>0</v>
      </c>
      <c r="DK183" t="str">
        <f t="shared" si="393"/>
        <v>0</v>
      </c>
      <c r="DL183" t="str">
        <f t="shared" si="394"/>
        <v>0</v>
      </c>
      <c r="DM183" t="str">
        <f t="shared" si="395"/>
        <v>0</v>
      </c>
      <c r="DN183" t="str">
        <f t="shared" si="396"/>
        <v>0</v>
      </c>
      <c r="DO183" t="str">
        <f t="shared" si="397"/>
        <v>0</v>
      </c>
      <c r="DP183" t="str">
        <f t="shared" si="398"/>
        <v>0</v>
      </c>
      <c r="DQ183" t="str">
        <f t="shared" si="399"/>
        <v>0</v>
      </c>
      <c r="DR183" t="str">
        <f t="shared" si="400"/>
        <v>0</v>
      </c>
      <c r="DS183" t="str">
        <f t="shared" si="401"/>
        <v>0</v>
      </c>
      <c r="DT183" t="str">
        <f t="shared" si="402"/>
        <v>0</v>
      </c>
      <c r="DU183" t="str">
        <f t="shared" si="403"/>
        <v>0</v>
      </c>
      <c r="DV183" t="str">
        <f t="shared" si="404"/>
        <v>0</v>
      </c>
      <c r="DW183" t="str">
        <f t="shared" si="405"/>
        <v>0</v>
      </c>
      <c r="DX183" t="str">
        <f t="shared" si="406"/>
        <v>0</v>
      </c>
      <c r="DY183" t="str">
        <f t="shared" si="407"/>
        <v>0</v>
      </c>
      <c r="DZ183" t="str">
        <f t="shared" si="408"/>
        <v>0</v>
      </c>
      <c r="EA183" t="str">
        <f t="shared" si="409"/>
        <v>0</v>
      </c>
      <c r="EB183" t="str">
        <f t="shared" si="410"/>
        <v>0</v>
      </c>
      <c r="EC183" t="str">
        <f t="shared" si="411"/>
        <v>0</v>
      </c>
      <c r="ED183" t="str">
        <f t="shared" si="412"/>
        <v>0</v>
      </c>
      <c r="EE183" t="str">
        <f t="shared" si="413"/>
        <v>0</v>
      </c>
      <c r="EF183" t="str">
        <f t="shared" si="414"/>
        <v>0</v>
      </c>
      <c r="EG183" t="str">
        <f t="shared" si="415"/>
        <v>0</v>
      </c>
      <c r="EH183" t="str">
        <f t="shared" si="416"/>
        <v>0</v>
      </c>
      <c r="EI183" t="str">
        <f t="shared" si="417"/>
        <v>0</v>
      </c>
      <c r="EJ183" t="str">
        <f t="shared" si="418"/>
        <v>0</v>
      </c>
      <c r="EK183" t="str">
        <f t="shared" si="419"/>
        <v>0</v>
      </c>
      <c r="EL183" t="str">
        <f t="shared" si="420"/>
        <v>0</v>
      </c>
      <c r="EM183" t="str">
        <f t="shared" si="421"/>
        <v>0</v>
      </c>
      <c r="EN183" t="str">
        <f t="shared" si="422"/>
        <v>0</v>
      </c>
    </row>
    <row r="184" spans="1:144" ht="39.950000000000003" customHeight="1" x14ac:dyDescent="0.25">
      <c r="A184" t="s">
        <v>317</v>
      </c>
      <c r="C184" t="str">
        <f t="shared" si="423"/>
        <v>0</v>
      </c>
      <c r="D184" t="str">
        <f t="shared" si="285"/>
        <v>0</v>
      </c>
      <c r="E184" t="str">
        <f t="shared" si="286"/>
        <v>0</v>
      </c>
      <c r="F184" t="str">
        <f t="shared" si="287"/>
        <v>0</v>
      </c>
      <c r="G184" t="str">
        <f t="shared" si="288"/>
        <v>0</v>
      </c>
      <c r="H184" t="str">
        <f t="shared" si="289"/>
        <v>0</v>
      </c>
      <c r="I184" t="str">
        <f t="shared" si="290"/>
        <v>0</v>
      </c>
      <c r="J184" t="str">
        <f t="shared" si="291"/>
        <v>0</v>
      </c>
      <c r="K184" t="str">
        <f t="shared" si="292"/>
        <v>0</v>
      </c>
      <c r="L184" t="str">
        <f t="shared" si="293"/>
        <v>0</v>
      </c>
      <c r="M184" t="str">
        <f t="shared" si="294"/>
        <v>0</v>
      </c>
      <c r="N184" t="str">
        <f t="shared" si="295"/>
        <v>0</v>
      </c>
      <c r="O184" t="str">
        <f t="shared" si="296"/>
        <v>0</v>
      </c>
      <c r="P184" t="str">
        <f t="shared" si="297"/>
        <v>0</v>
      </c>
      <c r="Q184" t="str">
        <f t="shared" si="298"/>
        <v>0</v>
      </c>
      <c r="R184" t="str">
        <f t="shared" si="299"/>
        <v>0</v>
      </c>
      <c r="S184" t="str">
        <f t="shared" si="300"/>
        <v>0</v>
      </c>
      <c r="T184" t="str">
        <f t="shared" si="301"/>
        <v>0</v>
      </c>
      <c r="U184" t="str">
        <f t="shared" si="302"/>
        <v>0</v>
      </c>
      <c r="V184" t="str">
        <f t="shared" si="303"/>
        <v>0</v>
      </c>
      <c r="W184" t="str">
        <f t="shared" si="304"/>
        <v>0</v>
      </c>
      <c r="X184" t="str">
        <f t="shared" si="305"/>
        <v>0</v>
      </c>
      <c r="Y184" t="str">
        <f t="shared" si="306"/>
        <v>0</v>
      </c>
      <c r="Z184" t="str">
        <f t="shared" si="307"/>
        <v>0</v>
      </c>
      <c r="AA184" t="str">
        <f t="shared" si="308"/>
        <v>0</v>
      </c>
      <c r="AB184" t="str">
        <f t="shared" si="309"/>
        <v>0</v>
      </c>
      <c r="AC184" t="str">
        <f t="shared" si="310"/>
        <v>0</v>
      </c>
      <c r="AD184" t="str">
        <f t="shared" si="311"/>
        <v>0</v>
      </c>
      <c r="AE184" t="str">
        <f t="shared" si="312"/>
        <v>0</v>
      </c>
      <c r="AF184" t="str">
        <f t="shared" si="313"/>
        <v>0</v>
      </c>
      <c r="AG184" t="str">
        <f t="shared" si="314"/>
        <v>0</v>
      </c>
      <c r="AH184" t="str">
        <f t="shared" si="315"/>
        <v>0</v>
      </c>
      <c r="AI184" t="str">
        <f t="shared" si="316"/>
        <v>0</v>
      </c>
      <c r="AJ184" t="str">
        <f t="shared" si="317"/>
        <v>0</v>
      </c>
      <c r="AK184" t="str">
        <f t="shared" si="318"/>
        <v>0</v>
      </c>
      <c r="AL184" t="str">
        <f t="shared" si="319"/>
        <v>0</v>
      </c>
      <c r="AM184" t="str">
        <f t="shared" si="320"/>
        <v>0</v>
      </c>
      <c r="AN184" t="str">
        <f t="shared" si="321"/>
        <v>0</v>
      </c>
      <c r="AO184" t="str">
        <f t="shared" si="322"/>
        <v>0</v>
      </c>
      <c r="AP184" t="str">
        <f t="shared" si="323"/>
        <v>0</v>
      </c>
      <c r="AQ184" t="str">
        <f t="shared" si="324"/>
        <v>0</v>
      </c>
      <c r="AR184" t="str">
        <f t="shared" si="325"/>
        <v>0</v>
      </c>
      <c r="AS184" t="str">
        <f t="shared" si="326"/>
        <v>0</v>
      </c>
      <c r="AT184" t="str">
        <f t="shared" si="327"/>
        <v>0</v>
      </c>
      <c r="AU184" t="str">
        <f t="shared" si="328"/>
        <v>0</v>
      </c>
      <c r="AV184" t="str">
        <f t="shared" si="329"/>
        <v>0</v>
      </c>
      <c r="AW184" t="str">
        <f t="shared" si="330"/>
        <v>0</v>
      </c>
      <c r="AX184" t="str">
        <f t="shared" si="331"/>
        <v>0</v>
      </c>
      <c r="AY184" t="str">
        <f t="shared" si="332"/>
        <v>0</v>
      </c>
      <c r="AZ184" t="str">
        <f t="shared" si="333"/>
        <v>0</v>
      </c>
      <c r="BA184" t="str">
        <f t="shared" si="334"/>
        <v>0</v>
      </c>
      <c r="BB184" t="str">
        <f t="shared" si="335"/>
        <v>0</v>
      </c>
      <c r="BC184" t="str">
        <f t="shared" si="336"/>
        <v>0</v>
      </c>
      <c r="BD184" t="str">
        <f t="shared" si="337"/>
        <v>0</v>
      </c>
      <c r="BE184" t="str">
        <f t="shared" si="338"/>
        <v>0</v>
      </c>
      <c r="BF184" t="str">
        <f t="shared" si="339"/>
        <v>0</v>
      </c>
      <c r="BG184" t="str">
        <f t="shared" si="340"/>
        <v>0</v>
      </c>
      <c r="BH184" t="str">
        <f t="shared" si="341"/>
        <v>0</v>
      </c>
      <c r="BI184" t="str">
        <f t="shared" si="342"/>
        <v>0</v>
      </c>
      <c r="BJ184" t="str">
        <f t="shared" si="343"/>
        <v>0</v>
      </c>
      <c r="BK184" t="str">
        <f t="shared" si="344"/>
        <v>0</v>
      </c>
      <c r="BL184" t="str">
        <f t="shared" si="345"/>
        <v>0</v>
      </c>
      <c r="BM184" t="str">
        <f t="shared" si="346"/>
        <v>0</v>
      </c>
      <c r="BN184" t="str">
        <f t="shared" si="347"/>
        <v>0</v>
      </c>
      <c r="BO184" t="str">
        <f t="shared" si="348"/>
        <v>0</v>
      </c>
      <c r="BP184" t="str">
        <f t="shared" si="349"/>
        <v>0</v>
      </c>
      <c r="BQ184" t="str">
        <f t="shared" si="350"/>
        <v>0</v>
      </c>
      <c r="BR184" t="str">
        <f t="shared" si="351"/>
        <v>0</v>
      </c>
      <c r="BS184" t="str">
        <f t="shared" si="352"/>
        <v>0</v>
      </c>
      <c r="BT184" t="str">
        <f t="shared" si="353"/>
        <v>0</v>
      </c>
      <c r="BU184" t="str">
        <f t="shared" si="354"/>
        <v>0</v>
      </c>
      <c r="BV184" t="str">
        <f t="shared" si="355"/>
        <v>0</v>
      </c>
      <c r="BW184" t="str">
        <f t="shared" si="356"/>
        <v>0</v>
      </c>
      <c r="BX184" t="str">
        <f t="shared" si="283"/>
        <v>0</v>
      </c>
      <c r="BY184" t="str">
        <f t="shared" si="357"/>
        <v>0</v>
      </c>
      <c r="BZ184" t="str">
        <f t="shared" si="358"/>
        <v>0</v>
      </c>
      <c r="CA184" t="str">
        <f t="shared" si="359"/>
        <v>0</v>
      </c>
      <c r="CB184" t="str">
        <f t="shared" si="360"/>
        <v>0</v>
      </c>
      <c r="CC184" t="str">
        <f t="shared" si="361"/>
        <v>0</v>
      </c>
      <c r="CD184" t="str">
        <f t="shared" si="362"/>
        <v>0</v>
      </c>
      <c r="CE184" t="str">
        <f t="shared" si="363"/>
        <v>0</v>
      </c>
      <c r="CF184" t="str">
        <f t="shared" si="364"/>
        <v>0</v>
      </c>
      <c r="CG184" t="str">
        <f t="shared" si="365"/>
        <v>0</v>
      </c>
      <c r="CH184" t="str">
        <f t="shared" si="366"/>
        <v>0</v>
      </c>
      <c r="CI184" t="str">
        <f t="shared" si="367"/>
        <v>0</v>
      </c>
      <c r="CJ184" t="str">
        <f t="shared" si="368"/>
        <v>0</v>
      </c>
      <c r="CK184" t="str">
        <f t="shared" si="369"/>
        <v>0</v>
      </c>
      <c r="CL184" t="str">
        <f t="shared" si="370"/>
        <v>0</v>
      </c>
      <c r="CM184" t="str">
        <f t="shared" si="371"/>
        <v>0</v>
      </c>
      <c r="CN184" t="str">
        <f t="shared" si="372"/>
        <v>0</v>
      </c>
      <c r="CO184" t="str">
        <f t="shared" si="373"/>
        <v>0</v>
      </c>
      <c r="CP184" t="str">
        <f t="shared" si="374"/>
        <v>0</v>
      </c>
      <c r="CQ184" t="str">
        <f t="shared" si="375"/>
        <v>0</v>
      </c>
      <c r="CR184" t="str">
        <f t="shared" si="376"/>
        <v>0</v>
      </c>
      <c r="CS184" t="str">
        <f t="shared" si="377"/>
        <v>0</v>
      </c>
      <c r="CT184" t="str">
        <f t="shared" si="378"/>
        <v>0</v>
      </c>
      <c r="CU184" t="str">
        <f t="shared" si="379"/>
        <v>0</v>
      </c>
      <c r="CV184" t="str">
        <f t="shared" si="380"/>
        <v>0</v>
      </c>
      <c r="CW184" t="str">
        <f t="shared" si="381"/>
        <v>0</v>
      </c>
      <c r="CX184" t="str">
        <f t="shared" si="382"/>
        <v>0</v>
      </c>
      <c r="CY184" t="str">
        <f t="shared" si="383"/>
        <v>0</v>
      </c>
      <c r="CZ184" t="str">
        <f t="shared" si="384"/>
        <v>0</v>
      </c>
      <c r="DA184" t="str">
        <f t="shared" si="284"/>
        <v>0</v>
      </c>
      <c r="DB184" t="str">
        <f t="shared" si="385"/>
        <v>0</v>
      </c>
      <c r="DC184" t="str">
        <f t="shared" si="386"/>
        <v>0</v>
      </c>
      <c r="DD184" t="str">
        <f t="shared" si="387"/>
        <v>0</v>
      </c>
      <c r="DE184" t="str">
        <f t="shared" si="388"/>
        <v>0</v>
      </c>
      <c r="DF184" t="str">
        <f t="shared" si="389"/>
        <v>0</v>
      </c>
      <c r="DG184" t="str">
        <f t="shared" si="390"/>
        <v>0</v>
      </c>
      <c r="DH184" t="str">
        <f>IF(ISNUMBER(SEARCH("menghindari dorongan fisik,",B184)),"1","0")</f>
        <v>0</v>
      </c>
      <c r="DI184" t="str">
        <f t="shared" si="391"/>
        <v>0</v>
      </c>
      <c r="DJ184" t="str">
        <f t="shared" si="392"/>
        <v>0</v>
      </c>
      <c r="DK184" t="str">
        <f t="shared" si="393"/>
        <v>0</v>
      </c>
      <c r="DL184" t="str">
        <f t="shared" si="394"/>
        <v>0</v>
      </c>
      <c r="DM184" t="str">
        <f t="shared" si="395"/>
        <v>0</v>
      </c>
      <c r="DN184" t="str">
        <f t="shared" si="396"/>
        <v>0</v>
      </c>
      <c r="DO184" t="str">
        <f t="shared" si="397"/>
        <v>0</v>
      </c>
      <c r="DP184" t="str">
        <f t="shared" si="398"/>
        <v>0</v>
      </c>
      <c r="DQ184" t="str">
        <f t="shared" si="399"/>
        <v>0</v>
      </c>
      <c r="DR184" t="str">
        <f t="shared" si="400"/>
        <v>0</v>
      </c>
      <c r="DS184" t="str">
        <f t="shared" si="401"/>
        <v>0</v>
      </c>
      <c r="DT184" t="str">
        <f t="shared" si="402"/>
        <v>0</v>
      </c>
      <c r="DU184" t="str">
        <f t="shared" si="403"/>
        <v>0</v>
      </c>
      <c r="DV184" t="str">
        <f t="shared" si="404"/>
        <v>0</v>
      </c>
      <c r="DW184" t="str">
        <f t="shared" si="405"/>
        <v>0</v>
      </c>
      <c r="DX184" t="str">
        <f t="shared" si="406"/>
        <v>0</v>
      </c>
      <c r="DY184" t="str">
        <f t="shared" si="407"/>
        <v>0</v>
      </c>
      <c r="DZ184" t="str">
        <f t="shared" si="408"/>
        <v>0</v>
      </c>
      <c r="EA184" t="str">
        <f t="shared" si="409"/>
        <v>0</v>
      </c>
      <c r="EB184" t="str">
        <f t="shared" si="410"/>
        <v>0</v>
      </c>
      <c r="EC184" t="str">
        <f t="shared" si="411"/>
        <v>0</v>
      </c>
      <c r="ED184" t="str">
        <f t="shared" si="412"/>
        <v>0</v>
      </c>
      <c r="EE184" t="str">
        <f t="shared" si="413"/>
        <v>0</v>
      </c>
      <c r="EF184" t="str">
        <f t="shared" si="414"/>
        <v>0</v>
      </c>
      <c r="EG184" t="str">
        <f t="shared" si="415"/>
        <v>0</v>
      </c>
      <c r="EH184" t="str">
        <f t="shared" si="416"/>
        <v>0</v>
      </c>
      <c r="EI184" t="str">
        <f t="shared" si="417"/>
        <v>0</v>
      </c>
      <c r="EJ184" t="str">
        <f t="shared" si="418"/>
        <v>0</v>
      </c>
      <c r="EK184" t="str">
        <f t="shared" si="419"/>
        <v>0</v>
      </c>
      <c r="EL184" t="str">
        <f t="shared" si="420"/>
        <v>0</v>
      </c>
      <c r="EM184" t="str">
        <f t="shared" si="421"/>
        <v>0</v>
      </c>
      <c r="EN184" t="str">
        <f t="shared" si="422"/>
        <v>0</v>
      </c>
    </row>
    <row r="185" spans="1:144" ht="39.950000000000003" customHeight="1" x14ac:dyDescent="0.25">
      <c r="A185" t="s">
        <v>318</v>
      </c>
      <c r="C185" t="str">
        <f t="shared" si="423"/>
        <v>0</v>
      </c>
      <c r="D185" t="str">
        <f t="shared" si="285"/>
        <v>0</v>
      </c>
      <c r="E185" t="str">
        <f t="shared" si="286"/>
        <v>0</v>
      </c>
      <c r="F185" t="str">
        <f t="shared" si="287"/>
        <v>0</v>
      </c>
      <c r="G185" t="str">
        <f t="shared" si="288"/>
        <v>0</v>
      </c>
      <c r="H185" t="str">
        <f t="shared" si="289"/>
        <v>0</v>
      </c>
      <c r="I185" t="str">
        <f t="shared" si="290"/>
        <v>0</v>
      </c>
      <c r="J185" t="str">
        <f t="shared" si="291"/>
        <v>0</v>
      </c>
      <c r="K185" t="str">
        <f t="shared" si="292"/>
        <v>0</v>
      </c>
      <c r="L185" t="str">
        <f t="shared" si="293"/>
        <v>0</v>
      </c>
      <c r="M185" t="str">
        <f t="shared" si="294"/>
        <v>0</v>
      </c>
      <c r="N185" t="str">
        <f t="shared" si="295"/>
        <v>0</v>
      </c>
      <c r="O185" t="str">
        <f t="shared" si="296"/>
        <v>0</v>
      </c>
      <c r="P185" t="str">
        <f t="shared" si="297"/>
        <v>0</v>
      </c>
      <c r="Q185" t="str">
        <f t="shared" si="298"/>
        <v>0</v>
      </c>
      <c r="R185" t="str">
        <f t="shared" si="299"/>
        <v>0</v>
      </c>
      <c r="S185" t="str">
        <f t="shared" si="300"/>
        <v>0</v>
      </c>
      <c r="T185" t="str">
        <f t="shared" si="301"/>
        <v>0</v>
      </c>
      <c r="U185" t="str">
        <f t="shared" si="302"/>
        <v>0</v>
      </c>
      <c r="V185" t="str">
        <f t="shared" si="303"/>
        <v>0</v>
      </c>
      <c r="W185" t="str">
        <f t="shared" si="304"/>
        <v>0</v>
      </c>
      <c r="X185" t="str">
        <f t="shared" si="305"/>
        <v>0</v>
      </c>
      <c r="Y185" t="str">
        <f t="shared" si="306"/>
        <v>0</v>
      </c>
      <c r="Z185" t="str">
        <f t="shared" si="307"/>
        <v>0</v>
      </c>
      <c r="AA185" t="str">
        <f t="shared" si="308"/>
        <v>0</v>
      </c>
      <c r="AB185" t="str">
        <f t="shared" si="309"/>
        <v>0</v>
      </c>
      <c r="AC185" t="str">
        <f t="shared" si="310"/>
        <v>0</v>
      </c>
      <c r="AD185" t="str">
        <f t="shared" si="311"/>
        <v>0</v>
      </c>
      <c r="AE185" t="str">
        <f t="shared" si="312"/>
        <v>0</v>
      </c>
      <c r="AF185" t="str">
        <f t="shared" si="313"/>
        <v>0</v>
      </c>
      <c r="AG185" t="str">
        <f t="shared" si="314"/>
        <v>0</v>
      </c>
      <c r="AH185" t="str">
        <f t="shared" si="315"/>
        <v>0</v>
      </c>
      <c r="AI185" t="str">
        <f t="shared" si="316"/>
        <v>0</v>
      </c>
      <c r="AJ185" t="str">
        <f t="shared" si="317"/>
        <v>0</v>
      </c>
      <c r="AK185" t="str">
        <f t="shared" si="318"/>
        <v>0</v>
      </c>
      <c r="AL185" t="str">
        <f t="shared" si="319"/>
        <v>0</v>
      </c>
      <c r="AM185" t="str">
        <f t="shared" si="320"/>
        <v>0</v>
      </c>
      <c r="AN185" t="str">
        <f t="shared" si="321"/>
        <v>0</v>
      </c>
      <c r="AO185" t="str">
        <f t="shared" si="322"/>
        <v>0</v>
      </c>
      <c r="AP185" t="str">
        <f t="shared" si="323"/>
        <v>0</v>
      </c>
      <c r="AQ185" t="str">
        <f t="shared" si="324"/>
        <v>0</v>
      </c>
      <c r="AR185" t="str">
        <f t="shared" si="325"/>
        <v>0</v>
      </c>
      <c r="AS185" t="str">
        <f t="shared" si="326"/>
        <v>0</v>
      </c>
      <c r="AT185" t="str">
        <f t="shared" si="327"/>
        <v>0</v>
      </c>
      <c r="AU185" t="str">
        <f t="shared" si="328"/>
        <v>0</v>
      </c>
      <c r="AV185" t="str">
        <f t="shared" si="329"/>
        <v>0</v>
      </c>
      <c r="AW185" t="str">
        <f t="shared" si="330"/>
        <v>0</v>
      </c>
      <c r="AX185" t="str">
        <f t="shared" si="331"/>
        <v>0</v>
      </c>
      <c r="AY185" t="str">
        <f t="shared" si="332"/>
        <v>0</v>
      </c>
      <c r="AZ185" t="str">
        <f t="shared" si="333"/>
        <v>0</v>
      </c>
      <c r="BA185" t="str">
        <f t="shared" si="334"/>
        <v>0</v>
      </c>
      <c r="BB185" t="str">
        <f t="shared" si="335"/>
        <v>0</v>
      </c>
      <c r="BC185" t="str">
        <f t="shared" si="336"/>
        <v>0</v>
      </c>
      <c r="BD185" t="str">
        <f t="shared" si="337"/>
        <v>0</v>
      </c>
      <c r="BE185" t="str">
        <f t="shared" si="338"/>
        <v>0</v>
      </c>
      <c r="BF185" t="str">
        <f t="shared" si="339"/>
        <v>0</v>
      </c>
      <c r="BG185" t="str">
        <f t="shared" si="340"/>
        <v>0</v>
      </c>
      <c r="BH185" t="str">
        <f t="shared" si="341"/>
        <v>0</v>
      </c>
      <c r="BI185" t="str">
        <f t="shared" si="342"/>
        <v>0</v>
      </c>
      <c r="BJ185" t="str">
        <f t="shared" si="343"/>
        <v>0</v>
      </c>
      <c r="BK185" t="str">
        <f t="shared" si="344"/>
        <v>0</v>
      </c>
      <c r="BL185" t="str">
        <f t="shared" si="345"/>
        <v>0</v>
      </c>
      <c r="BM185" t="str">
        <f t="shared" si="346"/>
        <v>0</v>
      </c>
      <c r="BN185" t="str">
        <f t="shared" si="347"/>
        <v>0</v>
      </c>
      <c r="BO185" t="str">
        <f t="shared" si="348"/>
        <v>0</v>
      </c>
      <c r="BP185" t="str">
        <f t="shared" si="349"/>
        <v>0</v>
      </c>
      <c r="BQ185" t="str">
        <f t="shared" si="350"/>
        <v>0</v>
      </c>
      <c r="BR185" t="str">
        <f t="shared" si="351"/>
        <v>0</v>
      </c>
      <c r="BS185" t="str">
        <f t="shared" si="352"/>
        <v>0</v>
      </c>
      <c r="BT185" t="str">
        <f t="shared" si="353"/>
        <v>0</v>
      </c>
      <c r="BU185" t="str">
        <f t="shared" si="354"/>
        <v>0</v>
      </c>
      <c r="BV185" t="str">
        <f t="shared" si="355"/>
        <v>0</v>
      </c>
      <c r="BW185" t="str">
        <f t="shared" si="356"/>
        <v>0</v>
      </c>
      <c r="BX185" t="str">
        <f t="shared" si="283"/>
        <v>0</v>
      </c>
      <c r="BY185" t="str">
        <f t="shared" si="357"/>
        <v>0</v>
      </c>
      <c r="BZ185" t="str">
        <f t="shared" si="358"/>
        <v>0</v>
      </c>
      <c r="CA185" t="str">
        <f t="shared" si="359"/>
        <v>0</v>
      </c>
      <c r="CB185" t="str">
        <f t="shared" si="360"/>
        <v>0</v>
      </c>
      <c r="CC185" t="str">
        <f t="shared" si="361"/>
        <v>0</v>
      </c>
      <c r="CD185" t="str">
        <f t="shared" si="362"/>
        <v>0</v>
      </c>
      <c r="CE185" t="str">
        <f t="shared" si="363"/>
        <v>0</v>
      </c>
      <c r="CF185" t="str">
        <f t="shared" si="364"/>
        <v>0</v>
      </c>
      <c r="CG185" t="str">
        <f t="shared" si="365"/>
        <v>0</v>
      </c>
      <c r="CH185" t="str">
        <f t="shared" si="366"/>
        <v>0</v>
      </c>
      <c r="CI185" t="str">
        <f t="shared" si="367"/>
        <v>0</v>
      </c>
      <c r="CJ185" t="str">
        <f t="shared" si="368"/>
        <v>0</v>
      </c>
      <c r="CK185" t="str">
        <f t="shared" si="369"/>
        <v>0</v>
      </c>
      <c r="CL185" t="str">
        <f t="shared" si="370"/>
        <v>0</v>
      </c>
      <c r="CM185" t="str">
        <f t="shared" si="371"/>
        <v>0</v>
      </c>
      <c r="CN185" t="str">
        <f t="shared" si="372"/>
        <v>0</v>
      </c>
      <c r="CO185" t="str">
        <f t="shared" si="373"/>
        <v>0</v>
      </c>
      <c r="CP185" t="str">
        <f t="shared" si="374"/>
        <v>0</v>
      </c>
      <c r="CQ185" t="str">
        <f t="shared" si="375"/>
        <v>0</v>
      </c>
      <c r="CR185" t="str">
        <f t="shared" si="376"/>
        <v>0</v>
      </c>
      <c r="CS185" t="str">
        <f t="shared" si="377"/>
        <v>0</v>
      </c>
      <c r="CT185" t="str">
        <f t="shared" si="378"/>
        <v>0</v>
      </c>
      <c r="CU185" t="str">
        <f t="shared" si="379"/>
        <v>0</v>
      </c>
      <c r="CV185" t="str">
        <f t="shared" si="380"/>
        <v>0</v>
      </c>
      <c r="CW185" t="str">
        <f t="shared" si="381"/>
        <v>0</v>
      </c>
      <c r="CX185" t="str">
        <f t="shared" si="382"/>
        <v>0</v>
      </c>
      <c r="CY185" t="str">
        <f t="shared" si="383"/>
        <v>0</v>
      </c>
      <c r="CZ185" t="str">
        <f t="shared" si="384"/>
        <v>0</v>
      </c>
      <c r="DA185" t="str">
        <f t="shared" si="284"/>
        <v>0</v>
      </c>
      <c r="DB185" t="str">
        <f t="shared" si="385"/>
        <v>0</v>
      </c>
      <c r="DC185" t="str">
        <f t="shared" si="386"/>
        <v>0</v>
      </c>
      <c r="DD185" t="str">
        <f t="shared" si="387"/>
        <v>0</v>
      </c>
      <c r="DE185" t="str">
        <f t="shared" si="388"/>
        <v>0</v>
      </c>
      <c r="DF185" t="str">
        <f t="shared" si="389"/>
        <v>0</v>
      </c>
      <c r="DG185" t="str">
        <f t="shared" si="390"/>
        <v>0</v>
      </c>
      <c r="DH185" t="str">
        <f>IF(ISNUMBER(SEARCH("menghindari dorongan fisik,",B185)),"1","0")</f>
        <v>0</v>
      </c>
      <c r="DI185" t="str">
        <f t="shared" si="391"/>
        <v>0</v>
      </c>
      <c r="DJ185" t="str">
        <f t="shared" si="392"/>
        <v>0</v>
      </c>
      <c r="DK185" t="str">
        <f t="shared" si="393"/>
        <v>0</v>
      </c>
      <c r="DL185" t="str">
        <f t="shared" si="394"/>
        <v>0</v>
      </c>
      <c r="DM185" t="str">
        <f t="shared" si="395"/>
        <v>0</v>
      </c>
      <c r="DN185" t="str">
        <f t="shared" si="396"/>
        <v>0</v>
      </c>
      <c r="DO185" t="str">
        <f t="shared" si="397"/>
        <v>0</v>
      </c>
      <c r="DP185" t="str">
        <f t="shared" si="398"/>
        <v>0</v>
      </c>
      <c r="DQ185" t="str">
        <f t="shared" si="399"/>
        <v>0</v>
      </c>
      <c r="DR185" t="str">
        <f t="shared" si="400"/>
        <v>0</v>
      </c>
      <c r="DS185" t="str">
        <f t="shared" si="401"/>
        <v>0</v>
      </c>
      <c r="DT185" t="str">
        <f t="shared" si="402"/>
        <v>0</v>
      </c>
      <c r="DU185" t="str">
        <f t="shared" si="403"/>
        <v>0</v>
      </c>
      <c r="DV185" t="str">
        <f t="shared" si="404"/>
        <v>0</v>
      </c>
      <c r="DW185" t="str">
        <f t="shared" si="405"/>
        <v>0</v>
      </c>
      <c r="DX185" t="str">
        <f t="shared" si="406"/>
        <v>0</v>
      </c>
      <c r="DY185" t="str">
        <f t="shared" si="407"/>
        <v>0</v>
      </c>
      <c r="DZ185" t="str">
        <f t="shared" si="408"/>
        <v>0</v>
      </c>
      <c r="EA185" t="str">
        <f t="shared" si="409"/>
        <v>0</v>
      </c>
      <c r="EB185" t="str">
        <f t="shared" si="410"/>
        <v>0</v>
      </c>
      <c r="EC185" t="str">
        <f t="shared" si="411"/>
        <v>0</v>
      </c>
      <c r="ED185" t="str">
        <f t="shared" si="412"/>
        <v>0</v>
      </c>
      <c r="EE185" t="str">
        <f t="shared" si="413"/>
        <v>0</v>
      </c>
      <c r="EF185" t="str">
        <f t="shared" si="414"/>
        <v>0</v>
      </c>
      <c r="EG185" t="str">
        <f t="shared" si="415"/>
        <v>0</v>
      </c>
      <c r="EH185" t="str">
        <f t="shared" si="416"/>
        <v>0</v>
      </c>
      <c r="EI185" t="str">
        <f t="shared" si="417"/>
        <v>0</v>
      </c>
      <c r="EJ185" t="str">
        <f t="shared" si="418"/>
        <v>0</v>
      </c>
      <c r="EK185" t="str">
        <f t="shared" si="419"/>
        <v>0</v>
      </c>
      <c r="EL185" t="str">
        <f t="shared" si="420"/>
        <v>0</v>
      </c>
      <c r="EM185" t="str">
        <f t="shared" si="421"/>
        <v>0</v>
      </c>
      <c r="EN185" t="str">
        <f t="shared" si="422"/>
        <v>0</v>
      </c>
    </row>
    <row r="186" spans="1:144" ht="39.950000000000003" customHeight="1" x14ac:dyDescent="0.25">
      <c r="A186" t="s">
        <v>319</v>
      </c>
      <c r="C186" t="str">
        <f t="shared" si="423"/>
        <v>0</v>
      </c>
      <c r="D186" t="str">
        <f t="shared" si="285"/>
        <v>0</v>
      </c>
      <c r="E186" t="str">
        <f t="shared" si="286"/>
        <v>0</v>
      </c>
      <c r="F186" t="str">
        <f t="shared" si="287"/>
        <v>0</v>
      </c>
      <c r="G186" t="str">
        <f t="shared" si="288"/>
        <v>0</v>
      </c>
      <c r="H186" t="str">
        <f t="shared" si="289"/>
        <v>0</v>
      </c>
      <c r="I186" t="str">
        <f t="shared" si="290"/>
        <v>0</v>
      </c>
      <c r="J186" t="str">
        <f t="shared" si="291"/>
        <v>0</v>
      </c>
      <c r="K186" t="str">
        <f t="shared" si="292"/>
        <v>0</v>
      </c>
      <c r="L186" t="str">
        <f t="shared" si="293"/>
        <v>0</v>
      </c>
      <c r="M186" t="str">
        <f t="shared" si="294"/>
        <v>0</v>
      </c>
      <c r="N186" t="str">
        <f t="shared" si="295"/>
        <v>0</v>
      </c>
      <c r="O186" t="str">
        <f t="shared" si="296"/>
        <v>0</v>
      </c>
      <c r="P186" t="str">
        <f t="shared" si="297"/>
        <v>0</v>
      </c>
      <c r="Q186" t="str">
        <f t="shared" si="298"/>
        <v>0</v>
      </c>
      <c r="R186" t="str">
        <f t="shared" si="299"/>
        <v>0</v>
      </c>
      <c r="S186" t="str">
        <f t="shared" si="300"/>
        <v>0</v>
      </c>
      <c r="T186" t="str">
        <f t="shared" si="301"/>
        <v>0</v>
      </c>
      <c r="U186" t="str">
        <f t="shared" si="302"/>
        <v>0</v>
      </c>
      <c r="V186" t="str">
        <f t="shared" si="303"/>
        <v>0</v>
      </c>
      <c r="W186" t="str">
        <f t="shared" si="304"/>
        <v>0</v>
      </c>
      <c r="X186" t="str">
        <f t="shared" si="305"/>
        <v>0</v>
      </c>
      <c r="Y186" t="str">
        <f t="shared" si="306"/>
        <v>0</v>
      </c>
      <c r="Z186" t="str">
        <f t="shared" si="307"/>
        <v>0</v>
      </c>
      <c r="AA186" t="str">
        <f t="shared" si="308"/>
        <v>0</v>
      </c>
      <c r="AB186" t="str">
        <f t="shared" si="309"/>
        <v>0</v>
      </c>
      <c r="AC186" t="str">
        <f t="shared" si="310"/>
        <v>0</v>
      </c>
      <c r="AD186" t="str">
        <f t="shared" si="311"/>
        <v>0</v>
      </c>
      <c r="AE186" t="str">
        <f t="shared" si="312"/>
        <v>0</v>
      </c>
      <c r="AF186" t="str">
        <f t="shared" si="313"/>
        <v>0</v>
      </c>
      <c r="AG186" t="str">
        <f t="shared" si="314"/>
        <v>0</v>
      </c>
      <c r="AH186" t="str">
        <f t="shared" si="315"/>
        <v>0</v>
      </c>
      <c r="AI186" t="str">
        <f t="shared" si="316"/>
        <v>0</v>
      </c>
      <c r="AJ186" t="str">
        <f t="shared" si="317"/>
        <v>0</v>
      </c>
      <c r="AK186" t="str">
        <f t="shared" si="318"/>
        <v>0</v>
      </c>
      <c r="AL186" t="str">
        <f t="shared" si="319"/>
        <v>0</v>
      </c>
      <c r="AM186" t="str">
        <f t="shared" si="320"/>
        <v>0</v>
      </c>
      <c r="AN186" t="str">
        <f t="shared" si="321"/>
        <v>0</v>
      </c>
      <c r="AO186" t="str">
        <f t="shared" si="322"/>
        <v>0</v>
      </c>
      <c r="AP186" t="str">
        <f t="shared" si="323"/>
        <v>0</v>
      </c>
      <c r="AQ186" t="str">
        <f t="shared" si="324"/>
        <v>0</v>
      </c>
      <c r="AR186" t="str">
        <f t="shared" si="325"/>
        <v>0</v>
      </c>
      <c r="AS186" t="str">
        <f t="shared" si="326"/>
        <v>0</v>
      </c>
      <c r="AT186" t="str">
        <f t="shared" si="327"/>
        <v>0</v>
      </c>
      <c r="AU186" t="str">
        <f t="shared" si="328"/>
        <v>0</v>
      </c>
      <c r="AV186" t="str">
        <f t="shared" si="329"/>
        <v>0</v>
      </c>
      <c r="AW186" t="str">
        <f t="shared" si="330"/>
        <v>0</v>
      </c>
      <c r="AX186" t="str">
        <f t="shared" si="331"/>
        <v>0</v>
      </c>
      <c r="AY186" t="str">
        <f t="shared" si="332"/>
        <v>0</v>
      </c>
      <c r="AZ186" t="str">
        <f t="shared" si="333"/>
        <v>0</v>
      </c>
      <c r="BA186" t="str">
        <f t="shared" si="334"/>
        <v>0</v>
      </c>
      <c r="BB186" t="str">
        <f t="shared" si="335"/>
        <v>0</v>
      </c>
      <c r="BC186" t="str">
        <f t="shared" si="336"/>
        <v>0</v>
      </c>
      <c r="BD186" t="str">
        <f t="shared" si="337"/>
        <v>0</v>
      </c>
      <c r="BE186" t="str">
        <f t="shared" si="338"/>
        <v>0</v>
      </c>
      <c r="BF186" t="str">
        <f t="shared" si="339"/>
        <v>0</v>
      </c>
      <c r="BG186" t="str">
        <f t="shared" si="340"/>
        <v>0</v>
      </c>
      <c r="BH186" t="str">
        <f t="shared" si="341"/>
        <v>0</v>
      </c>
      <c r="BI186" t="str">
        <f t="shared" si="342"/>
        <v>0</v>
      </c>
      <c r="BJ186" t="str">
        <f t="shared" si="343"/>
        <v>0</v>
      </c>
      <c r="BK186" t="str">
        <f t="shared" si="344"/>
        <v>0</v>
      </c>
      <c r="BL186" t="str">
        <f t="shared" si="345"/>
        <v>0</v>
      </c>
      <c r="BM186" t="str">
        <f t="shared" si="346"/>
        <v>0</v>
      </c>
      <c r="BN186" t="str">
        <f t="shared" si="347"/>
        <v>0</v>
      </c>
      <c r="BO186" t="str">
        <f t="shared" si="348"/>
        <v>0</v>
      </c>
      <c r="BP186" t="str">
        <f t="shared" si="349"/>
        <v>0</v>
      </c>
      <c r="BQ186" t="str">
        <f t="shared" si="350"/>
        <v>0</v>
      </c>
      <c r="BR186" t="str">
        <f t="shared" si="351"/>
        <v>0</v>
      </c>
      <c r="BS186" t="str">
        <f t="shared" si="352"/>
        <v>0</v>
      </c>
      <c r="BT186" t="str">
        <f t="shared" si="353"/>
        <v>0</v>
      </c>
      <c r="BU186" t="str">
        <f t="shared" si="354"/>
        <v>0</v>
      </c>
      <c r="BV186" t="str">
        <f t="shared" si="355"/>
        <v>0</v>
      </c>
      <c r="BW186" t="str">
        <f t="shared" si="356"/>
        <v>0</v>
      </c>
      <c r="BX186" t="str">
        <f t="shared" si="283"/>
        <v>0</v>
      </c>
      <c r="BY186" t="str">
        <f t="shared" si="357"/>
        <v>0</v>
      </c>
      <c r="BZ186" t="str">
        <f t="shared" si="358"/>
        <v>0</v>
      </c>
      <c r="CA186" t="str">
        <f t="shared" si="359"/>
        <v>0</v>
      </c>
      <c r="CB186" t="str">
        <f t="shared" si="360"/>
        <v>0</v>
      </c>
      <c r="CC186" t="str">
        <f t="shared" si="361"/>
        <v>0</v>
      </c>
      <c r="CD186" t="str">
        <f t="shared" si="362"/>
        <v>0</v>
      </c>
      <c r="CE186" t="str">
        <f t="shared" si="363"/>
        <v>0</v>
      </c>
      <c r="CF186" t="str">
        <f t="shared" si="364"/>
        <v>0</v>
      </c>
      <c r="CG186" t="str">
        <f t="shared" si="365"/>
        <v>0</v>
      </c>
      <c r="CH186" t="str">
        <f t="shared" si="366"/>
        <v>0</v>
      </c>
      <c r="CI186" t="str">
        <f t="shared" si="367"/>
        <v>0</v>
      </c>
      <c r="CJ186" t="str">
        <f t="shared" si="368"/>
        <v>0</v>
      </c>
      <c r="CK186" t="str">
        <f t="shared" si="369"/>
        <v>0</v>
      </c>
      <c r="CL186" t="str">
        <f t="shared" si="370"/>
        <v>0</v>
      </c>
      <c r="CM186" t="str">
        <f t="shared" si="371"/>
        <v>0</v>
      </c>
      <c r="CN186" t="str">
        <f t="shared" si="372"/>
        <v>0</v>
      </c>
      <c r="CO186" t="str">
        <f t="shared" si="373"/>
        <v>0</v>
      </c>
      <c r="CP186" t="str">
        <f t="shared" si="374"/>
        <v>0</v>
      </c>
      <c r="CQ186" t="str">
        <f t="shared" si="375"/>
        <v>0</v>
      </c>
      <c r="CR186" t="str">
        <f t="shared" si="376"/>
        <v>0</v>
      </c>
      <c r="CS186" t="str">
        <f t="shared" si="377"/>
        <v>0</v>
      </c>
      <c r="CT186" t="str">
        <f t="shared" si="378"/>
        <v>0</v>
      </c>
      <c r="CU186" t="str">
        <f t="shared" si="379"/>
        <v>0</v>
      </c>
      <c r="CV186" t="str">
        <f t="shared" si="380"/>
        <v>0</v>
      </c>
      <c r="CW186" t="str">
        <f t="shared" si="381"/>
        <v>0</v>
      </c>
      <c r="CX186" t="str">
        <f t="shared" si="382"/>
        <v>0</v>
      </c>
      <c r="CY186" t="str">
        <f t="shared" si="383"/>
        <v>0</v>
      </c>
      <c r="CZ186" t="str">
        <f t="shared" si="384"/>
        <v>0</v>
      </c>
      <c r="DA186" t="str">
        <f t="shared" si="284"/>
        <v>0</v>
      </c>
      <c r="DB186" t="str">
        <f t="shared" si="385"/>
        <v>0</v>
      </c>
      <c r="DC186" t="str">
        <f t="shared" si="386"/>
        <v>0</v>
      </c>
      <c r="DD186" t="str">
        <f t="shared" si="387"/>
        <v>0</v>
      </c>
      <c r="DE186" t="str">
        <f t="shared" si="388"/>
        <v>0</v>
      </c>
      <c r="DF186" t="str">
        <f t="shared" si="389"/>
        <v>0</v>
      </c>
      <c r="DG186" t="str">
        <f t="shared" si="390"/>
        <v>0</v>
      </c>
      <c r="DH186" t="str">
        <f>IF(ISNUMBER(SEARCH("menghindari dorongan fisik,",B186)),"1","0")</f>
        <v>0</v>
      </c>
      <c r="DI186" t="str">
        <f t="shared" si="391"/>
        <v>0</v>
      </c>
      <c r="DJ186" t="str">
        <f t="shared" si="392"/>
        <v>0</v>
      </c>
      <c r="DK186" t="str">
        <f t="shared" si="393"/>
        <v>0</v>
      </c>
      <c r="DL186" t="str">
        <f t="shared" si="394"/>
        <v>0</v>
      </c>
      <c r="DM186" t="str">
        <f t="shared" si="395"/>
        <v>0</v>
      </c>
      <c r="DN186" t="str">
        <f t="shared" si="396"/>
        <v>0</v>
      </c>
      <c r="DO186" t="str">
        <f t="shared" si="397"/>
        <v>0</v>
      </c>
      <c r="DP186" t="str">
        <f t="shared" si="398"/>
        <v>0</v>
      </c>
      <c r="DQ186" t="str">
        <f t="shared" si="399"/>
        <v>0</v>
      </c>
      <c r="DR186" t="str">
        <f t="shared" si="400"/>
        <v>0</v>
      </c>
      <c r="DS186" t="str">
        <f t="shared" si="401"/>
        <v>0</v>
      </c>
      <c r="DT186" t="str">
        <f t="shared" si="402"/>
        <v>0</v>
      </c>
      <c r="DU186" t="str">
        <f t="shared" si="403"/>
        <v>0</v>
      </c>
      <c r="DV186" t="str">
        <f t="shared" si="404"/>
        <v>0</v>
      </c>
      <c r="DW186" t="str">
        <f t="shared" si="405"/>
        <v>0</v>
      </c>
      <c r="DX186" t="str">
        <f t="shared" si="406"/>
        <v>0</v>
      </c>
      <c r="DY186" t="str">
        <f t="shared" si="407"/>
        <v>0</v>
      </c>
      <c r="DZ186" t="str">
        <f t="shared" si="408"/>
        <v>0</v>
      </c>
      <c r="EA186" t="str">
        <f t="shared" si="409"/>
        <v>0</v>
      </c>
      <c r="EB186" t="str">
        <f t="shared" si="410"/>
        <v>0</v>
      </c>
      <c r="EC186" t="str">
        <f t="shared" si="411"/>
        <v>0</v>
      </c>
      <c r="ED186" t="str">
        <f t="shared" si="412"/>
        <v>0</v>
      </c>
      <c r="EE186" t="str">
        <f t="shared" si="413"/>
        <v>0</v>
      </c>
      <c r="EF186" t="str">
        <f t="shared" si="414"/>
        <v>0</v>
      </c>
      <c r="EG186" t="str">
        <f t="shared" si="415"/>
        <v>0</v>
      </c>
      <c r="EH186" t="str">
        <f t="shared" si="416"/>
        <v>0</v>
      </c>
      <c r="EI186" t="str">
        <f t="shared" si="417"/>
        <v>0</v>
      </c>
      <c r="EJ186" t="str">
        <f t="shared" si="418"/>
        <v>0</v>
      </c>
      <c r="EK186" t="str">
        <f t="shared" si="419"/>
        <v>0</v>
      </c>
      <c r="EL186" t="str">
        <f t="shared" si="420"/>
        <v>0</v>
      </c>
      <c r="EM186" t="str">
        <f t="shared" si="421"/>
        <v>0</v>
      </c>
      <c r="EN186" t="str">
        <f t="shared" si="422"/>
        <v>0</v>
      </c>
    </row>
    <row r="187" spans="1:144" ht="39.950000000000003" customHeight="1" x14ac:dyDescent="0.25">
      <c r="A187" t="s">
        <v>320</v>
      </c>
      <c r="C187" t="str">
        <f t="shared" si="423"/>
        <v>0</v>
      </c>
      <c r="D187" t="str">
        <f t="shared" si="285"/>
        <v>0</v>
      </c>
      <c r="E187" t="str">
        <f t="shared" si="286"/>
        <v>0</v>
      </c>
      <c r="F187" t="str">
        <f t="shared" si="287"/>
        <v>0</v>
      </c>
      <c r="G187" t="str">
        <f t="shared" si="288"/>
        <v>0</v>
      </c>
      <c r="H187" t="str">
        <f t="shared" si="289"/>
        <v>0</v>
      </c>
      <c r="I187" t="str">
        <f t="shared" si="290"/>
        <v>0</v>
      </c>
      <c r="J187" t="str">
        <f t="shared" si="291"/>
        <v>0</v>
      </c>
      <c r="K187" t="str">
        <f t="shared" si="292"/>
        <v>0</v>
      </c>
      <c r="L187" t="str">
        <f t="shared" si="293"/>
        <v>0</v>
      </c>
      <c r="M187" t="str">
        <f t="shared" si="294"/>
        <v>0</v>
      </c>
      <c r="N187" t="str">
        <f t="shared" si="295"/>
        <v>0</v>
      </c>
      <c r="O187" t="str">
        <f t="shared" si="296"/>
        <v>0</v>
      </c>
      <c r="P187" t="str">
        <f t="shared" si="297"/>
        <v>0</v>
      </c>
      <c r="Q187" t="str">
        <f t="shared" si="298"/>
        <v>0</v>
      </c>
      <c r="R187" t="str">
        <f t="shared" si="299"/>
        <v>0</v>
      </c>
      <c r="S187" t="str">
        <f t="shared" si="300"/>
        <v>0</v>
      </c>
      <c r="T187" t="str">
        <f t="shared" si="301"/>
        <v>0</v>
      </c>
      <c r="U187" t="str">
        <f t="shared" si="302"/>
        <v>0</v>
      </c>
      <c r="V187" t="str">
        <f t="shared" si="303"/>
        <v>0</v>
      </c>
      <c r="W187" t="str">
        <f t="shared" si="304"/>
        <v>0</v>
      </c>
      <c r="X187" t="str">
        <f t="shared" si="305"/>
        <v>0</v>
      </c>
      <c r="Y187" t="str">
        <f t="shared" si="306"/>
        <v>0</v>
      </c>
      <c r="Z187" t="str">
        <f t="shared" si="307"/>
        <v>0</v>
      </c>
      <c r="AA187" t="str">
        <f t="shared" si="308"/>
        <v>0</v>
      </c>
      <c r="AB187" t="str">
        <f t="shared" si="309"/>
        <v>0</v>
      </c>
      <c r="AC187" t="str">
        <f t="shared" si="310"/>
        <v>0</v>
      </c>
      <c r="AD187" t="str">
        <f t="shared" si="311"/>
        <v>0</v>
      </c>
      <c r="AE187" t="str">
        <f t="shared" si="312"/>
        <v>0</v>
      </c>
      <c r="AF187" t="str">
        <f t="shared" si="313"/>
        <v>0</v>
      </c>
      <c r="AG187" t="str">
        <f t="shared" si="314"/>
        <v>0</v>
      </c>
      <c r="AH187" t="str">
        <f t="shared" si="315"/>
        <v>0</v>
      </c>
      <c r="AI187" t="str">
        <f t="shared" si="316"/>
        <v>0</v>
      </c>
      <c r="AJ187" t="str">
        <f t="shared" si="317"/>
        <v>0</v>
      </c>
      <c r="AK187" t="str">
        <f t="shared" si="318"/>
        <v>0</v>
      </c>
      <c r="AL187" t="str">
        <f t="shared" si="319"/>
        <v>0</v>
      </c>
      <c r="AM187" t="str">
        <f t="shared" si="320"/>
        <v>0</v>
      </c>
      <c r="AN187" t="str">
        <f t="shared" si="321"/>
        <v>0</v>
      </c>
      <c r="AO187" t="str">
        <f t="shared" si="322"/>
        <v>0</v>
      </c>
      <c r="AP187" t="str">
        <f t="shared" si="323"/>
        <v>0</v>
      </c>
      <c r="AQ187" t="str">
        <f t="shared" si="324"/>
        <v>0</v>
      </c>
      <c r="AR187" t="str">
        <f t="shared" si="325"/>
        <v>0</v>
      </c>
      <c r="AS187" t="str">
        <f t="shared" si="326"/>
        <v>0</v>
      </c>
      <c r="AT187" t="str">
        <f t="shared" si="327"/>
        <v>0</v>
      </c>
      <c r="AU187" t="str">
        <f t="shared" si="328"/>
        <v>0</v>
      </c>
      <c r="AV187" t="str">
        <f t="shared" si="329"/>
        <v>0</v>
      </c>
      <c r="AW187" t="str">
        <f t="shared" si="330"/>
        <v>0</v>
      </c>
      <c r="AX187" t="str">
        <f t="shared" si="331"/>
        <v>0</v>
      </c>
      <c r="AY187" t="str">
        <f t="shared" si="332"/>
        <v>0</v>
      </c>
      <c r="AZ187" t="str">
        <f t="shared" si="333"/>
        <v>0</v>
      </c>
      <c r="BA187" t="str">
        <f t="shared" si="334"/>
        <v>0</v>
      </c>
      <c r="BB187" t="str">
        <f t="shared" si="335"/>
        <v>0</v>
      </c>
      <c r="BC187" t="str">
        <f t="shared" si="336"/>
        <v>0</v>
      </c>
      <c r="BD187" t="str">
        <f t="shared" si="337"/>
        <v>0</v>
      </c>
      <c r="BE187" t="str">
        <f t="shared" si="338"/>
        <v>0</v>
      </c>
      <c r="BF187" t="str">
        <f t="shared" si="339"/>
        <v>0</v>
      </c>
      <c r="BG187" t="str">
        <f t="shared" si="340"/>
        <v>0</v>
      </c>
      <c r="BH187" t="str">
        <f t="shared" si="341"/>
        <v>0</v>
      </c>
      <c r="BI187" t="str">
        <f t="shared" si="342"/>
        <v>0</v>
      </c>
      <c r="BJ187" t="str">
        <f t="shared" si="343"/>
        <v>0</v>
      </c>
      <c r="BK187" t="str">
        <f t="shared" si="344"/>
        <v>0</v>
      </c>
      <c r="BL187" t="str">
        <f t="shared" si="345"/>
        <v>0</v>
      </c>
      <c r="BM187" t="str">
        <f t="shared" si="346"/>
        <v>0</v>
      </c>
      <c r="BN187" t="str">
        <f t="shared" si="347"/>
        <v>0</v>
      </c>
      <c r="BO187" t="str">
        <f t="shared" si="348"/>
        <v>0</v>
      </c>
      <c r="BP187" t="str">
        <f t="shared" si="349"/>
        <v>0</v>
      </c>
      <c r="BQ187" t="str">
        <f t="shared" si="350"/>
        <v>0</v>
      </c>
      <c r="BR187" t="str">
        <f t="shared" si="351"/>
        <v>0</v>
      </c>
      <c r="BS187" t="str">
        <f t="shared" si="352"/>
        <v>0</v>
      </c>
      <c r="BT187" t="str">
        <f t="shared" si="353"/>
        <v>0</v>
      </c>
      <c r="BU187" t="str">
        <f t="shared" si="354"/>
        <v>0</v>
      </c>
      <c r="BV187" t="str">
        <f t="shared" si="355"/>
        <v>0</v>
      </c>
      <c r="BW187" t="str">
        <f t="shared" si="356"/>
        <v>0</v>
      </c>
      <c r="BX187" t="str">
        <f t="shared" si="283"/>
        <v>0</v>
      </c>
      <c r="BY187" t="str">
        <f t="shared" si="357"/>
        <v>0</v>
      </c>
      <c r="BZ187" t="str">
        <f t="shared" si="358"/>
        <v>0</v>
      </c>
      <c r="CA187" t="str">
        <f t="shared" si="359"/>
        <v>0</v>
      </c>
      <c r="CB187" t="str">
        <f t="shared" si="360"/>
        <v>0</v>
      </c>
      <c r="CC187" t="str">
        <f t="shared" si="361"/>
        <v>0</v>
      </c>
      <c r="CD187" t="str">
        <f t="shared" si="362"/>
        <v>0</v>
      </c>
      <c r="CE187" t="str">
        <f t="shared" si="363"/>
        <v>0</v>
      </c>
      <c r="CF187" t="str">
        <f t="shared" si="364"/>
        <v>0</v>
      </c>
      <c r="CG187" t="str">
        <f t="shared" si="365"/>
        <v>0</v>
      </c>
      <c r="CH187" t="str">
        <f t="shared" si="366"/>
        <v>0</v>
      </c>
      <c r="CI187" t="str">
        <f t="shared" si="367"/>
        <v>0</v>
      </c>
      <c r="CJ187" t="str">
        <f t="shared" si="368"/>
        <v>0</v>
      </c>
      <c r="CK187" t="str">
        <f t="shared" si="369"/>
        <v>0</v>
      </c>
      <c r="CL187" t="str">
        <f t="shared" si="370"/>
        <v>0</v>
      </c>
      <c r="CM187" t="str">
        <f t="shared" si="371"/>
        <v>0</v>
      </c>
      <c r="CN187" t="str">
        <f t="shared" si="372"/>
        <v>0</v>
      </c>
      <c r="CO187" t="str">
        <f t="shared" si="373"/>
        <v>0</v>
      </c>
      <c r="CP187" t="str">
        <f t="shared" si="374"/>
        <v>0</v>
      </c>
      <c r="CQ187" t="str">
        <f t="shared" si="375"/>
        <v>0</v>
      </c>
      <c r="CR187" t="str">
        <f t="shared" si="376"/>
        <v>0</v>
      </c>
      <c r="CS187" t="str">
        <f t="shared" si="377"/>
        <v>0</v>
      </c>
      <c r="CT187" t="str">
        <f t="shared" si="378"/>
        <v>0</v>
      </c>
      <c r="CU187" t="str">
        <f t="shared" si="379"/>
        <v>0</v>
      </c>
      <c r="CV187" t="str">
        <f t="shared" si="380"/>
        <v>0</v>
      </c>
      <c r="CW187" t="str">
        <f t="shared" si="381"/>
        <v>0</v>
      </c>
      <c r="CX187" t="str">
        <f t="shared" si="382"/>
        <v>0</v>
      </c>
      <c r="CY187" t="str">
        <f t="shared" si="383"/>
        <v>0</v>
      </c>
      <c r="CZ187" t="str">
        <f t="shared" si="384"/>
        <v>0</v>
      </c>
      <c r="DA187" t="str">
        <f t="shared" si="284"/>
        <v>0</v>
      </c>
      <c r="DB187" t="str">
        <f t="shared" si="385"/>
        <v>0</v>
      </c>
      <c r="DC187" t="str">
        <f t="shared" si="386"/>
        <v>0</v>
      </c>
      <c r="DD187" t="str">
        <f t="shared" si="387"/>
        <v>0</v>
      </c>
      <c r="DE187" t="str">
        <f t="shared" si="388"/>
        <v>0</v>
      </c>
      <c r="DF187" t="str">
        <f t="shared" si="389"/>
        <v>0</v>
      </c>
      <c r="DG187" t="str">
        <f t="shared" si="390"/>
        <v>0</v>
      </c>
      <c r="DH187" t="str">
        <f>IF(ISNUMBER(SEARCH("menghindari dorongan fisik,",B187)),"1","0")</f>
        <v>0</v>
      </c>
      <c r="DI187" t="str">
        <f t="shared" si="391"/>
        <v>0</v>
      </c>
      <c r="DJ187" t="str">
        <f t="shared" si="392"/>
        <v>0</v>
      </c>
      <c r="DK187" t="str">
        <f t="shared" si="393"/>
        <v>0</v>
      </c>
      <c r="DL187" t="str">
        <f t="shared" si="394"/>
        <v>0</v>
      </c>
      <c r="DM187" t="str">
        <f t="shared" si="395"/>
        <v>0</v>
      </c>
      <c r="DN187" t="str">
        <f t="shared" si="396"/>
        <v>0</v>
      </c>
      <c r="DO187" t="str">
        <f t="shared" si="397"/>
        <v>0</v>
      </c>
      <c r="DP187" t="str">
        <f t="shared" si="398"/>
        <v>0</v>
      </c>
      <c r="DQ187" t="str">
        <f t="shared" si="399"/>
        <v>0</v>
      </c>
      <c r="DR187" t="str">
        <f t="shared" si="400"/>
        <v>0</v>
      </c>
      <c r="DS187" t="str">
        <f t="shared" si="401"/>
        <v>0</v>
      </c>
      <c r="DT187" t="str">
        <f t="shared" si="402"/>
        <v>0</v>
      </c>
      <c r="DU187" t="str">
        <f t="shared" si="403"/>
        <v>0</v>
      </c>
      <c r="DV187" t="str">
        <f t="shared" si="404"/>
        <v>0</v>
      </c>
      <c r="DW187" t="str">
        <f t="shared" si="405"/>
        <v>0</v>
      </c>
      <c r="DX187" t="str">
        <f t="shared" si="406"/>
        <v>0</v>
      </c>
      <c r="DY187" t="str">
        <f t="shared" si="407"/>
        <v>0</v>
      </c>
      <c r="DZ187" t="str">
        <f t="shared" si="408"/>
        <v>0</v>
      </c>
      <c r="EA187" t="str">
        <f t="shared" si="409"/>
        <v>0</v>
      </c>
      <c r="EB187" t="str">
        <f t="shared" si="410"/>
        <v>0</v>
      </c>
      <c r="EC187" t="str">
        <f t="shared" si="411"/>
        <v>0</v>
      </c>
      <c r="ED187" t="str">
        <f t="shared" si="412"/>
        <v>0</v>
      </c>
      <c r="EE187" t="str">
        <f t="shared" si="413"/>
        <v>0</v>
      </c>
      <c r="EF187" t="str">
        <f t="shared" si="414"/>
        <v>0</v>
      </c>
      <c r="EG187" t="str">
        <f t="shared" si="415"/>
        <v>0</v>
      </c>
      <c r="EH187" t="str">
        <f t="shared" si="416"/>
        <v>0</v>
      </c>
      <c r="EI187" t="str">
        <f t="shared" si="417"/>
        <v>0</v>
      </c>
      <c r="EJ187" t="str">
        <f t="shared" si="418"/>
        <v>0</v>
      </c>
      <c r="EK187" t="str">
        <f t="shared" si="419"/>
        <v>0</v>
      </c>
      <c r="EL187" t="str">
        <f t="shared" si="420"/>
        <v>0</v>
      </c>
      <c r="EM187" t="str">
        <f t="shared" si="421"/>
        <v>0</v>
      </c>
      <c r="EN187" t="str">
        <f t="shared" si="422"/>
        <v>0</v>
      </c>
    </row>
    <row r="188" spans="1:144" ht="39.950000000000003" customHeight="1" x14ac:dyDescent="0.25">
      <c r="A188" t="s">
        <v>321</v>
      </c>
      <c r="C188" t="str">
        <f t="shared" si="423"/>
        <v>0</v>
      </c>
      <c r="D188" t="str">
        <f t="shared" si="285"/>
        <v>0</v>
      </c>
      <c r="E188" t="str">
        <f t="shared" si="286"/>
        <v>0</v>
      </c>
      <c r="F188" t="str">
        <f t="shared" si="287"/>
        <v>0</v>
      </c>
      <c r="G188" t="str">
        <f t="shared" si="288"/>
        <v>0</v>
      </c>
      <c r="H188" t="str">
        <f t="shared" si="289"/>
        <v>0</v>
      </c>
      <c r="I188" t="str">
        <f t="shared" si="290"/>
        <v>0</v>
      </c>
      <c r="J188" t="str">
        <f t="shared" si="291"/>
        <v>0</v>
      </c>
      <c r="K188" t="str">
        <f t="shared" si="292"/>
        <v>0</v>
      </c>
      <c r="L188" t="str">
        <f t="shared" si="293"/>
        <v>0</v>
      </c>
      <c r="M188" t="str">
        <f t="shared" si="294"/>
        <v>0</v>
      </c>
      <c r="N188" t="str">
        <f t="shared" si="295"/>
        <v>0</v>
      </c>
      <c r="O188" t="str">
        <f t="shared" si="296"/>
        <v>0</v>
      </c>
      <c r="P188" t="str">
        <f t="shared" si="297"/>
        <v>0</v>
      </c>
      <c r="Q188" t="str">
        <f t="shared" si="298"/>
        <v>0</v>
      </c>
      <c r="R188" t="str">
        <f t="shared" si="299"/>
        <v>0</v>
      </c>
      <c r="S188" t="str">
        <f t="shared" si="300"/>
        <v>0</v>
      </c>
      <c r="T188" t="str">
        <f t="shared" si="301"/>
        <v>0</v>
      </c>
      <c r="U188" t="str">
        <f t="shared" si="302"/>
        <v>0</v>
      </c>
      <c r="V188" t="str">
        <f t="shared" si="303"/>
        <v>0</v>
      </c>
      <c r="W188" t="str">
        <f t="shared" si="304"/>
        <v>0</v>
      </c>
      <c r="X188" t="str">
        <f t="shared" si="305"/>
        <v>0</v>
      </c>
      <c r="Y188" t="str">
        <f t="shared" si="306"/>
        <v>0</v>
      </c>
      <c r="Z188" t="str">
        <f t="shared" si="307"/>
        <v>0</v>
      </c>
      <c r="AA188" t="str">
        <f t="shared" si="308"/>
        <v>0</v>
      </c>
      <c r="AB188" t="str">
        <f t="shared" si="309"/>
        <v>0</v>
      </c>
      <c r="AC188" t="str">
        <f t="shared" si="310"/>
        <v>0</v>
      </c>
      <c r="AD188" t="str">
        <f t="shared" si="311"/>
        <v>0</v>
      </c>
      <c r="AE188" t="str">
        <f t="shared" si="312"/>
        <v>0</v>
      </c>
      <c r="AF188" t="str">
        <f t="shared" si="313"/>
        <v>0</v>
      </c>
      <c r="AG188" t="str">
        <f t="shared" si="314"/>
        <v>0</v>
      </c>
      <c r="AH188" t="str">
        <f t="shared" si="315"/>
        <v>0</v>
      </c>
      <c r="AI188" t="str">
        <f t="shared" si="316"/>
        <v>0</v>
      </c>
      <c r="AJ188" t="str">
        <f t="shared" si="317"/>
        <v>0</v>
      </c>
      <c r="AK188" t="str">
        <f t="shared" si="318"/>
        <v>0</v>
      </c>
      <c r="AL188" t="str">
        <f t="shared" si="319"/>
        <v>0</v>
      </c>
      <c r="AM188" t="str">
        <f t="shared" si="320"/>
        <v>0</v>
      </c>
      <c r="AN188" t="str">
        <f t="shared" si="321"/>
        <v>0</v>
      </c>
      <c r="AO188" t="str">
        <f t="shared" si="322"/>
        <v>0</v>
      </c>
      <c r="AP188" t="str">
        <f t="shared" si="323"/>
        <v>0</v>
      </c>
      <c r="AQ188" t="str">
        <f t="shared" si="324"/>
        <v>0</v>
      </c>
      <c r="AR188" t="str">
        <f t="shared" si="325"/>
        <v>0</v>
      </c>
      <c r="AS188" t="str">
        <f t="shared" si="326"/>
        <v>0</v>
      </c>
      <c r="AT188" t="str">
        <f t="shared" si="327"/>
        <v>0</v>
      </c>
      <c r="AU188" t="str">
        <f t="shared" si="328"/>
        <v>0</v>
      </c>
      <c r="AV188" t="str">
        <f t="shared" si="329"/>
        <v>0</v>
      </c>
      <c r="AW188" t="str">
        <f t="shared" si="330"/>
        <v>0</v>
      </c>
      <c r="AX188" t="str">
        <f t="shared" si="331"/>
        <v>0</v>
      </c>
      <c r="AY188" t="str">
        <f t="shared" si="332"/>
        <v>0</v>
      </c>
      <c r="AZ188" t="str">
        <f t="shared" si="333"/>
        <v>0</v>
      </c>
      <c r="BA188" t="str">
        <f t="shared" si="334"/>
        <v>0</v>
      </c>
      <c r="BB188" t="str">
        <f t="shared" si="335"/>
        <v>0</v>
      </c>
      <c r="BC188" t="str">
        <f t="shared" si="336"/>
        <v>0</v>
      </c>
      <c r="BD188" t="str">
        <f t="shared" si="337"/>
        <v>0</v>
      </c>
      <c r="BE188" t="str">
        <f t="shared" si="338"/>
        <v>0</v>
      </c>
      <c r="BF188" t="str">
        <f t="shared" si="339"/>
        <v>0</v>
      </c>
      <c r="BG188" t="str">
        <f t="shared" si="340"/>
        <v>0</v>
      </c>
      <c r="BH188" t="str">
        <f t="shared" si="341"/>
        <v>0</v>
      </c>
      <c r="BI188" t="str">
        <f t="shared" si="342"/>
        <v>0</v>
      </c>
      <c r="BJ188" t="str">
        <f t="shared" si="343"/>
        <v>0</v>
      </c>
      <c r="BK188" t="str">
        <f t="shared" si="344"/>
        <v>0</v>
      </c>
      <c r="BL188" t="str">
        <f t="shared" si="345"/>
        <v>0</v>
      </c>
      <c r="BM188" t="str">
        <f t="shared" si="346"/>
        <v>0</v>
      </c>
      <c r="BN188" t="str">
        <f t="shared" si="347"/>
        <v>0</v>
      </c>
      <c r="BO188" t="str">
        <f t="shared" si="348"/>
        <v>0</v>
      </c>
      <c r="BP188" t="str">
        <f t="shared" si="349"/>
        <v>0</v>
      </c>
      <c r="BQ188" t="str">
        <f t="shared" si="350"/>
        <v>0</v>
      </c>
      <c r="BR188" t="str">
        <f t="shared" si="351"/>
        <v>0</v>
      </c>
      <c r="BS188" t="str">
        <f t="shared" si="352"/>
        <v>0</v>
      </c>
      <c r="BT188" t="str">
        <f t="shared" si="353"/>
        <v>0</v>
      </c>
      <c r="BU188" t="str">
        <f t="shared" si="354"/>
        <v>0</v>
      </c>
      <c r="BV188" t="str">
        <f t="shared" si="355"/>
        <v>0</v>
      </c>
      <c r="BW188" t="str">
        <f t="shared" si="356"/>
        <v>0</v>
      </c>
      <c r="BX188" t="str">
        <f t="shared" si="283"/>
        <v>0</v>
      </c>
      <c r="BY188" t="str">
        <f t="shared" si="357"/>
        <v>0</v>
      </c>
      <c r="BZ188" t="str">
        <f t="shared" si="358"/>
        <v>0</v>
      </c>
      <c r="CA188" t="str">
        <f t="shared" si="359"/>
        <v>0</v>
      </c>
      <c r="CB188" t="str">
        <f t="shared" si="360"/>
        <v>0</v>
      </c>
      <c r="CC188" t="str">
        <f t="shared" si="361"/>
        <v>0</v>
      </c>
      <c r="CD188" t="str">
        <f t="shared" si="362"/>
        <v>0</v>
      </c>
      <c r="CE188" t="str">
        <f t="shared" si="363"/>
        <v>0</v>
      </c>
      <c r="CF188" t="str">
        <f t="shared" si="364"/>
        <v>0</v>
      </c>
      <c r="CG188" t="str">
        <f t="shared" si="365"/>
        <v>0</v>
      </c>
      <c r="CH188" t="str">
        <f t="shared" si="366"/>
        <v>0</v>
      </c>
      <c r="CI188" t="str">
        <f t="shared" si="367"/>
        <v>0</v>
      </c>
      <c r="CJ188" t="str">
        <f t="shared" si="368"/>
        <v>0</v>
      </c>
      <c r="CK188" t="str">
        <f t="shared" si="369"/>
        <v>0</v>
      </c>
      <c r="CL188" t="str">
        <f t="shared" si="370"/>
        <v>0</v>
      </c>
      <c r="CM188" t="str">
        <f t="shared" si="371"/>
        <v>0</v>
      </c>
      <c r="CN188" t="str">
        <f t="shared" si="372"/>
        <v>0</v>
      </c>
      <c r="CO188" t="str">
        <f t="shared" si="373"/>
        <v>0</v>
      </c>
      <c r="CP188" t="str">
        <f t="shared" si="374"/>
        <v>0</v>
      </c>
      <c r="CQ188" t="str">
        <f t="shared" si="375"/>
        <v>0</v>
      </c>
      <c r="CR188" t="str">
        <f t="shared" si="376"/>
        <v>0</v>
      </c>
      <c r="CS188" t="str">
        <f t="shared" si="377"/>
        <v>0</v>
      </c>
      <c r="CT188" t="str">
        <f t="shared" si="378"/>
        <v>0</v>
      </c>
      <c r="CU188" t="str">
        <f t="shared" si="379"/>
        <v>0</v>
      </c>
      <c r="CV188" t="str">
        <f t="shared" si="380"/>
        <v>0</v>
      </c>
      <c r="CW188" t="str">
        <f t="shared" si="381"/>
        <v>0</v>
      </c>
      <c r="CX188" t="str">
        <f t="shared" si="382"/>
        <v>0</v>
      </c>
      <c r="CY188" t="str">
        <f t="shared" si="383"/>
        <v>0</v>
      </c>
      <c r="CZ188" t="str">
        <f t="shared" si="384"/>
        <v>0</v>
      </c>
      <c r="DA188" t="str">
        <f t="shared" si="284"/>
        <v>0</v>
      </c>
      <c r="DB188" t="str">
        <f t="shared" si="385"/>
        <v>0</v>
      </c>
      <c r="DC188" t="str">
        <f t="shared" si="386"/>
        <v>0</v>
      </c>
      <c r="DD188" t="str">
        <f t="shared" si="387"/>
        <v>0</v>
      </c>
      <c r="DE188" t="str">
        <f t="shared" si="388"/>
        <v>0</v>
      </c>
      <c r="DF188" t="str">
        <f t="shared" si="389"/>
        <v>0</v>
      </c>
      <c r="DG188" t="str">
        <f t="shared" si="390"/>
        <v>0</v>
      </c>
      <c r="DH188" t="str">
        <f>IF(ISNUMBER(SEARCH("menghindari dorongan fisik,",B188)),"1","0")</f>
        <v>0</v>
      </c>
      <c r="DI188" t="str">
        <f t="shared" si="391"/>
        <v>0</v>
      </c>
      <c r="DJ188" t="str">
        <f t="shared" si="392"/>
        <v>0</v>
      </c>
      <c r="DK188" t="str">
        <f t="shared" si="393"/>
        <v>0</v>
      </c>
      <c r="DL188" t="str">
        <f t="shared" si="394"/>
        <v>0</v>
      </c>
      <c r="DM188" t="str">
        <f t="shared" si="395"/>
        <v>0</v>
      </c>
      <c r="DN188" t="str">
        <f t="shared" si="396"/>
        <v>0</v>
      </c>
      <c r="DO188" t="str">
        <f t="shared" si="397"/>
        <v>0</v>
      </c>
      <c r="DP188" t="str">
        <f t="shared" si="398"/>
        <v>0</v>
      </c>
      <c r="DQ188" t="str">
        <f t="shared" si="399"/>
        <v>0</v>
      </c>
      <c r="DR188" t="str">
        <f t="shared" si="400"/>
        <v>0</v>
      </c>
      <c r="DS188" t="str">
        <f t="shared" si="401"/>
        <v>0</v>
      </c>
      <c r="DT188" t="str">
        <f t="shared" si="402"/>
        <v>0</v>
      </c>
      <c r="DU188" t="str">
        <f t="shared" si="403"/>
        <v>0</v>
      </c>
      <c r="DV188" t="str">
        <f t="shared" si="404"/>
        <v>0</v>
      </c>
      <c r="DW188" t="str">
        <f t="shared" si="405"/>
        <v>0</v>
      </c>
      <c r="DX188" t="str">
        <f t="shared" si="406"/>
        <v>0</v>
      </c>
      <c r="DY188" t="str">
        <f t="shared" si="407"/>
        <v>0</v>
      </c>
      <c r="DZ188" t="str">
        <f t="shared" si="408"/>
        <v>0</v>
      </c>
      <c r="EA188" t="str">
        <f t="shared" si="409"/>
        <v>0</v>
      </c>
      <c r="EB188" t="str">
        <f t="shared" si="410"/>
        <v>0</v>
      </c>
      <c r="EC188" t="str">
        <f t="shared" si="411"/>
        <v>0</v>
      </c>
      <c r="ED188" t="str">
        <f t="shared" si="412"/>
        <v>0</v>
      </c>
      <c r="EE188" t="str">
        <f t="shared" si="413"/>
        <v>0</v>
      </c>
      <c r="EF188" t="str">
        <f t="shared" si="414"/>
        <v>0</v>
      </c>
      <c r="EG188" t="str">
        <f t="shared" si="415"/>
        <v>0</v>
      </c>
      <c r="EH188" t="str">
        <f t="shared" si="416"/>
        <v>0</v>
      </c>
      <c r="EI188" t="str">
        <f t="shared" si="417"/>
        <v>0</v>
      </c>
      <c r="EJ188" t="str">
        <f t="shared" si="418"/>
        <v>0</v>
      </c>
      <c r="EK188" t="str">
        <f t="shared" si="419"/>
        <v>0</v>
      </c>
      <c r="EL188" t="str">
        <f t="shared" si="420"/>
        <v>0</v>
      </c>
      <c r="EM188" t="str">
        <f t="shared" si="421"/>
        <v>0</v>
      </c>
      <c r="EN188" t="str">
        <f t="shared" si="422"/>
        <v>0</v>
      </c>
    </row>
    <row r="189" spans="1:144" ht="39.950000000000003" customHeight="1" x14ac:dyDescent="0.25">
      <c r="A189" t="s">
        <v>322</v>
      </c>
      <c r="C189" t="str">
        <f t="shared" si="423"/>
        <v>0</v>
      </c>
      <c r="D189" t="str">
        <f t="shared" si="285"/>
        <v>0</v>
      </c>
      <c r="E189" t="str">
        <f t="shared" si="286"/>
        <v>0</v>
      </c>
      <c r="F189" t="str">
        <f t="shared" si="287"/>
        <v>0</v>
      </c>
      <c r="G189" t="str">
        <f t="shared" si="288"/>
        <v>0</v>
      </c>
      <c r="H189" t="str">
        <f t="shared" si="289"/>
        <v>0</v>
      </c>
      <c r="I189" t="str">
        <f t="shared" si="290"/>
        <v>0</v>
      </c>
      <c r="J189" t="str">
        <f t="shared" si="291"/>
        <v>0</v>
      </c>
      <c r="K189" t="str">
        <f t="shared" si="292"/>
        <v>0</v>
      </c>
      <c r="L189" t="str">
        <f t="shared" si="293"/>
        <v>0</v>
      </c>
      <c r="M189" t="str">
        <f t="shared" si="294"/>
        <v>0</v>
      </c>
      <c r="N189" t="str">
        <f t="shared" si="295"/>
        <v>0</v>
      </c>
      <c r="O189" t="str">
        <f t="shared" si="296"/>
        <v>0</v>
      </c>
      <c r="P189" t="str">
        <f t="shared" si="297"/>
        <v>0</v>
      </c>
      <c r="Q189" t="str">
        <f t="shared" si="298"/>
        <v>0</v>
      </c>
      <c r="R189" t="str">
        <f t="shared" si="299"/>
        <v>0</v>
      </c>
      <c r="S189" t="str">
        <f t="shared" si="300"/>
        <v>0</v>
      </c>
      <c r="T189" t="str">
        <f t="shared" si="301"/>
        <v>0</v>
      </c>
      <c r="U189" t="str">
        <f t="shared" si="302"/>
        <v>0</v>
      </c>
      <c r="V189" t="str">
        <f t="shared" si="303"/>
        <v>0</v>
      </c>
      <c r="W189" t="str">
        <f t="shared" si="304"/>
        <v>0</v>
      </c>
      <c r="X189" t="str">
        <f t="shared" si="305"/>
        <v>0</v>
      </c>
      <c r="Y189" t="str">
        <f t="shared" si="306"/>
        <v>0</v>
      </c>
      <c r="Z189" t="str">
        <f t="shared" si="307"/>
        <v>0</v>
      </c>
      <c r="AA189" t="str">
        <f t="shared" si="308"/>
        <v>0</v>
      </c>
      <c r="AB189" t="str">
        <f t="shared" si="309"/>
        <v>0</v>
      </c>
      <c r="AC189" t="str">
        <f t="shared" si="310"/>
        <v>0</v>
      </c>
      <c r="AD189" t="str">
        <f t="shared" si="311"/>
        <v>0</v>
      </c>
      <c r="AE189" t="str">
        <f t="shared" si="312"/>
        <v>0</v>
      </c>
      <c r="AF189" t="str">
        <f t="shared" si="313"/>
        <v>0</v>
      </c>
      <c r="AG189" t="str">
        <f t="shared" si="314"/>
        <v>0</v>
      </c>
      <c r="AH189" t="str">
        <f t="shared" si="315"/>
        <v>0</v>
      </c>
      <c r="AI189" t="str">
        <f t="shared" si="316"/>
        <v>0</v>
      </c>
      <c r="AJ189" t="str">
        <f t="shared" si="317"/>
        <v>0</v>
      </c>
      <c r="AK189" t="str">
        <f t="shared" si="318"/>
        <v>0</v>
      </c>
      <c r="AL189" t="str">
        <f t="shared" si="319"/>
        <v>0</v>
      </c>
      <c r="AM189" t="str">
        <f t="shared" si="320"/>
        <v>0</v>
      </c>
      <c r="AN189" t="str">
        <f t="shared" si="321"/>
        <v>0</v>
      </c>
      <c r="AO189" t="str">
        <f t="shared" si="322"/>
        <v>0</v>
      </c>
      <c r="AP189" t="str">
        <f t="shared" si="323"/>
        <v>0</v>
      </c>
      <c r="AQ189" t="str">
        <f t="shared" si="324"/>
        <v>0</v>
      </c>
      <c r="AR189" t="str">
        <f t="shared" si="325"/>
        <v>0</v>
      </c>
      <c r="AS189" t="str">
        <f t="shared" si="326"/>
        <v>0</v>
      </c>
      <c r="AT189" t="str">
        <f t="shared" si="327"/>
        <v>0</v>
      </c>
      <c r="AU189" t="str">
        <f t="shared" si="328"/>
        <v>0</v>
      </c>
      <c r="AV189" t="str">
        <f t="shared" si="329"/>
        <v>0</v>
      </c>
      <c r="AW189" t="str">
        <f t="shared" si="330"/>
        <v>0</v>
      </c>
      <c r="AX189" t="str">
        <f t="shared" si="331"/>
        <v>0</v>
      </c>
      <c r="AY189" t="str">
        <f t="shared" si="332"/>
        <v>0</v>
      </c>
      <c r="AZ189" t="str">
        <f t="shared" si="333"/>
        <v>0</v>
      </c>
      <c r="BA189" t="str">
        <f t="shared" si="334"/>
        <v>0</v>
      </c>
      <c r="BB189" t="str">
        <f t="shared" si="335"/>
        <v>0</v>
      </c>
      <c r="BC189" t="str">
        <f t="shared" si="336"/>
        <v>0</v>
      </c>
      <c r="BD189" t="str">
        <f t="shared" si="337"/>
        <v>0</v>
      </c>
      <c r="BE189" t="str">
        <f t="shared" si="338"/>
        <v>0</v>
      </c>
      <c r="BF189" t="str">
        <f t="shared" si="339"/>
        <v>0</v>
      </c>
      <c r="BG189" t="str">
        <f t="shared" si="340"/>
        <v>0</v>
      </c>
      <c r="BH189" t="str">
        <f t="shared" si="341"/>
        <v>0</v>
      </c>
      <c r="BI189" t="str">
        <f t="shared" si="342"/>
        <v>0</v>
      </c>
      <c r="BJ189" t="str">
        <f t="shared" si="343"/>
        <v>0</v>
      </c>
      <c r="BK189" t="str">
        <f t="shared" si="344"/>
        <v>0</v>
      </c>
      <c r="BL189" t="str">
        <f t="shared" si="345"/>
        <v>0</v>
      </c>
      <c r="BM189" t="str">
        <f t="shared" si="346"/>
        <v>0</v>
      </c>
      <c r="BN189" t="str">
        <f t="shared" si="347"/>
        <v>0</v>
      </c>
      <c r="BO189" t="str">
        <f t="shared" si="348"/>
        <v>0</v>
      </c>
      <c r="BP189" t="str">
        <f t="shared" si="349"/>
        <v>0</v>
      </c>
      <c r="BQ189" t="str">
        <f t="shared" si="350"/>
        <v>0</v>
      </c>
      <c r="BR189" t="str">
        <f t="shared" si="351"/>
        <v>0</v>
      </c>
      <c r="BS189" t="str">
        <f t="shared" si="352"/>
        <v>0</v>
      </c>
      <c r="BT189" t="str">
        <f t="shared" si="353"/>
        <v>0</v>
      </c>
      <c r="BU189" t="str">
        <f t="shared" si="354"/>
        <v>0</v>
      </c>
      <c r="BV189" t="str">
        <f t="shared" si="355"/>
        <v>0</v>
      </c>
      <c r="BW189" t="str">
        <f t="shared" si="356"/>
        <v>0</v>
      </c>
      <c r="BX189" t="str">
        <f t="shared" si="283"/>
        <v>0</v>
      </c>
      <c r="BY189" t="str">
        <f t="shared" si="357"/>
        <v>0</v>
      </c>
      <c r="BZ189" t="str">
        <f t="shared" si="358"/>
        <v>0</v>
      </c>
      <c r="CA189" t="str">
        <f t="shared" si="359"/>
        <v>0</v>
      </c>
      <c r="CB189" t="str">
        <f t="shared" si="360"/>
        <v>0</v>
      </c>
      <c r="CC189" t="str">
        <f t="shared" si="361"/>
        <v>0</v>
      </c>
      <c r="CD189" t="str">
        <f t="shared" si="362"/>
        <v>0</v>
      </c>
      <c r="CE189" t="str">
        <f t="shared" si="363"/>
        <v>0</v>
      </c>
      <c r="CF189" t="str">
        <f t="shared" si="364"/>
        <v>0</v>
      </c>
      <c r="CG189" t="str">
        <f t="shared" si="365"/>
        <v>0</v>
      </c>
      <c r="CH189" t="str">
        <f t="shared" si="366"/>
        <v>0</v>
      </c>
      <c r="CI189" t="str">
        <f t="shared" si="367"/>
        <v>0</v>
      </c>
      <c r="CJ189" t="str">
        <f t="shared" si="368"/>
        <v>0</v>
      </c>
      <c r="CK189" t="str">
        <f t="shared" si="369"/>
        <v>0</v>
      </c>
      <c r="CL189" t="str">
        <f t="shared" si="370"/>
        <v>0</v>
      </c>
      <c r="CM189" t="str">
        <f t="shared" si="371"/>
        <v>0</v>
      </c>
      <c r="CN189" t="str">
        <f t="shared" si="372"/>
        <v>0</v>
      </c>
      <c r="CO189" t="str">
        <f t="shared" si="373"/>
        <v>0</v>
      </c>
      <c r="CP189" t="str">
        <f t="shared" si="374"/>
        <v>0</v>
      </c>
      <c r="CQ189" t="str">
        <f t="shared" si="375"/>
        <v>0</v>
      </c>
      <c r="CR189" t="str">
        <f t="shared" si="376"/>
        <v>0</v>
      </c>
      <c r="CS189" t="str">
        <f t="shared" si="377"/>
        <v>0</v>
      </c>
      <c r="CT189" t="str">
        <f t="shared" si="378"/>
        <v>0</v>
      </c>
      <c r="CU189" t="str">
        <f t="shared" si="379"/>
        <v>0</v>
      </c>
      <c r="CV189" t="str">
        <f t="shared" si="380"/>
        <v>0</v>
      </c>
      <c r="CW189" t="str">
        <f t="shared" si="381"/>
        <v>0</v>
      </c>
      <c r="CX189" t="str">
        <f t="shared" si="382"/>
        <v>0</v>
      </c>
      <c r="CY189" t="str">
        <f t="shared" si="383"/>
        <v>0</v>
      </c>
      <c r="CZ189" t="str">
        <f t="shared" si="384"/>
        <v>0</v>
      </c>
      <c r="DA189" t="str">
        <f t="shared" si="284"/>
        <v>0</v>
      </c>
      <c r="DB189" t="str">
        <f t="shared" si="385"/>
        <v>0</v>
      </c>
      <c r="DC189" t="str">
        <f t="shared" si="386"/>
        <v>0</v>
      </c>
      <c r="DD189" t="str">
        <f t="shared" si="387"/>
        <v>0</v>
      </c>
      <c r="DE189" t="str">
        <f t="shared" si="388"/>
        <v>0</v>
      </c>
      <c r="DF189" t="str">
        <f t="shared" si="389"/>
        <v>0</v>
      </c>
      <c r="DG189" t="str">
        <f t="shared" si="390"/>
        <v>0</v>
      </c>
      <c r="DH189" t="str">
        <f>IF(ISNUMBER(SEARCH("menghindari dorongan fisik,",B189)),"1","0")</f>
        <v>0</v>
      </c>
      <c r="DI189" t="str">
        <f t="shared" si="391"/>
        <v>0</v>
      </c>
      <c r="DJ189" t="str">
        <f t="shared" si="392"/>
        <v>0</v>
      </c>
      <c r="DK189" t="str">
        <f t="shared" si="393"/>
        <v>0</v>
      </c>
      <c r="DL189" t="str">
        <f t="shared" si="394"/>
        <v>0</v>
      </c>
      <c r="DM189" t="str">
        <f t="shared" si="395"/>
        <v>0</v>
      </c>
      <c r="DN189" t="str">
        <f t="shared" si="396"/>
        <v>0</v>
      </c>
      <c r="DO189" t="str">
        <f t="shared" si="397"/>
        <v>0</v>
      </c>
      <c r="DP189" t="str">
        <f t="shared" si="398"/>
        <v>0</v>
      </c>
      <c r="DQ189" t="str">
        <f t="shared" si="399"/>
        <v>0</v>
      </c>
      <c r="DR189" t="str">
        <f t="shared" si="400"/>
        <v>0</v>
      </c>
      <c r="DS189" t="str">
        <f t="shared" si="401"/>
        <v>0</v>
      </c>
      <c r="DT189" t="str">
        <f t="shared" si="402"/>
        <v>0</v>
      </c>
      <c r="DU189" t="str">
        <f t="shared" si="403"/>
        <v>0</v>
      </c>
      <c r="DV189" t="str">
        <f t="shared" si="404"/>
        <v>0</v>
      </c>
      <c r="DW189" t="str">
        <f t="shared" si="405"/>
        <v>0</v>
      </c>
      <c r="DX189" t="str">
        <f t="shared" si="406"/>
        <v>0</v>
      </c>
      <c r="DY189" t="str">
        <f t="shared" si="407"/>
        <v>0</v>
      </c>
      <c r="DZ189" t="str">
        <f t="shared" si="408"/>
        <v>0</v>
      </c>
      <c r="EA189" t="str">
        <f t="shared" si="409"/>
        <v>0</v>
      </c>
      <c r="EB189" t="str">
        <f t="shared" si="410"/>
        <v>0</v>
      </c>
      <c r="EC189" t="str">
        <f t="shared" si="411"/>
        <v>0</v>
      </c>
      <c r="ED189" t="str">
        <f t="shared" si="412"/>
        <v>0</v>
      </c>
      <c r="EE189" t="str">
        <f t="shared" si="413"/>
        <v>0</v>
      </c>
      <c r="EF189" t="str">
        <f t="shared" si="414"/>
        <v>0</v>
      </c>
      <c r="EG189" t="str">
        <f t="shared" si="415"/>
        <v>0</v>
      </c>
      <c r="EH189" t="str">
        <f t="shared" si="416"/>
        <v>0</v>
      </c>
      <c r="EI189" t="str">
        <f t="shared" si="417"/>
        <v>0</v>
      </c>
      <c r="EJ189" t="str">
        <f t="shared" si="418"/>
        <v>0</v>
      </c>
      <c r="EK189" t="str">
        <f t="shared" si="419"/>
        <v>0</v>
      </c>
      <c r="EL189" t="str">
        <f t="shared" si="420"/>
        <v>0</v>
      </c>
      <c r="EM189" t="str">
        <f t="shared" si="421"/>
        <v>0</v>
      </c>
      <c r="EN189" t="str">
        <f t="shared" si="422"/>
        <v>0</v>
      </c>
    </row>
    <row r="190" spans="1:144" ht="39.950000000000003" customHeight="1" x14ac:dyDescent="0.25">
      <c r="A190" t="s">
        <v>323</v>
      </c>
      <c r="C190" t="str">
        <f t="shared" si="423"/>
        <v>0</v>
      </c>
      <c r="D190" t="str">
        <f t="shared" si="285"/>
        <v>0</v>
      </c>
      <c r="E190" t="str">
        <f t="shared" si="286"/>
        <v>0</v>
      </c>
      <c r="F190" t="str">
        <f t="shared" si="287"/>
        <v>0</v>
      </c>
      <c r="G190" t="str">
        <f t="shared" si="288"/>
        <v>0</v>
      </c>
      <c r="H190" t="str">
        <f t="shared" si="289"/>
        <v>0</v>
      </c>
      <c r="I190" t="str">
        <f t="shared" si="290"/>
        <v>0</v>
      </c>
      <c r="J190" t="str">
        <f t="shared" si="291"/>
        <v>0</v>
      </c>
      <c r="K190" t="str">
        <f t="shared" si="292"/>
        <v>0</v>
      </c>
      <c r="L190" t="str">
        <f t="shared" si="293"/>
        <v>0</v>
      </c>
      <c r="M190" t="str">
        <f t="shared" si="294"/>
        <v>0</v>
      </c>
      <c r="N190" t="str">
        <f t="shared" si="295"/>
        <v>0</v>
      </c>
      <c r="O190" t="str">
        <f t="shared" si="296"/>
        <v>0</v>
      </c>
      <c r="P190" t="str">
        <f t="shared" si="297"/>
        <v>0</v>
      </c>
      <c r="Q190" t="str">
        <f t="shared" si="298"/>
        <v>0</v>
      </c>
      <c r="R190" t="str">
        <f t="shared" si="299"/>
        <v>0</v>
      </c>
      <c r="S190" t="str">
        <f t="shared" si="300"/>
        <v>0</v>
      </c>
      <c r="T190" t="str">
        <f t="shared" si="301"/>
        <v>0</v>
      </c>
      <c r="U190" t="str">
        <f t="shared" si="302"/>
        <v>0</v>
      </c>
      <c r="V190" t="str">
        <f t="shared" si="303"/>
        <v>0</v>
      </c>
      <c r="W190" t="str">
        <f t="shared" si="304"/>
        <v>0</v>
      </c>
      <c r="X190" t="str">
        <f t="shared" si="305"/>
        <v>0</v>
      </c>
      <c r="Y190" t="str">
        <f t="shared" si="306"/>
        <v>0</v>
      </c>
      <c r="Z190" t="str">
        <f t="shared" si="307"/>
        <v>0</v>
      </c>
      <c r="AA190" t="str">
        <f t="shared" si="308"/>
        <v>0</v>
      </c>
      <c r="AB190" t="str">
        <f t="shared" si="309"/>
        <v>0</v>
      </c>
      <c r="AC190" t="str">
        <f t="shared" si="310"/>
        <v>0</v>
      </c>
      <c r="AD190" t="str">
        <f t="shared" si="311"/>
        <v>0</v>
      </c>
      <c r="AE190" t="str">
        <f t="shared" si="312"/>
        <v>0</v>
      </c>
      <c r="AF190" t="str">
        <f t="shared" si="313"/>
        <v>0</v>
      </c>
      <c r="AG190" t="str">
        <f t="shared" si="314"/>
        <v>0</v>
      </c>
      <c r="AH190" t="str">
        <f t="shared" si="315"/>
        <v>0</v>
      </c>
      <c r="AI190" t="str">
        <f t="shared" si="316"/>
        <v>0</v>
      </c>
      <c r="AJ190" t="str">
        <f t="shared" si="317"/>
        <v>0</v>
      </c>
      <c r="AK190" t="str">
        <f t="shared" si="318"/>
        <v>0</v>
      </c>
      <c r="AL190" t="str">
        <f t="shared" si="319"/>
        <v>0</v>
      </c>
      <c r="AM190" t="str">
        <f t="shared" si="320"/>
        <v>0</v>
      </c>
      <c r="AN190" t="str">
        <f t="shared" si="321"/>
        <v>0</v>
      </c>
      <c r="AO190" t="str">
        <f t="shared" si="322"/>
        <v>0</v>
      </c>
      <c r="AP190" t="str">
        <f t="shared" si="323"/>
        <v>0</v>
      </c>
      <c r="AQ190" t="str">
        <f t="shared" si="324"/>
        <v>0</v>
      </c>
      <c r="AR190" t="str">
        <f t="shared" si="325"/>
        <v>0</v>
      </c>
      <c r="AS190" t="str">
        <f t="shared" si="326"/>
        <v>0</v>
      </c>
      <c r="AT190" t="str">
        <f t="shared" si="327"/>
        <v>0</v>
      </c>
      <c r="AU190" t="str">
        <f t="shared" si="328"/>
        <v>0</v>
      </c>
      <c r="AV190" t="str">
        <f t="shared" si="329"/>
        <v>0</v>
      </c>
      <c r="AW190" t="str">
        <f t="shared" si="330"/>
        <v>0</v>
      </c>
      <c r="AX190" t="str">
        <f t="shared" si="331"/>
        <v>0</v>
      </c>
      <c r="AY190" t="str">
        <f t="shared" si="332"/>
        <v>0</v>
      </c>
      <c r="AZ190" t="str">
        <f t="shared" si="333"/>
        <v>0</v>
      </c>
      <c r="BA190" t="str">
        <f t="shared" si="334"/>
        <v>0</v>
      </c>
      <c r="BB190" t="str">
        <f t="shared" si="335"/>
        <v>0</v>
      </c>
      <c r="BC190" t="str">
        <f t="shared" si="336"/>
        <v>0</v>
      </c>
      <c r="BD190" t="str">
        <f t="shared" si="337"/>
        <v>0</v>
      </c>
      <c r="BE190" t="str">
        <f t="shared" si="338"/>
        <v>0</v>
      </c>
      <c r="BF190" t="str">
        <f t="shared" si="339"/>
        <v>0</v>
      </c>
      <c r="BG190" t="str">
        <f t="shared" si="340"/>
        <v>0</v>
      </c>
      <c r="BH190" t="str">
        <f t="shared" si="341"/>
        <v>0</v>
      </c>
      <c r="BI190" t="str">
        <f t="shared" si="342"/>
        <v>0</v>
      </c>
      <c r="BJ190" t="str">
        <f t="shared" si="343"/>
        <v>0</v>
      </c>
      <c r="BK190" t="str">
        <f t="shared" si="344"/>
        <v>0</v>
      </c>
      <c r="BL190" t="str">
        <f t="shared" si="345"/>
        <v>0</v>
      </c>
      <c r="BM190" t="str">
        <f t="shared" si="346"/>
        <v>0</v>
      </c>
      <c r="BN190" t="str">
        <f t="shared" si="347"/>
        <v>0</v>
      </c>
      <c r="BO190" t="str">
        <f t="shared" si="348"/>
        <v>0</v>
      </c>
      <c r="BP190" t="str">
        <f t="shared" si="349"/>
        <v>0</v>
      </c>
      <c r="BQ190" t="str">
        <f t="shared" si="350"/>
        <v>0</v>
      </c>
      <c r="BR190" t="str">
        <f t="shared" si="351"/>
        <v>0</v>
      </c>
      <c r="BS190" t="str">
        <f t="shared" si="352"/>
        <v>0</v>
      </c>
      <c r="BT190" t="str">
        <f t="shared" si="353"/>
        <v>0</v>
      </c>
      <c r="BU190" t="str">
        <f t="shared" si="354"/>
        <v>0</v>
      </c>
      <c r="BV190" t="str">
        <f t="shared" si="355"/>
        <v>0</v>
      </c>
      <c r="BW190" t="str">
        <f t="shared" si="356"/>
        <v>0</v>
      </c>
      <c r="BX190" t="str">
        <f t="shared" si="283"/>
        <v>0</v>
      </c>
      <c r="BY190" t="str">
        <f t="shared" si="357"/>
        <v>0</v>
      </c>
      <c r="BZ190" t="str">
        <f t="shared" si="358"/>
        <v>0</v>
      </c>
      <c r="CA190" t="str">
        <f t="shared" si="359"/>
        <v>0</v>
      </c>
      <c r="CB190" t="str">
        <f t="shared" si="360"/>
        <v>0</v>
      </c>
      <c r="CC190" t="str">
        <f t="shared" si="361"/>
        <v>0</v>
      </c>
      <c r="CD190" t="str">
        <f t="shared" si="362"/>
        <v>0</v>
      </c>
      <c r="CE190" t="str">
        <f t="shared" si="363"/>
        <v>0</v>
      </c>
      <c r="CF190" t="str">
        <f t="shared" si="364"/>
        <v>0</v>
      </c>
      <c r="CG190" t="str">
        <f t="shared" si="365"/>
        <v>0</v>
      </c>
      <c r="CH190" t="str">
        <f t="shared" si="366"/>
        <v>0</v>
      </c>
      <c r="CI190" t="str">
        <f t="shared" si="367"/>
        <v>0</v>
      </c>
      <c r="CJ190" t="str">
        <f t="shared" si="368"/>
        <v>0</v>
      </c>
      <c r="CK190" t="str">
        <f t="shared" si="369"/>
        <v>0</v>
      </c>
      <c r="CL190" t="str">
        <f t="shared" si="370"/>
        <v>0</v>
      </c>
      <c r="CM190" t="str">
        <f t="shared" si="371"/>
        <v>0</v>
      </c>
      <c r="CN190" t="str">
        <f t="shared" si="372"/>
        <v>0</v>
      </c>
      <c r="CO190" t="str">
        <f t="shared" si="373"/>
        <v>0</v>
      </c>
      <c r="CP190" t="str">
        <f t="shared" si="374"/>
        <v>0</v>
      </c>
      <c r="CQ190" t="str">
        <f t="shared" si="375"/>
        <v>0</v>
      </c>
      <c r="CR190" t="str">
        <f t="shared" si="376"/>
        <v>0</v>
      </c>
      <c r="CS190" t="str">
        <f t="shared" si="377"/>
        <v>0</v>
      </c>
      <c r="CT190" t="str">
        <f t="shared" si="378"/>
        <v>0</v>
      </c>
      <c r="CU190" t="str">
        <f t="shared" si="379"/>
        <v>0</v>
      </c>
      <c r="CV190" t="str">
        <f t="shared" si="380"/>
        <v>0</v>
      </c>
      <c r="CW190" t="str">
        <f t="shared" si="381"/>
        <v>0</v>
      </c>
      <c r="CX190" t="str">
        <f t="shared" si="382"/>
        <v>0</v>
      </c>
      <c r="CY190" t="str">
        <f t="shared" si="383"/>
        <v>0</v>
      </c>
      <c r="CZ190" t="str">
        <f t="shared" si="384"/>
        <v>0</v>
      </c>
      <c r="DA190" t="str">
        <f t="shared" si="284"/>
        <v>0</v>
      </c>
      <c r="DB190" t="str">
        <f t="shared" si="385"/>
        <v>0</v>
      </c>
      <c r="DC190" t="str">
        <f t="shared" si="386"/>
        <v>0</v>
      </c>
      <c r="DD190" t="str">
        <f t="shared" si="387"/>
        <v>0</v>
      </c>
      <c r="DE190" t="str">
        <f t="shared" si="388"/>
        <v>0</v>
      </c>
      <c r="DF190" t="str">
        <f t="shared" si="389"/>
        <v>0</v>
      </c>
      <c r="DG190" t="str">
        <f t="shared" si="390"/>
        <v>0</v>
      </c>
      <c r="DH190" t="str">
        <f>IF(ISNUMBER(SEARCH("menghindari dorongan fisik,",B190)),"1","0")</f>
        <v>0</v>
      </c>
      <c r="DI190" t="str">
        <f t="shared" si="391"/>
        <v>0</v>
      </c>
      <c r="DJ190" t="str">
        <f t="shared" si="392"/>
        <v>0</v>
      </c>
      <c r="DK190" t="str">
        <f t="shared" si="393"/>
        <v>0</v>
      </c>
      <c r="DL190" t="str">
        <f t="shared" si="394"/>
        <v>0</v>
      </c>
      <c r="DM190" t="str">
        <f t="shared" si="395"/>
        <v>0</v>
      </c>
      <c r="DN190" t="str">
        <f t="shared" si="396"/>
        <v>0</v>
      </c>
      <c r="DO190" t="str">
        <f t="shared" si="397"/>
        <v>0</v>
      </c>
      <c r="DP190" t="str">
        <f t="shared" si="398"/>
        <v>0</v>
      </c>
      <c r="DQ190" t="str">
        <f t="shared" si="399"/>
        <v>0</v>
      </c>
      <c r="DR190" t="str">
        <f t="shared" si="400"/>
        <v>0</v>
      </c>
      <c r="DS190" t="str">
        <f t="shared" si="401"/>
        <v>0</v>
      </c>
      <c r="DT190" t="str">
        <f t="shared" si="402"/>
        <v>0</v>
      </c>
      <c r="DU190" t="str">
        <f t="shared" si="403"/>
        <v>0</v>
      </c>
      <c r="DV190" t="str">
        <f t="shared" si="404"/>
        <v>0</v>
      </c>
      <c r="DW190" t="str">
        <f t="shared" si="405"/>
        <v>0</v>
      </c>
      <c r="DX190" t="str">
        <f t="shared" si="406"/>
        <v>0</v>
      </c>
      <c r="DY190" t="str">
        <f t="shared" si="407"/>
        <v>0</v>
      </c>
      <c r="DZ190" t="str">
        <f t="shared" si="408"/>
        <v>0</v>
      </c>
      <c r="EA190" t="str">
        <f t="shared" si="409"/>
        <v>0</v>
      </c>
      <c r="EB190" t="str">
        <f t="shared" si="410"/>
        <v>0</v>
      </c>
      <c r="EC190" t="str">
        <f t="shared" si="411"/>
        <v>0</v>
      </c>
      <c r="ED190" t="str">
        <f t="shared" si="412"/>
        <v>0</v>
      </c>
      <c r="EE190" t="str">
        <f t="shared" si="413"/>
        <v>0</v>
      </c>
      <c r="EF190" t="str">
        <f t="shared" si="414"/>
        <v>0</v>
      </c>
      <c r="EG190" t="str">
        <f t="shared" si="415"/>
        <v>0</v>
      </c>
      <c r="EH190" t="str">
        <f t="shared" si="416"/>
        <v>0</v>
      </c>
      <c r="EI190" t="str">
        <f t="shared" si="417"/>
        <v>0</v>
      </c>
      <c r="EJ190" t="str">
        <f t="shared" si="418"/>
        <v>0</v>
      </c>
      <c r="EK190" t="str">
        <f t="shared" si="419"/>
        <v>0</v>
      </c>
      <c r="EL190" t="str">
        <f t="shared" si="420"/>
        <v>0</v>
      </c>
      <c r="EM190" t="str">
        <f t="shared" si="421"/>
        <v>0</v>
      </c>
      <c r="EN190" t="str">
        <f t="shared" si="422"/>
        <v>0</v>
      </c>
    </row>
    <row r="191" spans="1:144" ht="39.950000000000003" customHeight="1" x14ac:dyDescent="0.25">
      <c r="A191" t="s">
        <v>324</v>
      </c>
      <c r="C191" t="str">
        <f t="shared" si="423"/>
        <v>0</v>
      </c>
      <c r="D191" t="str">
        <f t="shared" si="285"/>
        <v>0</v>
      </c>
      <c r="E191" t="str">
        <f t="shared" si="286"/>
        <v>0</v>
      </c>
      <c r="F191" t="str">
        <f t="shared" si="287"/>
        <v>0</v>
      </c>
      <c r="G191" t="str">
        <f t="shared" si="288"/>
        <v>0</v>
      </c>
      <c r="H191" t="str">
        <f t="shared" si="289"/>
        <v>0</v>
      </c>
      <c r="I191" t="str">
        <f t="shared" si="290"/>
        <v>0</v>
      </c>
      <c r="J191" t="str">
        <f t="shared" si="291"/>
        <v>0</v>
      </c>
      <c r="K191" t="str">
        <f t="shared" si="292"/>
        <v>0</v>
      </c>
      <c r="L191" t="str">
        <f t="shared" si="293"/>
        <v>0</v>
      </c>
      <c r="M191" t="str">
        <f t="shared" si="294"/>
        <v>0</v>
      </c>
      <c r="N191" t="str">
        <f t="shared" si="295"/>
        <v>0</v>
      </c>
      <c r="O191" t="str">
        <f t="shared" si="296"/>
        <v>0</v>
      </c>
      <c r="P191" t="str">
        <f t="shared" si="297"/>
        <v>0</v>
      </c>
      <c r="Q191" t="str">
        <f t="shared" si="298"/>
        <v>0</v>
      </c>
      <c r="R191" t="str">
        <f t="shared" si="299"/>
        <v>0</v>
      </c>
      <c r="S191" t="str">
        <f t="shared" si="300"/>
        <v>0</v>
      </c>
      <c r="T191" t="str">
        <f t="shared" si="301"/>
        <v>0</v>
      </c>
      <c r="U191" t="str">
        <f t="shared" si="302"/>
        <v>0</v>
      </c>
      <c r="V191" t="str">
        <f t="shared" si="303"/>
        <v>0</v>
      </c>
      <c r="W191" t="str">
        <f t="shared" si="304"/>
        <v>0</v>
      </c>
      <c r="X191" t="str">
        <f t="shared" si="305"/>
        <v>0</v>
      </c>
      <c r="Y191" t="str">
        <f t="shared" si="306"/>
        <v>0</v>
      </c>
      <c r="Z191" t="str">
        <f t="shared" si="307"/>
        <v>0</v>
      </c>
      <c r="AA191" t="str">
        <f t="shared" si="308"/>
        <v>0</v>
      </c>
      <c r="AB191" t="str">
        <f t="shared" si="309"/>
        <v>0</v>
      </c>
      <c r="AC191" t="str">
        <f t="shared" si="310"/>
        <v>0</v>
      </c>
      <c r="AD191" t="str">
        <f t="shared" si="311"/>
        <v>0</v>
      </c>
      <c r="AE191" t="str">
        <f t="shared" si="312"/>
        <v>0</v>
      </c>
      <c r="AF191" t="str">
        <f t="shared" si="313"/>
        <v>0</v>
      </c>
      <c r="AG191" t="str">
        <f t="shared" si="314"/>
        <v>0</v>
      </c>
      <c r="AH191" t="str">
        <f t="shared" si="315"/>
        <v>0</v>
      </c>
      <c r="AI191" t="str">
        <f t="shared" si="316"/>
        <v>0</v>
      </c>
      <c r="AJ191" t="str">
        <f t="shared" si="317"/>
        <v>0</v>
      </c>
      <c r="AK191" t="str">
        <f t="shared" si="318"/>
        <v>0</v>
      </c>
      <c r="AL191" t="str">
        <f t="shared" si="319"/>
        <v>0</v>
      </c>
      <c r="AM191" t="str">
        <f t="shared" si="320"/>
        <v>0</v>
      </c>
      <c r="AN191" t="str">
        <f t="shared" si="321"/>
        <v>0</v>
      </c>
      <c r="AO191" t="str">
        <f t="shared" si="322"/>
        <v>0</v>
      </c>
      <c r="AP191" t="str">
        <f t="shared" si="323"/>
        <v>0</v>
      </c>
      <c r="AQ191" t="str">
        <f t="shared" si="324"/>
        <v>0</v>
      </c>
      <c r="AR191" t="str">
        <f t="shared" si="325"/>
        <v>0</v>
      </c>
      <c r="AS191" t="str">
        <f t="shared" si="326"/>
        <v>0</v>
      </c>
      <c r="AT191" t="str">
        <f t="shared" si="327"/>
        <v>0</v>
      </c>
      <c r="AU191" t="str">
        <f t="shared" si="328"/>
        <v>0</v>
      </c>
      <c r="AV191" t="str">
        <f t="shared" si="329"/>
        <v>0</v>
      </c>
      <c r="AW191" t="str">
        <f t="shared" si="330"/>
        <v>0</v>
      </c>
      <c r="AX191" t="str">
        <f t="shared" si="331"/>
        <v>0</v>
      </c>
      <c r="AY191" t="str">
        <f t="shared" si="332"/>
        <v>0</v>
      </c>
      <c r="AZ191" t="str">
        <f t="shared" si="333"/>
        <v>0</v>
      </c>
      <c r="BA191" t="str">
        <f t="shared" si="334"/>
        <v>0</v>
      </c>
      <c r="BB191" t="str">
        <f t="shared" si="335"/>
        <v>0</v>
      </c>
      <c r="BC191" t="str">
        <f t="shared" si="336"/>
        <v>0</v>
      </c>
      <c r="BD191" t="str">
        <f t="shared" si="337"/>
        <v>0</v>
      </c>
      <c r="BE191" t="str">
        <f t="shared" si="338"/>
        <v>0</v>
      </c>
      <c r="BF191" t="str">
        <f t="shared" si="339"/>
        <v>0</v>
      </c>
      <c r="BG191" t="str">
        <f t="shared" si="340"/>
        <v>0</v>
      </c>
      <c r="BH191" t="str">
        <f t="shared" si="341"/>
        <v>0</v>
      </c>
      <c r="BI191" t="str">
        <f t="shared" si="342"/>
        <v>0</v>
      </c>
      <c r="BJ191" t="str">
        <f t="shared" si="343"/>
        <v>0</v>
      </c>
      <c r="BK191" t="str">
        <f t="shared" si="344"/>
        <v>0</v>
      </c>
      <c r="BL191" t="str">
        <f t="shared" si="345"/>
        <v>0</v>
      </c>
      <c r="BM191" t="str">
        <f t="shared" si="346"/>
        <v>0</v>
      </c>
      <c r="BN191" t="str">
        <f t="shared" si="347"/>
        <v>0</v>
      </c>
      <c r="BO191" t="str">
        <f t="shared" si="348"/>
        <v>0</v>
      </c>
      <c r="BP191" t="str">
        <f t="shared" si="349"/>
        <v>0</v>
      </c>
      <c r="BQ191" t="str">
        <f t="shared" si="350"/>
        <v>0</v>
      </c>
      <c r="BR191" t="str">
        <f t="shared" si="351"/>
        <v>0</v>
      </c>
      <c r="BS191" t="str">
        <f t="shared" si="352"/>
        <v>0</v>
      </c>
      <c r="BT191" t="str">
        <f t="shared" si="353"/>
        <v>0</v>
      </c>
      <c r="BU191" t="str">
        <f t="shared" si="354"/>
        <v>0</v>
      </c>
      <c r="BV191" t="str">
        <f t="shared" si="355"/>
        <v>0</v>
      </c>
      <c r="BW191" t="str">
        <f t="shared" si="356"/>
        <v>0</v>
      </c>
      <c r="BX191" t="str">
        <f t="shared" si="283"/>
        <v>0</v>
      </c>
      <c r="BY191" t="str">
        <f t="shared" si="357"/>
        <v>0</v>
      </c>
      <c r="BZ191" t="str">
        <f t="shared" si="358"/>
        <v>0</v>
      </c>
      <c r="CA191" t="str">
        <f t="shared" si="359"/>
        <v>0</v>
      </c>
      <c r="CB191" t="str">
        <f t="shared" si="360"/>
        <v>0</v>
      </c>
      <c r="CC191" t="str">
        <f t="shared" si="361"/>
        <v>0</v>
      </c>
      <c r="CD191" t="str">
        <f t="shared" si="362"/>
        <v>0</v>
      </c>
      <c r="CE191" t="str">
        <f t="shared" si="363"/>
        <v>0</v>
      </c>
      <c r="CF191" t="str">
        <f t="shared" si="364"/>
        <v>0</v>
      </c>
      <c r="CG191" t="str">
        <f t="shared" si="365"/>
        <v>0</v>
      </c>
      <c r="CH191" t="str">
        <f t="shared" si="366"/>
        <v>0</v>
      </c>
      <c r="CI191" t="str">
        <f t="shared" si="367"/>
        <v>0</v>
      </c>
      <c r="CJ191" t="str">
        <f t="shared" si="368"/>
        <v>0</v>
      </c>
      <c r="CK191" t="str">
        <f t="shared" si="369"/>
        <v>0</v>
      </c>
      <c r="CL191" t="str">
        <f t="shared" si="370"/>
        <v>0</v>
      </c>
      <c r="CM191" t="str">
        <f t="shared" si="371"/>
        <v>0</v>
      </c>
      <c r="CN191" t="str">
        <f t="shared" si="372"/>
        <v>0</v>
      </c>
      <c r="CO191" t="str">
        <f t="shared" si="373"/>
        <v>0</v>
      </c>
      <c r="CP191" t="str">
        <f t="shared" si="374"/>
        <v>0</v>
      </c>
      <c r="CQ191" t="str">
        <f t="shared" si="375"/>
        <v>0</v>
      </c>
      <c r="CR191" t="str">
        <f t="shared" si="376"/>
        <v>0</v>
      </c>
      <c r="CS191" t="str">
        <f t="shared" si="377"/>
        <v>0</v>
      </c>
      <c r="CT191" t="str">
        <f t="shared" si="378"/>
        <v>0</v>
      </c>
      <c r="CU191" t="str">
        <f t="shared" si="379"/>
        <v>0</v>
      </c>
      <c r="CV191" t="str">
        <f t="shared" si="380"/>
        <v>0</v>
      </c>
      <c r="CW191" t="str">
        <f t="shared" si="381"/>
        <v>0</v>
      </c>
      <c r="CX191" t="str">
        <f t="shared" si="382"/>
        <v>0</v>
      </c>
      <c r="CY191" t="str">
        <f t="shared" si="383"/>
        <v>0</v>
      </c>
      <c r="CZ191" t="str">
        <f t="shared" si="384"/>
        <v>0</v>
      </c>
      <c r="DA191" t="str">
        <f t="shared" si="284"/>
        <v>0</v>
      </c>
      <c r="DB191" t="str">
        <f t="shared" si="385"/>
        <v>0</v>
      </c>
      <c r="DC191" t="str">
        <f t="shared" si="386"/>
        <v>0</v>
      </c>
      <c r="DD191" t="str">
        <f t="shared" si="387"/>
        <v>0</v>
      </c>
      <c r="DE191" t="str">
        <f t="shared" si="388"/>
        <v>0</v>
      </c>
      <c r="DF191" t="str">
        <f t="shared" si="389"/>
        <v>0</v>
      </c>
      <c r="DG191" t="str">
        <f t="shared" si="390"/>
        <v>0</v>
      </c>
      <c r="DH191" t="str">
        <f>IF(ISNUMBER(SEARCH("menghindari dorongan fisik,",B191)),"1","0")</f>
        <v>0</v>
      </c>
      <c r="DI191" t="str">
        <f t="shared" si="391"/>
        <v>0</v>
      </c>
      <c r="DJ191" t="str">
        <f t="shared" si="392"/>
        <v>0</v>
      </c>
      <c r="DK191" t="str">
        <f t="shared" si="393"/>
        <v>0</v>
      </c>
      <c r="DL191" t="str">
        <f t="shared" si="394"/>
        <v>0</v>
      </c>
      <c r="DM191" t="str">
        <f t="shared" si="395"/>
        <v>0</v>
      </c>
      <c r="DN191" t="str">
        <f t="shared" si="396"/>
        <v>0</v>
      </c>
      <c r="DO191" t="str">
        <f t="shared" si="397"/>
        <v>0</v>
      </c>
      <c r="DP191" t="str">
        <f t="shared" si="398"/>
        <v>0</v>
      </c>
      <c r="DQ191" t="str">
        <f t="shared" si="399"/>
        <v>0</v>
      </c>
      <c r="DR191" t="str">
        <f t="shared" si="400"/>
        <v>0</v>
      </c>
      <c r="DS191" t="str">
        <f t="shared" si="401"/>
        <v>0</v>
      </c>
      <c r="DT191" t="str">
        <f t="shared" si="402"/>
        <v>0</v>
      </c>
      <c r="DU191" t="str">
        <f t="shared" si="403"/>
        <v>0</v>
      </c>
      <c r="DV191" t="str">
        <f t="shared" si="404"/>
        <v>0</v>
      </c>
      <c r="DW191" t="str">
        <f t="shared" si="405"/>
        <v>0</v>
      </c>
      <c r="DX191" t="str">
        <f t="shared" si="406"/>
        <v>0</v>
      </c>
      <c r="DY191" t="str">
        <f t="shared" si="407"/>
        <v>0</v>
      </c>
      <c r="DZ191" t="str">
        <f t="shared" si="408"/>
        <v>0</v>
      </c>
      <c r="EA191" t="str">
        <f t="shared" si="409"/>
        <v>0</v>
      </c>
      <c r="EB191" t="str">
        <f t="shared" si="410"/>
        <v>0</v>
      </c>
      <c r="EC191" t="str">
        <f t="shared" si="411"/>
        <v>0</v>
      </c>
      <c r="ED191" t="str">
        <f t="shared" si="412"/>
        <v>0</v>
      </c>
      <c r="EE191" t="str">
        <f t="shared" si="413"/>
        <v>0</v>
      </c>
      <c r="EF191" t="str">
        <f t="shared" si="414"/>
        <v>0</v>
      </c>
      <c r="EG191" t="str">
        <f t="shared" si="415"/>
        <v>0</v>
      </c>
      <c r="EH191" t="str">
        <f t="shared" si="416"/>
        <v>0</v>
      </c>
      <c r="EI191" t="str">
        <f t="shared" si="417"/>
        <v>0</v>
      </c>
      <c r="EJ191" t="str">
        <f t="shared" si="418"/>
        <v>0</v>
      </c>
      <c r="EK191" t="str">
        <f t="shared" si="419"/>
        <v>0</v>
      </c>
      <c r="EL191" t="str">
        <f t="shared" si="420"/>
        <v>0</v>
      </c>
      <c r="EM191" t="str">
        <f t="shared" si="421"/>
        <v>0</v>
      </c>
      <c r="EN191" t="str">
        <f t="shared" si="422"/>
        <v>0</v>
      </c>
    </row>
    <row r="192" spans="1:144" ht="39.950000000000003" customHeight="1" x14ac:dyDescent="0.25">
      <c r="A192" t="s">
        <v>325</v>
      </c>
      <c r="C192" t="str">
        <f t="shared" si="423"/>
        <v>0</v>
      </c>
      <c r="D192" t="str">
        <f t="shared" si="285"/>
        <v>0</v>
      </c>
      <c r="E192" t="str">
        <f t="shared" si="286"/>
        <v>0</v>
      </c>
      <c r="F192" t="str">
        <f t="shared" si="287"/>
        <v>0</v>
      </c>
      <c r="G192" t="str">
        <f t="shared" si="288"/>
        <v>0</v>
      </c>
      <c r="H192" t="str">
        <f t="shared" si="289"/>
        <v>0</v>
      </c>
      <c r="I192" t="str">
        <f t="shared" si="290"/>
        <v>0</v>
      </c>
      <c r="J192" t="str">
        <f t="shared" si="291"/>
        <v>0</v>
      </c>
      <c r="K192" t="str">
        <f t="shared" si="292"/>
        <v>0</v>
      </c>
      <c r="L192" t="str">
        <f t="shared" si="293"/>
        <v>0</v>
      </c>
      <c r="M192" t="str">
        <f t="shared" si="294"/>
        <v>0</v>
      </c>
      <c r="N192" t="str">
        <f t="shared" si="295"/>
        <v>0</v>
      </c>
      <c r="O192" t="str">
        <f t="shared" si="296"/>
        <v>0</v>
      </c>
      <c r="P192" t="str">
        <f t="shared" si="297"/>
        <v>0</v>
      </c>
      <c r="Q192" t="str">
        <f t="shared" si="298"/>
        <v>0</v>
      </c>
      <c r="R192" t="str">
        <f t="shared" si="299"/>
        <v>0</v>
      </c>
      <c r="S192" t="str">
        <f t="shared" si="300"/>
        <v>0</v>
      </c>
      <c r="T192" t="str">
        <f t="shared" si="301"/>
        <v>0</v>
      </c>
      <c r="U192" t="str">
        <f t="shared" si="302"/>
        <v>0</v>
      </c>
      <c r="V192" t="str">
        <f t="shared" si="303"/>
        <v>0</v>
      </c>
      <c r="W192" t="str">
        <f t="shared" si="304"/>
        <v>0</v>
      </c>
      <c r="X192" t="str">
        <f t="shared" si="305"/>
        <v>0</v>
      </c>
      <c r="Y192" t="str">
        <f t="shared" si="306"/>
        <v>0</v>
      </c>
      <c r="Z192" t="str">
        <f t="shared" si="307"/>
        <v>0</v>
      </c>
      <c r="AA192" t="str">
        <f t="shared" si="308"/>
        <v>0</v>
      </c>
      <c r="AB192" t="str">
        <f t="shared" si="309"/>
        <v>0</v>
      </c>
      <c r="AC192" t="str">
        <f t="shared" si="310"/>
        <v>0</v>
      </c>
      <c r="AD192" t="str">
        <f t="shared" si="311"/>
        <v>0</v>
      </c>
      <c r="AE192" t="str">
        <f t="shared" si="312"/>
        <v>0</v>
      </c>
      <c r="AF192" t="str">
        <f t="shared" si="313"/>
        <v>0</v>
      </c>
      <c r="AG192" t="str">
        <f t="shared" si="314"/>
        <v>0</v>
      </c>
      <c r="AH192" t="str">
        <f t="shared" si="315"/>
        <v>0</v>
      </c>
      <c r="AI192" t="str">
        <f t="shared" si="316"/>
        <v>0</v>
      </c>
      <c r="AJ192" t="str">
        <f t="shared" si="317"/>
        <v>0</v>
      </c>
      <c r="AK192" t="str">
        <f t="shared" si="318"/>
        <v>0</v>
      </c>
      <c r="AL192" t="str">
        <f t="shared" si="319"/>
        <v>0</v>
      </c>
      <c r="AM192" t="str">
        <f t="shared" si="320"/>
        <v>0</v>
      </c>
      <c r="AN192" t="str">
        <f t="shared" si="321"/>
        <v>0</v>
      </c>
      <c r="AO192" t="str">
        <f t="shared" si="322"/>
        <v>0</v>
      </c>
      <c r="AP192" t="str">
        <f t="shared" si="323"/>
        <v>0</v>
      </c>
      <c r="AQ192" t="str">
        <f t="shared" si="324"/>
        <v>0</v>
      </c>
      <c r="AR192" t="str">
        <f t="shared" si="325"/>
        <v>0</v>
      </c>
      <c r="AS192" t="str">
        <f t="shared" si="326"/>
        <v>0</v>
      </c>
      <c r="AT192" t="str">
        <f t="shared" si="327"/>
        <v>0</v>
      </c>
      <c r="AU192" t="str">
        <f t="shared" si="328"/>
        <v>0</v>
      </c>
      <c r="AV192" t="str">
        <f t="shared" si="329"/>
        <v>0</v>
      </c>
      <c r="AW192" t="str">
        <f t="shared" si="330"/>
        <v>0</v>
      </c>
      <c r="AX192" t="str">
        <f t="shared" si="331"/>
        <v>0</v>
      </c>
      <c r="AY192" t="str">
        <f t="shared" si="332"/>
        <v>0</v>
      </c>
      <c r="AZ192" t="str">
        <f t="shared" si="333"/>
        <v>0</v>
      </c>
      <c r="BA192" t="str">
        <f t="shared" si="334"/>
        <v>0</v>
      </c>
      <c r="BB192" t="str">
        <f t="shared" si="335"/>
        <v>0</v>
      </c>
      <c r="BC192" t="str">
        <f t="shared" si="336"/>
        <v>0</v>
      </c>
      <c r="BD192" t="str">
        <f t="shared" si="337"/>
        <v>0</v>
      </c>
      <c r="BE192" t="str">
        <f t="shared" si="338"/>
        <v>0</v>
      </c>
      <c r="BF192" t="str">
        <f t="shared" si="339"/>
        <v>0</v>
      </c>
      <c r="BG192" t="str">
        <f t="shared" si="340"/>
        <v>0</v>
      </c>
      <c r="BH192" t="str">
        <f t="shared" si="341"/>
        <v>0</v>
      </c>
      <c r="BI192" t="str">
        <f t="shared" si="342"/>
        <v>0</v>
      </c>
      <c r="BJ192" t="str">
        <f t="shared" si="343"/>
        <v>0</v>
      </c>
      <c r="BK192" t="str">
        <f t="shared" si="344"/>
        <v>0</v>
      </c>
      <c r="BL192" t="str">
        <f t="shared" si="345"/>
        <v>0</v>
      </c>
      <c r="BM192" t="str">
        <f t="shared" si="346"/>
        <v>0</v>
      </c>
      <c r="BN192" t="str">
        <f t="shared" si="347"/>
        <v>0</v>
      </c>
      <c r="BO192" t="str">
        <f t="shared" si="348"/>
        <v>0</v>
      </c>
      <c r="BP192" t="str">
        <f t="shared" si="349"/>
        <v>0</v>
      </c>
      <c r="BQ192" t="str">
        <f t="shared" si="350"/>
        <v>0</v>
      </c>
      <c r="BR192" t="str">
        <f t="shared" si="351"/>
        <v>0</v>
      </c>
      <c r="BS192" t="str">
        <f t="shared" si="352"/>
        <v>0</v>
      </c>
      <c r="BT192" t="str">
        <f t="shared" si="353"/>
        <v>0</v>
      </c>
      <c r="BU192" t="str">
        <f t="shared" si="354"/>
        <v>0</v>
      </c>
      <c r="BV192" t="str">
        <f t="shared" si="355"/>
        <v>0</v>
      </c>
      <c r="BW192" t="str">
        <f t="shared" si="356"/>
        <v>0</v>
      </c>
      <c r="BX192" t="str">
        <f t="shared" si="283"/>
        <v>0</v>
      </c>
      <c r="BY192" t="str">
        <f t="shared" si="357"/>
        <v>0</v>
      </c>
      <c r="BZ192" t="str">
        <f t="shared" si="358"/>
        <v>0</v>
      </c>
      <c r="CA192" t="str">
        <f t="shared" si="359"/>
        <v>0</v>
      </c>
      <c r="CB192" t="str">
        <f t="shared" si="360"/>
        <v>0</v>
      </c>
      <c r="CC192" t="str">
        <f t="shared" si="361"/>
        <v>0</v>
      </c>
      <c r="CD192" t="str">
        <f t="shared" si="362"/>
        <v>0</v>
      </c>
      <c r="CE192" t="str">
        <f t="shared" si="363"/>
        <v>0</v>
      </c>
      <c r="CF192" t="str">
        <f t="shared" si="364"/>
        <v>0</v>
      </c>
      <c r="CG192" t="str">
        <f t="shared" si="365"/>
        <v>0</v>
      </c>
      <c r="CH192" t="str">
        <f t="shared" si="366"/>
        <v>0</v>
      </c>
      <c r="CI192" t="str">
        <f t="shared" si="367"/>
        <v>0</v>
      </c>
      <c r="CJ192" t="str">
        <f t="shared" si="368"/>
        <v>0</v>
      </c>
      <c r="CK192" t="str">
        <f t="shared" si="369"/>
        <v>0</v>
      </c>
      <c r="CL192" t="str">
        <f t="shared" si="370"/>
        <v>0</v>
      </c>
      <c r="CM192" t="str">
        <f t="shared" si="371"/>
        <v>0</v>
      </c>
      <c r="CN192" t="str">
        <f t="shared" si="372"/>
        <v>0</v>
      </c>
      <c r="CO192" t="str">
        <f t="shared" si="373"/>
        <v>0</v>
      </c>
      <c r="CP192" t="str">
        <f t="shared" si="374"/>
        <v>0</v>
      </c>
      <c r="CQ192" t="str">
        <f t="shared" si="375"/>
        <v>0</v>
      </c>
      <c r="CR192" t="str">
        <f t="shared" si="376"/>
        <v>0</v>
      </c>
      <c r="CS192" t="str">
        <f t="shared" si="377"/>
        <v>0</v>
      </c>
      <c r="CT192" t="str">
        <f t="shared" si="378"/>
        <v>0</v>
      </c>
      <c r="CU192" t="str">
        <f t="shared" si="379"/>
        <v>0</v>
      </c>
      <c r="CV192" t="str">
        <f t="shared" si="380"/>
        <v>0</v>
      </c>
      <c r="CW192" t="str">
        <f t="shared" si="381"/>
        <v>0</v>
      </c>
      <c r="CX192" t="str">
        <f t="shared" si="382"/>
        <v>0</v>
      </c>
      <c r="CY192" t="str">
        <f t="shared" si="383"/>
        <v>0</v>
      </c>
      <c r="CZ192" t="str">
        <f t="shared" si="384"/>
        <v>0</v>
      </c>
      <c r="DA192" t="str">
        <f t="shared" si="284"/>
        <v>0</v>
      </c>
      <c r="DB192" t="str">
        <f t="shared" si="385"/>
        <v>0</v>
      </c>
      <c r="DC192" t="str">
        <f t="shared" si="386"/>
        <v>0</v>
      </c>
      <c r="DD192" t="str">
        <f t="shared" si="387"/>
        <v>0</v>
      </c>
      <c r="DE192" t="str">
        <f t="shared" si="388"/>
        <v>0</v>
      </c>
      <c r="DF192" t="str">
        <f t="shared" si="389"/>
        <v>0</v>
      </c>
      <c r="DG192" t="str">
        <f t="shared" si="390"/>
        <v>0</v>
      </c>
      <c r="DH192" t="str">
        <f>IF(ISNUMBER(SEARCH("menghindari dorongan fisik,",B192)),"1","0")</f>
        <v>0</v>
      </c>
      <c r="DI192" t="str">
        <f t="shared" si="391"/>
        <v>0</v>
      </c>
      <c r="DJ192" t="str">
        <f t="shared" si="392"/>
        <v>0</v>
      </c>
      <c r="DK192" t="str">
        <f t="shared" si="393"/>
        <v>0</v>
      </c>
      <c r="DL192" t="str">
        <f t="shared" si="394"/>
        <v>0</v>
      </c>
      <c r="DM192" t="str">
        <f t="shared" si="395"/>
        <v>0</v>
      </c>
      <c r="DN192" t="str">
        <f t="shared" si="396"/>
        <v>0</v>
      </c>
      <c r="DO192" t="str">
        <f t="shared" si="397"/>
        <v>0</v>
      </c>
      <c r="DP192" t="str">
        <f t="shared" si="398"/>
        <v>0</v>
      </c>
      <c r="DQ192" t="str">
        <f t="shared" si="399"/>
        <v>0</v>
      </c>
      <c r="DR192" t="str">
        <f t="shared" si="400"/>
        <v>0</v>
      </c>
      <c r="DS192" t="str">
        <f t="shared" si="401"/>
        <v>0</v>
      </c>
      <c r="DT192" t="str">
        <f t="shared" si="402"/>
        <v>0</v>
      </c>
      <c r="DU192" t="str">
        <f t="shared" si="403"/>
        <v>0</v>
      </c>
      <c r="DV192" t="str">
        <f t="shared" si="404"/>
        <v>0</v>
      </c>
      <c r="DW192" t="str">
        <f t="shared" si="405"/>
        <v>0</v>
      </c>
      <c r="DX192" t="str">
        <f t="shared" si="406"/>
        <v>0</v>
      </c>
      <c r="DY192" t="str">
        <f t="shared" si="407"/>
        <v>0</v>
      </c>
      <c r="DZ192" t="str">
        <f t="shared" si="408"/>
        <v>0</v>
      </c>
      <c r="EA192" t="str">
        <f t="shared" si="409"/>
        <v>0</v>
      </c>
      <c r="EB192" t="str">
        <f t="shared" si="410"/>
        <v>0</v>
      </c>
      <c r="EC192" t="str">
        <f t="shared" si="411"/>
        <v>0</v>
      </c>
      <c r="ED192" t="str">
        <f t="shared" si="412"/>
        <v>0</v>
      </c>
      <c r="EE192" t="str">
        <f t="shared" si="413"/>
        <v>0</v>
      </c>
      <c r="EF192" t="str">
        <f t="shared" si="414"/>
        <v>0</v>
      </c>
      <c r="EG192" t="str">
        <f t="shared" si="415"/>
        <v>0</v>
      </c>
      <c r="EH192" t="str">
        <f t="shared" si="416"/>
        <v>0</v>
      </c>
      <c r="EI192" t="str">
        <f t="shared" si="417"/>
        <v>0</v>
      </c>
      <c r="EJ192" t="str">
        <f t="shared" si="418"/>
        <v>0</v>
      </c>
      <c r="EK192" t="str">
        <f t="shared" si="419"/>
        <v>0</v>
      </c>
      <c r="EL192" t="str">
        <f t="shared" si="420"/>
        <v>0</v>
      </c>
      <c r="EM192" t="str">
        <f t="shared" si="421"/>
        <v>0</v>
      </c>
      <c r="EN192" t="str">
        <f t="shared" si="422"/>
        <v>0</v>
      </c>
    </row>
    <row r="193" spans="1:144" ht="39.950000000000003" customHeight="1" x14ac:dyDescent="0.25">
      <c r="A193" t="s">
        <v>326</v>
      </c>
      <c r="C193" t="str">
        <f t="shared" si="423"/>
        <v>0</v>
      </c>
      <c r="D193" t="str">
        <f t="shared" si="285"/>
        <v>0</v>
      </c>
      <c r="E193" t="str">
        <f t="shared" si="286"/>
        <v>0</v>
      </c>
      <c r="F193" t="str">
        <f t="shared" si="287"/>
        <v>0</v>
      </c>
      <c r="G193" t="str">
        <f t="shared" si="288"/>
        <v>0</v>
      </c>
      <c r="H193" t="str">
        <f t="shared" si="289"/>
        <v>0</v>
      </c>
      <c r="I193" t="str">
        <f t="shared" si="290"/>
        <v>0</v>
      </c>
      <c r="J193" t="str">
        <f t="shared" si="291"/>
        <v>0</v>
      </c>
      <c r="K193" t="str">
        <f t="shared" si="292"/>
        <v>0</v>
      </c>
      <c r="L193" t="str">
        <f t="shared" si="293"/>
        <v>0</v>
      </c>
      <c r="M193" t="str">
        <f t="shared" si="294"/>
        <v>0</v>
      </c>
      <c r="N193" t="str">
        <f t="shared" si="295"/>
        <v>0</v>
      </c>
      <c r="O193" t="str">
        <f t="shared" si="296"/>
        <v>0</v>
      </c>
      <c r="P193" t="str">
        <f t="shared" si="297"/>
        <v>0</v>
      </c>
      <c r="Q193" t="str">
        <f t="shared" si="298"/>
        <v>0</v>
      </c>
      <c r="R193" t="str">
        <f t="shared" si="299"/>
        <v>0</v>
      </c>
      <c r="S193" t="str">
        <f t="shared" si="300"/>
        <v>0</v>
      </c>
      <c r="T193" t="str">
        <f t="shared" si="301"/>
        <v>0</v>
      </c>
      <c r="U193" t="str">
        <f t="shared" si="302"/>
        <v>0</v>
      </c>
      <c r="V193" t="str">
        <f t="shared" si="303"/>
        <v>0</v>
      </c>
      <c r="W193" t="str">
        <f t="shared" si="304"/>
        <v>0</v>
      </c>
      <c r="X193" t="str">
        <f t="shared" si="305"/>
        <v>0</v>
      </c>
      <c r="Y193" t="str">
        <f t="shared" si="306"/>
        <v>0</v>
      </c>
      <c r="Z193" t="str">
        <f t="shared" si="307"/>
        <v>0</v>
      </c>
      <c r="AA193" t="str">
        <f t="shared" si="308"/>
        <v>0</v>
      </c>
      <c r="AB193" t="str">
        <f t="shared" si="309"/>
        <v>0</v>
      </c>
      <c r="AC193" t="str">
        <f t="shared" si="310"/>
        <v>0</v>
      </c>
      <c r="AD193" t="str">
        <f t="shared" si="311"/>
        <v>0</v>
      </c>
      <c r="AE193" t="str">
        <f t="shared" si="312"/>
        <v>0</v>
      </c>
      <c r="AF193" t="str">
        <f t="shared" si="313"/>
        <v>0</v>
      </c>
      <c r="AG193" t="str">
        <f t="shared" si="314"/>
        <v>0</v>
      </c>
      <c r="AH193" t="str">
        <f t="shared" si="315"/>
        <v>0</v>
      </c>
      <c r="AI193" t="str">
        <f t="shared" si="316"/>
        <v>0</v>
      </c>
      <c r="AJ193" t="str">
        <f t="shared" si="317"/>
        <v>0</v>
      </c>
      <c r="AK193" t="str">
        <f t="shared" si="318"/>
        <v>0</v>
      </c>
      <c r="AL193" t="str">
        <f t="shared" si="319"/>
        <v>0</v>
      </c>
      <c r="AM193" t="str">
        <f t="shared" si="320"/>
        <v>0</v>
      </c>
      <c r="AN193" t="str">
        <f t="shared" si="321"/>
        <v>0</v>
      </c>
      <c r="AO193" t="str">
        <f t="shared" si="322"/>
        <v>0</v>
      </c>
      <c r="AP193" t="str">
        <f t="shared" si="323"/>
        <v>0</v>
      </c>
      <c r="AQ193" t="str">
        <f t="shared" si="324"/>
        <v>0</v>
      </c>
      <c r="AR193" t="str">
        <f t="shared" si="325"/>
        <v>0</v>
      </c>
      <c r="AS193" t="str">
        <f t="shared" si="326"/>
        <v>0</v>
      </c>
      <c r="AT193" t="str">
        <f t="shared" si="327"/>
        <v>0</v>
      </c>
      <c r="AU193" t="str">
        <f t="shared" si="328"/>
        <v>0</v>
      </c>
      <c r="AV193" t="str">
        <f t="shared" si="329"/>
        <v>0</v>
      </c>
      <c r="AW193" t="str">
        <f t="shared" si="330"/>
        <v>0</v>
      </c>
      <c r="AX193" t="str">
        <f t="shared" si="331"/>
        <v>0</v>
      </c>
      <c r="AY193" t="str">
        <f t="shared" si="332"/>
        <v>0</v>
      </c>
      <c r="AZ193" t="str">
        <f t="shared" si="333"/>
        <v>0</v>
      </c>
      <c r="BA193" t="str">
        <f t="shared" si="334"/>
        <v>0</v>
      </c>
      <c r="BB193" t="str">
        <f t="shared" si="335"/>
        <v>0</v>
      </c>
      <c r="BC193" t="str">
        <f t="shared" si="336"/>
        <v>0</v>
      </c>
      <c r="BD193" t="str">
        <f t="shared" si="337"/>
        <v>0</v>
      </c>
      <c r="BE193" t="str">
        <f t="shared" si="338"/>
        <v>0</v>
      </c>
      <c r="BF193" t="str">
        <f t="shared" si="339"/>
        <v>0</v>
      </c>
      <c r="BG193" t="str">
        <f t="shared" si="340"/>
        <v>0</v>
      </c>
      <c r="BH193" t="str">
        <f t="shared" si="341"/>
        <v>0</v>
      </c>
      <c r="BI193" t="str">
        <f t="shared" si="342"/>
        <v>0</v>
      </c>
      <c r="BJ193" t="str">
        <f t="shared" si="343"/>
        <v>0</v>
      </c>
      <c r="BK193" t="str">
        <f t="shared" si="344"/>
        <v>0</v>
      </c>
      <c r="BL193" t="str">
        <f t="shared" si="345"/>
        <v>0</v>
      </c>
      <c r="BM193" t="str">
        <f t="shared" si="346"/>
        <v>0</v>
      </c>
      <c r="BN193" t="str">
        <f t="shared" si="347"/>
        <v>0</v>
      </c>
      <c r="BO193" t="str">
        <f t="shared" si="348"/>
        <v>0</v>
      </c>
      <c r="BP193" t="str">
        <f t="shared" si="349"/>
        <v>0</v>
      </c>
      <c r="BQ193" t="str">
        <f t="shared" si="350"/>
        <v>0</v>
      </c>
      <c r="BR193" t="str">
        <f t="shared" si="351"/>
        <v>0</v>
      </c>
      <c r="BS193" t="str">
        <f t="shared" si="352"/>
        <v>0</v>
      </c>
      <c r="BT193" t="str">
        <f t="shared" si="353"/>
        <v>0</v>
      </c>
      <c r="BU193" t="str">
        <f t="shared" si="354"/>
        <v>0</v>
      </c>
      <c r="BV193" t="str">
        <f t="shared" si="355"/>
        <v>0</v>
      </c>
      <c r="BW193" t="str">
        <f t="shared" si="356"/>
        <v>0</v>
      </c>
      <c r="BX193" t="str">
        <f t="shared" si="283"/>
        <v>0</v>
      </c>
      <c r="BY193" t="str">
        <f t="shared" si="357"/>
        <v>0</v>
      </c>
      <c r="BZ193" t="str">
        <f t="shared" si="358"/>
        <v>0</v>
      </c>
      <c r="CA193" t="str">
        <f t="shared" si="359"/>
        <v>0</v>
      </c>
      <c r="CB193" t="str">
        <f t="shared" si="360"/>
        <v>0</v>
      </c>
      <c r="CC193" t="str">
        <f t="shared" si="361"/>
        <v>0</v>
      </c>
      <c r="CD193" t="str">
        <f t="shared" si="362"/>
        <v>0</v>
      </c>
      <c r="CE193" t="str">
        <f t="shared" si="363"/>
        <v>0</v>
      </c>
      <c r="CF193" t="str">
        <f t="shared" si="364"/>
        <v>0</v>
      </c>
      <c r="CG193" t="str">
        <f t="shared" si="365"/>
        <v>0</v>
      </c>
      <c r="CH193" t="str">
        <f t="shared" si="366"/>
        <v>0</v>
      </c>
      <c r="CI193" t="str">
        <f t="shared" si="367"/>
        <v>0</v>
      </c>
      <c r="CJ193" t="str">
        <f t="shared" si="368"/>
        <v>0</v>
      </c>
      <c r="CK193" t="str">
        <f t="shared" si="369"/>
        <v>0</v>
      </c>
      <c r="CL193" t="str">
        <f t="shared" si="370"/>
        <v>0</v>
      </c>
      <c r="CM193" t="str">
        <f t="shared" si="371"/>
        <v>0</v>
      </c>
      <c r="CN193" t="str">
        <f t="shared" si="372"/>
        <v>0</v>
      </c>
      <c r="CO193" t="str">
        <f t="shared" si="373"/>
        <v>0</v>
      </c>
      <c r="CP193" t="str">
        <f t="shared" si="374"/>
        <v>0</v>
      </c>
      <c r="CQ193" t="str">
        <f t="shared" si="375"/>
        <v>0</v>
      </c>
      <c r="CR193" t="str">
        <f t="shared" si="376"/>
        <v>0</v>
      </c>
      <c r="CS193" t="str">
        <f t="shared" si="377"/>
        <v>0</v>
      </c>
      <c r="CT193" t="str">
        <f t="shared" si="378"/>
        <v>0</v>
      </c>
      <c r="CU193" t="str">
        <f t="shared" si="379"/>
        <v>0</v>
      </c>
      <c r="CV193" t="str">
        <f t="shared" si="380"/>
        <v>0</v>
      </c>
      <c r="CW193" t="str">
        <f t="shared" si="381"/>
        <v>0</v>
      </c>
      <c r="CX193" t="str">
        <f t="shared" si="382"/>
        <v>0</v>
      </c>
      <c r="CY193" t="str">
        <f t="shared" si="383"/>
        <v>0</v>
      </c>
      <c r="CZ193" t="str">
        <f t="shared" si="384"/>
        <v>0</v>
      </c>
      <c r="DA193" t="str">
        <f t="shared" si="284"/>
        <v>0</v>
      </c>
      <c r="DB193" t="str">
        <f t="shared" si="385"/>
        <v>0</v>
      </c>
      <c r="DC193" t="str">
        <f t="shared" si="386"/>
        <v>0</v>
      </c>
      <c r="DD193" t="str">
        <f t="shared" si="387"/>
        <v>0</v>
      </c>
      <c r="DE193" t="str">
        <f t="shared" si="388"/>
        <v>0</v>
      </c>
      <c r="DF193" t="str">
        <f t="shared" si="389"/>
        <v>0</v>
      </c>
      <c r="DG193" t="str">
        <f t="shared" si="390"/>
        <v>0</v>
      </c>
      <c r="DH193" t="str">
        <f>IF(ISNUMBER(SEARCH("menghindari dorongan fisik,",B193)),"1","0")</f>
        <v>0</v>
      </c>
      <c r="DI193" t="str">
        <f t="shared" si="391"/>
        <v>0</v>
      </c>
      <c r="DJ193" t="str">
        <f t="shared" si="392"/>
        <v>0</v>
      </c>
      <c r="DK193" t="str">
        <f t="shared" si="393"/>
        <v>0</v>
      </c>
      <c r="DL193" t="str">
        <f t="shared" si="394"/>
        <v>0</v>
      </c>
      <c r="DM193" t="str">
        <f t="shared" si="395"/>
        <v>0</v>
      </c>
      <c r="DN193" t="str">
        <f t="shared" si="396"/>
        <v>0</v>
      </c>
      <c r="DO193" t="str">
        <f t="shared" si="397"/>
        <v>0</v>
      </c>
      <c r="DP193" t="str">
        <f t="shared" si="398"/>
        <v>0</v>
      </c>
      <c r="DQ193" t="str">
        <f t="shared" si="399"/>
        <v>0</v>
      </c>
      <c r="DR193" t="str">
        <f t="shared" si="400"/>
        <v>0</v>
      </c>
      <c r="DS193" t="str">
        <f t="shared" si="401"/>
        <v>0</v>
      </c>
      <c r="DT193" t="str">
        <f t="shared" si="402"/>
        <v>0</v>
      </c>
      <c r="DU193" t="str">
        <f t="shared" si="403"/>
        <v>0</v>
      </c>
      <c r="DV193" t="str">
        <f t="shared" si="404"/>
        <v>0</v>
      </c>
      <c r="DW193" t="str">
        <f t="shared" si="405"/>
        <v>0</v>
      </c>
      <c r="DX193" t="str">
        <f t="shared" si="406"/>
        <v>0</v>
      </c>
      <c r="DY193" t="str">
        <f t="shared" si="407"/>
        <v>0</v>
      </c>
      <c r="DZ193" t="str">
        <f t="shared" si="408"/>
        <v>0</v>
      </c>
      <c r="EA193" t="str">
        <f t="shared" si="409"/>
        <v>0</v>
      </c>
      <c r="EB193" t="str">
        <f t="shared" si="410"/>
        <v>0</v>
      </c>
      <c r="EC193" t="str">
        <f t="shared" si="411"/>
        <v>0</v>
      </c>
      <c r="ED193" t="str">
        <f t="shared" si="412"/>
        <v>0</v>
      </c>
      <c r="EE193" t="str">
        <f t="shared" si="413"/>
        <v>0</v>
      </c>
      <c r="EF193" t="str">
        <f t="shared" si="414"/>
        <v>0</v>
      </c>
      <c r="EG193" t="str">
        <f t="shared" si="415"/>
        <v>0</v>
      </c>
      <c r="EH193" t="str">
        <f t="shared" si="416"/>
        <v>0</v>
      </c>
      <c r="EI193" t="str">
        <f t="shared" si="417"/>
        <v>0</v>
      </c>
      <c r="EJ193" t="str">
        <f t="shared" si="418"/>
        <v>0</v>
      </c>
      <c r="EK193" t="str">
        <f t="shared" si="419"/>
        <v>0</v>
      </c>
      <c r="EL193" t="str">
        <f t="shared" si="420"/>
        <v>0</v>
      </c>
      <c r="EM193" t="str">
        <f t="shared" si="421"/>
        <v>0</v>
      </c>
      <c r="EN193" t="str">
        <f t="shared" si="422"/>
        <v>0</v>
      </c>
    </row>
    <row r="194" spans="1:144" ht="39.950000000000003" customHeight="1" x14ac:dyDescent="0.25">
      <c r="A194" t="s">
        <v>327</v>
      </c>
      <c r="C194" t="str">
        <f t="shared" si="423"/>
        <v>0</v>
      </c>
      <c r="D194" t="str">
        <f t="shared" si="285"/>
        <v>0</v>
      </c>
      <c r="E194" t="str">
        <f t="shared" si="286"/>
        <v>0</v>
      </c>
      <c r="F194" t="str">
        <f t="shared" si="287"/>
        <v>0</v>
      </c>
      <c r="G194" t="str">
        <f t="shared" si="288"/>
        <v>0</v>
      </c>
      <c r="H194" t="str">
        <f t="shared" si="289"/>
        <v>0</v>
      </c>
      <c r="I194" t="str">
        <f t="shared" si="290"/>
        <v>0</v>
      </c>
      <c r="J194" t="str">
        <f t="shared" si="291"/>
        <v>0</v>
      </c>
      <c r="K194" t="str">
        <f t="shared" si="292"/>
        <v>0</v>
      </c>
      <c r="L194" t="str">
        <f t="shared" si="293"/>
        <v>0</v>
      </c>
      <c r="M194" t="str">
        <f t="shared" si="294"/>
        <v>0</v>
      </c>
      <c r="N194" t="str">
        <f t="shared" si="295"/>
        <v>0</v>
      </c>
      <c r="O194" t="str">
        <f t="shared" si="296"/>
        <v>0</v>
      </c>
      <c r="P194" t="str">
        <f t="shared" si="297"/>
        <v>0</v>
      </c>
      <c r="Q194" t="str">
        <f t="shared" si="298"/>
        <v>0</v>
      </c>
      <c r="R194" t="str">
        <f t="shared" si="299"/>
        <v>0</v>
      </c>
      <c r="S194" t="str">
        <f t="shared" si="300"/>
        <v>0</v>
      </c>
      <c r="T194" t="str">
        <f t="shared" si="301"/>
        <v>0</v>
      </c>
      <c r="U194" t="str">
        <f t="shared" si="302"/>
        <v>0</v>
      </c>
      <c r="V194" t="str">
        <f t="shared" si="303"/>
        <v>0</v>
      </c>
      <c r="W194" t="str">
        <f t="shared" si="304"/>
        <v>0</v>
      </c>
      <c r="X194" t="str">
        <f t="shared" si="305"/>
        <v>0</v>
      </c>
      <c r="Y194" t="str">
        <f t="shared" si="306"/>
        <v>0</v>
      </c>
      <c r="Z194" t="str">
        <f t="shared" si="307"/>
        <v>0</v>
      </c>
      <c r="AA194" t="str">
        <f t="shared" si="308"/>
        <v>0</v>
      </c>
      <c r="AB194" t="str">
        <f t="shared" si="309"/>
        <v>0</v>
      </c>
      <c r="AC194" t="str">
        <f t="shared" si="310"/>
        <v>0</v>
      </c>
      <c r="AD194" t="str">
        <f t="shared" si="311"/>
        <v>0</v>
      </c>
      <c r="AE194" t="str">
        <f t="shared" si="312"/>
        <v>0</v>
      </c>
      <c r="AF194" t="str">
        <f t="shared" si="313"/>
        <v>0</v>
      </c>
      <c r="AG194" t="str">
        <f t="shared" si="314"/>
        <v>0</v>
      </c>
      <c r="AH194" t="str">
        <f t="shared" si="315"/>
        <v>0</v>
      </c>
      <c r="AI194" t="str">
        <f t="shared" si="316"/>
        <v>0</v>
      </c>
      <c r="AJ194" t="str">
        <f t="shared" si="317"/>
        <v>0</v>
      </c>
      <c r="AK194" t="str">
        <f t="shared" si="318"/>
        <v>0</v>
      </c>
      <c r="AL194" t="str">
        <f t="shared" si="319"/>
        <v>0</v>
      </c>
      <c r="AM194" t="str">
        <f t="shared" si="320"/>
        <v>0</v>
      </c>
      <c r="AN194" t="str">
        <f t="shared" si="321"/>
        <v>0</v>
      </c>
      <c r="AO194" t="str">
        <f t="shared" si="322"/>
        <v>0</v>
      </c>
      <c r="AP194" t="str">
        <f t="shared" si="323"/>
        <v>0</v>
      </c>
      <c r="AQ194" t="str">
        <f t="shared" si="324"/>
        <v>0</v>
      </c>
      <c r="AR194" t="str">
        <f t="shared" si="325"/>
        <v>0</v>
      </c>
      <c r="AS194" t="str">
        <f t="shared" si="326"/>
        <v>0</v>
      </c>
      <c r="AT194" t="str">
        <f t="shared" si="327"/>
        <v>0</v>
      </c>
      <c r="AU194" t="str">
        <f t="shared" si="328"/>
        <v>0</v>
      </c>
      <c r="AV194" t="str">
        <f t="shared" si="329"/>
        <v>0</v>
      </c>
      <c r="AW194" t="str">
        <f t="shared" si="330"/>
        <v>0</v>
      </c>
      <c r="AX194" t="str">
        <f t="shared" si="331"/>
        <v>0</v>
      </c>
      <c r="AY194" t="str">
        <f t="shared" si="332"/>
        <v>0</v>
      </c>
      <c r="AZ194" t="str">
        <f t="shared" si="333"/>
        <v>0</v>
      </c>
      <c r="BA194" t="str">
        <f t="shared" si="334"/>
        <v>0</v>
      </c>
      <c r="BB194" t="str">
        <f t="shared" si="335"/>
        <v>0</v>
      </c>
      <c r="BC194" t="str">
        <f t="shared" si="336"/>
        <v>0</v>
      </c>
      <c r="BD194" t="str">
        <f t="shared" si="337"/>
        <v>0</v>
      </c>
      <c r="BE194" t="str">
        <f t="shared" si="338"/>
        <v>0</v>
      </c>
      <c r="BF194" t="str">
        <f t="shared" si="339"/>
        <v>0</v>
      </c>
      <c r="BG194" t="str">
        <f t="shared" si="340"/>
        <v>0</v>
      </c>
      <c r="BH194" t="str">
        <f t="shared" si="341"/>
        <v>0</v>
      </c>
      <c r="BI194" t="str">
        <f t="shared" si="342"/>
        <v>0</v>
      </c>
      <c r="BJ194" t="str">
        <f t="shared" si="343"/>
        <v>0</v>
      </c>
      <c r="BK194" t="str">
        <f t="shared" si="344"/>
        <v>0</v>
      </c>
      <c r="BL194" t="str">
        <f t="shared" si="345"/>
        <v>0</v>
      </c>
      <c r="BM194" t="str">
        <f t="shared" si="346"/>
        <v>0</v>
      </c>
      <c r="BN194" t="str">
        <f t="shared" si="347"/>
        <v>0</v>
      </c>
      <c r="BO194" t="str">
        <f t="shared" si="348"/>
        <v>0</v>
      </c>
      <c r="BP194" t="str">
        <f t="shared" si="349"/>
        <v>0</v>
      </c>
      <c r="BQ194" t="str">
        <f t="shared" si="350"/>
        <v>0</v>
      </c>
      <c r="BR194" t="str">
        <f t="shared" si="351"/>
        <v>0</v>
      </c>
      <c r="BS194" t="str">
        <f t="shared" si="352"/>
        <v>0</v>
      </c>
      <c r="BT194" t="str">
        <f t="shared" si="353"/>
        <v>0</v>
      </c>
      <c r="BU194" t="str">
        <f t="shared" si="354"/>
        <v>0</v>
      </c>
      <c r="BV194" t="str">
        <f t="shared" si="355"/>
        <v>0</v>
      </c>
      <c r="BW194" t="str">
        <f t="shared" si="356"/>
        <v>0</v>
      </c>
      <c r="BX194" t="str">
        <f t="shared" si="283"/>
        <v>0</v>
      </c>
      <c r="BY194" t="str">
        <f t="shared" si="357"/>
        <v>0</v>
      </c>
      <c r="BZ194" t="str">
        <f t="shared" si="358"/>
        <v>0</v>
      </c>
      <c r="CA194" t="str">
        <f t="shared" si="359"/>
        <v>0</v>
      </c>
      <c r="CB194" t="str">
        <f t="shared" si="360"/>
        <v>0</v>
      </c>
      <c r="CC194" t="str">
        <f t="shared" si="361"/>
        <v>0</v>
      </c>
      <c r="CD194" t="str">
        <f t="shared" si="362"/>
        <v>0</v>
      </c>
      <c r="CE194" t="str">
        <f t="shared" si="363"/>
        <v>0</v>
      </c>
      <c r="CF194" t="str">
        <f t="shared" si="364"/>
        <v>0</v>
      </c>
      <c r="CG194" t="str">
        <f t="shared" si="365"/>
        <v>0</v>
      </c>
      <c r="CH194" t="str">
        <f t="shared" si="366"/>
        <v>0</v>
      </c>
      <c r="CI194" t="str">
        <f t="shared" si="367"/>
        <v>0</v>
      </c>
      <c r="CJ194" t="str">
        <f t="shared" si="368"/>
        <v>0</v>
      </c>
      <c r="CK194" t="str">
        <f t="shared" si="369"/>
        <v>0</v>
      </c>
      <c r="CL194" t="str">
        <f t="shared" si="370"/>
        <v>0</v>
      </c>
      <c r="CM194" t="str">
        <f t="shared" si="371"/>
        <v>0</v>
      </c>
      <c r="CN194" t="str">
        <f t="shared" si="372"/>
        <v>0</v>
      </c>
      <c r="CO194" t="str">
        <f t="shared" si="373"/>
        <v>0</v>
      </c>
      <c r="CP194" t="str">
        <f t="shared" si="374"/>
        <v>0</v>
      </c>
      <c r="CQ194" t="str">
        <f t="shared" si="375"/>
        <v>0</v>
      </c>
      <c r="CR194" t="str">
        <f t="shared" si="376"/>
        <v>0</v>
      </c>
      <c r="CS194" t="str">
        <f t="shared" si="377"/>
        <v>0</v>
      </c>
      <c r="CT194" t="str">
        <f t="shared" si="378"/>
        <v>0</v>
      </c>
      <c r="CU194" t="str">
        <f t="shared" si="379"/>
        <v>0</v>
      </c>
      <c r="CV194" t="str">
        <f t="shared" si="380"/>
        <v>0</v>
      </c>
      <c r="CW194" t="str">
        <f t="shared" si="381"/>
        <v>0</v>
      </c>
      <c r="CX194" t="str">
        <f t="shared" si="382"/>
        <v>0</v>
      </c>
      <c r="CY194" t="str">
        <f t="shared" si="383"/>
        <v>0</v>
      </c>
      <c r="CZ194" t="str">
        <f t="shared" si="384"/>
        <v>0</v>
      </c>
      <c r="DA194" t="str">
        <f t="shared" si="284"/>
        <v>0</v>
      </c>
      <c r="DB194" t="str">
        <f t="shared" si="385"/>
        <v>0</v>
      </c>
      <c r="DC194" t="str">
        <f t="shared" si="386"/>
        <v>0</v>
      </c>
      <c r="DD194" t="str">
        <f t="shared" si="387"/>
        <v>0</v>
      </c>
      <c r="DE194" t="str">
        <f t="shared" si="388"/>
        <v>0</v>
      </c>
      <c r="DF194" t="str">
        <f t="shared" si="389"/>
        <v>0</v>
      </c>
      <c r="DG194" t="str">
        <f t="shared" si="390"/>
        <v>0</v>
      </c>
      <c r="DH194" t="str">
        <f>IF(ISNUMBER(SEARCH("menghindari dorongan fisik,",B194)),"1","0")</f>
        <v>0</v>
      </c>
      <c r="DI194" t="str">
        <f t="shared" si="391"/>
        <v>0</v>
      </c>
      <c r="DJ194" t="str">
        <f t="shared" si="392"/>
        <v>0</v>
      </c>
      <c r="DK194" t="str">
        <f t="shared" si="393"/>
        <v>0</v>
      </c>
      <c r="DL194" t="str">
        <f t="shared" si="394"/>
        <v>0</v>
      </c>
      <c r="DM194" t="str">
        <f t="shared" si="395"/>
        <v>0</v>
      </c>
      <c r="DN194" t="str">
        <f t="shared" si="396"/>
        <v>0</v>
      </c>
      <c r="DO194" t="str">
        <f t="shared" si="397"/>
        <v>0</v>
      </c>
      <c r="DP194" t="str">
        <f t="shared" si="398"/>
        <v>0</v>
      </c>
      <c r="DQ194" t="str">
        <f t="shared" si="399"/>
        <v>0</v>
      </c>
      <c r="DR194" t="str">
        <f t="shared" si="400"/>
        <v>0</v>
      </c>
      <c r="DS194" t="str">
        <f t="shared" si="401"/>
        <v>0</v>
      </c>
      <c r="DT194" t="str">
        <f t="shared" si="402"/>
        <v>0</v>
      </c>
      <c r="DU194" t="str">
        <f t="shared" si="403"/>
        <v>0</v>
      </c>
      <c r="DV194" t="str">
        <f t="shared" si="404"/>
        <v>0</v>
      </c>
      <c r="DW194" t="str">
        <f t="shared" si="405"/>
        <v>0</v>
      </c>
      <c r="DX194" t="str">
        <f t="shared" si="406"/>
        <v>0</v>
      </c>
      <c r="DY194" t="str">
        <f t="shared" si="407"/>
        <v>0</v>
      </c>
      <c r="DZ194" t="str">
        <f t="shared" si="408"/>
        <v>0</v>
      </c>
      <c r="EA194" t="str">
        <f t="shared" si="409"/>
        <v>0</v>
      </c>
      <c r="EB194" t="str">
        <f t="shared" si="410"/>
        <v>0</v>
      </c>
      <c r="EC194" t="str">
        <f t="shared" si="411"/>
        <v>0</v>
      </c>
      <c r="ED194" t="str">
        <f t="shared" si="412"/>
        <v>0</v>
      </c>
      <c r="EE194" t="str">
        <f t="shared" si="413"/>
        <v>0</v>
      </c>
      <c r="EF194" t="str">
        <f t="shared" si="414"/>
        <v>0</v>
      </c>
      <c r="EG194" t="str">
        <f t="shared" si="415"/>
        <v>0</v>
      </c>
      <c r="EH194" t="str">
        <f t="shared" si="416"/>
        <v>0</v>
      </c>
      <c r="EI194" t="str">
        <f t="shared" si="417"/>
        <v>0</v>
      </c>
      <c r="EJ194" t="str">
        <f t="shared" si="418"/>
        <v>0</v>
      </c>
      <c r="EK194" t="str">
        <f t="shared" si="419"/>
        <v>0</v>
      </c>
      <c r="EL194" t="str">
        <f t="shared" si="420"/>
        <v>0</v>
      </c>
      <c r="EM194" t="str">
        <f t="shared" si="421"/>
        <v>0</v>
      </c>
      <c r="EN194" t="str">
        <f t="shared" si="422"/>
        <v>0</v>
      </c>
    </row>
    <row r="195" spans="1:144" ht="39.950000000000003" customHeight="1" x14ac:dyDescent="0.25">
      <c r="A195" t="s">
        <v>328</v>
      </c>
      <c r="C195" t="str">
        <f t="shared" si="423"/>
        <v>0</v>
      </c>
      <c r="D195" t="str">
        <f t="shared" si="285"/>
        <v>0</v>
      </c>
      <c r="E195" t="str">
        <f t="shared" si="286"/>
        <v>0</v>
      </c>
      <c r="F195" t="str">
        <f t="shared" si="287"/>
        <v>0</v>
      </c>
      <c r="G195" t="str">
        <f t="shared" si="288"/>
        <v>0</v>
      </c>
      <c r="H195" t="str">
        <f t="shared" si="289"/>
        <v>0</v>
      </c>
      <c r="I195" t="str">
        <f t="shared" si="290"/>
        <v>0</v>
      </c>
      <c r="J195" t="str">
        <f t="shared" si="291"/>
        <v>0</v>
      </c>
      <c r="K195" t="str">
        <f t="shared" si="292"/>
        <v>0</v>
      </c>
      <c r="L195" t="str">
        <f t="shared" si="293"/>
        <v>0</v>
      </c>
      <c r="M195" t="str">
        <f t="shared" si="294"/>
        <v>0</v>
      </c>
      <c r="N195" t="str">
        <f t="shared" si="295"/>
        <v>0</v>
      </c>
      <c r="O195" t="str">
        <f t="shared" si="296"/>
        <v>0</v>
      </c>
      <c r="P195" t="str">
        <f t="shared" si="297"/>
        <v>0</v>
      </c>
      <c r="Q195" t="str">
        <f t="shared" si="298"/>
        <v>0</v>
      </c>
      <c r="R195" t="str">
        <f t="shared" si="299"/>
        <v>0</v>
      </c>
      <c r="S195" t="str">
        <f t="shared" si="300"/>
        <v>0</v>
      </c>
      <c r="T195" t="str">
        <f t="shared" si="301"/>
        <v>0</v>
      </c>
      <c r="U195" t="str">
        <f t="shared" si="302"/>
        <v>0</v>
      </c>
      <c r="V195" t="str">
        <f t="shared" si="303"/>
        <v>0</v>
      </c>
      <c r="W195" t="str">
        <f t="shared" si="304"/>
        <v>0</v>
      </c>
      <c r="X195" t="str">
        <f t="shared" si="305"/>
        <v>0</v>
      </c>
      <c r="Y195" t="str">
        <f t="shared" si="306"/>
        <v>0</v>
      </c>
      <c r="Z195" t="str">
        <f t="shared" si="307"/>
        <v>0</v>
      </c>
      <c r="AA195" t="str">
        <f t="shared" si="308"/>
        <v>0</v>
      </c>
      <c r="AB195" t="str">
        <f t="shared" si="309"/>
        <v>0</v>
      </c>
      <c r="AC195" t="str">
        <f t="shared" si="310"/>
        <v>0</v>
      </c>
      <c r="AD195" t="str">
        <f t="shared" si="311"/>
        <v>0</v>
      </c>
      <c r="AE195" t="str">
        <f t="shared" si="312"/>
        <v>0</v>
      </c>
      <c r="AF195" t="str">
        <f t="shared" si="313"/>
        <v>0</v>
      </c>
      <c r="AG195" t="str">
        <f t="shared" si="314"/>
        <v>0</v>
      </c>
      <c r="AH195" t="str">
        <f t="shared" si="315"/>
        <v>0</v>
      </c>
      <c r="AI195" t="str">
        <f t="shared" si="316"/>
        <v>0</v>
      </c>
      <c r="AJ195" t="str">
        <f t="shared" si="317"/>
        <v>0</v>
      </c>
      <c r="AK195" t="str">
        <f t="shared" si="318"/>
        <v>0</v>
      </c>
      <c r="AL195" t="str">
        <f t="shared" si="319"/>
        <v>0</v>
      </c>
      <c r="AM195" t="str">
        <f t="shared" si="320"/>
        <v>0</v>
      </c>
      <c r="AN195" t="str">
        <f t="shared" si="321"/>
        <v>0</v>
      </c>
      <c r="AO195" t="str">
        <f t="shared" si="322"/>
        <v>0</v>
      </c>
      <c r="AP195" t="str">
        <f t="shared" si="323"/>
        <v>0</v>
      </c>
      <c r="AQ195" t="str">
        <f t="shared" si="324"/>
        <v>0</v>
      </c>
      <c r="AR195" t="str">
        <f t="shared" si="325"/>
        <v>0</v>
      </c>
      <c r="AS195" t="str">
        <f t="shared" si="326"/>
        <v>0</v>
      </c>
      <c r="AT195" t="str">
        <f t="shared" si="327"/>
        <v>0</v>
      </c>
      <c r="AU195" t="str">
        <f t="shared" si="328"/>
        <v>0</v>
      </c>
      <c r="AV195" t="str">
        <f t="shared" si="329"/>
        <v>0</v>
      </c>
      <c r="AW195" t="str">
        <f t="shared" si="330"/>
        <v>0</v>
      </c>
      <c r="AX195" t="str">
        <f t="shared" si="331"/>
        <v>0</v>
      </c>
      <c r="AY195" t="str">
        <f t="shared" si="332"/>
        <v>0</v>
      </c>
      <c r="AZ195" t="str">
        <f t="shared" si="333"/>
        <v>0</v>
      </c>
      <c r="BA195" t="str">
        <f t="shared" si="334"/>
        <v>0</v>
      </c>
      <c r="BB195" t="str">
        <f t="shared" si="335"/>
        <v>0</v>
      </c>
      <c r="BC195" t="str">
        <f t="shared" si="336"/>
        <v>0</v>
      </c>
      <c r="BD195" t="str">
        <f t="shared" si="337"/>
        <v>0</v>
      </c>
      <c r="BE195" t="str">
        <f t="shared" si="338"/>
        <v>0</v>
      </c>
      <c r="BF195" t="str">
        <f t="shared" si="339"/>
        <v>0</v>
      </c>
      <c r="BG195" t="str">
        <f t="shared" si="340"/>
        <v>0</v>
      </c>
      <c r="BH195" t="str">
        <f t="shared" si="341"/>
        <v>0</v>
      </c>
      <c r="BI195" t="str">
        <f t="shared" si="342"/>
        <v>0</v>
      </c>
      <c r="BJ195" t="str">
        <f t="shared" si="343"/>
        <v>0</v>
      </c>
      <c r="BK195" t="str">
        <f t="shared" si="344"/>
        <v>0</v>
      </c>
      <c r="BL195" t="str">
        <f t="shared" si="345"/>
        <v>0</v>
      </c>
      <c r="BM195" t="str">
        <f t="shared" si="346"/>
        <v>0</v>
      </c>
      <c r="BN195" t="str">
        <f t="shared" si="347"/>
        <v>0</v>
      </c>
      <c r="BO195" t="str">
        <f t="shared" si="348"/>
        <v>0</v>
      </c>
      <c r="BP195" t="str">
        <f t="shared" si="349"/>
        <v>0</v>
      </c>
      <c r="BQ195" t="str">
        <f t="shared" si="350"/>
        <v>0</v>
      </c>
      <c r="BR195" t="str">
        <f t="shared" si="351"/>
        <v>0</v>
      </c>
      <c r="BS195" t="str">
        <f t="shared" si="352"/>
        <v>0</v>
      </c>
      <c r="BT195" t="str">
        <f t="shared" si="353"/>
        <v>0</v>
      </c>
      <c r="BU195" t="str">
        <f t="shared" si="354"/>
        <v>0</v>
      </c>
      <c r="BV195" t="str">
        <f t="shared" si="355"/>
        <v>0</v>
      </c>
      <c r="BW195" t="str">
        <f t="shared" si="356"/>
        <v>0</v>
      </c>
      <c r="BX195" t="str">
        <f t="shared" si="283"/>
        <v>0</v>
      </c>
      <c r="BY195" t="str">
        <f t="shared" si="357"/>
        <v>0</v>
      </c>
      <c r="BZ195" t="str">
        <f t="shared" si="358"/>
        <v>0</v>
      </c>
      <c r="CA195" t="str">
        <f t="shared" si="359"/>
        <v>0</v>
      </c>
      <c r="CB195" t="str">
        <f t="shared" si="360"/>
        <v>0</v>
      </c>
      <c r="CC195" t="str">
        <f t="shared" si="361"/>
        <v>0</v>
      </c>
      <c r="CD195" t="str">
        <f t="shared" si="362"/>
        <v>0</v>
      </c>
      <c r="CE195" t="str">
        <f t="shared" si="363"/>
        <v>0</v>
      </c>
      <c r="CF195" t="str">
        <f t="shared" si="364"/>
        <v>0</v>
      </c>
      <c r="CG195" t="str">
        <f t="shared" si="365"/>
        <v>0</v>
      </c>
      <c r="CH195" t="str">
        <f t="shared" si="366"/>
        <v>0</v>
      </c>
      <c r="CI195" t="str">
        <f t="shared" si="367"/>
        <v>0</v>
      </c>
      <c r="CJ195" t="str">
        <f t="shared" si="368"/>
        <v>0</v>
      </c>
      <c r="CK195" t="str">
        <f t="shared" si="369"/>
        <v>0</v>
      </c>
      <c r="CL195" t="str">
        <f t="shared" si="370"/>
        <v>0</v>
      </c>
      <c r="CM195" t="str">
        <f t="shared" si="371"/>
        <v>0</v>
      </c>
      <c r="CN195" t="str">
        <f t="shared" si="372"/>
        <v>0</v>
      </c>
      <c r="CO195" t="str">
        <f t="shared" si="373"/>
        <v>0</v>
      </c>
      <c r="CP195" t="str">
        <f t="shared" si="374"/>
        <v>0</v>
      </c>
      <c r="CQ195" t="str">
        <f t="shared" si="375"/>
        <v>0</v>
      </c>
      <c r="CR195" t="str">
        <f t="shared" si="376"/>
        <v>0</v>
      </c>
      <c r="CS195" t="str">
        <f t="shared" si="377"/>
        <v>0</v>
      </c>
      <c r="CT195" t="str">
        <f t="shared" si="378"/>
        <v>0</v>
      </c>
      <c r="CU195" t="str">
        <f t="shared" si="379"/>
        <v>0</v>
      </c>
      <c r="CV195" t="str">
        <f t="shared" si="380"/>
        <v>0</v>
      </c>
      <c r="CW195" t="str">
        <f t="shared" si="381"/>
        <v>0</v>
      </c>
      <c r="CX195" t="str">
        <f t="shared" si="382"/>
        <v>0</v>
      </c>
      <c r="CY195" t="str">
        <f t="shared" si="383"/>
        <v>0</v>
      </c>
      <c r="CZ195" t="str">
        <f t="shared" si="384"/>
        <v>0</v>
      </c>
      <c r="DA195" t="str">
        <f t="shared" si="284"/>
        <v>0</v>
      </c>
      <c r="DB195" t="str">
        <f t="shared" si="385"/>
        <v>0</v>
      </c>
      <c r="DC195" t="str">
        <f t="shared" si="386"/>
        <v>0</v>
      </c>
      <c r="DD195" t="str">
        <f t="shared" si="387"/>
        <v>0</v>
      </c>
      <c r="DE195" t="str">
        <f t="shared" si="388"/>
        <v>0</v>
      </c>
      <c r="DF195" t="str">
        <f t="shared" si="389"/>
        <v>0</v>
      </c>
      <c r="DG195" t="str">
        <f t="shared" si="390"/>
        <v>0</v>
      </c>
      <c r="DH195" t="str">
        <f>IF(ISNUMBER(SEARCH("menghindari dorongan fisik,",B195)),"1","0")</f>
        <v>0</v>
      </c>
      <c r="DI195" t="str">
        <f t="shared" si="391"/>
        <v>0</v>
      </c>
      <c r="DJ195" t="str">
        <f t="shared" si="392"/>
        <v>0</v>
      </c>
      <c r="DK195" t="str">
        <f t="shared" si="393"/>
        <v>0</v>
      </c>
      <c r="DL195" t="str">
        <f t="shared" si="394"/>
        <v>0</v>
      </c>
      <c r="DM195" t="str">
        <f t="shared" si="395"/>
        <v>0</v>
      </c>
      <c r="DN195" t="str">
        <f t="shared" si="396"/>
        <v>0</v>
      </c>
      <c r="DO195" t="str">
        <f t="shared" si="397"/>
        <v>0</v>
      </c>
      <c r="DP195" t="str">
        <f t="shared" si="398"/>
        <v>0</v>
      </c>
      <c r="DQ195" t="str">
        <f t="shared" si="399"/>
        <v>0</v>
      </c>
      <c r="DR195" t="str">
        <f t="shared" si="400"/>
        <v>0</v>
      </c>
      <c r="DS195" t="str">
        <f t="shared" si="401"/>
        <v>0</v>
      </c>
      <c r="DT195" t="str">
        <f t="shared" si="402"/>
        <v>0</v>
      </c>
      <c r="DU195" t="str">
        <f t="shared" si="403"/>
        <v>0</v>
      </c>
      <c r="DV195" t="str">
        <f t="shared" si="404"/>
        <v>0</v>
      </c>
      <c r="DW195" t="str">
        <f t="shared" si="405"/>
        <v>0</v>
      </c>
      <c r="DX195" t="str">
        <f t="shared" si="406"/>
        <v>0</v>
      </c>
      <c r="DY195" t="str">
        <f t="shared" si="407"/>
        <v>0</v>
      </c>
      <c r="DZ195" t="str">
        <f t="shared" si="408"/>
        <v>0</v>
      </c>
      <c r="EA195" t="str">
        <f t="shared" si="409"/>
        <v>0</v>
      </c>
      <c r="EB195" t="str">
        <f t="shared" si="410"/>
        <v>0</v>
      </c>
      <c r="EC195" t="str">
        <f t="shared" si="411"/>
        <v>0</v>
      </c>
      <c r="ED195" t="str">
        <f t="shared" si="412"/>
        <v>0</v>
      </c>
      <c r="EE195" t="str">
        <f t="shared" si="413"/>
        <v>0</v>
      </c>
      <c r="EF195" t="str">
        <f t="shared" si="414"/>
        <v>0</v>
      </c>
      <c r="EG195" t="str">
        <f t="shared" si="415"/>
        <v>0</v>
      </c>
      <c r="EH195" t="str">
        <f t="shared" si="416"/>
        <v>0</v>
      </c>
      <c r="EI195" t="str">
        <f t="shared" si="417"/>
        <v>0</v>
      </c>
      <c r="EJ195" t="str">
        <f t="shared" si="418"/>
        <v>0</v>
      </c>
      <c r="EK195" t="str">
        <f t="shared" si="419"/>
        <v>0</v>
      </c>
      <c r="EL195" t="str">
        <f t="shared" si="420"/>
        <v>0</v>
      </c>
      <c r="EM195" t="str">
        <f t="shared" si="421"/>
        <v>0</v>
      </c>
      <c r="EN195" t="str">
        <f t="shared" si="422"/>
        <v>0</v>
      </c>
    </row>
    <row r="196" spans="1:144" ht="39.950000000000003" customHeight="1" x14ac:dyDescent="0.25">
      <c r="A196" t="s">
        <v>329</v>
      </c>
      <c r="C196" t="str">
        <f t="shared" si="423"/>
        <v>0</v>
      </c>
      <c r="D196" t="str">
        <f t="shared" si="285"/>
        <v>0</v>
      </c>
      <c r="E196" t="str">
        <f t="shared" si="286"/>
        <v>0</v>
      </c>
      <c r="F196" t="str">
        <f t="shared" si="287"/>
        <v>0</v>
      </c>
      <c r="G196" t="str">
        <f t="shared" si="288"/>
        <v>0</v>
      </c>
      <c r="H196" t="str">
        <f t="shared" si="289"/>
        <v>0</v>
      </c>
      <c r="I196" t="str">
        <f t="shared" si="290"/>
        <v>0</v>
      </c>
      <c r="J196" t="str">
        <f t="shared" si="291"/>
        <v>0</v>
      </c>
      <c r="K196" t="str">
        <f t="shared" si="292"/>
        <v>0</v>
      </c>
      <c r="L196" t="str">
        <f t="shared" si="293"/>
        <v>0</v>
      </c>
      <c r="M196" t="str">
        <f t="shared" si="294"/>
        <v>0</v>
      </c>
      <c r="N196" t="str">
        <f t="shared" si="295"/>
        <v>0</v>
      </c>
      <c r="O196" t="str">
        <f t="shared" si="296"/>
        <v>0</v>
      </c>
      <c r="P196" t="str">
        <f t="shared" si="297"/>
        <v>0</v>
      </c>
      <c r="Q196" t="str">
        <f t="shared" si="298"/>
        <v>0</v>
      </c>
      <c r="R196" t="str">
        <f t="shared" si="299"/>
        <v>0</v>
      </c>
      <c r="S196" t="str">
        <f t="shared" si="300"/>
        <v>0</v>
      </c>
      <c r="T196" t="str">
        <f t="shared" si="301"/>
        <v>0</v>
      </c>
      <c r="U196" t="str">
        <f t="shared" si="302"/>
        <v>0</v>
      </c>
      <c r="V196" t="str">
        <f t="shared" si="303"/>
        <v>0</v>
      </c>
      <c r="W196" t="str">
        <f t="shared" si="304"/>
        <v>0</v>
      </c>
      <c r="X196" t="str">
        <f t="shared" si="305"/>
        <v>0</v>
      </c>
      <c r="Y196" t="str">
        <f t="shared" si="306"/>
        <v>0</v>
      </c>
      <c r="Z196" t="str">
        <f t="shared" si="307"/>
        <v>0</v>
      </c>
      <c r="AA196" t="str">
        <f t="shared" si="308"/>
        <v>0</v>
      </c>
      <c r="AB196" t="str">
        <f t="shared" si="309"/>
        <v>0</v>
      </c>
      <c r="AC196" t="str">
        <f t="shared" si="310"/>
        <v>0</v>
      </c>
      <c r="AD196" t="str">
        <f t="shared" si="311"/>
        <v>0</v>
      </c>
      <c r="AE196" t="str">
        <f t="shared" si="312"/>
        <v>0</v>
      </c>
      <c r="AF196" t="str">
        <f t="shared" si="313"/>
        <v>0</v>
      </c>
      <c r="AG196" t="str">
        <f t="shared" si="314"/>
        <v>0</v>
      </c>
      <c r="AH196" t="str">
        <f t="shared" si="315"/>
        <v>0</v>
      </c>
      <c r="AI196" t="str">
        <f t="shared" si="316"/>
        <v>0</v>
      </c>
      <c r="AJ196" t="str">
        <f t="shared" si="317"/>
        <v>0</v>
      </c>
      <c r="AK196" t="str">
        <f t="shared" si="318"/>
        <v>0</v>
      </c>
      <c r="AL196" t="str">
        <f t="shared" si="319"/>
        <v>0</v>
      </c>
      <c r="AM196" t="str">
        <f t="shared" si="320"/>
        <v>0</v>
      </c>
      <c r="AN196" t="str">
        <f t="shared" si="321"/>
        <v>0</v>
      </c>
      <c r="AO196" t="str">
        <f t="shared" si="322"/>
        <v>0</v>
      </c>
      <c r="AP196" t="str">
        <f t="shared" si="323"/>
        <v>0</v>
      </c>
      <c r="AQ196" t="str">
        <f t="shared" si="324"/>
        <v>0</v>
      </c>
      <c r="AR196" t="str">
        <f t="shared" si="325"/>
        <v>0</v>
      </c>
      <c r="AS196" t="str">
        <f t="shared" si="326"/>
        <v>0</v>
      </c>
      <c r="AT196" t="str">
        <f t="shared" si="327"/>
        <v>0</v>
      </c>
      <c r="AU196" t="str">
        <f t="shared" si="328"/>
        <v>0</v>
      </c>
      <c r="AV196" t="str">
        <f t="shared" si="329"/>
        <v>0</v>
      </c>
      <c r="AW196" t="str">
        <f t="shared" si="330"/>
        <v>0</v>
      </c>
      <c r="AX196" t="str">
        <f t="shared" si="331"/>
        <v>0</v>
      </c>
      <c r="AY196" t="str">
        <f t="shared" si="332"/>
        <v>0</v>
      </c>
      <c r="AZ196" t="str">
        <f t="shared" si="333"/>
        <v>0</v>
      </c>
      <c r="BA196" t="str">
        <f t="shared" si="334"/>
        <v>0</v>
      </c>
      <c r="BB196" t="str">
        <f t="shared" si="335"/>
        <v>0</v>
      </c>
      <c r="BC196" t="str">
        <f t="shared" si="336"/>
        <v>0</v>
      </c>
      <c r="BD196" t="str">
        <f t="shared" si="337"/>
        <v>0</v>
      </c>
      <c r="BE196" t="str">
        <f t="shared" si="338"/>
        <v>0</v>
      </c>
      <c r="BF196" t="str">
        <f t="shared" si="339"/>
        <v>0</v>
      </c>
      <c r="BG196" t="str">
        <f t="shared" si="340"/>
        <v>0</v>
      </c>
      <c r="BH196" t="str">
        <f t="shared" si="341"/>
        <v>0</v>
      </c>
      <c r="BI196" t="str">
        <f t="shared" si="342"/>
        <v>0</v>
      </c>
      <c r="BJ196" t="str">
        <f t="shared" si="343"/>
        <v>0</v>
      </c>
      <c r="BK196" t="str">
        <f t="shared" si="344"/>
        <v>0</v>
      </c>
      <c r="BL196" t="str">
        <f t="shared" si="345"/>
        <v>0</v>
      </c>
      <c r="BM196" t="str">
        <f t="shared" si="346"/>
        <v>0</v>
      </c>
      <c r="BN196" t="str">
        <f t="shared" si="347"/>
        <v>0</v>
      </c>
      <c r="BO196" t="str">
        <f t="shared" si="348"/>
        <v>0</v>
      </c>
      <c r="BP196" t="str">
        <f t="shared" si="349"/>
        <v>0</v>
      </c>
      <c r="BQ196" t="str">
        <f t="shared" si="350"/>
        <v>0</v>
      </c>
      <c r="BR196" t="str">
        <f t="shared" si="351"/>
        <v>0</v>
      </c>
      <c r="BS196" t="str">
        <f t="shared" si="352"/>
        <v>0</v>
      </c>
      <c r="BT196" t="str">
        <f t="shared" si="353"/>
        <v>0</v>
      </c>
      <c r="BU196" t="str">
        <f t="shared" si="354"/>
        <v>0</v>
      </c>
      <c r="BV196" t="str">
        <f t="shared" si="355"/>
        <v>0</v>
      </c>
      <c r="BW196" t="str">
        <f t="shared" si="356"/>
        <v>0</v>
      </c>
      <c r="BX196" t="str">
        <f t="shared" si="283"/>
        <v>0</v>
      </c>
      <c r="BY196" t="str">
        <f t="shared" si="357"/>
        <v>0</v>
      </c>
      <c r="BZ196" t="str">
        <f t="shared" si="358"/>
        <v>0</v>
      </c>
      <c r="CA196" t="str">
        <f t="shared" si="359"/>
        <v>0</v>
      </c>
      <c r="CB196" t="str">
        <f t="shared" si="360"/>
        <v>0</v>
      </c>
      <c r="CC196" t="str">
        <f t="shared" si="361"/>
        <v>0</v>
      </c>
      <c r="CD196" t="str">
        <f t="shared" si="362"/>
        <v>0</v>
      </c>
      <c r="CE196" t="str">
        <f t="shared" si="363"/>
        <v>0</v>
      </c>
      <c r="CF196" t="str">
        <f t="shared" si="364"/>
        <v>0</v>
      </c>
      <c r="CG196" t="str">
        <f t="shared" si="365"/>
        <v>0</v>
      </c>
      <c r="CH196" t="str">
        <f t="shared" si="366"/>
        <v>0</v>
      </c>
      <c r="CI196" t="str">
        <f t="shared" si="367"/>
        <v>0</v>
      </c>
      <c r="CJ196" t="str">
        <f t="shared" si="368"/>
        <v>0</v>
      </c>
      <c r="CK196" t="str">
        <f t="shared" si="369"/>
        <v>0</v>
      </c>
      <c r="CL196" t="str">
        <f t="shared" si="370"/>
        <v>0</v>
      </c>
      <c r="CM196" t="str">
        <f t="shared" si="371"/>
        <v>0</v>
      </c>
      <c r="CN196" t="str">
        <f t="shared" si="372"/>
        <v>0</v>
      </c>
      <c r="CO196" t="str">
        <f t="shared" si="373"/>
        <v>0</v>
      </c>
      <c r="CP196" t="str">
        <f t="shared" si="374"/>
        <v>0</v>
      </c>
      <c r="CQ196" t="str">
        <f t="shared" si="375"/>
        <v>0</v>
      </c>
      <c r="CR196" t="str">
        <f t="shared" si="376"/>
        <v>0</v>
      </c>
      <c r="CS196" t="str">
        <f t="shared" si="377"/>
        <v>0</v>
      </c>
      <c r="CT196" t="str">
        <f t="shared" si="378"/>
        <v>0</v>
      </c>
      <c r="CU196" t="str">
        <f t="shared" si="379"/>
        <v>0</v>
      </c>
      <c r="CV196" t="str">
        <f t="shared" si="380"/>
        <v>0</v>
      </c>
      <c r="CW196" t="str">
        <f t="shared" si="381"/>
        <v>0</v>
      </c>
      <c r="CX196" t="str">
        <f t="shared" si="382"/>
        <v>0</v>
      </c>
      <c r="CY196" t="str">
        <f t="shared" si="383"/>
        <v>0</v>
      </c>
      <c r="CZ196" t="str">
        <f t="shared" si="384"/>
        <v>0</v>
      </c>
      <c r="DA196" t="str">
        <f t="shared" si="284"/>
        <v>0</v>
      </c>
      <c r="DB196" t="str">
        <f t="shared" si="385"/>
        <v>0</v>
      </c>
      <c r="DC196" t="str">
        <f t="shared" si="386"/>
        <v>0</v>
      </c>
      <c r="DD196" t="str">
        <f t="shared" si="387"/>
        <v>0</v>
      </c>
      <c r="DE196" t="str">
        <f t="shared" si="388"/>
        <v>0</v>
      </c>
      <c r="DF196" t="str">
        <f t="shared" si="389"/>
        <v>0</v>
      </c>
      <c r="DG196" t="str">
        <f t="shared" si="390"/>
        <v>0</v>
      </c>
      <c r="DH196" t="str">
        <f>IF(ISNUMBER(SEARCH("menghindari dorongan fisik,",B196)),"1","0")</f>
        <v>0</v>
      </c>
      <c r="DI196" t="str">
        <f t="shared" si="391"/>
        <v>0</v>
      </c>
      <c r="DJ196" t="str">
        <f t="shared" si="392"/>
        <v>0</v>
      </c>
      <c r="DK196" t="str">
        <f t="shared" si="393"/>
        <v>0</v>
      </c>
      <c r="DL196" t="str">
        <f t="shared" si="394"/>
        <v>0</v>
      </c>
      <c r="DM196" t="str">
        <f t="shared" si="395"/>
        <v>0</v>
      </c>
      <c r="DN196" t="str">
        <f t="shared" si="396"/>
        <v>0</v>
      </c>
      <c r="DO196" t="str">
        <f t="shared" si="397"/>
        <v>0</v>
      </c>
      <c r="DP196" t="str">
        <f t="shared" si="398"/>
        <v>0</v>
      </c>
      <c r="DQ196" t="str">
        <f t="shared" si="399"/>
        <v>0</v>
      </c>
      <c r="DR196" t="str">
        <f t="shared" si="400"/>
        <v>0</v>
      </c>
      <c r="DS196" t="str">
        <f t="shared" si="401"/>
        <v>0</v>
      </c>
      <c r="DT196" t="str">
        <f t="shared" si="402"/>
        <v>0</v>
      </c>
      <c r="DU196" t="str">
        <f t="shared" si="403"/>
        <v>0</v>
      </c>
      <c r="DV196" t="str">
        <f t="shared" si="404"/>
        <v>0</v>
      </c>
      <c r="DW196" t="str">
        <f t="shared" si="405"/>
        <v>0</v>
      </c>
      <c r="DX196" t="str">
        <f t="shared" si="406"/>
        <v>0</v>
      </c>
      <c r="DY196" t="str">
        <f t="shared" si="407"/>
        <v>0</v>
      </c>
      <c r="DZ196" t="str">
        <f t="shared" si="408"/>
        <v>0</v>
      </c>
      <c r="EA196" t="str">
        <f t="shared" si="409"/>
        <v>0</v>
      </c>
      <c r="EB196" t="str">
        <f t="shared" si="410"/>
        <v>0</v>
      </c>
      <c r="EC196" t="str">
        <f t="shared" si="411"/>
        <v>0</v>
      </c>
      <c r="ED196" t="str">
        <f t="shared" si="412"/>
        <v>0</v>
      </c>
      <c r="EE196" t="str">
        <f t="shared" si="413"/>
        <v>0</v>
      </c>
      <c r="EF196" t="str">
        <f t="shared" si="414"/>
        <v>0</v>
      </c>
      <c r="EG196" t="str">
        <f t="shared" si="415"/>
        <v>0</v>
      </c>
      <c r="EH196" t="str">
        <f t="shared" si="416"/>
        <v>0</v>
      </c>
      <c r="EI196" t="str">
        <f t="shared" si="417"/>
        <v>0</v>
      </c>
      <c r="EJ196" t="str">
        <f t="shared" si="418"/>
        <v>0</v>
      </c>
      <c r="EK196" t="str">
        <f t="shared" si="419"/>
        <v>0</v>
      </c>
      <c r="EL196" t="str">
        <f t="shared" si="420"/>
        <v>0</v>
      </c>
      <c r="EM196" t="str">
        <f t="shared" si="421"/>
        <v>0</v>
      </c>
      <c r="EN196" t="str">
        <f t="shared" si="422"/>
        <v>0</v>
      </c>
    </row>
    <row r="197" spans="1:144" ht="39.950000000000003" customHeight="1" x14ac:dyDescent="0.25">
      <c r="A197" t="s">
        <v>330</v>
      </c>
      <c r="C197" t="str">
        <f t="shared" si="423"/>
        <v>0</v>
      </c>
      <c r="D197" t="str">
        <f t="shared" si="285"/>
        <v>0</v>
      </c>
      <c r="E197" t="str">
        <f t="shared" si="286"/>
        <v>0</v>
      </c>
      <c r="F197" t="str">
        <f t="shared" si="287"/>
        <v>0</v>
      </c>
      <c r="G197" t="str">
        <f t="shared" si="288"/>
        <v>0</v>
      </c>
      <c r="H197" t="str">
        <f t="shared" si="289"/>
        <v>0</v>
      </c>
      <c r="I197" t="str">
        <f t="shared" si="290"/>
        <v>0</v>
      </c>
      <c r="J197" t="str">
        <f t="shared" si="291"/>
        <v>0</v>
      </c>
      <c r="K197" t="str">
        <f t="shared" si="292"/>
        <v>0</v>
      </c>
      <c r="L197" t="str">
        <f t="shared" si="293"/>
        <v>0</v>
      </c>
      <c r="M197" t="str">
        <f t="shared" si="294"/>
        <v>0</v>
      </c>
      <c r="N197" t="str">
        <f t="shared" si="295"/>
        <v>0</v>
      </c>
      <c r="O197" t="str">
        <f t="shared" si="296"/>
        <v>0</v>
      </c>
      <c r="P197" t="str">
        <f t="shared" si="297"/>
        <v>0</v>
      </c>
      <c r="Q197" t="str">
        <f t="shared" si="298"/>
        <v>0</v>
      </c>
      <c r="R197" t="str">
        <f t="shared" si="299"/>
        <v>0</v>
      </c>
      <c r="S197" t="str">
        <f t="shared" si="300"/>
        <v>0</v>
      </c>
      <c r="T197" t="str">
        <f t="shared" si="301"/>
        <v>0</v>
      </c>
      <c r="U197" t="str">
        <f t="shared" si="302"/>
        <v>0</v>
      </c>
      <c r="V197" t="str">
        <f t="shared" si="303"/>
        <v>0</v>
      </c>
      <c r="W197" t="str">
        <f t="shared" si="304"/>
        <v>0</v>
      </c>
      <c r="X197" t="str">
        <f t="shared" si="305"/>
        <v>0</v>
      </c>
      <c r="Y197" t="str">
        <f t="shared" si="306"/>
        <v>0</v>
      </c>
      <c r="Z197" t="str">
        <f t="shared" si="307"/>
        <v>0</v>
      </c>
      <c r="AA197" t="str">
        <f t="shared" si="308"/>
        <v>0</v>
      </c>
      <c r="AB197" t="str">
        <f t="shared" si="309"/>
        <v>0</v>
      </c>
      <c r="AC197" t="str">
        <f t="shared" si="310"/>
        <v>0</v>
      </c>
      <c r="AD197" t="str">
        <f t="shared" si="311"/>
        <v>0</v>
      </c>
      <c r="AE197" t="str">
        <f t="shared" si="312"/>
        <v>0</v>
      </c>
      <c r="AF197" t="str">
        <f t="shared" si="313"/>
        <v>0</v>
      </c>
      <c r="AG197" t="str">
        <f t="shared" si="314"/>
        <v>0</v>
      </c>
      <c r="AH197" t="str">
        <f t="shared" si="315"/>
        <v>0</v>
      </c>
      <c r="AI197" t="str">
        <f t="shared" si="316"/>
        <v>0</v>
      </c>
      <c r="AJ197" t="str">
        <f t="shared" si="317"/>
        <v>0</v>
      </c>
      <c r="AK197" t="str">
        <f t="shared" si="318"/>
        <v>0</v>
      </c>
      <c r="AL197" t="str">
        <f t="shared" si="319"/>
        <v>0</v>
      </c>
      <c r="AM197" t="str">
        <f t="shared" si="320"/>
        <v>0</v>
      </c>
      <c r="AN197" t="str">
        <f t="shared" si="321"/>
        <v>0</v>
      </c>
      <c r="AO197" t="str">
        <f t="shared" si="322"/>
        <v>0</v>
      </c>
      <c r="AP197" t="str">
        <f t="shared" si="323"/>
        <v>0</v>
      </c>
      <c r="AQ197" t="str">
        <f t="shared" si="324"/>
        <v>0</v>
      </c>
      <c r="AR197" t="str">
        <f t="shared" si="325"/>
        <v>0</v>
      </c>
      <c r="AS197" t="str">
        <f t="shared" si="326"/>
        <v>0</v>
      </c>
      <c r="AT197" t="str">
        <f t="shared" si="327"/>
        <v>0</v>
      </c>
      <c r="AU197" t="str">
        <f t="shared" si="328"/>
        <v>0</v>
      </c>
      <c r="AV197" t="str">
        <f t="shared" si="329"/>
        <v>0</v>
      </c>
      <c r="AW197" t="str">
        <f t="shared" si="330"/>
        <v>0</v>
      </c>
      <c r="AX197" t="str">
        <f t="shared" si="331"/>
        <v>0</v>
      </c>
      <c r="AY197" t="str">
        <f t="shared" si="332"/>
        <v>0</v>
      </c>
      <c r="AZ197" t="str">
        <f t="shared" si="333"/>
        <v>0</v>
      </c>
      <c r="BA197" t="str">
        <f t="shared" si="334"/>
        <v>0</v>
      </c>
      <c r="BB197" t="str">
        <f t="shared" si="335"/>
        <v>0</v>
      </c>
      <c r="BC197" t="str">
        <f t="shared" si="336"/>
        <v>0</v>
      </c>
      <c r="BD197" t="str">
        <f t="shared" si="337"/>
        <v>0</v>
      </c>
      <c r="BE197" t="str">
        <f t="shared" si="338"/>
        <v>0</v>
      </c>
      <c r="BF197" t="str">
        <f t="shared" si="339"/>
        <v>0</v>
      </c>
      <c r="BG197" t="str">
        <f t="shared" si="340"/>
        <v>0</v>
      </c>
      <c r="BH197" t="str">
        <f t="shared" si="341"/>
        <v>0</v>
      </c>
      <c r="BI197" t="str">
        <f t="shared" si="342"/>
        <v>0</v>
      </c>
      <c r="BJ197" t="str">
        <f t="shared" si="343"/>
        <v>0</v>
      </c>
      <c r="BK197" t="str">
        <f t="shared" si="344"/>
        <v>0</v>
      </c>
      <c r="BL197" t="str">
        <f t="shared" si="345"/>
        <v>0</v>
      </c>
      <c r="BM197" t="str">
        <f t="shared" si="346"/>
        <v>0</v>
      </c>
      <c r="BN197" t="str">
        <f t="shared" si="347"/>
        <v>0</v>
      </c>
      <c r="BO197" t="str">
        <f t="shared" si="348"/>
        <v>0</v>
      </c>
      <c r="BP197" t="str">
        <f t="shared" si="349"/>
        <v>0</v>
      </c>
      <c r="BQ197" t="str">
        <f t="shared" si="350"/>
        <v>0</v>
      </c>
      <c r="BR197" t="str">
        <f t="shared" si="351"/>
        <v>0</v>
      </c>
      <c r="BS197" t="str">
        <f t="shared" si="352"/>
        <v>0</v>
      </c>
      <c r="BT197" t="str">
        <f t="shared" si="353"/>
        <v>0</v>
      </c>
      <c r="BU197" t="str">
        <f t="shared" si="354"/>
        <v>0</v>
      </c>
      <c r="BV197" t="str">
        <f t="shared" si="355"/>
        <v>0</v>
      </c>
      <c r="BW197" t="str">
        <f t="shared" si="356"/>
        <v>0</v>
      </c>
      <c r="BX197" t="str">
        <f t="shared" si="283"/>
        <v>0</v>
      </c>
      <c r="BY197" t="str">
        <f t="shared" si="357"/>
        <v>0</v>
      </c>
      <c r="BZ197" t="str">
        <f t="shared" si="358"/>
        <v>0</v>
      </c>
      <c r="CA197" t="str">
        <f t="shared" si="359"/>
        <v>0</v>
      </c>
      <c r="CB197" t="str">
        <f t="shared" si="360"/>
        <v>0</v>
      </c>
      <c r="CC197" t="str">
        <f t="shared" si="361"/>
        <v>0</v>
      </c>
      <c r="CD197" t="str">
        <f t="shared" si="362"/>
        <v>0</v>
      </c>
      <c r="CE197" t="str">
        <f t="shared" si="363"/>
        <v>0</v>
      </c>
      <c r="CF197" t="str">
        <f t="shared" si="364"/>
        <v>0</v>
      </c>
      <c r="CG197" t="str">
        <f t="shared" si="365"/>
        <v>0</v>
      </c>
      <c r="CH197" t="str">
        <f t="shared" si="366"/>
        <v>0</v>
      </c>
      <c r="CI197" t="str">
        <f t="shared" si="367"/>
        <v>0</v>
      </c>
      <c r="CJ197" t="str">
        <f t="shared" si="368"/>
        <v>0</v>
      </c>
      <c r="CK197" t="str">
        <f t="shared" si="369"/>
        <v>0</v>
      </c>
      <c r="CL197" t="str">
        <f t="shared" si="370"/>
        <v>0</v>
      </c>
      <c r="CM197" t="str">
        <f t="shared" si="371"/>
        <v>0</v>
      </c>
      <c r="CN197" t="str">
        <f t="shared" si="372"/>
        <v>0</v>
      </c>
      <c r="CO197" t="str">
        <f t="shared" si="373"/>
        <v>0</v>
      </c>
      <c r="CP197" t="str">
        <f t="shared" si="374"/>
        <v>0</v>
      </c>
      <c r="CQ197" t="str">
        <f t="shared" si="375"/>
        <v>0</v>
      </c>
      <c r="CR197" t="str">
        <f t="shared" si="376"/>
        <v>0</v>
      </c>
      <c r="CS197" t="str">
        <f t="shared" si="377"/>
        <v>0</v>
      </c>
      <c r="CT197" t="str">
        <f t="shared" si="378"/>
        <v>0</v>
      </c>
      <c r="CU197" t="str">
        <f t="shared" si="379"/>
        <v>0</v>
      </c>
      <c r="CV197" t="str">
        <f t="shared" si="380"/>
        <v>0</v>
      </c>
      <c r="CW197" t="str">
        <f t="shared" si="381"/>
        <v>0</v>
      </c>
      <c r="CX197" t="str">
        <f t="shared" si="382"/>
        <v>0</v>
      </c>
      <c r="CY197" t="str">
        <f t="shared" si="383"/>
        <v>0</v>
      </c>
      <c r="CZ197" t="str">
        <f t="shared" si="384"/>
        <v>0</v>
      </c>
      <c r="DA197" t="str">
        <f t="shared" si="284"/>
        <v>0</v>
      </c>
      <c r="DB197" t="str">
        <f t="shared" si="385"/>
        <v>0</v>
      </c>
      <c r="DC197" t="str">
        <f t="shared" si="386"/>
        <v>0</v>
      </c>
      <c r="DD197" t="str">
        <f t="shared" si="387"/>
        <v>0</v>
      </c>
      <c r="DE197" t="str">
        <f t="shared" si="388"/>
        <v>0</v>
      </c>
      <c r="DF197" t="str">
        <f t="shared" si="389"/>
        <v>0</v>
      </c>
      <c r="DG197" t="str">
        <f t="shared" si="390"/>
        <v>0</v>
      </c>
      <c r="DH197" t="str">
        <f>IF(ISNUMBER(SEARCH("menghindari dorongan fisik,",B197)),"1","0")</f>
        <v>0</v>
      </c>
      <c r="DI197" t="str">
        <f t="shared" si="391"/>
        <v>0</v>
      </c>
      <c r="DJ197" t="str">
        <f t="shared" si="392"/>
        <v>0</v>
      </c>
      <c r="DK197" t="str">
        <f t="shared" si="393"/>
        <v>0</v>
      </c>
      <c r="DL197" t="str">
        <f t="shared" si="394"/>
        <v>0</v>
      </c>
      <c r="DM197" t="str">
        <f t="shared" si="395"/>
        <v>0</v>
      </c>
      <c r="DN197" t="str">
        <f t="shared" si="396"/>
        <v>0</v>
      </c>
      <c r="DO197" t="str">
        <f t="shared" si="397"/>
        <v>0</v>
      </c>
      <c r="DP197" t="str">
        <f t="shared" si="398"/>
        <v>0</v>
      </c>
      <c r="DQ197" t="str">
        <f t="shared" si="399"/>
        <v>0</v>
      </c>
      <c r="DR197" t="str">
        <f t="shared" si="400"/>
        <v>0</v>
      </c>
      <c r="DS197" t="str">
        <f t="shared" si="401"/>
        <v>0</v>
      </c>
      <c r="DT197" t="str">
        <f t="shared" si="402"/>
        <v>0</v>
      </c>
      <c r="DU197" t="str">
        <f t="shared" si="403"/>
        <v>0</v>
      </c>
      <c r="DV197" t="str">
        <f t="shared" si="404"/>
        <v>0</v>
      </c>
      <c r="DW197" t="str">
        <f t="shared" si="405"/>
        <v>0</v>
      </c>
      <c r="DX197" t="str">
        <f t="shared" si="406"/>
        <v>0</v>
      </c>
      <c r="DY197" t="str">
        <f t="shared" si="407"/>
        <v>0</v>
      </c>
      <c r="DZ197" t="str">
        <f t="shared" si="408"/>
        <v>0</v>
      </c>
      <c r="EA197" t="str">
        <f t="shared" si="409"/>
        <v>0</v>
      </c>
      <c r="EB197" t="str">
        <f t="shared" si="410"/>
        <v>0</v>
      </c>
      <c r="EC197" t="str">
        <f t="shared" si="411"/>
        <v>0</v>
      </c>
      <c r="ED197" t="str">
        <f t="shared" si="412"/>
        <v>0</v>
      </c>
      <c r="EE197" t="str">
        <f t="shared" si="413"/>
        <v>0</v>
      </c>
      <c r="EF197" t="str">
        <f t="shared" si="414"/>
        <v>0</v>
      </c>
      <c r="EG197" t="str">
        <f t="shared" si="415"/>
        <v>0</v>
      </c>
      <c r="EH197" t="str">
        <f t="shared" si="416"/>
        <v>0</v>
      </c>
      <c r="EI197" t="str">
        <f t="shared" si="417"/>
        <v>0</v>
      </c>
      <c r="EJ197" t="str">
        <f t="shared" si="418"/>
        <v>0</v>
      </c>
      <c r="EK197" t="str">
        <f t="shared" si="419"/>
        <v>0</v>
      </c>
      <c r="EL197" t="str">
        <f t="shared" si="420"/>
        <v>0</v>
      </c>
      <c r="EM197" t="str">
        <f t="shared" si="421"/>
        <v>0</v>
      </c>
      <c r="EN197" t="str">
        <f t="shared" si="422"/>
        <v>0</v>
      </c>
    </row>
    <row r="198" spans="1:144" ht="39.950000000000003" customHeight="1" x14ac:dyDescent="0.25">
      <c r="A198" t="s">
        <v>331</v>
      </c>
      <c r="C198" t="str">
        <f t="shared" si="423"/>
        <v>0</v>
      </c>
      <c r="D198" t="str">
        <f t="shared" si="285"/>
        <v>0</v>
      </c>
      <c r="E198" t="str">
        <f t="shared" si="286"/>
        <v>0</v>
      </c>
      <c r="F198" t="str">
        <f t="shared" si="287"/>
        <v>0</v>
      </c>
      <c r="G198" t="str">
        <f t="shared" si="288"/>
        <v>0</v>
      </c>
      <c r="H198" t="str">
        <f t="shared" si="289"/>
        <v>0</v>
      </c>
      <c r="I198" t="str">
        <f t="shared" si="290"/>
        <v>0</v>
      </c>
      <c r="J198" t="str">
        <f t="shared" si="291"/>
        <v>0</v>
      </c>
      <c r="K198" t="str">
        <f t="shared" si="292"/>
        <v>0</v>
      </c>
      <c r="L198" t="str">
        <f t="shared" si="293"/>
        <v>0</v>
      </c>
      <c r="M198" t="str">
        <f t="shared" si="294"/>
        <v>0</v>
      </c>
      <c r="N198" t="str">
        <f t="shared" si="295"/>
        <v>0</v>
      </c>
      <c r="O198" t="str">
        <f t="shared" si="296"/>
        <v>0</v>
      </c>
      <c r="P198" t="str">
        <f t="shared" si="297"/>
        <v>0</v>
      </c>
      <c r="Q198" t="str">
        <f t="shared" si="298"/>
        <v>0</v>
      </c>
      <c r="R198" t="str">
        <f t="shared" si="299"/>
        <v>0</v>
      </c>
      <c r="S198" t="str">
        <f t="shared" si="300"/>
        <v>0</v>
      </c>
      <c r="T198" t="str">
        <f t="shared" si="301"/>
        <v>0</v>
      </c>
      <c r="U198" t="str">
        <f t="shared" si="302"/>
        <v>0</v>
      </c>
      <c r="V198" t="str">
        <f t="shared" si="303"/>
        <v>0</v>
      </c>
      <c r="W198" t="str">
        <f t="shared" si="304"/>
        <v>0</v>
      </c>
      <c r="X198" t="str">
        <f t="shared" si="305"/>
        <v>0</v>
      </c>
      <c r="Y198" t="str">
        <f t="shared" si="306"/>
        <v>0</v>
      </c>
      <c r="Z198" t="str">
        <f t="shared" si="307"/>
        <v>0</v>
      </c>
      <c r="AA198" t="str">
        <f t="shared" si="308"/>
        <v>0</v>
      </c>
      <c r="AB198" t="str">
        <f t="shared" si="309"/>
        <v>0</v>
      </c>
      <c r="AC198" t="str">
        <f t="shared" si="310"/>
        <v>0</v>
      </c>
      <c r="AD198" t="str">
        <f t="shared" si="311"/>
        <v>0</v>
      </c>
      <c r="AE198" t="str">
        <f t="shared" si="312"/>
        <v>0</v>
      </c>
      <c r="AF198" t="str">
        <f t="shared" si="313"/>
        <v>0</v>
      </c>
      <c r="AG198" t="str">
        <f t="shared" si="314"/>
        <v>0</v>
      </c>
      <c r="AH198" t="str">
        <f t="shared" si="315"/>
        <v>0</v>
      </c>
      <c r="AI198" t="str">
        <f t="shared" si="316"/>
        <v>0</v>
      </c>
      <c r="AJ198" t="str">
        <f t="shared" si="317"/>
        <v>0</v>
      </c>
      <c r="AK198" t="str">
        <f t="shared" si="318"/>
        <v>0</v>
      </c>
      <c r="AL198" t="str">
        <f t="shared" si="319"/>
        <v>0</v>
      </c>
      <c r="AM198" t="str">
        <f t="shared" si="320"/>
        <v>0</v>
      </c>
      <c r="AN198" t="str">
        <f t="shared" si="321"/>
        <v>0</v>
      </c>
      <c r="AO198" t="str">
        <f t="shared" si="322"/>
        <v>0</v>
      </c>
      <c r="AP198" t="str">
        <f t="shared" si="323"/>
        <v>0</v>
      </c>
      <c r="AQ198" t="str">
        <f t="shared" si="324"/>
        <v>0</v>
      </c>
      <c r="AR198" t="str">
        <f t="shared" si="325"/>
        <v>0</v>
      </c>
      <c r="AS198" t="str">
        <f t="shared" si="326"/>
        <v>0</v>
      </c>
      <c r="AT198" t="str">
        <f t="shared" si="327"/>
        <v>0</v>
      </c>
      <c r="AU198" t="str">
        <f t="shared" si="328"/>
        <v>0</v>
      </c>
      <c r="AV198" t="str">
        <f t="shared" si="329"/>
        <v>0</v>
      </c>
      <c r="AW198" t="str">
        <f t="shared" si="330"/>
        <v>0</v>
      </c>
      <c r="AX198" t="str">
        <f t="shared" si="331"/>
        <v>0</v>
      </c>
      <c r="AY198" t="str">
        <f t="shared" si="332"/>
        <v>0</v>
      </c>
      <c r="AZ198" t="str">
        <f t="shared" si="333"/>
        <v>0</v>
      </c>
      <c r="BA198" t="str">
        <f t="shared" si="334"/>
        <v>0</v>
      </c>
      <c r="BB198" t="str">
        <f t="shared" si="335"/>
        <v>0</v>
      </c>
      <c r="BC198" t="str">
        <f t="shared" si="336"/>
        <v>0</v>
      </c>
      <c r="BD198" t="str">
        <f t="shared" si="337"/>
        <v>0</v>
      </c>
      <c r="BE198" t="str">
        <f t="shared" si="338"/>
        <v>0</v>
      </c>
      <c r="BF198" t="str">
        <f t="shared" si="339"/>
        <v>0</v>
      </c>
      <c r="BG198" t="str">
        <f t="shared" si="340"/>
        <v>0</v>
      </c>
      <c r="BH198" t="str">
        <f t="shared" si="341"/>
        <v>0</v>
      </c>
      <c r="BI198" t="str">
        <f t="shared" si="342"/>
        <v>0</v>
      </c>
      <c r="BJ198" t="str">
        <f t="shared" si="343"/>
        <v>0</v>
      </c>
      <c r="BK198" t="str">
        <f t="shared" si="344"/>
        <v>0</v>
      </c>
      <c r="BL198" t="str">
        <f t="shared" si="345"/>
        <v>0</v>
      </c>
      <c r="BM198" t="str">
        <f t="shared" si="346"/>
        <v>0</v>
      </c>
      <c r="BN198" t="str">
        <f t="shared" si="347"/>
        <v>0</v>
      </c>
      <c r="BO198" t="str">
        <f t="shared" si="348"/>
        <v>0</v>
      </c>
      <c r="BP198" t="str">
        <f t="shared" si="349"/>
        <v>0</v>
      </c>
      <c r="BQ198" t="str">
        <f t="shared" si="350"/>
        <v>0</v>
      </c>
      <c r="BR198" t="str">
        <f t="shared" si="351"/>
        <v>0</v>
      </c>
      <c r="BS198" t="str">
        <f t="shared" si="352"/>
        <v>0</v>
      </c>
      <c r="BT198" t="str">
        <f t="shared" si="353"/>
        <v>0</v>
      </c>
      <c r="BU198" t="str">
        <f t="shared" si="354"/>
        <v>0</v>
      </c>
      <c r="BV198" t="str">
        <f t="shared" si="355"/>
        <v>0</v>
      </c>
      <c r="BW198" t="str">
        <f t="shared" si="356"/>
        <v>0</v>
      </c>
      <c r="BX198" t="str">
        <f t="shared" si="283"/>
        <v>0</v>
      </c>
      <c r="BY198" t="str">
        <f t="shared" si="357"/>
        <v>0</v>
      </c>
      <c r="BZ198" t="str">
        <f t="shared" si="358"/>
        <v>0</v>
      </c>
      <c r="CA198" t="str">
        <f t="shared" si="359"/>
        <v>0</v>
      </c>
      <c r="CB198" t="str">
        <f t="shared" si="360"/>
        <v>0</v>
      </c>
      <c r="CC198" t="str">
        <f t="shared" si="361"/>
        <v>0</v>
      </c>
      <c r="CD198" t="str">
        <f t="shared" si="362"/>
        <v>0</v>
      </c>
      <c r="CE198" t="str">
        <f t="shared" si="363"/>
        <v>0</v>
      </c>
      <c r="CF198" t="str">
        <f t="shared" si="364"/>
        <v>0</v>
      </c>
      <c r="CG198" t="str">
        <f t="shared" si="365"/>
        <v>0</v>
      </c>
      <c r="CH198" t="str">
        <f t="shared" si="366"/>
        <v>0</v>
      </c>
      <c r="CI198" t="str">
        <f t="shared" si="367"/>
        <v>0</v>
      </c>
      <c r="CJ198" t="str">
        <f t="shared" si="368"/>
        <v>0</v>
      </c>
      <c r="CK198" t="str">
        <f t="shared" si="369"/>
        <v>0</v>
      </c>
      <c r="CL198" t="str">
        <f t="shared" si="370"/>
        <v>0</v>
      </c>
      <c r="CM198" t="str">
        <f t="shared" si="371"/>
        <v>0</v>
      </c>
      <c r="CN198" t="str">
        <f t="shared" si="372"/>
        <v>0</v>
      </c>
      <c r="CO198" t="str">
        <f t="shared" si="373"/>
        <v>0</v>
      </c>
      <c r="CP198" t="str">
        <f t="shared" si="374"/>
        <v>0</v>
      </c>
      <c r="CQ198" t="str">
        <f t="shared" si="375"/>
        <v>0</v>
      </c>
      <c r="CR198" t="str">
        <f t="shared" si="376"/>
        <v>0</v>
      </c>
      <c r="CS198" t="str">
        <f t="shared" si="377"/>
        <v>0</v>
      </c>
      <c r="CT198" t="str">
        <f t="shared" si="378"/>
        <v>0</v>
      </c>
      <c r="CU198" t="str">
        <f t="shared" si="379"/>
        <v>0</v>
      </c>
      <c r="CV198" t="str">
        <f t="shared" si="380"/>
        <v>0</v>
      </c>
      <c r="CW198" t="str">
        <f t="shared" si="381"/>
        <v>0</v>
      </c>
      <c r="CX198" t="str">
        <f t="shared" si="382"/>
        <v>0</v>
      </c>
      <c r="CY198" t="str">
        <f t="shared" si="383"/>
        <v>0</v>
      </c>
      <c r="CZ198" t="str">
        <f t="shared" si="384"/>
        <v>0</v>
      </c>
      <c r="DA198" t="str">
        <f t="shared" si="284"/>
        <v>0</v>
      </c>
      <c r="DB198" t="str">
        <f t="shared" si="385"/>
        <v>0</v>
      </c>
      <c r="DC198" t="str">
        <f t="shared" si="386"/>
        <v>0</v>
      </c>
      <c r="DD198" t="str">
        <f t="shared" si="387"/>
        <v>0</v>
      </c>
      <c r="DE198" t="str">
        <f t="shared" si="388"/>
        <v>0</v>
      </c>
      <c r="DF198" t="str">
        <f t="shared" si="389"/>
        <v>0</v>
      </c>
      <c r="DG198" t="str">
        <f t="shared" si="390"/>
        <v>0</v>
      </c>
      <c r="DH198" t="str">
        <f>IF(ISNUMBER(SEARCH("menghindari dorongan fisik,",B198)),"1","0")</f>
        <v>0</v>
      </c>
      <c r="DI198" t="str">
        <f t="shared" si="391"/>
        <v>0</v>
      </c>
      <c r="DJ198" t="str">
        <f t="shared" si="392"/>
        <v>0</v>
      </c>
      <c r="DK198" t="str">
        <f t="shared" si="393"/>
        <v>0</v>
      </c>
      <c r="DL198" t="str">
        <f t="shared" si="394"/>
        <v>0</v>
      </c>
      <c r="DM198" t="str">
        <f t="shared" si="395"/>
        <v>0</v>
      </c>
      <c r="DN198" t="str">
        <f t="shared" si="396"/>
        <v>0</v>
      </c>
      <c r="DO198" t="str">
        <f t="shared" si="397"/>
        <v>0</v>
      </c>
      <c r="DP198" t="str">
        <f t="shared" si="398"/>
        <v>0</v>
      </c>
      <c r="DQ198" t="str">
        <f t="shared" si="399"/>
        <v>0</v>
      </c>
      <c r="DR198" t="str">
        <f t="shared" si="400"/>
        <v>0</v>
      </c>
      <c r="DS198" t="str">
        <f t="shared" si="401"/>
        <v>0</v>
      </c>
      <c r="DT198" t="str">
        <f t="shared" si="402"/>
        <v>0</v>
      </c>
      <c r="DU198" t="str">
        <f t="shared" si="403"/>
        <v>0</v>
      </c>
      <c r="DV198" t="str">
        <f t="shared" si="404"/>
        <v>0</v>
      </c>
      <c r="DW198" t="str">
        <f t="shared" si="405"/>
        <v>0</v>
      </c>
      <c r="DX198" t="str">
        <f t="shared" si="406"/>
        <v>0</v>
      </c>
      <c r="DY198" t="str">
        <f t="shared" si="407"/>
        <v>0</v>
      </c>
      <c r="DZ198" t="str">
        <f t="shared" si="408"/>
        <v>0</v>
      </c>
      <c r="EA198" t="str">
        <f t="shared" si="409"/>
        <v>0</v>
      </c>
      <c r="EB198" t="str">
        <f t="shared" si="410"/>
        <v>0</v>
      </c>
      <c r="EC198" t="str">
        <f t="shared" si="411"/>
        <v>0</v>
      </c>
      <c r="ED198" t="str">
        <f t="shared" si="412"/>
        <v>0</v>
      </c>
      <c r="EE198" t="str">
        <f t="shared" si="413"/>
        <v>0</v>
      </c>
      <c r="EF198" t="str">
        <f t="shared" si="414"/>
        <v>0</v>
      </c>
      <c r="EG198" t="str">
        <f t="shared" si="415"/>
        <v>0</v>
      </c>
      <c r="EH198" t="str">
        <f t="shared" si="416"/>
        <v>0</v>
      </c>
      <c r="EI198" t="str">
        <f t="shared" si="417"/>
        <v>0</v>
      </c>
      <c r="EJ198" t="str">
        <f t="shared" si="418"/>
        <v>0</v>
      </c>
      <c r="EK198" t="str">
        <f t="shared" si="419"/>
        <v>0</v>
      </c>
      <c r="EL198" t="str">
        <f t="shared" si="420"/>
        <v>0</v>
      </c>
      <c r="EM198" t="str">
        <f t="shared" si="421"/>
        <v>0</v>
      </c>
      <c r="EN198" t="str">
        <f t="shared" si="422"/>
        <v>0</v>
      </c>
    </row>
    <row r="199" spans="1:144" ht="39.950000000000003" customHeight="1" x14ac:dyDescent="0.25">
      <c r="A199" t="s">
        <v>332</v>
      </c>
      <c r="C199" t="str">
        <f t="shared" si="423"/>
        <v>0</v>
      </c>
      <c r="D199" t="str">
        <f t="shared" si="285"/>
        <v>0</v>
      </c>
      <c r="E199" t="str">
        <f t="shared" si="286"/>
        <v>0</v>
      </c>
      <c r="F199" t="str">
        <f t="shared" si="287"/>
        <v>0</v>
      </c>
      <c r="G199" t="str">
        <f t="shared" si="288"/>
        <v>0</v>
      </c>
      <c r="H199" t="str">
        <f t="shared" si="289"/>
        <v>0</v>
      </c>
      <c r="I199" t="str">
        <f t="shared" si="290"/>
        <v>0</v>
      </c>
      <c r="J199" t="str">
        <f t="shared" si="291"/>
        <v>0</v>
      </c>
      <c r="K199" t="str">
        <f t="shared" si="292"/>
        <v>0</v>
      </c>
      <c r="L199" t="str">
        <f t="shared" si="293"/>
        <v>0</v>
      </c>
      <c r="M199" t="str">
        <f t="shared" si="294"/>
        <v>0</v>
      </c>
      <c r="N199" t="str">
        <f t="shared" si="295"/>
        <v>0</v>
      </c>
      <c r="O199" t="str">
        <f t="shared" si="296"/>
        <v>0</v>
      </c>
      <c r="P199" t="str">
        <f t="shared" si="297"/>
        <v>0</v>
      </c>
      <c r="Q199" t="str">
        <f t="shared" si="298"/>
        <v>0</v>
      </c>
      <c r="R199" t="str">
        <f t="shared" si="299"/>
        <v>0</v>
      </c>
      <c r="S199" t="str">
        <f t="shared" si="300"/>
        <v>0</v>
      </c>
      <c r="T199" t="str">
        <f t="shared" si="301"/>
        <v>0</v>
      </c>
      <c r="U199" t="str">
        <f t="shared" si="302"/>
        <v>0</v>
      </c>
      <c r="V199" t="str">
        <f t="shared" si="303"/>
        <v>0</v>
      </c>
      <c r="W199" t="str">
        <f t="shared" si="304"/>
        <v>0</v>
      </c>
      <c r="X199" t="str">
        <f t="shared" si="305"/>
        <v>0</v>
      </c>
      <c r="Y199" t="str">
        <f t="shared" si="306"/>
        <v>0</v>
      </c>
      <c r="Z199" t="str">
        <f t="shared" si="307"/>
        <v>0</v>
      </c>
      <c r="AA199" t="str">
        <f t="shared" si="308"/>
        <v>0</v>
      </c>
      <c r="AB199" t="str">
        <f t="shared" si="309"/>
        <v>0</v>
      </c>
      <c r="AC199" t="str">
        <f t="shared" si="310"/>
        <v>0</v>
      </c>
      <c r="AD199" t="str">
        <f t="shared" si="311"/>
        <v>0</v>
      </c>
      <c r="AE199" t="str">
        <f t="shared" si="312"/>
        <v>0</v>
      </c>
      <c r="AF199" t="str">
        <f t="shared" si="313"/>
        <v>0</v>
      </c>
      <c r="AG199" t="str">
        <f t="shared" si="314"/>
        <v>0</v>
      </c>
      <c r="AH199" t="str">
        <f t="shared" si="315"/>
        <v>0</v>
      </c>
      <c r="AI199" t="str">
        <f t="shared" si="316"/>
        <v>0</v>
      </c>
      <c r="AJ199" t="str">
        <f t="shared" si="317"/>
        <v>0</v>
      </c>
      <c r="AK199" t="str">
        <f t="shared" si="318"/>
        <v>0</v>
      </c>
      <c r="AL199" t="str">
        <f t="shared" si="319"/>
        <v>0</v>
      </c>
      <c r="AM199" t="str">
        <f t="shared" si="320"/>
        <v>0</v>
      </c>
      <c r="AN199" t="str">
        <f t="shared" si="321"/>
        <v>0</v>
      </c>
      <c r="AO199" t="str">
        <f t="shared" si="322"/>
        <v>0</v>
      </c>
      <c r="AP199" t="str">
        <f t="shared" si="323"/>
        <v>0</v>
      </c>
      <c r="AQ199" t="str">
        <f t="shared" si="324"/>
        <v>0</v>
      </c>
      <c r="AR199" t="str">
        <f t="shared" si="325"/>
        <v>0</v>
      </c>
      <c r="AS199" t="str">
        <f t="shared" si="326"/>
        <v>0</v>
      </c>
      <c r="AT199" t="str">
        <f t="shared" si="327"/>
        <v>0</v>
      </c>
      <c r="AU199" t="str">
        <f t="shared" si="328"/>
        <v>0</v>
      </c>
      <c r="AV199" t="str">
        <f t="shared" si="329"/>
        <v>0</v>
      </c>
      <c r="AW199" t="str">
        <f t="shared" si="330"/>
        <v>0</v>
      </c>
      <c r="AX199" t="str">
        <f t="shared" si="331"/>
        <v>0</v>
      </c>
      <c r="AY199" t="str">
        <f t="shared" si="332"/>
        <v>0</v>
      </c>
      <c r="AZ199" t="str">
        <f t="shared" si="333"/>
        <v>0</v>
      </c>
      <c r="BA199" t="str">
        <f t="shared" si="334"/>
        <v>0</v>
      </c>
      <c r="BB199" t="str">
        <f t="shared" si="335"/>
        <v>0</v>
      </c>
      <c r="BC199" t="str">
        <f t="shared" si="336"/>
        <v>0</v>
      </c>
      <c r="BD199" t="str">
        <f t="shared" si="337"/>
        <v>0</v>
      </c>
      <c r="BE199" t="str">
        <f t="shared" si="338"/>
        <v>0</v>
      </c>
      <c r="BF199" t="str">
        <f t="shared" si="339"/>
        <v>0</v>
      </c>
      <c r="BG199" t="str">
        <f t="shared" si="340"/>
        <v>0</v>
      </c>
      <c r="BH199" t="str">
        <f t="shared" si="341"/>
        <v>0</v>
      </c>
      <c r="BI199" t="str">
        <f t="shared" si="342"/>
        <v>0</v>
      </c>
      <c r="BJ199" t="str">
        <f t="shared" si="343"/>
        <v>0</v>
      </c>
      <c r="BK199" t="str">
        <f t="shared" si="344"/>
        <v>0</v>
      </c>
      <c r="BL199" t="str">
        <f t="shared" si="345"/>
        <v>0</v>
      </c>
      <c r="BM199" t="str">
        <f t="shared" si="346"/>
        <v>0</v>
      </c>
      <c r="BN199" t="str">
        <f t="shared" si="347"/>
        <v>0</v>
      </c>
      <c r="BO199" t="str">
        <f t="shared" si="348"/>
        <v>0</v>
      </c>
      <c r="BP199" t="str">
        <f t="shared" si="349"/>
        <v>0</v>
      </c>
      <c r="BQ199" t="str">
        <f t="shared" si="350"/>
        <v>0</v>
      </c>
      <c r="BR199" t="str">
        <f t="shared" si="351"/>
        <v>0</v>
      </c>
      <c r="BS199" t="str">
        <f t="shared" si="352"/>
        <v>0</v>
      </c>
      <c r="BT199" t="str">
        <f t="shared" si="353"/>
        <v>0</v>
      </c>
      <c r="BU199" t="str">
        <f t="shared" si="354"/>
        <v>0</v>
      </c>
      <c r="BV199" t="str">
        <f t="shared" si="355"/>
        <v>0</v>
      </c>
      <c r="BW199" t="str">
        <f t="shared" si="356"/>
        <v>0</v>
      </c>
      <c r="BX199" t="str">
        <f t="shared" si="283"/>
        <v>0</v>
      </c>
      <c r="BY199" t="str">
        <f t="shared" si="357"/>
        <v>0</v>
      </c>
      <c r="BZ199" t="str">
        <f t="shared" si="358"/>
        <v>0</v>
      </c>
      <c r="CA199" t="str">
        <f t="shared" si="359"/>
        <v>0</v>
      </c>
      <c r="CB199" t="str">
        <f t="shared" si="360"/>
        <v>0</v>
      </c>
      <c r="CC199" t="str">
        <f t="shared" si="361"/>
        <v>0</v>
      </c>
      <c r="CD199" t="str">
        <f t="shared" si="362"/>
        <v>0</v>
      </c>
      <c r="CE199" t="str">
        <f t="shared" si="363"/>
        <v>0</v>
      </c>
      <c r="CF199" t="str">
        <f t="shared" si="364"/>
        <v>0</v>
      </c>
      <c r="CG199" t="str">
        <f t="shared" si="365"/>
        <v>0</v>
      </c>
      <c r="CH199" t="str">
        <f t="shared" si="366"/>
        <v>0</v>
      </c>
      <c r="CI199" t="str">
        <f t="shared" si="367"/>
        <v>0</v>
      </c>
      <c r="CJ199" t="str">
        <f t="shared" si="368"/>
        <v>0</v>
      </c>
      <c r="CK199" t="str">
        <f t="shared" si="369"/>
        <v>0</v>
      </c>
      <c r="CL199" t="str">
        <f t="shared" si="370"/>
        <v>0</v>
      </c>
      <c r="CM199" t="str">
        <f t="shared" si="371"/>
        <v>0</v>
      </c>
      <c r="CN199" t="str">
        <f t="shared" si="372"/>
        <v>0</v>
      </c>
      <c r="CO199" t="str">
        <f t="shared" si="373"/>
        <v>0</v>
      </c>
      <c r="CP199" t="str">
        <f t="shared" si="374"/>
        <v>0</v>
      </c>
      <c r="CQ199" t="str">
        <f t="shared" si="375"/>
        <v>0</v>
      </c>
      <c r="CR199" t="str">
        <f t="shared" si="376"/>
        <v>0</v>
      </c>
      <c r="CS199" t="str">
        <f t="shared" si="377"/>
        <v>0</v>
      </c>
      <c r="CT199" t="str">
        <f t="shared" si="378"/>
        <v>0</v>
      </c>
      <c r="CU199" t="str">
        <f t="shared" si="379"/>
        <v>0</v>
      </c>
      <c r="CV199" t="str">
        <f t="shared" si="380"/>
        <v>0</v>
      </c>
      <c r="CW199" t="str">
        <f t="shared" si="381"/>
        <v>0</v>
      </c>
      <c r="CX199" t="str">
        <f t="shared" si="382"/>
        <v>0</v>
      </c>
      <c r="CY199" t="str">
        <f t="shared" si="383"/>
        <v>0</v>
      </c>
      <c r="CZ199" t="str">
        <f t="shared" si="384"/>
        <v>0</v>
      </c>
      <c r="DA199" t="str">
        <f t="shared" si="284"/>
        <v>0</v>
      </c>
      <c r="DB199" t="str">
        <f t="shared" si="385"/>
        <v>0</v>
      </c>
      <c r="DC199" t="str">
        <f t="shared" si="386"/>
        <v>0</v>
      </c>
      <c r="DD199" t="str">
        <f t="shared" si="387"/>
        <v>0</v>
      </c>
      <c r="DE199" t="str">
        <f t="shared" si="388"/>
        <v>0</v>
      </c>
      <c r="DF199" t="str">
        <f t="shared" si="389"/>
        <v>0</v>
      </c>
      <c r="DG199" t="str">
        <f t="shared" si="390"/>
        <v>0</v>
      </c>
      <c r="DH199" t="str">
        <f>IF(ISNUMBER(SEARCH("menghindari dorongan fisik,",B199)),"1","0")</f>
        <v>0</v>
      </c>
      <c r="DI199" t="str">
        <f t="shared" si="391"/>
        <v>0</v>
      </c>
      <c r="DJ199" t="str">
        <f t="shared" si="392"/>
        <v>0</v>
      </c>
      <c r="DK199" t="str">
        <f t="shared" si="393"/>
        <v>0</v>
      </c>
      <c r="DL199" t="str">
        <f t="shared" si="394"/>
        <v>0</v>
      </c>
      <c r="DM199" t="str">
        <f t="shared" si="395"/>
        <v>0</v>
      </c>
      <c r="DN199" t="str">
        <f t="shared" si="396"/>
        <v>0</v>
      </c>
      <c r="DO199" t="str">
        <f t="shared" si="397"/>
        <v>0</v>
      </c>
      <c r="DP199" t="str">
        <f t="shared" si="398"/>
        <v>0</v>
      </c>
      <c r="DQ199" t="str">
        <f t="shared" si="399"/>
        <v>0</v>
      </c>
      <c r="DR199" t="str">
        <f t="shared" si="400"/>
        <v>0</v>
      </c>
      <c r="DS199" t="str">
        <f t="shared" si="401"/>
        <v>0</v>
      </c>
      <c r="DT199" t="str">
        <f t="shared" si="402"/>
        <v>0</v>
      </c>
      <c r="DU199" t="str">
        <f t="shared" si="403"/>
        <v>0</v>
      </c>
      <c r="DV199" t="str">
        <f t="shared" si="404"/>
        <v>0</v>
      </c>
      <c r="DW199" t="str">
        <f t="shared" si="405"/>
        <v>0</v>
      </c>
      <c r="DX199" t="str">
        <f t="shared" si="406"/>
        <v>0</v>
      </c>
      <c r="DY199" t="str">
        <f t="shared" si="407"/>
        <v>0</v>
      </c>
      <c r="DZ199" t="str">
        <f t="shared" si="408"/>
        <v>0</v>
      </c>
      <c r="EA199" t="str">
        <f t="shared" si="409"/>
        <v>0</v>
      </c>
      <c r="EB199" t="str">
        <f t="shared" si="410"/>
        <v>0</v>
      </c>
      <c r="EC199" t="str">
        <f t="shared" si="411"/>
        <v>0</v>
      </c>
      <c r="ED199" t="str">
        <f t="shared" si="412"/>
        <v>0</v>
      </c>
      <c r="EE199" t="str">
        <f t="shared" si="413"/>
        <v>0</v>
      </c>
      <c r="EF199" t="str">
        <f t="shared" si="414"/>
        <v>0</v>
      </c>
      <c r="EG199" t="str">
        <f t="shared" si="415"/>
        <v>0</v>
      </c>
      <c r="EH199" t="str">
        <f t="shared" si="416"/>
        <v>0</v>
      </c>
      <c r="EI199" t="str">
        <f t="shared" si="417"/>
        <v>0</v>
      </c>
      <c r="EJ199" t="str">
        <f t="shared" si="418"/>
        <v>0</v>
      </c>
      <c r="EK199" t="str">
        <f t="shared" si="419"/>
        <v>0</v>
      </c>
      <c r="EL199" t="str">
        <f t="shared" si="420"/>
        <v>0</v>
      </c>
      <c r="EM199" t="str">
        <f t="shared" si="421"/>
        <v>0</v>
      </c>
      <c r="EN199" t="str">
        <f t="shared" si="422"/>
        <v>0</v>
      </c>
    </row>
    <row r="200" spans="1:144" ht="39.950000000000003" customHeight="1" x14ac:dyDescent="0.25">
      <c r="A200" t="s">
        <v>333</v>
      </c>
      <c r="C200" t="str">
        <f t="shared" si="423"/>
        <v>0</v>
      </c>
      <c r="D200" t="str">
        <f t="shared" si="285"/>
        <v>0</v>
      </c>
      <c r="E200" t="str">
        <f t="shared" si="286"/>
        <v>0</v>
      </c>
      <c r="F200" t="str">
        <f t="shared" si="287"/>
        <v>0</v>
      </c>
      <c r="G200" t="str">
        <f t="shared" si="288"/>
        <v>0</v>
      </c>
      <c r="H200" t="str">
        <f t="shared" si="289"/>
        <v>0</v>
      </c>
      <c r="I200" t="str">
        <f t="shared" si="290"/>
        <v>0</v>
      </c>
      <c r="J200" t="str">
        <f t="shared" si="291"/>
        <v>0</v>
      </c>
      <c r="K200" t="str">
        <f t="shared" si="292"/>
        <v>0</v>
      </c>
      <c r="L200" t="str">
        <f t="shared" si="293"/>
        <v>0</v>
      </c>
      <c r="M200" t="str">
        <f t="shared" si="294"/>
        <v>0</v>
      </c>
      <c r="N200" t="str">
        <f t="shared" si="295"/>
        <v>0</v>
      </c>
      <c r="O200" t="str">
        <f t="shared" si="296"/>
        <v>0</v>
      </c>
      <c r="P200" t="str">
        <f t="shared" si="297"/>
        <v>0</v>
      </c>
      <c r="Q200" t="str">
        <f t="shared" si="298"/>
        <v>0</v>
      </c>
      <c r="R200" t="str">
        <f t="shared" si="299"/>
        <v>0</v>
      </c>
      <c r="S200" t="str">
        <f t="shared" si="300"/>
        <v>0</v>
      </c>
      <c r="T200" t="str">
        <f t="shared" si="301"/>
        <v>0</v>
      </c>
      <c r="U200" t="str">
        <f t="shared" si="302"/>
        <v>0</v>
      </c>
      <c r="V200" t="str">
        <f t="shared" si="303"/>
        <v>0</v>
      </c>
      <c r="W200" t="str">
        <f t="shared" si="304"/>
        <v>0</v>
      </c>
      <c r="X200" t="str">
        <f t="shared" si="305"/>
        <v>0</v>
      </c>
      <c r="Y200" t="str">
        <f t="shared" si="306"/>
        <v>0</v>
      </c>
      <c r="Z200" t="str">
        <f t="shared" si="307"/>
        <v>0</v>
      </c>
      <c r="AA200" t="str">
        <f t="shared" si="308"/>
        <v>0</v>
      </c>
      <c r="AB200" t="str">
        <f t="shared" si="309"/>
        <v>0</v>
      </c>
      <c r="AC200" t="str">
        <f t="shared" si="310"/>
        <v>0</v>
      </c>
      <c r="AD200" t="str">
        <f t="shared" si="311"/>
        <v>0</v>
      </c>
      <c r="AE200" t="str">
        <f t="shared" si="312"/>
        <v>0</v>
      </c>
      <c r="AF200" t="str">
        <f t="shared" si="313"/>
        <v>0</v>
      </c>
      <c r="AG200" t="str">
        <f t="shared" si="314"/>
        <v>0</v>
      </c>
      <c r="AH200" t="str">
        <f t="shared" si="315"/>
        <v>0</v>
      </c>
      <c r="AI200" t="str">
        <f t="shared" si="316"/>
        <v>0</v>
      </c>
      <c r="AJ200" t="str">
        <f t="shared" si="317"/>
        <v>0</v>
      </c>
      <c r="AK200" t="str">
        <f t="shared" si="318"/>
        <v>0</v>
      </c>
      <c r="AL200" t="str">
        <f t="shared" si="319"/>
        <v>0</v>
      </c>
      <c r="AM200" t="str">
        <f t="shared" si="320"/>
        <v>0</v>
      </c>
      <c r="AN200" t="str">
        <f t="shared" si="321"/>
        <v>0</v>
      </c>
      <c r="AO200" t="str">
        <f t="shared" si="322"/>
        <v>0</v>
      </c>
      <c r="AP200" t="str">
        <f t="shared" si="323"/>
        <v>0</v>
      </c>
      <c r="AQ200" t="str">
        <f t="shared" si="324"/>
        <v>0</v>
      </c>
      <c r="AR200" t="str">
        <f t="shared" si="325"/>
        <v>0</v>
      </c>
      <c r="AS200" t="str">
        <f t="shared" si="326"/>
        <v>0</v>
      </c>
      <c r="AT200" t="str">
        <f t="shared" si="327"/>
        <v>0</v>
      </c>
      <c r="AU200" t="str">
        <f t="shared" si="328"/>
        <v>0</v>
      </c>
      <c r="AV200" t="str">
        <f t="shared" si="329"/>
        <v>0</v>
      </c>
      <c r="AW200" t="str">
        <f t="shared" si="330"/>
        <v>0</v>
      </c>
      <c r="AX200" t="str">
        <f t="shared" si="331"/>
        <v>0</v>
      </c>
      <c r="AY200" t="str">
        <f t="shared" si="332"/>
        <v>0</v>
      </c>
      <c r="AZ200" t="str">
        <f t="shared" si="333"/>
        <v>0</v>
      </c>
      <c r="BA200" t="str">
        <f t="shared" si="334"/>
        <v>0</v>
      </c>
      <c r="BB200" t="str">
        <f t="shared" si="335"/>
        <v>0</v>
      </c>
      <c r="BC200" t="str">
        <f t="shared" si="336"/>
        <v>0</v>
      </c>
      <c r="BD200" t="str">
        <f t="shared" si="337"/>
        <v>0</v>
      </c>
      <c r="BE200" t="str">
        <f t="shared" si="338"/>
        <v>0</v>
      </c>
      <c r="BF200" t="str">
        <f t="shared" si="339"/>
        <v>0</v>
      </c>
      <c r="BG200" t="str">
        <f t="shared" si="340"/>
        <v>0</v>
      </c>
      <c r="BH200" t="str">
        <f t="shared" si="341"/>
        <v>0</v>
      </c>
      <c r="BI200" t="str">
        <f t="shared" si="342"/>
        <v>0</v>
      </c>
      <c r="BJ200" t="str">
        <f t="shared" si="343"/>
        <v>0</v>
      </c>
      <c r="BK200" t="str">
        <f t="shared" si="344"/>
        <v>0</v>
      </c>
      <c r="BL200" t="str">
        <f t="shared" si="345"/>
        <v>0</v>
      </c>
      <c r="BM200" t="str">
        <f t="shared" si="346"/>
        <v>0</v>
      </c>
      <c r="BN200" t="str">
        <f t="shared" si="347"/>
        <v>0</v>
      </c>
      <c r="BO200" t="str">
        <f t="shared" si="348"/>
        <v>0</v>
      </c>
      <c r="BP200" t="str">
        <f t="shared" si="349"/>
        <v>0</v>
      </c>
      <c r="BQ200" t="str">
        <f t="shared" si="350"/>
        <v>0</v>
      </c>
      <c r="BR200" t="str">
        <f t="shared" si="351"/>
        <v>0</v>
      </c>
      <c r="BS200" t="str">
        <f t="shared" si="352"/>
        <v>0</v>
      </c>
      <c r="BT200" t="str">
        <f t="shared" si="353"/>
        <v>0</v>
      </c>
      <c r="BU200" t="str">
        <f t="shared" si="354"/>
        <v>0</v>
      </c>
      <c r="BV200" t="str">
        <f t="shared" si="355"/>
        <v>0</v>
      </c>
      <c r="BW200" t="str">
        <f t="shared" si="356"/>
        <v>0</v>
      </c>
      <c r="BX200" t="str">
        <f t="shared" si="283"/>
        <v>0</v>
      </c>
      <c r="BY200" t="str">
        <f t="shared" si="357"/>
        <v>0</v>
      </c>
      <c r="BZ200" t="str">
        <f t="shared" si="358"/>
        <v>0</v>
      </c>
      <c r="CA200" t="str">
        <f t="shared" si="359"/>
        <v>0</v>
      </c>
      <c r="CB200" t="str">
        <f t="shared" si="360"/>
        <v>0</v>
      </c>
      <c r="CC200" t="str">
        <f t="shared" si="361"/>
        <v>0</v>
      </c>
      <c r="CD200" t="str">
        <f t="shared" si="362"/>
        <v>0</v>
      </c>
      <c r="CE200" t="str">
        <f t="shared" si="363"/>
        <v>0</v>
      </c>
      <c r="CF200" t="str">
        <f t="shared" si="364"/>
        <v>0</v>
      </c>
      <c r="CG200" t="str">
        <f t="shared" si="365"/>
        <v>0</v>
      </c>
      <c r="CH200" t="str">
        <f t="shared" si="366"/>
        <v>0</v>
      </c>
      <c r="CI200" t="str">
        <f t="shared" si="367"/>
        <v>0</v>
      </c>
      <c r="CJ200" t="str">
        <f t="shared" si="368"/>
        <v>0</v>
      </c>
      <c r="CK200" t="str">
        <f t="shared" si="369"/>
        <v>0</v>
      </c>
      <c r="CL200" t="str">
        <f t="shared" si="370"/>
        <v>0</v>
      </c>
      <c r="CM200" t="str">
        <f t="shared" si="371"/>
        <v>0</v>
      </c>
      <c r="CN200" t="str">
        <f t="shared" si="372"/>
        <v>0</v>
      </c>
      <c r="CO200" t="str">
        <f t="shared" si="373"/>
        <v>0</v>
      </c>
      <c r="CP200" t="str">
        <f t="shared" si="374"/>
        <v>0</v>
      </c>
      <c r="CQ200" t="str">
        <f t="shared" si="375"/>
        <v>0</v>
      </c>
      <c r="CR200" t="str">
        <f t="shared" si="376"/>
        <v>0</v>
      </c>
      <c r="CS200" t="str">
        <f t="shared" si="377"/>
        <v>0</v>
      </c>
      <c r="CT200" t="str">
        <f t="shared" si="378"/>
        <v>0</v>
      </c>
      <c r="CU200" t="str">
        <f t="shared" si="379"/>
        <v>0</v>
      </c>
      <c r="CV200" t="str">
        <f t="shared" si="380"/>
        <v>0</v>
      </c>
      <c r="CW200" t="str">
        <f t="shared" si="381"/>
        <v>0</v>
      </c>
      <c r="CX200" t="str">
        <f t="shared" si="382"/>
        <v>0</v>
      </c>
      <c r="CY200" t="str">
        <f t="shared" si="383"/>
        <v>0</v>
      </c>
      <c r="CZ200" t="str">
        <f t="shared" si="384"/>
        <v>0</v>
      </c>
      <c r="DA200" t="str">
        <f t="shared" si="284"/>
        <v>0</v>
      </c>
      <c r="DB200" t="str">
        <f t="shared" si="385"/>
        <v>0</v>
      </c>
      <c r="DC200" t="str">
        <f t="shared" si="386"/>
        <v>0</v>
      </c>
      <c r="DD200" t="str">
        <f t="shared" si="387"/>
        <v>0</v>
      </c>
      <c r="DE200" t="str">
        <f t="shared" si="388"/>
        <v>0</v>
      </c>
      <c r="DF200" t="str">
        <f t="shared" si="389"/>
        <v>0</v>
      </c>
      <c r="DG200" t="str">
        <f t="shared" si="390"/>
        <v>0</v>
      </c>
      <c r="DH200" t="str">
        <f>IF(ISNUMBER(SEARCH("menghindari dorongan fisik,",B200)),"1","0")</f>
        <v>0</v>
      </c>
      <c r="DI200" t="str">
        <f t="shared" si="391"/>
        <v>0</v>
      </c>
      <c r="DJ200" t="str">
        <f t="shared" si="392"/>
        <v>0</v>
      </c>
      <c r="DK200" t="str">
        <f t="shared" si="393"/>
        <v>0</v>
      </c>
      <c r="DL200" t="str">
        <f t="shared" si="394"/>
        <v>0</v>
      </c>
      <c r="DM200" t="str">
        <f t="shared" si="395"/>
        <v>0</v>
      </c>
      <c r="DN200" t="str">
        <f t="shared" si="396"/>
        <v>0</v>
      </c>
      <c r="DO200" t="str">
        <f t="shared" si="397"/>
        <v>0</v>
      </c>
      <c r="DP200" t="str">
        <f t="shared" si="398"/>
        <v>0</v>
      </c>
      <c r="DQ200" t="str">
        <f t="shared" si="399"/>
        <v>0</v>
      </c>
      <c r="DR200" t="str">
        <f t="shared" si="400"/>
        <v>0</v>
      </c>
      <c r="DS200" t="str">
        <f t="shared" si="401"/>
        <v>0</v>
      </c>
      <c r="DT200" t="str">
        <f t="shared" si="402"/>
        <v>0</v>
      </c>
      <c r="DU200" t="str">
        <f t="shared" si="403"/>
        <v>0</v>
      </c>
      <c r="DV200" t="str">
        <f t="shared" si="404"/>
        <v>0</v>
      </c>
      <c r="DW200" t="str">
        <f t="shared" si="405"/>
        <v>0</v>
      </c>
      <c r="DX200" t="str">
        <f t="shared" si="406"/>
        <v>0</v>
      </c>
      <c r="DY200" t="str">
        <f t="shared" si="407"/>
        <v>0</v>
      </c>
      <c r="DZ200" t="str">
        <f t="shared" si="408"/>
        <v>0</v>
      </c>
      <c r="EA200" t="str">
        <f t="shared" si="409"/>
        <v>0</v>
      </c>
      <c r="EB200" t="str">
        <f t="shared" si="410"/>
        <v>0</v>
      </c>
      <c r="EC200" t="str">
        <f t="shared" si="411"/>
        <v>0</v>
      </c>
      <c r="ED200" t="str">
        <f t="shared" si="412"/>
        <v>0</v>
      </c>
      <c r="EE200" t="str">
        <f t="shared" si="413"/>
        <v>0</v>
      </c>
      <c r="EF200" t="str">
        <f t="shared" si="414"/>
        <v>0</v>
      </c>
      <c r="EG200" t="str">
        <f t="shared" si="415"/>
        <v>0</v>
      </c>
      <c r="EH200" t="str">
        <f t="shared" si="416"/>
        <v>0</v>
      </c>
      <c r="EI200" t="str">
        <f t="shared" si="417"/>
        <v>0</v>
      </c>
      <c r="EJ200" t="str">
        <f t="shared" si="418"/>
        <v>0</v>
      </c>
      <c r="EK200" t="str">
        <f t="shared" si="419"/>
        <v>0</v>
      </c>
      <c r="EL200" t="str">
        <f t="shared" si="420"/>
        <v>0</v>
      </c>
      <c r="EM200" t="str">
        <f t="shared" si="421"/>
        <v>0</v>
      </c>
      <c r="EN200" t="str">
        <f t="shared" si="422"/>
        <v>0</v>
      </c>
    </row>
    <row r="201" spans="1:144" ht="39.950000000000003" customHeight="1" x14ac:dyDescent="0.25">
      <c r="A201" t="s">
        <v>334</v>
      </c>
      <c r="C201" t="str">
        <f t="shared" si="423"/>
        <v>0</v>
      </c>
      <c r="D201" t="str">
        <f t="shared" si="285"/>
        <v>0</v>
      </c>
      <c r="E201" t="str">
        <f t="shared" si="286"/>
        <v>0</v>
      </c>
      <c r="F201" t="str">
        <f t="shared" si="287"/>
        <v>0</v>
      </c>
      <c r="G201" t="str">
        <f t="shared" si="288"/>
        <v>0</v>
      </c>
      <c r="H201" t="str">
        <f t="shared" si="289"/>
        <v>0</v>
      </c>
      <c r="I201" t="str">
        <f t="shared" si="290"/>
        <v>0</v>
      </c>
      <c r="J201" t="str">
        <f t="shared" si="291"/>
        <v>0</v>
      </c>
      <c r="K201" t="str">
        <f t="shared" si="292"/>
        <v>0</v>
      </c>
      <c r="L201" t="str">
        <f t="shared" si="293"/>
        <v>0</v>
      </c>
      <c r="M201" t="str">
        <f t="shared" si="294"/>
        <v>0</v>
      </c>
      <c r="N201" t="str">
        <f t="shared" si="295"/>
        <v>0</v>
      </c>
      <c r="O201" t="str">
        <f t="shared" si="296"/>
        <v>0</v>
      </c>
      <c r="P201" t="str">
        <f t="shared" si="297"/>
        <v>0</v>
      </c>
      <c r="Q201" t="str">
        <f t="shared" si="298"/>
        <v>0</v>
      </c>
      <c r="R201" t="str">
        <f t="shared" si="299"/>
        <v>0</v>
      </c>
      <c r="S201" t="str">
        <f t="shared" si="300"/>
        <v>0</v>
      </c>
      <c r="T201" t="str">
        <f t="shared" si="301"/>
        <v>0</v>
      </c>
      <c r="U201" t="str">
        <f t="shared" si="302"/>
        <v>0</v>
      </c>
      <c r="V201" t="str">
        <f t="shared" si="303"/>
        <v>0</v>
      </c>
      <c r="W201" t="str">
        <f t="shared" si="304"/>
        <v>0</v>
      </c>
      <c r="X201" t="str">
        <f t="shared" si="305"/>
        <v>0</v>
      </c>
      <c r="Y201" t="str">
        <f t="shared" si="306"/>
        <v>0</v>
      </c>
      <c r="Z201" t="str">
        <f t="shared" si="307"/>
        <v>0</v>
      </c>
      <c r="AA201" t="str">
        <f t="shared" si="308"/>
        <v>0</v>
      </c>
      <c r="AB201" t="str">
        <f t="shared" si="309"/>
        <v>0</v>
      </c>
      <c r="AC201" t="str">
        <f t="shared" si="310"/>
        <v>0</v>
      </c>
      <c r="AD201" t="str">
        <f t="shared" si="311"/>
        <v>0</v>
      </c>
      <c r="AE201" t="str">
        <f t="shared" si="312"/>
        <v>0</v>
      </c>
      <c r="AF201" t="str">
        <f t="shared" si="313"/>
        <v>0</v>
      </c>
      <c r="AG201" t="str">
        <f t="shared" si="314"/>
        <v>0</v>
      </c>
      <c r="AH201" t="str">
        <f t="shared" si="315"/>
        <v>0</v>
      </c>
      <c r="AI201" t="str">
        <f t="shared" si="316"/>
        <v>0</v>
      </c>
      <c r="AJ201" t="str">
        <f t="shared" si="317"/>
        <v>0</v>
      </c>
      <c r="AK201" t="str">
        <f t="shared" si="318"/>
        <v>0</v>
      </c>
      <c r="AL201" t="str">
        <f t="shared" si="319"/>
        <v>0</v>
      </c>
      <c r="AM201" t="str">
        <f t="shared" si="320"/>
        <v>0</v>
      </c>
      <c r="AN201" t="str">
        <f t="shared" si="321"/>
        <v>0</v>
      </c>
      <c r="AO201" t="str">
        <f t="shared" si="322"/>
        <v>0</v>
      </c>
      <c r="AP201" t="str">
        <f t="shared" si="323"/>
        <v>0</v>
      </c>
      <c r="AQ201" t="str">
        <f t="shared" si="324"/>
        <v>0</v>
      </c>
      <c r="AR201" t="str">
        <f t="shared" si="325"/>
        <v>0</v>
      </c>
      <c r="AS201" t="str">
        <f t="shared" si="326"/>
        <v>0</v>
      </c>
      <c r="AT201" t="str">
        <f t="shared" si="327"/>
        <v>0</v>
      </c>
      <c r="AU201" t="str">
        <f t="shared" si="328"/>
        <v>0</v>
      </c>
      <c r="AV201" t="str">
        <f t="shared" si="329"/>
        <v>0</v>
      </c>
      <c r="AW201" t="str">
        <f t="shared" si="330"/>
        <v>0</v>
      </c>
      <c r="AX201" t="str">
        <f t="shared" si="331"/>
        <v>0</v>
      </c>
      <c r="AY201" t="str">
        <f t="shared" si="332"/>
        <v>0</v>
      </c>
      <c r="AZ201" t="str">
        <f t="shared" si="333"/>
        <v>0</v>
      </c>
      <c r="BA201" t="str">
        <f t="shared" si="334"/>
        <v>0</v>
      </c>
      <c r="BB201" t="str">
        <f t="shared" si="335"/>
        <v>0</v>
      </c>
      <c r="BC201" t="str">
        <f t="shared" si="336"/>
        <v>0</v>
      </c>
      <c r="BD201" t="str">
        <f t="shared" si="337"/>
        <v>0</v>
      </c>
      <c r="BE201" t="str">
        <f t="shared" si="338"/>
        <v>0</v>
      </c>
      <c r="BF201" t="str">
        <f t="shared" si="339"/>
        <v>0</v>
      </c>
      <c r="BG201" t="str">
        <f t="shared" si="340"/>
        <v>0</v>
      </c>
      <c r="BH201" t="str">
        <f t="shared" si="341"/>
        <v>0</v>
      </c>
      <c r="BI201" t="str">
        <f t="shared" si="342"/>
        <v>0</v>
      </c>
      <c r="BJ201" t="str">
        <f t="shared" si="343"/>
        <v>0</v>
      </c>
      <c r="BK201" t="str">
        <f t="shared" si="344"/>
        <v>0</v>
      </c>
      <c r="BL201" t="str">
        <f t="shared" si="345"/>
        <v>0</v>
      </c>
      <c r="BM201" t="str">
        <f t="shared" si="346"/>
        <v>0</v>
      </c>
      <c r="BN201" t="str">
        <f t="shared" si="347"/>
        <v>0</v>
      </c>
      <c r="BO201" t="str">
        <f t="shared" si="348"/>
        <v>0</v>
      </c>
      <c r="BP201" t="str">
        <f t="shared" si="349"/>
        <v>0</v>
      </c>
      <c r="BQ201" t="str">
        <f t="shared" si="350"/>
        <v>0</v>
      </c>
      <c r="BR201" t="str">
        <f t="shared" si="351"/>
        <v>0</v>
      </c>
      <c r="BS201" t="str">
        <f t="shared" si="352"/>
        <v>0</v>
      </c>
      <c r="BT201" t="str">
        <f t="shared" si="353"/>
        <v>0</v>
      </c>
      <c r="BU201" t="str">
        <f t="shared" si="354"/>
        <v>0</v>
      </c>
      <c r="BV201" t="str">
        <f t="shared" si="355"/>
        <v>0</v>
      </c>
      <c r="BW201" t="str">
        <f t="shared" si="356"/>
        <v>0</v>
      </c>
      <c r="BX201" t="str">
        <f t="shared" si="283"/>
        <v>0</v>
      </c>
      <c r="BY201" t="str">
        <f t="shared" si="357"/>
        <v>0</v>
      </c>
      <c r="BZ201" t="str">
        <f t="shared" si="358"/>
        <v>0</v>
      </c>
      <c r="CA201" t="str">
        <f t="shared" si="359"/>
        <v>0</v>
      </c>
      <c r="CB201" t="str">
        <f t="shared" si="360"/>
        <v>0</v>
      </c>
      <c r="CC201" t="str">
        <f t="shared" si="361"/>
        <v>0</v>
      </c>
      <c r="CD201" t="str">
        <f t="shared" si="362"/>
        <v>0</v>
      </c>
      <c r="CE201" t="str">
        <f t="shared" si="363"/>
        <v>0</v>
      </c>
      <c r="CF201" t="str">
        <f t="shared" si="364"/>
        <v>0</v>
      </c>
      <c r="CG201" t="str">
        <f t="shared" si="365"/>
        <v>0</v>
      </c>
      <c r="CH201" t="str">
        <f t="shared" si="366"/>
        <v>0</v>
      </c>
      <c r="CI201" t="str">
        <f t="shared" si="367"/>
        <v>0</v>
      </c>
      <c r="CJ201" t="str">
        <f t="shared" si="368"/>
        <v>0</v>
      </c>
      <c r="CK201" t="str">
        <f t="shared" si="369"/>
        <v>0</v>
      </c>
      <c r="CL201" t="str">
        <f t="shared" si="370"/>
        <v>0</v>
      </c>
      <c r="CM201" t="str">
        <f t="shared" si="371"/>
        <v>0</v>
      </c>
      <c r="CN201" t="str">
        <f t="shared" si="372"/>
        <v>0</v>
      </c>
      <c r="CO201" t="str">
        <f t="shared" si="373"/>
        <v>0</v>
      </c>
      <c r="CP201" t="str">
        <f t="shared" si="374"/>
        <v>0</v>
      </c>
      <c r="CQ201" t="str">
        <f t="shared" si="375"/>
        <v>0</v>
      </c>
      <c r="CR201" t="str">
        <f t="shared" si="376"/>
        <v>0</v>
      </c>
      <c r="CS201" t="str">
        <f t="shared" si="377"/>
        <v>0</v>
      </c>
      <c r="CT201" t="str">
        <f t="shared" si="378"/>
        <v>0</v>
      </c>
      <c r="CU201" t="str">
        <f t="shared" si="379"/>
        <v>0</v>
      </c>
      <c r="CV201" t="str">
        <f t="shared" si="380"/>
        <v>0</v>
      </c>
      <c r="CW201" t="str">
        <f t="shared" si="381"/>
        <v>0</v>
      </c>
      <c r="CX201" t="str">
        <f t="shared" si="382"/>
        <v>0</v>
      </c>
      <c r="CY201" t="str">
        <f t="shared" si="383"/>
        <v>0</v>
      </c>
      <c r="CZ201" t="str">
        <f t="shared" si="384"/>
        <v>0</v>
      </c>
      <c r="DA201" t="str">
        <f t="shared" si="284"/>
        <v>0</v>
      </c>
      <c r="DB201" t="str">
        <f t="shared" si="385"/>
        <v>0</v>
      </c>
      <c r="DC201" t="str">
        <f t="shared" si="386"/>
        <v>0</v>
      </c>
      <c r="DD201" t="str">
        <f t="shared" si="387"/>
        <v>0</v>
      </c>
      <c r="DE201" t="str">
        <f t="shared" si="388"/>
        <v>0</v>
      </c>
      <c r="DF201" t="str">
        <f t="shared" si="389"/>
        <v>0</v>
      </c>
      <c r="DG201" t="str">
        <f t="shared" si="390"/>
        <v>0</v>
      </c>
      <c r="DH201" t="str">
        <f>IF(ISNUMBER(SEARCH("menghindari dorongan fisik,",B201)),"1","0")</f>
        <v>0</v>
      </c>
      <c r="DI201" t="str">
        <f t="shared" si="391"/>
        <v>0</v>
      </c>
      <c r="DJ201" t="str">
        <f t="shared" si="392"/>
        <v>0</v>
      </c>
      <c r="DK201" t="str">
        <f t="shared" si="393"/>
        <v>0</v>
      </c>
      <c r="DL201" t="str">
        <f t="shared" si="394"/>
        <v>0</v>
      </c>
      <c r="DM201" t="str">
        <f t="shared" si="395"/>
        <v>0</v>
      </c>
      <c r="DN201" t="str">
        <f t="shared" si="396"/>
        <v>0</v>
      </c>
      <c r="DO201" t="str">
        <f t="shared" si="397"/>
        <v>0</v>
      </c>
      <c r="DP201" t="str">
        <f t="shared" si="398"/>
        <v>0</v>
      </c>
      <c r="DQ201" t="str">
        <f t="shared" si="399"/>
        <v>0</v>
      </c>
      <c r="DR201" t="str">
        <f t="shared" si="400"/>
        <v>0</v>
      </c>
      <c r="DS201" t="str">
        <f t="shared" si="401"/>
        <v>0</v>
      </c>
      <c r="DT201" t="str">
        <f t="shared" si="402"/>
        <v>0</v>
      </c>
      <c r="DU201" t="str">
        <f t="shared" si="403"/>
        <v>0</v>
      </c>
      <c r="DV201" t="str">
        <f t="shared" si="404"/>
        <v>0</v>
      </c>
      <c r="DW201" t="str">
        <f t="shared" si="405"/>
        <v>0</v>
      </c>
      <c r="DX201" t="str">
        <f t="shared" si="406"/>
        <v>0</v>
      </c>
      <c r="DY201" t="str">
        <f t="shared" si="407"/>
        <v>0</v>
      </c>
      <c r="DZ201" t="str">
        <f t="shared" si="408"/>
        <v>0</v>
      </c>
      <c r="EA201" t="str">
        <f t="shared" si="409"/>
        <v>0</v>
      </c>
      <c r="EB201" t="str">
        <f t="shared" si="410"/>
        <v>0</v>
      </c>
      <c r="EC201" t="str">
        <f t="shared" si="411"/>
        <v>0</v>
      </c>
      <c r="ED201" t="str">
        <f t="shared" si="412"/>
        <v>0</v>
      </c>
      <c r="EE201" t="str">
        <f t="shared" si="413"/>
        <v>0</v>
      </c>
      <c r="EF201" t="str">
        <f t="shared" si="414"/>
        <v>0</v>
      </c>
      <c r="EG201" t="str">
        <f t="shared" si="415"/>
        <v>0</v>
      </c>
      <c r="EH201" t="str">
        <f t="shared" si="416"/>
        <v>0</v>
      </c>
      <c r="EI201" t="str">
        <f t="shared" si="417"/>
        <v>0</v>
      </c>
      <c r="EJ201" t="str">
        <f t="shared" si="418"/>
        <v>0</v>
      </c>
      <c r="EK201" t="str">
        <f t="shared" si="419"/>
        <v>0</v>
      </c>
      <c r="EL201" t="str">
        <f t="shared" si="420"/>
        <v>0</v>
      </c>
      <c r="EM201" t="str">
        <f t="shared" si="421"/>
        <v>0</v>
      </c>
      <c r="EN201" t="str">
        <f t="shared" si="422"/>
        <v>0</v>
      </c>
    </row>
    <row r="202" spans="1:144" ht="39.950000000000003" customHeight="1" x14ac:dyDescent="0.25">
      <c r="A202" t="s">
        <v>335</v>
      </c>
      <c r="C202" t="str">
        <f t="shared" si="423"/>
        <v>0</v>
      </c>
      <c r="D202" t="str">
        <f t="shared" si="285"/>
        <v>0</v>
      </c>
      <c r="E202" t="str">
        <f t="shared" si="286"/>
        <v>0</v>
      </c>
      <c r="F202" t="str">
        <f t="shared" si="287"/>
        <v>0</v>
      </c>
      <c r="G202" t="str">
        <f t="shared" si="288"/>
        <v>0</v>
      </c>
      <c r="H202" t="str">
        <f t="shared" si="289"/>
        <v>0</v>
      </c>
      <c r="I202" t="str">
        <f t="shared" si="290"/>
        <v>0</v>
      </c>
      <c r="J202" t="str">
        <f t="shared" si="291"/>
        <v>0</v>
      </c>
      <c r="K202" t="str">
        <f t="shared" si="292"/>
        <v>0</v>
      </c>
      <c r="L202" t="str">
        <f t="shared" si="293"/>
        <v>0</v>
      </c>
      <c r="M202" t="str">
        <f t="shared" si="294"/>
        <v>0</v>
      </c>
      <c r="N202" t="str">
        <f t="shared" si="295"/>
        <v>0</v>
      </c>
      <c r="O202" t="str">
        <f t="shared" si="296"/>
        <v>0</v>
      </c>
      <c r="P202" t="str">
        <f t="shared" si="297"/>
        <v>0</v>
      </c>
      <c r="Q202" t="str">
        <f t="shared" si="298"/>
        <v>0</v>
      </c>
      <c r="R202" t="str">
        <f t="shared" si="299"/>
        <v>0</v>
      </c>
      <c r="S202" t="str">
        <f t="shared" si="300"/>
        <v>0</v>
      </c>
      <c r="T202" t="str">
        <f t="shared" si="301"/>
        <v>0</v>
      </c>
      <c r="U202" t="str">
        <f t="shared" si="302"/>
        <v>0</v>
      </c>
      <c r="V202" t="str">
        <f t="shared" si="303"/>
        <v>0</v>
      </c>
      <c r="W202" t="str">
        <f t="shared" si="304"/>
        <v>0</v>
      </c>
      <c r="X202" t="str">
        <f t="shared" si="305"/>
        <v>0</v>
      </c>
      <c r="Y202" t="str">
        <f t="shared" si="306"/>
        <v>0</v>
      </c>
      <c r="Z202" t="str">
        <f t="shared" si="307"/>
        <v>0</v>
      </c>
      <c r="AA202" t="str">
        <f t="shared" si="308"/>
        <v>0</v>
      </c>
      <c r="AB202" t="str">
        <f t="shared" si="309"/>
        <v>0</v>
      </c>
      <c r="AC202" t="str">
        <f t="shared" si="310"/>
        <v>0</v>
      </c>
      <c r="AD202" t="str">
        <f t="shared" si="311"/>
        <v>0</v>
      </c>
      <c r="AE202" t="str">
        <f t="shared" si="312"/>
        <v>0</v>
      </c>
      <c r="AF202" t="str">
        <f t="shared" si="313"/>
        <v>0</v>
      </c>
      <c r="AG202" t="str">
        <f t="shared" si="314"/>
        <v>0</v>
      </c>
      <c r="AH202" t="str">
        <f t="shared" si="315"/>
        <v>0</v>
      </c>
      <c r="AI202" t="str">
        <f t="shared" si="316"/>
        <v>0</v>
      </c>
      <c r="AJ202" t="str">
        <f t="shared" si="317"/>
        <v>0</v>
      </c>
      <c r="AK202" t="str">
        <f t="shared" si="318"/>
        <v>0</v>
      </c>
      <c r="AL202" t="str">
        <f t="shared" si="319"/>
        <v>0</v>
      </c>
      <c r="AM202" t="str">
        <f t="shared" si="320"/>
        <v>0</v>
      </c>
      <c r="AN202" t="str">
        <f t="shared" si="321"/>
        <v>0</v>
      </c>
      <c r="AO202" t="str">
        <f t="shared" si="322"/>
        <v>0</v>
      </c>
      <c r="AP202" t="str">
        <f t="shared" si="323"/>
        <v>0</v>
      </c>
      <c r="AQ202" t="str">
        <f t="shared" si="324"/>
        <v>0</v>
      </c>
      <c r="AR202" t="str">
        <f t="shared" si="325"/>
        <v>0</v>
      </c>
      <c r="AS202" t="str">
        <f t="shared" si="326"/>
        <v>0</v>
      </c>
      <c r="AT202" t="str">
        <f t="shared" si="327"/>
        <v>0</v>
      </c>
      <c r="AU202" t="str">
        <f t="shared" si="328"/>
        <v>0</v>
      </c>
      <c r="AV202" t="str">
        <f t="shared" si="329"/>
        <v>0</v>
      </c>
      <c r="AW202" t="str">
        <f t="shared" si="330"/>
        <v>0</v>
      </c>
      <c r="AX202" t="str">
        <f t="shared" si="331"/>
        <v>0</v>
      </c>
      <c r="AY202" t="str">
        <f t="shared" si="332"/>
        <v>0</v>
      </c>
      <c r="AZ202" t="str">
        <f t="shared" si="333"/>
        <v>0</v>
      </c>
      <c r="BA202" t="str">
        <f t="shared" si="334"/>
        <v>0</v>
      </c>
      <c r="BB202" t="str">
        <f t="shared" si="335"/>
        <v>0</v>
      </c>
      <c r="BC202" t="str">
        <f t="shared" si="336"/>
        <v>0</v>
      </c>
      <c r="BD202" t="str">
        <f t="shared" si="337"/>
        <v>0</v>
      </c>
      <c r="BE202" t="str">
        <f t="shared" si="338"/>
        <v>0</v>
      </c>
      <c r="BF202" t="str">
        <f t="shared" si="339"/>
        <v>0</v>
      </c>
      <c r="BG202" t="str">
        <f t="shared" si="340"/>
        <v>0</v>
      </c>
      <c r="BH202" t="str">
        <f t="shared" si="341"/>
        <v>0</v>
      </c>
      <c r="BI202" t="str">
        <f t="shared" si="342"/>
        <v>0</v>
      </c>
      <c r="BJ202" t="str">
        <f t="shared" si="343"/>
        <v>0</v>
      </c>
      <c r="BK202" t="str">
        <f t="shared" si="344"/>
        <v>0</v>
      </c>
      <c r="BL202" t="str">
        <f t="shared" si="345"/>
        <v>0</v>
      </c>
      <c r="BM202" t="str">
        <f t="shared" si="346"/>
        <v>0</v>
      </c>
      <c r="BN202" t="str">
        <f t="shared" si="347"/>
        <v>0</v>
      </c>
      <c r="BO202" t="str">
        <f t="shared" si="348"/>
        <v>0</v>
      </c>
      <c r="BP202" t="str">
        <f t="shared" si="349"/>
        <v>0</v>
      </c>
      <c r="BQ202" t="str">
        <f t="shared" si="350"/>
        <v>0</v>
      </c>
      <c r="BR202" t="str">
        <f t="shared" si="351"/>
        <v>0</v>
      </c>
      <c r="BS202" t="str">
        <f t="shared" si="352"/>
        <v>0</v>
      </c>
      <c r="BT202" t="str">
        <f t="shared" si="353"/>
        <v>0</v>
      </c>
      <c r="BU202" t="str">
        <f t="shared" si="354"/>
        <v>0</v>
      </c>
      <c r="BV202" t="str">
        <f t="shared" si="355"/>
        <v>0</v>
      </c>
      <c r="BW202" t="str">
        <f t="shared" si="356"/>
        <v>0</v>
      </c>
      <c r="BX202" t="str">
        <f t="shared" si="283"/>
        <v>0</v>
      </c>
      <c r="BY202" t="str">
        <f t="shared" si="357"/>
        <v>0</v>
      </c>
      <c r="BZ202" t="str">
        <f t="shared" si="358"/>
        <v>0</v>
      </c>
      <c r="CA202" t="str">
        <f t="shared" si="359"/>
        <v>0</v>
      </c>
      <c r="CB202" t="str">
        <f t="shared" si="360"/>
        <v>0</v>
      </c>
      <c r="CC202" t="str">
        <f t="shared" si="361"/>
        <v>0</v>
      </c>
      <c r="CD202" t="str">
        <f t="shared" si="362"/>
        <v>0</v>
      </c>
      <c r="CE202" t="str">
        <f t="shared" si="363"/>
        <v>0</v>
      </c>
      <c r="CF202" t="str">
        <f t="shared" si="364"/>
        <v>0</v>
      </c>
      <c r="CG202" t="str">
        <f t="shared" si="365"/>
        <v>0</v>
      </c>
      <c r="CH202" t="str">
        <f t="shared" si="366"/>
        <v>0</v>
      </c>
      <c r="CI202" t="str">
        <f t="shared" si="367"/>
        <v>0</v>
      </c>
      <c r="CJ202" t="str">
        <f t="shared" si="368"/>
        <v>0</v>
      </c>
      <c r="CK202" t="str">
        <f t="shared" si="369"/>
        <v>0</v>
      </c>
      <c r="CL202" t="str">
        <f t="shared" si="370"/>
        <v>0</v>
      </c>
      <c r="CM202" t="str">
        <f t="shared" si="371"/>
        <v>0</v>
      </c>
      <c r="CN202" t="str">
        <f t="shared" si="372"/>
        <v>0</v>
      </c>
      <c r="CO202" t="str">
        <f t="shared" si="373"/>
        <v>0</v>
      </c>
      <c r="CP202" t="str">
        <f t="shared" si="374"/>
        <v>0</v>
      </c>
      <c r="CQ202" t="str">
        <f t="shared" si="375"/>
        <v>0</v>
      </c>
      <c r="CR202" t="str">
        <f t="shared" si="376"/>
        <v>0</v>
      </c>
      <c r="CS202" t="str">
        <f t="shared" si="377"/>
        <v>0</v>
      </c>
      <c r="CT202" t="str">
        <f t="shared" si="378"/>
        <v>0</v>
      </c>
      <c r="CU202" t="str">
        <f t="shared" si="379"/>
        <v>0</v>
      </c>
      <c r="CV202" t="str">
        <f t="shared" si="380"/>
        <v>0</v>
      </c>
      <c r="CW202" t="str">
        <f t="shared" si="381"/>
        <v>0</v>
      </c>
      <c r="CX202" t="str">
        <f t="shared" si="382"/>
        <v>0</v>
      </c>
      <c r="CY202" t="str">
        <f t="shared" si="383"/>
        <v>0</v>
      </c>
      <c r="CZ202" t="str">
        <f t="shared" si="384"/>
        <v>0</v>
      </c>
      <c r="DA202" t="str">
        <f t="shared" si="284"/>
        <v>0</v>
      </c>
      <c r="DB202" t="str">
        <f t="shared" si="385"/>
        <v>0</v>
      </c>
      <c r="DC202" t="str">
        <f t="shared" si="386"/>
        <v>0</v>
      </c>
      <c r="DD202" t="str">
        <f t="shared" si="387"/>
        <v>0</v>
      </c>
      <c r="DE202" t="str">
        <f t="shared" si="388"/>
        <v>0</v>
      </c>
      <c r="DF202" t="str">
        <f t="shared" si="389"/>
        <v>0</v>
      </c>
      <c r="DG202" t="str">
        <f t="shared" si="390"/>
        <v>0</v>
      </c>
      <c r="DH202" t="str">
        <f>IF(ISNUMBER(SEARCH("menghindari dorongan fisik,",B202)),"1","0")</f>
        <v>0</v>
      </c>
      <c r="DI202" t="str">
        <f t="shared" si="391"/>
        <v>0</v>
      </c>
      <c r="DJ202" t="str">
        <f t="shared" si="392"/>
        <v>0</v>
      </c>
      <c r="DK202" t="str">
        <f t="shared" si="393"/>
        <v>0</v>
      </c>
      <c r="DL202" t="str">
        <f t="shared" si="394"/>
        <v>0</v>
      </c>
      <c r="DM202" t="str">
        <f t="shared" si="395"/>
        <v>0</v>
      </c>
      <c r="DN202" t="str">
        <f t="shared" si="396"/>
        <v>0</v>
      </c>
      <c r="DO202" t="str">
        <f t="shared" si="397"/>
        <v>0</v>
      </c>
      <c r="DP202" t="str">
        <f t="shared" si="398"/>
        <v>0</v>
      </c>
      <c r="DQ202" t="str">
        <f t="shared" si="399"/>
        <v>0</v>
      </c>
      <c r="DR202" t="str">
        <f t="shared" si="400"/>
        <v>0</v>
      </c>
      <c r="DS202" t="str">
        <f t="shared" si="401"/>
        <v>0</v>
      </c>
      <c r="DT202" t="str">
        <f t="shared" si="402"/>
        <v>0</v>
      </c>
      <c r="DU202" t="str">
        <f t="shared" si="403"/>
        <v>0</v>
      </c>
      <c r="DV202" t="str">
        <f t="shared" si="404"/>
        <v>0</v>
      </c>
      <c r="DW202" t="str">
        <f t="shared" si="405"/>
        <v>0</v>
      </c>
      <c r="DX202" t="str">
        <f t="shared" si="406"/>
        <v>0</v>
      </c>
      <c r="DY202" t="str">
        <f t="shared" si="407"/>
        <v>0</v>
      </c>
      <c r="DZ202" t="str">
        <f t="shared" si="408"/>
        <v>0</v>
      </c>
      <c r="EA202" t="str">
        <f t="shared" si="409"/>
        <v>0</v>
      </c>
      <c r="EB202" t="str">
        <f t="shared" si="410"/>
        <v>0</v>
      </c>
      <c r="EC202" t="str">
        <f t="shared" si="411"/>
        <v>0</v>
      </c>
      <c r="ED202" t="str">
        <f t="shared" si="412"/>
        <v>0</v>
      </c>
      <c r="EE202" t="str">
        <f t="shared" si="413"/>
        <v>0</v>
      </c>
      <c r="EF202" t="str">
        <f t="shared" si="414"/>
        <v>0</v>
      </c>
      <c r="EG202" t="str">
        <f t="shared" si="415"/>
        <v>0</v>
      </c>
      <c r="EH202" t="str">
        <f t="shared" si="416"/>
        <v>0</v>
      </c>
      <c r="EI202" t="str">
        <f t="shared" si="417"/>
        <v>0</v>
      </c>
      <c r="EJ202" t="str">
        <f t="shared" si="418"/>
        <v>0</v>
      </c>
      <c r="EK202" t="str">
        <f t="shared" si="419"/>
        <v>0</v>
      </c>
      <c r="EL202" t="str">
        <f t="shared" si="420"/>
        <v>0</v>
      </c>
      <c r="EM202" t="str">
        <f t="shared" si="421"/>
        <v>0</v>
      </c>
      <c r="EN202" t="str">
        <f t="shared" si="422"/>
        <v>0</v>
      </c>
    </row>
    <row r="203" spans="1:144" ht="39.950000000000003" customHeight="1" x14ac:dyDescent="0.25">
      <c r="A203" t="s">
        <v>336</v>
      </c>
      <c r="C203" t="str">
        <f t="shared" si="423"/>
        <v>0</v>
      </c>
      <c r="D203" t="str">
        <f t="shared" si="285"/>
        <v>0</v>
      </c>
      <c r="E203" t="str">
        <f t="shared" si="286"/>
        <v>0</v>
      </c>
      <c r="F203" t="str">
        <f t="shared" si="287"/>
        <v>0</v>
      </c>
      <c r="G203" t="str">
        <f t="shared" si="288"/>
        <v>0</v>
      </c>
      <c r="H203" t="str">
        <f t="shared" si="289"/>
        <v>0</v>
      </c>
      <c r="I203" t="str">
        <f t="shared" si="290"/>
        <v>0</v>
      </c>
      <c r="J203" t="str">
        <f t="shared" si="291"/>
        <v>0</v>
      </c>
      <c r="K203" t="str">
        <f t="shared" si="292"/>
        <v>0</v>
      </c>
      <c r="L203" t="str">
        <f t="shared" si="293"/>
        <v>0</v>
      </c>
      <c r="M203" t="str">
        <f t="shared" si="294"/>
        <v>0</v>
      </c>
      <c r="N203" t="str">
        <f t="shared" si="295"/>
        <v>0</v>
      </c>
      <c r="O203" t="str">
        <f t="shared" si="296"/>
        <v>0</v>
      </c>
      <c r="P203" t="str">
        <f t="shared" si="297"/>
        <v>0</v>
      </c>
      <c r="Q203" t="str">
        <f t="shared" si="298"/>
        <v>0</v>
      </c>
      <c r="R203" t="str">
        <f t="shared" si="299"/>
        <v>0</v>
      </c>
      <c r="S203" t="str">
        <f t="shared" si="300"/>
        <v>0</v>
      </c>
      <c r="T203" t="str">
        <f t="shared" si="301"/>
        <v>0</v>
      </c>
      <c r="U203" t="str">
        <f t="shared" si="302"/>
        <v>0</v>
      </c>
      <c r="V203" t="str">
        <f t="shared" si="303"/>
        <v>0</v>
      </c>
      <c r="W203" t="str">
        <f t="shared" si="304"/>
        <v>0</v>
      </c>
      <c r="X203" t="str">
        <f t="shared" si="305"/>
        <v>0</v>
      </c>
      <c r="Y203" t="str">
        <f t="shared" si="306"/>
        <v>0</v>
      </c>
      <c r="Z203" t="str">
        <f t="shared" si="307"/>
        <v>0</v>
      </c>
      <c r="AA203" t="str">
        <f t="shared" si="308"/>
        <v>0</v>
      </c>
      <c r="AB203" t="str">
        <f t="shared" si="309"/>
        <v>0</v>
      </c>
      <c r="AC203" t="str">
        <f t="shared" si="310"/>
        <v>0</v>
      </c>
      <c r="AD203" t="str">
        <f t="shared" si="311"/>
        <v>0</v>
      </c>
      <c r="AE203" t="str">
        <f t="shared" si="312"/>
        <v>0</v>
      </c>
      <c r="AF203" t="str">
        <f t="shared" si="313"/>
        <v>0</v>
      </c>
      <c r="AG203" t="str">
        <f t="shared" si="314"/>
        <v>0</v>
      </c>
      <c r="AH203" t="str">
        <f t="shared" si="315"/>
        <v>0</v>
      </c>
      <c r="AI203" t="str">
        <f t="shared" si="316"/>
        <v>0</v>
      </c>
      <c r="AJ203" t="str">
        <f t="shared" si="317"/>
        <v>0</v>
      </c>
      <c r="AK203" t="str">
        <f t="shared" si="318"/>
        <v>0</v>
      </c>
      <c r="AL203" t="str">
        <f t="shared" si="319"/>
        <v>0</v>
      </c>
      <c r="AM203" t="str">
        <f t="shared" si="320"/>
        <v>0</v>
      </c>
      <c r="AN203" t="str">
        <f t="shared" si="321"/>
        <v>0</v>
      </c>
      <c r="AO203" t="str">
        <f t="shared" si="322"/>
        <v>0</v>
      </c>
      <c r="AP203" t="str">
        <f t="shared" si="323"/>
        <v>0</v>
      </c>
      <c r="AQ203" t="str">
        <f t="shared" si="324"/>
        <v>0</v>
      </c>
      <c r="AR203" t="str">
        <f t="shared" si="325"/>
        <v>0</v>
      </c>
      <c r="AS203" t="str">
        <f t="shared" si="326"/>
        <v>0</v>
      </c>
      <c r="AT203" t="str">
        <f t="shared" si="327"/>
        <v>0</v>
      </c>
      <c r="AU203" t="str">
        <f t="shared" si="328"/>
        <v>0</v>
      </c>
      <c r="AV203" t="str">
        <f t="shared" si="329"/>
        <v>0</v>
      </c>
      <c r="AW203" t="str">
        <f t="shared" si="330"/>
        <v>0</v>
      </c>
      <c r="AX203" t="str">
        <f t="shared" si="331"/>
        <v>0</v>
      </c>
      <c r="AY203" t="str">
        <f t="shared" si="332"/>
        <v>0</v>
      </c>
      <c r="AZ203" t="str">
        <f t="shared" si="333"/>
        <v>0</v>
      </c>
      <c r="BA203" t="str">
        <f t="shared" si="334"/>
        <v>0</v>
      </c>
      <c r="BB203" t="str">
        <f t="shared" si="335"/>
        <v>0</v>
      </c>
      <c r="BC203" t="str">
        <f t="shared" si="336"/>
        <v>0</v>
      </c>
      <c r="BD203" t="str">
        <f t="shared" si="337"/>
        <v>0</v>
      </c>
      <c r="BE203" t="str">
        <f t="shared" si="338"/>
        <v>0</v>
      </c>
      <c r="BF203" t="str">
        <f t="shared" si="339"/>
        <v>0</v>
      </c>
      <c r="BG203" t="str">
        <f t="shared" si="340"/>
        <v>0</v>
      </c>
      <c r="BH203" t="str">
        <f t="shared" si="341"/>
        <v>0</v>
      </c>
      <c r="BI203" t="str">
        <f t="shared" si="342"/>
        <v>0</v>
      </c>
      <c r="BJ203" t="str">
        <f t="shared" si="343"/>
        <v>0</v>
      </c>
      <c r="BK203" t="str">
        <f t="shared" si="344"/>
        <v>0</v>
      </c>
      <c r="BL203" t="str">
        <f t="shared" si="345"/>
        <v>0</v>
      </c>
      <c r="BM203" t="str">
        <f t="shared" si="346"/>
        <v>0</v>
      </c>
      <c r="BN203" t="str">
        <f t="shared" si="347"/>
        <v>0</v>
      </c>
      <c r="BO203" t="str">
        <f t="shared" si="348"/>
        <v>0</v>
      </c>
      <c r="BP203" t="str">
        <f t="shared" si="349"/>
        <v>0</v>
      </c>
      <c r="BQ203" t="str">
        <f t="shared" si="350"/>
        <v>0</v>
      </c>
      <c r="BR203" t="str">
        <f t="shared" si="351"/>
        <v>0</v>
      </c>
      <c r="BS203" t="str">
        <f t="shared" si="352"/>
        <v>0</v>
      </c>
      <c r="BT203" t="str">
        <f t="shared" si="353"/>
        <v>0</v>
      </c>
      <c r="BU203" t="str">
        <f t="shared" si="354"/>
        <v>0</v>
      </c>
      <c r="BV203" t="str">
        <f t="shared" si="355"/>
        <v>0</v>
      </c>
      <c r="BW203" t="str">
        <f t="shared" si="356"/>
        <v>0</v>
      </c>
      <c r="BX203" t="str">
        <f t="shared" si="283"/>
        <v>0</v>
      </c>
      <c r="BY203" t="str">
        <f t="shared" si="357"/>
        <v>0</v>
      </c>
      <c r="BZ203" t="str">
        <f t="shared" si="358"/>
        <v>0</v>
      </c>
      <c r="CA203" t="str">
        <f t="shared" si="359"/>
        <v>0</v>
      </c>
      <c r="CB203" t="str">
        <f t="shared" si="360"/>
        <v>0</v>
      </c>
      <c r="CC203" t="str">
        <f t="shared" si="361"/>
        <v>0</v>
      </c>
      <c r="CD203" t="str">
        <f t="shared" si="362"/>
        <v>0</v>
      </c>
      <c r="CE203" t="str">
        <f t="shared" si="363"/>
        <v>0</v>
      </c>
      <c r="CF203" t="str">
        <f t="shared" si="364"/>
        <v>0</v>
      </c>
      <c r="CG203" t="str">
        <f t="shared" si="365"/>
        <v>0</v>
      </c>
      <c r="CH203" t="str">
        <f t="shared" si="366"/>
        <v>0</v>
      </c>
      <c r="CI203" t="str">
        <f t="shared" si="367"/>
        <v>0</v>
      </c>
      <c r="CJ203" t="str">
        <f t="shared" si="368"/>
        <v>0</v>
      </c>
      <c r="CK203" t="str">
        <f t="shared" si="369"/>
        <v>0</v>
      </c>
      <c r="CL203" t="str">
        <f t="shared" si="370"/>
        <v>0</v>
      </c>
      <c r="CM203" t="str">
        <f t="shared" si="371"/>
        <v>0</v>
      </c>
      <c r="CN203" t="str">
        <f t="shared" si="372"/>
        <v>0</v>
      </c>
      <c r="CO203" t="str">
        <f t="shared" si="373"/>
        <v>0</v>
      </c>
      <c r="CP203" t="str">
        <f t="shared" si="374"/>
        <v>0</v>
      </c>
      <c r="CQ203" t="str">
        <f t="shared" si="375"/>
        <v>0</v>
      </c>
      <c r="CR203" t="str">
        <f t="shared" si="376"/>
        <v>0</v>
      </c>
      <c r="CS203" t="str">
        <f t="shared" si="377"/>
        <v>0</v>
      </c>
      <c r="CT203" t="str">
        <f t="shared" si="378"/>
        <v>0</v>
      </c>
      <c r="CU203" t="str">
        <f t="shared" si="379"/>
        <v>0</v>
      </c>
      <c r="CV203" t="str">
        <f t="shared" si="380"/>
        <v>0</v>
      </c>
      <c r="CW203" t="str">
        <f t="shared" si="381"/>
        <v>0</v>
      </c>
      <c r="CX203" t="str">
        <f t="shared" si="382"/>
        <v>0</v>
      </c>
      <c r="CY203" t="str">
        <f t="shared" si="383"/>
        <v>0</v>
      </c>
      <c r="CZ203" t="str">
        <f t="shared" si="384"/>
        <v>0</v>
      </c>
      <c r="DA203" t="str">
        <f t="shared" si="284"/>
        <v>0</v>
      </c>
      <c r="DB203" t="str">
        <f t="shared" si="385"/>
        <v>0</v>
      </c>
      <c r="DC203" t="str">
        <f t="shared" si="386"/>
        <v>0</v>
      </c>
      <c r="DD203" t="str">
        <f t="shared" si="387"/>
        <v>0</v>
      </c>
      <c r="DE203" t="str">
        <f t="shared" si="388"/>
        <v>0</v>
      </c>
      <c r="DF203" t="str">
        <f t="shared" si="389"/>
        <v>0</v>
      </c>
      <c r="DG203" t="str">
        <f t="shared" si="390"/>
        <v>0</v>
      </c>
      <c r="DH203" t="str">
        <f>IF(ISNUMBER(SEARCH("menghindari dorongan fisik,",B203)),"1","0")</f>
        <v>0</v>
      </c>
      <c r="DI203" t="str">
        <f t="shared" si="391"/>
        <v>0</v>
      </c>
      <c r="DJ203" t="str">
        <f t="shared" si="392"/>
        <v>0</v>
      </c>
      <c r="DK203" t="str">
        <f t="shared" si="393"/>
        <v>0</v>
      </c>
      <c r="DL203" t="str">
        <f t="shared" si="394"/>
        <v>0</v>
      </c>
      <c r="DM203" t="str">
        <f t="shared" si="395"/>
        <v>0</v>
      </c>
      <c r="DN203" t="str">
        <f t="shared" si="396"/>
        <v>0</v>
      </c>
      <c r="DO203" t="str">
        <f t="shared" si="397"/>
        <v>0</v>
      </c>
      <c r="DP203" t="str">
        <f t="shared" si="398"/>
        <v>0</v>
      </c>
      <c r="DQ203" t="str">
        <f t="shared" si="399"/>
        <v>0</v>
      </c>
      <c r="DR203" t="str">
        <f t="shared" si="400"/>
        <v>0</v>
      </c>
      <c r="DS203" t="str">
        <f t="shared" si="401"/>
        <v>0</v>
      </c>
      <c r="DT203" t="str">
        <f t="shared" si="402"/>
        <v>0</v>
      </c>
      <c r="DU203" t="str">
        <f t="shared" si="403"/>
        <v>0</v>
      </c>
      <c r="DV203" t="str">
        <f t="shared" si="404"/>
        <v>0</v>
      </c>
      <c r="DW203" t="str">
        <f t="shared" si="405"/>
        <v>0</v>
      </c>
      <c r="DX203" t="str">
        <f t="shared" si="406"/>
        <v>0</v>
      </c>
      <c r="DY203" t="str">
        <f t="shared" si="407"/>
        <v>0</v>
      </c>
      <c r="DZ203" t="str">
        <f t="shared" si="408"/>
        <v>0</v>
      </c>
      <c r="EA203" t="str">
        <f t="shared" si="409"/>
        <v>0</v>
      </c>
      <c r="EB203" t="str">
        <f t="shared" si="410"/>
        <v>0</v>
      </c>
      <c r="EC203" t="str">
        <f t="shared" si="411"/>
        <v>0</v>
      </c>
      <c r="ED203" t="str">
        <f t="shared" si="412"/>
        <v>0</v>
      </c>
      <c r="EE203" t="str">
        <f t="shared" si="413"/>
        <v>0</v>
      </c>
      <c r="EF203" t="str">
        <f t="shared" si="414"/>
        <v>0</v>
      </c>
      <c r="EG203" t="str">
        <f t="shared" si="415"/>
        <v>0</v>
      </c>
      <c r="EH203" t="str">
        <f t="shared" si="416"/>
        <v>0</v>
      </c>
      <c r="EI203" t="str">
        <f t="shared" si="417"/>
        <v>0</v>
      </c>
      <c r="EJ203" t="str">
        <f t="shared" si="418"/>
        <v>0</v>
      </c>
      <c r="EK203" t="str">
        <f t="shared" si="419"/>
        <v>0</v>
      </c>
      <c r="EL203" t="str">
        <f t="shared" si="420"/>
        <v>0</v>
      </c>
      <c r="EM203" t="str">
        <f t="shared" si="421"/>
        <v>0</v>
      </c>
      <c r="EN203" t="str">
        <f t="shared" si="422"/>
        <v>0</v>
      </c>
    </row>
    <row r="204" spans="1:144" ht="39.950000000000003" customHeight="1" x14ac:dyDescent="0.25">
      <c r="A204" t="s">
        <v>337</v>
      </c>
      <c r="C204" t="str">
        <f t="shared" si="423"/>
        <v>0</v>
      </c>
      <c r="D204" t="str">
        <f t="shared" si="285"/>
        <v>0</v>
      </c>
      <c r="E204" t="str">
        <f t="shared" si="286"/>
        <v>0</v>
      </c>
      <c r="F204" t="str">
        <f t="shared" si="287"/>
        <v>0</v>
      </c>
      <c r="G204" t="str">
        <f t="shared" si="288"/>
        <v>0</v>
      </c>
      <c r="H204" t="str">
        <f t="shared" si="289"/>
        <v>0</v>
      </c>
      <c r="I204" t="str">
        <f t="shared" si="290"/>
        <v>0</v>
      </c>
      <c r="J204" t="str">
        <f t="shared" si="291"/>
        <v>0</v>
      </c>
      <c r="K204" t="str">
        <f t="shared" si="292"/>
        <v>0</v>
      </c>
      <c r="L204" t="str">
        <f t="shared" si="293"/>
        <v>0</v>
      </c>
      <c r="M204" t="str">
        <f t="shared" si="294"/>
        <v>0</v>
      </c>
      <c r="N204" t="str">
        <f t="shared" si="295"/>
        <v>0</v>
      </c>
      <c r="O204" t="str">
        <f t="shared" si="296"/>
        <v>0</v>
      </c>
      <c r="P204" t="str">
        <f t="shared" si="297"/>
        <v>0</v>
      </c>
      <c r="Q204" t="str">
        <f t="shared" si="298"/>
        <v>0</v>
      </c>
      <c r="R204" t="str">
        <f t="shared" si="299"/>
        <v>0</v>
      </c>
      <c r="S204" t="str">
        <f t="shared" si="300"/>
        <v>0</v>
      </c>
      <c r="T204" t="str">
        <f t="shared" si="301"/>
        <v>0</v>
      </c>
      <c r="U204" t="str">
        <f t="shared" si="302"/>
        <v>0</v>
      </c>
      <c r="V204" t="str">
        <f t="shared" si="303"/>
        <v>0</v>
      </c>
      <c r="W204" t="str">
        <f t="shared" si="304"/>
        <v>0</v>
      </c>
      <c r="X204" t="str">
        <f t="shared" si="305"/>
        <v>0</v>
      </c>
      <c r="Y204" t="str">
        <f t="shared" si="306"/>
        <v>0</v>
      </c>
      <c r="Z204" t="str">
        <f t="shared" si="307"/>
        <v>0</v>
      </c>
      <c r="AA204" t="str">
        <f t="shared" si="308"/>
        <v>0</v>
      </c>
      <c r="AB204" t="str">
        <f t="shared" si="309"/>
        <v>0</v>
      </c>
      <c r="AC204" t="str">
        <f t="shared" si="310"/>
        <v>0</v>
      </c>
      <c r="AD204" t="str">
        <f t="shared" si="311"/>
        <v>0</v>
      </c>
      <c r="AE204" t="str">
        <f t="shared" si="312"/>
        <v>0</v>
      </c>
      <c r="AF204" t="str">
        <f t="shared" si="313"/>
        <v>0</v>
      </c>
      <c r="AG204" t="str">
        <f t="shared" si="314"/>
        <v>0</v>
      </c>
      <c r="AH204" t="str">
        <f t="shared" si="315"/>
        <v>0</v>
      </c>
      <c r="AI204" t="str">
        <f t="shared" si="316"/>
        <v>0</v>
      </c>
      <c r="AJ204" t="str">
        <f t="shared" si="317"/>
        <v>0</v>
      </c>
      <c r="AK204" t="str">
        <f t="shared" si="318"/>
        <v>0</v>
      </c>
      <c r="AL204" t="str">
        <f t="shared" si="319"/>
        <v>0</v>
      </c>
      <c r="AM204" t="str">
        <f t="shared" si="320"/>
        <v>0</v>
      </c>
      <c r="AN204" t="str">
        <f t="shared" si="321"/>
        <v>0</v>
      </c>
      <c r="AO204" t="str">
        <f t="shared" si="322"/>
        <v>0</v>
      </c>
      <c r="AP204" t="str">
        <f t="shared" si="323"/>
        <v>0</v>
      </c>
      <c r="AQ204" t="str">
        <f t="shared" si="324"/>
        <v>0</v>
      </c>
      <c r="AR204" t="str">
        <f t="shared" si="325"/>
        <v>0</v>
      </c>
      <c r="AS204" t="str">
        <f t="shared" si="326"/>
        <v>0</v>
      </c>
      <c r="AT204" t="str">
        <f t="shared" si="327"/>
        <v>0</v>
      </c>
      <c r="AU204" t="str">
        <f t="shared" si="328"/>
        <v>0</v>
      </c>
      <c r="AV204" t="str">
        <f t="shared" si="329"/>
        <v>0</v>
      </c>
      <c r="AW204" t="str">
        <f t="shared" si="330"/>
        <v>0</v>
      </c>
      <c r="AX204" t="str">
        <f t="shared" si="331"/>
        <v>0</v>
      </c>
      <c r="AY204" t="str">
        <f t="shared" si="332"/>
        <v>0</v>
      </c>
      <c r="AZ204" t="str">
        <f t="shared" si="333"/>
        <v>0</v>
      </c>
      <c r="BA204" t="str">
        <f t="shared" si="334"/>
        <v>0</v>
      </c>
      <c r="BB204" t="str">
        <f t="shared" si="335"/>
        <v>0</v>
      </c>
      <c r="BC204" t="str">
        <f t="shared" si="336"/>
        <v>0</v>
      </c>
      <c r="BD204" t="str">
        <f t="shared" si="337"/>
        <v>0</v>
      </c>
      <c r="BE204" t="str">
        <f t="shared" si="338"/>
        <v>0</v>
      </c>
      <c r="BF204" t="str">
        <f t="shared" si="339"/>
        <v>0</v>
      </c>
      <c r="BG204" t="str">
        <f t="shared" si="340"/>
        <v>0</v>
      </c>
      <c r="BH204" t="str">
        <f t="shared" si="341"/>
        <v>0</v>
      </c>
      <c r="BI204" t="str">
        <f t="shared" si="342"/>
        <v>0</v>
      </c>
      <c r="BJ204" t="str">
        <f t="shared" si="343"/>
        <v>0</v>
      </c>
      <c r="BK204" t="str">
        <f t="shared" si="344"/>
        <v>0</v>
      </c>
      <c r="BL204" t="str">
        <f t="shared" si="345"/>
        <v>0</v>
      </c>
      <c r="BM204" t="str">
        <f t="shared" si="346"/>
        <v>0</v>
      </c>
      <c r="BN204" t="str">
        <f t="shared" si="347"/>
        <v>0</v>
      </c>
      <c r="BO204" t="str">
        <f t="shared" si="348"/>
        <v>0</v>
      </c>
      <c r="BP204" t="str">
        <f t="shared" si="349"/>
        <v>0</v>
      </c>
      <c r="BQ204" t="str">
        <f t="shared" si="350"/>
        <v>0</v>
      </c>
      <c r="BR204" t="str">
        <f t="shared" si="351"/>
        <v>0</v>
      </c>
      <c r="BS204" t="str">
        <f t="shared" si="352"/>
        <v>0</v>
      </c>
      <c r="BT204" t="str">
        <f t="shared" si="353"/>
        <v>0</v>
      </c>
      <c r="BU204" t="str">
        <f t="shared" si="354"/>
        <v>0</v>
      </c>
      <c r="BV204" t="str">
        <f t="shared" si="355"/>
        <v>0</v>
      </c>
      <c r="BW204" t="str">
        <f t="shared" si="356"/>
        <v>0</v>
      </c>
      <c r="BX204" t="str">
        <f t="shared" si="283"/>
        <v>0</v>
      </c>
      <c r="BY204" t="str">
        <f t="shared" si="357"/>
        <v>0</v>
      </c>
      <c r="BZ204" t="str">
        <f t="shared" si="358"/>
        <v>0</v>
      </c>
      <c r="CA204" t="str">
        <f t="shared" si="359"/>
        <v>0</v>
      </c>
      <c r="CB204" t="str">
        <f t="shared" si="360"/>
        <v>0</v>
      </c>
      <c r="CC204" t="str">
        <f t="shared" si="361"/>
        <v>0</v>
      </c>
      <c r="CD204" t="str">
        <f t="shared" si="362"/>
        <v>0</v>
      </c>
      <c r="CE204" t="str">
        <f t="shared" si="363"/>
        <v>0</v>
      </c>
      <c r="CF204" t="str">
        <f t="shared" si="364"/>
        <v>0</v>
      </c>
      <c r="CG204" t="str">
        <f t="shared" si="365"/>
        <v>0</v>
      </c>
      <c r="CH204" t="str">
        <f t="shared" si="366"/>
        <v>0</v>
      </c>
      <c r="CI204" t="str">
        <f t="shared" si="367"/>
        <v>0</v>
      </c>
      <c r="CJ204" t="str">
        <f t="shared" si="368"/>
        <v>0</v>
      </c>
      <c r="CK204" t="str">
        <f t="shared" si="369"/>
        <v>0</v>
      </c>
      <c r="CL204" t="str">
        <f t="shared" si="370"/>
        <v>0</v>
      </c>
      <c r="CM204" t="str">
        <f t="shared" si="371"/>
        <v>0</v>
      </c>
      <c r="CN204" t="str">
        <f t="shared" si="372"/>
        <v>0</v>
      </c>
      <c r="CO204" t="str">
        <f t="shared" si="373"/>
        <v>0</v>
      </c>
      <c r="CP204" t="str">
        <f t="shared" si="374"/>
        <v>0</v>
      </c>
      <c r="CQ204" t="str">
        <f t="shared" si="375"/>
        <v>0</v>
      </c>
      <c r="CR204" t="str">
        <f t="shared" si="376"/>
        <v>0</v>
      </c>
      <c r="CS204" t="str">
        <f t="shared" si="377"/>
        <v>0</v>
      </c>
      <c r="CT204" t="str">
        <f t="shared" si="378"/>
        <v>0</v>
      </c>
      <c r="CU204" t="str">
        <f t="shared" si="379"/>
        <v>0</v>
      </c>
      <c r="CV204" t="str">
        <f t="shared" si="380"/>
        <v>0</v>
      </c>
      <c r="CW204" t="str">
        <f t="shared" si="381"/>
        <v>0</v>
      </c>
      <c r="CX204" t="str">
        <f t="shared" si="382"/>
        <v>0</v>
      </c>
      <c r="CY204" t="str">
        <f t="shared" si="383"/>
        <v>0</v>
      </c>
      <c r="CZ204" t="str">
        <f t="shared" si="384"/>
        <v>0</v>
      </c>
      <c r="DA204" t="str">
        <f t="shared" si="284"/>
        <v>0</v>
      </c>
      <c r="DB204" t="str">
        <f t="shared" si="385"/>
        <v>0</v>
      </c>
      <c r="DC204" t="str">
        <f t="shared" si="386"/>
        <v>0</v>
      </c>
      <c r="DD204" t="str">
        <f t="shared" si="387"/>
        <v>0</v>
      </c>
      <c r="DE204" t="str">
        <f t="shared" si="388"/>
        <v>0</v>
      </c>
      <c r="DF204" t="str">
        <f t="shared" si="389"/>
        <v>0</v>
      </c>
      <c r="DG204" t="str">
        <f t="shared" si="390"/>
        <v>0</v>
      </c>
      <c r="DH204" t="str">
        <f>IF(ISNUMBER(SEARCH("menghindari dorongan fisik,",B204)),"1","0")</f>
        <v>0</v>
      </c>
      <c r="DI204" t="str">
        <f t="shared" si="391"/>
        <v>0</v>
      </c>
      <c r="DJ204" t="str">
        <f t="shared" si="392"/>
        <v>0</v>
      </c>
      <c r="DK204" t="str">
        <f t="shared" si="393"/>
        <v>0</v>
      </c>
      <c r="DL204" t="str">
        <f t="shared" si="394"/>
        <v>0</v>
      </c>
      <c r="DM204" t="str">
        <f t="shared" si="395"/>
        <v>0</v>
      </c>
      <c r="DN204" t="str">
        <f t="shared" si="396"/>
        <v>0</v>
      </c>
      <c r="DO204" t="str">
        <f t="shared" si="397"/>
        <v>0</v>
      </c>
      <c r="DP204" t="str">
        <f t="shared" si="398"/>
        <v>0</v>
      </c>
      <c r="DQ204" t="str">
        <f t="shared" si="399"/>
        <v>0</v>
      </c>
      <c r="DR204" t="str">
        <f t="shared" si="400"/>
        <v>0</v>
      </c>
      <c r="DS204" t="str">
        <f t="shared" si="401"/>
        <v>0</v>
      </c>
      <c r="DT204" t="str">
        <f t="shared" si="402"/>
        <v>0</v>
      </c>
      <c r="DU204" t="str">
        <f t="shared" si="403"/>
        <v>0</v>
      </c>
      <c r="DV204" t="str">
        <f t="shared" si="404"/>
        <v>0</v>
      </c>
      <c r="DW204" t="str">
        <f t="shared" si="405"/>
        <v>0</v>
      </c>
      <c r="DX204" t="str">
        <f t="shared" si="406"/>
        <v>0</v>
      </c>
      <c r="DY204" t="str">
        <f t="shared" si="407"/>
        <v>0</v>
      </c>
      <c r="DZ204" t="str">
        <f t="shared" si="408"/>
        <v>0</v>
      </c>
      <c r="EA204" t="str">
        <f t="shared" si="409"/>
        <v>0</v>
      </c>
      <c r="EB204" t="str">
        <f t="shared" si="410"/>
        <v>0</v>
      </c>
      <c r="EC204" t="str">
        <f t="shared" si="411"/>
        <v>0</v>
      </c>
      <c r="ED204" t="str">
        <f t="shared" si="412"/>
        <v>0</v>
      </c>
      <c r="EE204" t="str">
        <f t="shared" si="413"/>
        <v>0</v>
      </c>
      <c r="EF204" t="str">
        <f t="shared" si="414"/>
        <v>0</v>
      </c>
      <c r="EG204" t="str">
        <f t="shared" si="415"/>
        <v>0</v>
      </c>
      <c r="EH204" t="str">
        <f t="shared" si="416"/>
        <v>0</v>
      </c>
      <c r="EI204" t="str">
        <f t="shared" si="417"/>
        <v>0</v>
      </c>
      <c r="EJ204" t="str">
        <f t="shared" si="418"/>
        <v>0</v>
      </c>
      <c r="EK204" t="str">
        <f t="shared" si="419"/>
        <v>0</v>
      </c>
      <c r="EL204" t="str">
        <f t="shared" si="420"/>
        <v>0</v>
      </c>
      <c r="EM204" t="str">
        <f t="shared" si="421"/>
        <v>0</v>
      </c>
      <c r="EN204" t="str">
        <f t="shared" si="422"/>
        <v>0</v>
      </c>
    </row>
    <row r="205" spans="1:144" ht="39.950000000000003" customHeight="1" x14ac:dyDescent="0.25">
      <c r="A205" t="s">
        <v>338</v>
      </c>
      <c r="C205" t="str">
        <f t="shared" si="423"/>
        <v>0</v>
      </c>
      <c r="D205" t="str">
        <f t="shared" si="285"/>
        <v>0</v>
      </c>
      <c r="E205" t="str">
        <f t="shared" si="286"/>
        <v>0</v>
      </c>
      <c r="F205" t="str">
        <f t="shared" si="287"/>
        <v>0</v>
      </c>
      <c r="G205" t="str">
        <f t="shared" si="288"/>
        <v>0</v>
      </c>
      <c r="H205" t="str">
        <f t="shared" si="289"/>
        <v>0</v>
      </c>
      <c r="I205" t="str">
        <f t="shared" si="290"/>
        <v>0</v>
      </c>
      <c r="J205" t="str">
        <f t="shared" si="291"/>
        <v>0</v>
      </c>
      <c r="K205" t="str">
        <f t="shared" si="292"/>
        <v>0</v>
      </c>
      <c r="L205" t="str">
        <f t="shared" si="293"/>
        <v>0</v>
      </c>
      <c r="M205" t="str">
        <f t="shared" si="294"/>
        <v>0</v>
      </c>
      <c r="N205" t="str">
        <f t="shared" si="295"/>
        <v>0</v>
      </c>
      <c r="O205" t="str">
        <f t="shared" si="296"/>
        <v>0</v>
      </c>
      <c r="P205" t="str">
        <f t="shared" si="297"/>
        <v>0</v>
      </c>
      <c r="Q205" t="str">
        <f t="shared" si="298"/>
        <v>0</v>
      </c>
      <c r="R205" t="str">
        <f t="shared" si="299"/>
        <v>0</v>
      </c>
      <c r="S205" t="str">
        <f t="shared" si="300"/>
        <v>0</v>
      </c>
      <c r="T205" t="str">
        <f t="shared" si="301"/>
        <v>0</v>
      </c>
      <c r="U205" t="str">
        <f t="shared" si="302"/>
        <v>0</v>
      </c>
      <c r="V205" t="str">
        <f t="shared" si="303"/>
        <v>0</v>
      </c>
      <c r="W205" t="str">
        <f t="shared" si="304"/>
        <v>0</v>
      </c>
      <c r="X205" t="str">
        <f t="shared" si="305"/>
        <v>0</v>
      </c>
      <c r="Y205" t="str">
        <f t="shared" si="306"/>
        <v>0</v>
      </c>
      <c r="Z205" t="str">
        <f t="shared" si="307"/>
        <v>0</v>
      </c>
      <c r="AA205" t="str">
        <f t="shared" si="308"/>
        <v>0</v>
      </c>
      <c r="AB205" t="str">
        <f t="shared" si="309"/>
        <v>0</v>
      </c>
      <c r="AC205" t="str">
        <f t="shared" si="310"/>
        <v>0</v>
      </c>
      <c r="AD205" t="str">
        <f t="shared" si="311"/>
        <v>0</v>
      </c>
      <c r="AE205" t="str">
        <f t="shared" si="312"/>
        <v>0</v>
      </c>
      <c r="AF205" t="str">
        <f t="shared" si="313"/>
        <v>0</v>
      </c>
      <c r="AG205" t="str">
        <f t="shared" si="314"/>
        <v>0</v>
      </c>
      <c r="AH205" t="str">
        <f t="shared" si="315"/>
        <v>0</v>
      </c>
      <c r="AI205" t="str">
        <f t="shared" si="316"/>
        <v>0</v>
      </c>
      <c r="AJ205" t="str">
        <f t="shared" si="317"/>
        <v>0</v>
      </c>
      <c r="AK205" t="str">
        <f t="shared" si="318"/>
        <v>0</v>
      </c>
      <c r="AL205" t="str">
        <f t="shared" si="319"/>
        <v>0</v>
      </c>
      <c r="AM205" t="str">
        <f t="shared" si="320"/>
        <v>0</v>
      </c>
      <c r="AN205" t="str">
        <f t="shared" si="321"/>
        <v>0</v>
      </c>
      <c r="AO205" t="str">
        <f t="shared" si="322"/>
        <v>0</v>
      </c>
      <c r="AP205" t="str">
        <f t="shared" si="323"/>
        <v>0</v>
      </c>
      <c r="AQ205" t="str">
        <f t="shared" si="324"/>
        <v>0</v>
      </c>
      <c r="AR205" t="str">
        <f t="shared" si="325"/>
        <v>0</v>
      </c>
      <c r="AS205" t="str">
        <f t="shared" si="326"/>
        <v>0</v>
      </c>
      <c r="AT205" t="str">
        <f t="shared" si="327"/>
        <v>0</v>
      </c>
      <c r="AU205" t="str">
        <f t="shared" si="328"/>
        <v>0</v>
      </c>
      <c r="AV205" t="str">
        <f t="shared" si="329"/>
        <v>0</v>
      </c>
      <c r="AW205" t="str">
        <f t="shared" si="330"/>
        <v>0</v>
      </c>
      <c r="AX205" t="str">
        <f t="shared" si="331"/>
        <v>0</v>
      </c>
      <c r="AY205" t="str">
        <f t="shared" si="332"/>
        <v>0</v>
      </c>
      <c r="AZ205" t="str">
        <f t="shared" si="333"/>
        <v>0</v>
      </c>
      <c r="BA205" t="str">
        <f t="shared" si="334"/>
        <v>0</v>
      </c>
      <c r="BB205" t="str">
        <f t="shared" si="335"/>
        <v>0</v>
      </c>
      <c r="BC205" t="str">
        <f t="shared" si="336"/>
        <v>0</v>
      </c>
      <c r="BD205" t="str">
        <f t="shared" si="337"/>
        <v>0</v>
      </c>
      <c r="BE205" t="str">
        <f t="shared" si="338"/>
        <v>0</v>
      </c>
      <c r="BF205" t="str">
        <f t="shared" si="339"/>
        <v>0</v>
      </c>
      <c r="BG205" t="str">
        <f t="shared" si="340"/>
        <v>0</v>
      </c>
      <c r="BH205" t="str">
        <f t="shared" si="341"/>
        <v>0</v>
      </c>
      <c r="BI205" t="str">
        <f t="shared" si="342"/>
        <v>0</v>
      </c>
      <c r="BJ205" t="str">
        <f t="shared" si="343"/>
        <v>0</v>
      </c>
      <c r="BK205" t="str">
        <f t="shared" si="344"/>
        <v>0</v>
      </c>
      <c r="BL205" t="str">
        <f t="shared" si="345"/>
        <v>0</v>
      </c>
      <c r="BM205" t="str">
        <f t="shared" si="346"/>
        <v>0</v>
      </c>
      <c r="BN205" t="str">
        <f t="shared" si="347"/>
        <v>0</v>
      </c>
      <c r="BO205" t="str">
        <f t="shared" si="348"/>
        <v>0</v>
      </c>
      <c r="BP205" t="str">
        <f t="shared" si="349"/>
        <v>0</v>
      </c>
      <c r="BQ205" t="str">
        <f t="shared" si="350"/>
        <v>0</v>
      </c>
      <c r="BR205" t="str">
        <f t="shared" si="351"/>
        <v>0</v>
      </c>
      <c r="BS205" t="str">
        <f t="shared" si="352"/>
        <v>0</v>
      </c>
      <c r="BT205" t="str">
        <f t="shared" si="353"/>
        <v>0</v>
      </c>
      <c r="BU205" t="str">
        <f t="shared" si="354"/>
        <v>0</v>
      </c>
      <c r="BV205" t="str">
        <f t="shared" si="355"/>
        <v>0</v>
      </c>
      <c r="BW205" t="str">
        <f t="shared" si="356"/>
        <v>0</v>
      </c>
      <c r="BX205" t="str">
        <f t="shared" si="283"/>
        <v>0</v>
      </c>
      <c r="BY205" t="str">
        <f t="shared" si="357"/>
        <v>0</v>
      </c>
      <c r="BZ205" t="str">
        <f t="shared" si="358"/>
        <v>0</v>
      </c>
      <c r="CA205" t="str">
        <f t="shared" si="359"/>
        <v>0</v>
      </c>
      <c r="CB205" t="str">
        <f t="shared" si="360"/>
        <v>0</v>
      </c>
      <c r="CC205" t="str">
        <f t="shared" si="361"/>
        <v>0</v>
      </c>
      <c r="CD205" t="str">
        <f t="shared" si="362"/>
        <v>0</v>
      </c>
      <c r="CE205" t="str">
        <f t="shared" si="363"/>
        <v>0</v>
      </c>
      <c r="CF205" t="str">
        <f t="shared" si="364"/>
        <v>0</v>
      </c>
      <c r="CG205" t="str">
        <f t="shared" si="365"/>
        <v>0</v>
      </c>
      <c r="CH205" t="str">
        <f t="shared" si="366"/>
        <v>0</v>
      </c>
      <c r="CI205" t="str">
        <f t="shared" si="367"/>
        <v>0</v>
      </c>
      <c r="CJ205" t="str">
        <f t="shared" si="368"/>
        <v>0</v>
      </c>
      <c r="CK205" t="str">
        <f t="shared" si="369"/>
        <v>0</v>
      </c>
      <c r="CL205" t="str">
        <f t="shared" si="370"/>
        <v>0</v>
      </c>
      <c r="CM205" t="str">
        <f t="shared" si="371"/>
        <v>0</v>
      </c>
      <c r="CN205" t="str">
        <f t="shared" si="372"/>
        <v>0</v>
      </c>
      <c r="CO205" t="str">
        <f t="shared" si="373"/>
        <v>0</v>
      </c>
      <c r="CP205" t="str">
        <f t="shared" si="374"/>
        <v>0</v>
      </c>
      <c r="CQ205" t="str">
        <f t="shared" si="375"/>
        <v>0</v>
      </c>
      <c r="CR205" t="str">
        <f t="shared" si="376"/>
        <v>0</v>
      </c>
      <c r="CS205" t="str">
        <f t="shared" si="377"/>
        <v>0</v>
      </c>
      <c r="CT205" t="str">
        <f t="shared" si="378"/>
        <v>0</v>
      </c>
      <c r="CU205" t="str">
        <f t="shared" si="379"/>
        <v>0</v>
      </c>
      <c r="CV205" t="str">
        <f t="shared" si="380"/>
        <v>0</v>
      </c>
      <c r="CW205" t="str">
        <f t="shared" si="381"/>
        <v>0</v>
      </c>
      <c r="CX205" t="str">
        <f t="shared" si="382"/>
        <v>0</v>
      </c>
      <c r="CY205" t="str">
        <f t="shared" si="383"/>
        <v>0</v>
      </c>
      <c r="CZ205" t="str">
        <f t="shared" si="384"/>
        <v>0</v>
      </c>
      <c r="DA205" t="str">
        <f t="shared" si="284"/>
        <v>0</v>
      </c>
      <c r="DB205" t="str">
        <f t="shared" si="385"/>
        <v>0</v>
      </c>
      <c r="DC205" t="str">
        <f t="shared" si="386"/>
        <v>0</v>
      </c>
      <c r="DD205" t="str">
        <f t="shared" si="387"/>
        <v>0</v>
      </c>
      <c r="DE205" t="str">
        <f t="shared" si="388"/>
        <v>0</v>
      </c>
      <c r="DF205" t="str">
        <f t="shared" si="389"/>
        <v>0</v>
      </c>
      <c r="DG205" t="str">
        <f t="shared" si="390"/>
        <v>0</v>
      </c>
      <c r="DH205" t="str">
        <f>IF(ISNUMBER(SEARCH("menghindari dorongan fisik,",B205)),"1","0")</f>
        <v>0</v>
      </c>
      <c r="DI205" t="str">
        <f t="shared" si="391"/>
        <v>0</v>
      </c>
      <c r="DJ205" t="str">
        <f t="shared" si="392"/>
        <v>0</v>
      </c>
      <c r="DK205" t="str">
        <f t="shared" si="393"/>
        <v>0</v>
      </c>
      <c r="DL205" t="str">
        <f t="shared" si="394"/>
        <v>0</v>
      </c>
      <c r="DM205" t="str">
        <f t="shared" si="395"/>
        <v>0</v>
      </c>
      <c r="DN205" t="str">
        <f t="shared" si="396"/>
        <v>0</v>
      </c>
      <c r="DO205" t="str">
        <f t="shared" si="397"/>
        <v>0</v>
      </c>
      <c r="DP205" t="str">
        <f t="shared" si="398"/>
        <v>0</v>
      </c>
      <c r="DQ205" t="str">
        <f t="shared" si="399"/>
        <v>0</v>
      </c>
      <c r="DR205" t="str">
        <f t="shared" si="400"/>
        <v>0</v>
      </c>
      <c r="DS205" t="str">
        <f t="shared" si="401"/>
        <v>0</v>
      </c>
      <c r="DT205" t="str">
        <f t="shared" si="402"/>
        <v>0</v>
      </c>
      <c r="DU205" t="str">
        <f t="shared" si="403"/>
        <v>0</v>
      </c>
      <c r="DV205" t="str">
        <f t="shared" si="404"/>
        <v>0</v>
      </c>
      <c r="DW205" t="str">
        <f t="shared" si="405"/>
        <v>0</v>
      </c>
      <c r="DX205" t="str">
        <f t="shared" si="406"/>
        <v>0</v>
      </c>
      <c r="DY205" t="str">
        <f t="shared" si="407"/>
        <v>0</v>
      </c>
      <c r="DZ205" t="str">
        <f t="shared" si="408"/>
        <v>0</v>
      </c>
      <c r="EA205" t="str">
        <f t="shared" si="409"/>
        <v>0</v>
      </c>
      <c r="EB205" t="str">
        <f t="shared" si="410"/>
        <v>0</v>
      </c>
      <c r="EC205" t="str">
        <f t="shared" si="411"/>
        <v>0</v>
      </c>
      <c r="ED205" t="str">
        <f t="shared" si="412"/>
        <v>0</v>
      </c>
      <c r="EE205" t="str">
        <f t="shared" si="413"/>
        <v>0</v>
      </c>
      <c r="EF205" t="str">
        <f t="shared" si="414"/>
        <v>0</v>
      </c>
      <c r="EG205" t="str">
        <f t="shared" si="415"/>
        <v>0</v>
      </c>
      <c r="EH205" t="str">
        <f t="shared" si="416"/>
        <v>0</v>
      </c>
      <c r="EI205" t="str">
        <f t="shared" si="417"/>
        <v>0</v>
      </c>
      <c r="EJ205" t="str">
        <f t="shared" si="418"/>
        <v>0</v>
      </c>
      <c r="EK205" t="str">
        <f t="shared" si="419"/>
        <v>0</v>
      </c>
      <c r="EL205" t="str">
        <f t="shared" si="420"/>
        <v>0</v>
      </c>
      <c r="EM205" t="str">
        <f t="shared" si="421"/>
        <v>0</v>
      </c>
      <c r="EN205" t="str">
        <f t="shared" si="422"/>
        <v>0</v>
      </c>
    </row>
    <row r="206" spans="1:144" ht="39.950000000000003" customHeight="1" x14ac:dyDescent="0.25">
      <c r="A206" t="s">
        <v>339</v>
      </c>
      <c r="C206" t="str">
        <f t="shared" si="423"/>
        <v>0</v>
      </c>
      <c r="D206" t="str">
        <f t="shared" si="285"/>
        <v>0</v>
      </c>
      <c r="E206" t="str">
        <f t="shared" si="286"/>
        <v>0</v>
      </c>
      <c r="F206" t="str">
        <f t="shared" si="287"/>
        <v>0</v>
      </c>
      <c r="G206" t="str">
        <f t="shared" si="288"/>
        <v>0</v>
      </c>
      <c r="H206" t="str">
        <f t="shared" si="289"/>
        <v>0</v>
      </c>
      <c r="I206" t="str">
        <f t="shared" si="290"/>
        <v>0</v>
      </c>
      <c r="J206" t="str">
        <f t="shared" si="291"/>
        <v>0</v>
      </c>
      <c r="K206" t="str">
        <f t="shared" si="292"/>
        <v>0</v>
      </c>
      <c r="L206" t="str">
        <f t="shared" si="293"/>
        <v>0</v>
      </c>
      <c r="M206" t="str">
        <f t="shared" si="294"/>
        <v>0</v>
      </c>
      <c r="N206" t="str">
        <f t="shared" si="295"/>
        <v>0</v>
      </c>
      <c r="O206" t="str">
        <f t="shared" si="296"/>
        <v>0</v>
      </c>
      <c r="P206" t="str">
        <f t="shared" si="297"/>
        <v>0</v>
      </c>
      <c r="Q206" t="str">
        <f t="shared" si="298"/>
        <v>0</v>
      </c>
      <c r="R206" t="str">
        <f t="shared" si="299"/>
        <v>0</v>
      </c>
      <c r="S206" t="str">
        <f t="shared" si="300"/>
        <v>0</v>
      </c>
      <c r="T206" t="str">
        <f t="shared" si="301"/>
        <v>0</v>
      </c>
      <c r="U206" t="str">
        <f t="shared" si="302"/>
        <v>0</v>
      </c>
      <c r="V206" t="str">
        <f t="shared" si="303"/>
        <v>0</v>
      </c>
      <c r="W206" t="str">
        <f t="shared" si="304"/>
        <v>0</v>
      </c>
      <c r="X206" t="str">
        <f t="shared" si="305"/>
        <v>0</v>
      </c>
      <c r="Y206" t="str">
        <f t="shared" si="306"/>
        <v>0</v>
      </c>
      <c r="Z206" t="str">
        <f t="shared" si="307"/>
        <v>0</v>
      </c>
      <c r="AA206" t="str">
        <f t="shared" si="308"/>
        <v>0</v>
      </c>
      <c r="AB206" t="str">
        <f t="shared" si="309"/>
        <v>0</v>
      </c>
      <c r="AC206" t="str">
        <f t="shared" si="310"/>
        <v>0</v>
      </c>
      <c r="AD206" t="str">
        <f t="shared" si="311"/>
        <v>0</v>
      </c>
      <c r="AE206" t="str">
        <f t="shared" si="312"/>
        <v>0</v>
      </c>
      <c r="AF206" t="str">
        <f t="shared" si="313"/>
        <v>0</v>
      </c>
      <c r="AG206" t="str">
        <f t="shared" si="314"/>
        <v>0</v>
      </c>
      <c r="AH206" t="str">
        <f t="shared" si="315"/>
        <v>0</v>
      </c>
      <c r="AI206" t="str">
        <f t="shared" si="316"/>
        <v>0</v>
      </c>
      <c r="AJ206" t="str">
        <f t="shared" si="317"/>
        <v>0</v>
      </c>
      <c r="AK206" t="str">
        <f t="shared" si="318"/>
        <v>0</v>
      </c>
      <c r="AL206" t="str">
        <f t="shared" si="319"/>
        <v>0</v>
      </c>
      <c r="AM206" t="str">
        <f t="shared" si="320"/>
        <v>0</v>
      </c>
      <c r="AN206" t="str">
        <f t="shared" si="321"/>
        <v>0</v>
      </c>
      <c r="AO206" t="str">
        <f t="shared" si="322"/>
        <v>0</v>
      </c>
      <c r="AP206" t="str">
        <f t="shared" si="323"/>
        <v>0</v>
      </c>
      <c r="AQ206" t="str">
        <f t="shared" si="324"/>
        <v>0</v>
      </c>
      <c r="AR206" t="str">
        <f t="shared" si="325"/>
        <v>0</v>
      </c>
      <c r="AS206" t="str">
        <f t="shared" si="326"/>
        <v>0</v>
      </c>
      <c r="AT206" t="str">
        <f t="shared" si="327"/>
        <v>0</v>
      </c>
      <c r="AU206" t="str">
        <f t="shared" si="328"/>
        <v>0</v>
      </c>
      <c r="AV206" t="str">
        <f t="shared" si="329"/>
        <v>0</v>
      </c>
      <c r="AW206" t="str">
        <f t="shared" si="330"/>
        <v>0</v>
      </c>
      <c r="AX206" t="str">
        <f t="shared" si="331"/>
        <v>0</v>
      </c>
      <c r="AY206" t="str">
        <f t="shared" si="332"/>
        <v>0</v>
      </c>
      <c r="AZ206" t="str">
        <f t="shared" si="333"/>
        <v>0</v>
      </c>
      <c r="BA206" t="str">
        <f t="shared" si="334"/>
        <v>0</v>
      </c>
      <c r="BB206" t="str">
        <f t="shared" si="335"/>
        <v>0</v>
      </c>
      <c r="BC206" t="str">
        <f t="shared" si="336"/>
        <v>0</v>
      </c>
      <c r="BD206" t="str">
        <f t="shared" si="337"/>
        <v>0</v>
      </c>
      <c r="BE206" t="str">
        <f t="shared" si="338"/>
        <v>0</v>
      </c>
      <c r="BF206" t="str">
        <f t="shared" si="339"/>
        <v>0</v>
      </c>
      <c r="BG206" t="str">
        <f t="shared" si="340"/>
        <v>0</v>
      </c>
      <c r="BH206" t="str">
        <f t="shared" si="341"/>
        <v>0</v>
      </c>
      <c r="BI206" t="str">
        <f t="shared" si="342"/>
        <v>0</v>
      </c>
      <c r="BJ206" t="str">
        <f t="shared" si="343"/>
        <v>0</v>
      </c>
      <c r="BK206" t="str">
        <f t="shared" si="344"/>
        <v>0</v>
      </c>
      <c r="BL206" t="str">
        <f t="shared" si="345"/>
        <v>0</v>
      </c>
      <c r="BM206" t="str">
        <f t="shared" si="346"/>
        <v>0</v>
      </c>
      <c r="BN206" t="str">
        <f t="shared" si="347"/>
        <v>0</v>
      </c>
      <c r="BO206" t="str">
        <f t="shared" si="348"/>
        <v>0</v>
      </c>
      <c r="BP206" t="str">
        <f t="shared" si="349"/>
        <v>0</v>
      </c>
      <c r="BQ206" t="str">
        <f t="shared" si="350"/>
        <v>0</v>
      </c>
      <c r="BR206" t="str">
        <f t="shared" si="351"/>
        <v>0</v>
      </c>
      <c r="BS206" t="str">
        <f t="shared" si="352"/>
        <v>0</v>
      </c>
      <c r="BT206" t="str">
        <f t="shared" si="353"/>
        <v>0</v>
      </c>
      <c r="BU206" t="str">
        <f t="shared" si="354"/>
        <v>0</v>
      </c>
      <c r="BV206" t="str">
        <f t="shared" si="355"/>
        <v>0</v>
      </c>
      <c r="BW206" t="str">
        <f t="shared" si="356"/>
        <v>0</v>
      </c>
      <c r="BX206" t="str">
        <f t="shared" si="283"/>
        <v>0</v>
      </c>
      <c r="BY206" t="str">
        <f t="shared" si="357"/>
        <v>0</v>
      </c>
      <c r="BZ206" t="str">
        <f t="shared" si="358"/>
        <v>0</v>
      </c>
      <c r="CA206" t="str">
        <f t="shared" si="359"/>
        <v>0</v>
      </c>
      <c r="CB206" t="str">
        <f t="shared" si="360"/>
        <v>0</v>
      </c>
      <c r="CC206" t="str">
        <f t="shared" si="361"/>
        <v>0</v>
      </c>
      <c r="CD206" t="str">
        <f t="shared" si="362"/>
        <v>0</v>
      </c>
      <c r="CE206" t="str">
        <f t="shared" si="363"/>
        <v>0</v>
      </c>
      <c r="CF206" t="str">
        <f t="shared" si="364"/>
        <v>0</v>
      </c>
      <c r="CG206" t="str">
        <f t="shared" si="365"/>
        <v>0</v>
      </c>
      <c r="CH206" t="str">
        <f t="shared" si="366"/>
        <v>0</v>
      </c>
      <c r="CI206" t="str">
        <f t="shared" si="367"/>
        <v>0</v>
      </c>
      <c r="CJ206" t="str">
        <f t="shared" si="368"/>
        <v>0</v>
      </c>
      <c r="CK206" t="str">
        <f t="shared" si="369"/>
        <v>0</v>
      </c>
      <c r="CL206" t="str">
        <f t="shared" si="370"/>
        <v>0</v>
      </c>
      <c r="CM206" t="str">
        <f t="shared" si="371"/>
        <v>0</v>
      </c>
      <c r="CN206" t="str">
        <f t="shared" si="372"/>
        <v>0</v>
      </c>
      <c r="CO206" t="str">
        <f t="shared" si="373"/>
        <v>0</v>
      </c>
      <c r="CP206" t="str">
        <f t="shared" si="374"/>
        <v>0</v>
      </c>
      <c r="CQ206" t="str">
        <f t="shared" si="375"/>
        <v>0</v>
      </c>
      <c r="CR206" t="str">
        <f t="shared" si="376"/>
        <v>0</v>
      </c>
      <c r="CS206" t="str">
        <f t="shared" si="377"/>
        <v>0</v>
      </c>
      <c r="CT206" t="str">
        <f t="shared" si="378"/>
        <v>0</v>
      </c>
      <c r="CU206" t="str">
        <f t="shared" si="379"/>
        <v>0</v>
      </c>
      <c r="CV206" t="str">
        <f t="shared" si="380"/>
        <v>0</v>
      </c>
      <c r="CW206" t="str">
        <f t="shared" si="381"/>
        <v>0</v>
      </c>
      <c r="CX206" t="str">
        <f t="shared" si="382"/>
        <v>0</v>
      </c>
      <c r="CY206" t="str">
        <f t="shared" si="383"/>
        <v>0</v>
      </c>
      <c r="CZ206" t="str">
        <f t="shared" si="384"/>
        <v>0</v>
      </c>
      <c r="DA206" t="str">
        <f t="shared" si="284"/>
        <v>0</v>
      </c>
      <c r="DB206" t="str">
        <f t="shared" si="385"/>
        <v>0</v>
      </c>
      <c r="DC206" t="str">
        <f t="shared" si="386"/>
        <v>0</v>
      </c>
      <c r="DD206" t="str">
        <f t="shared" si="387"/>
        <v>0</v>
      </c>
      <c r="DE206" t="str">
        <f t="shared" si="388"/>
        <v>0</v>
      </c>
      <c r="DF206" t="str">
        <f t="shared" si="389"/>
        <v>0</v>
      </c>
      <c r="DG206" t="str">
        <f t="shared" si="390"/>
        <v>0</v>
      </c>
      <c r="DH206" t="str">
        <f>IF(ISNUMBER(SEARCH("menghindari dorongan fisik,",B206)),"1","0")</f>
        <v>0</v>
      </c>
      <c r="DI206" t="str">
        <f t="shared" si="391"/>
        <v>0</v>
      </c>
      <c r="DJ206" t="str">
        <f t="shared" si="392"/>
        <v>0</v>
      </c>
      <c r="DK206" t="str">
        <f t="shared" si="393"/>
        <v>0</v>
      </c>
      <c r="DL206" t="str">
        <f t="shared" si="394"/>
        <v>0</v>
      </c>
      <c r="DM206" t="str">
        <f t="shared" si="395"/>
        <v>0</v>
      </c>
      <c r="DN206" t="str">
        <f t="shared" si="396"/>
        <v>0</v>
      </c>
      <c r="DO206" t="str">
        <f t="shared" si="397"/>
        <v>0</v>
      </c>
      <c r="DP206" t="str">
        <f t="shared" si="398"/>
        <v>0</v>
      </c>
      <c r="DQ206" t="str">
        <f t="shared" si="399"/>
        <v>0</v>
      </c>
      <c r="DR206" t="str">
        <f t="shared" si="400"/>
        <v>0</v>
      </c>
      <c r="DS206" t="str">
        <f t="shared" si="401"/>
        <v>0</v>
      </c>
      <c r="DT206" t="str">
        <f t="shared" si="402"/>
        <v>0</v>
      </c>
      <c r="DU206" t="str">
        <f t="shared" si="403"/>
        <v>0</v>
      </c>
      <c r="DV206" t="str">
        <f t="shared" si="404"/>
        <v>0</v>
      </c>
      <c r="DW206" t="str">
        <f t="shared" si="405"/>
        <v>0</v>
      </c>
      <c r="DX206" t="str">
        <f t="shared" si="406"/>
        <v>0</v>
      </c>
      <c r="DY206" t="str">
        <f t="shared" si="407"/>
        <v>0</v>
      </c>
      <c r="DZ206" t="str">
        <f t="shared" si="408"/>
        <v>0</v>
      </c>
      <c r="EA206" t="str">
        <f t="shared" si="409"/>
        <v>0</v>
      </c>
      <c r="EB206" t="str">
        <f t="shared" si="410"/>
        <v>0</v>
      </c>
      <c r="EC206" t="str">
        <f t="shared" si="411"/>
        <v>0</v>
      </c>
      <c r="ED206" t="str">
        <f t="shared" si="412"/>
        <v>0</v>
      </c>
      <c r="EE206" t="str">
        <f t="shared" si="413"/>
        <v>0</v>
      </c>
      <c r="EF206" t="str">
        <f t="shared" si="414"/>
        <v>0</v>
      </c>
      <c r="EG206" t="str">
        <f t="shared" si="415"/>
        <v>0</v>
      </c>
      <c r="EH206" t="str">
        <f t="shared" si="416"/>
        <v>0</v>
      </c>
      <c r="EI206" t="str">
        <f t="shared" si="417"/>
        <v>0</v>
      </c>
      <c r="EJ206" t="str">
        <f t="shared" si="418"/>
        <v>0</v>
      </c>
      <c r="EK206" t="str">
        <f t="shared" si="419"/>
        <v>0</v>
      </c>
      <c r="EL206" t="str">
        <f t="shared" si="420"/>
        <v>0</v>
      </c>
      <c r="EM206" t="str">
        <f t="shared" si="421"/>
        <v>0</v>
      </c>
      <c r="EN206" t="str">
        <f t="shared" si="422"/>
        <v>0</v>
      </c>
    </row>
    <row r="207" spans="1:144" ht="39.950000000000003" customHeight="1" x14ac:dyDescent="0.25">
      <c r="A207" t="s">
        <v>340</v>
      </c>
      <c r="C207" t="str">
        <f t="shared" si="423"/>
        <v>0</v>
      </c>
      <c r="D207" t="str">
        <f t="shared" si="285"/>
        <v>0</v>
      </c>
      <c r="E207" t="str">
        <f t="shared" si="286"/>
        <v>0</v>
      </c>
      <c r="F207" t="str">
        <f t="shared" si="287"/>
        <v>0</v>
      </c>
      <c r="G207" t="str">
        <f t="shared" si="288"/>
        <v>0</v>
      </c>
      <c r="H207" t="str">
        <f t="shared" si="289"/>
        <v>0</v>
      </c>
      <c r="I207" t="str">
        <f t="shared" si="290"/>
        <v>0</v>
      </c>
      <c r="J207" t="str">
        <f t="shared" si="291"/>
        <v>0</v>
      </c>
      <c r="K207" t="str">
        <f t="shared" si="292"/>
        <v>0</v>
      </c>
      <c r="L207" t="str">
        <f t="shared" si="293"/>
        <v>0</v>
      </c>
      <c r="M207" t="str">
        <f t="shared" si="294"/>
        <v>0</v>
      </c>
      <c r="N207" t="str">
        <f t="shared" si="295"/>
        <v>0</v>
      </c>
      <c r="O207" t="str">
        <f t="shared" si="296"/>
        <v>0</v>
      </c>
      <c r="P207" t="str">
        <f t="shared" si="297"/>
        <v>0</v>
      </c>
      <c r="Q207" t="str">
        <f t="shared" si="298"/>
        <v>0</v>
      </c>
      <c r="R207" t="str">
        <f t="shared" si="299"/>
        <v>0</v>
      </c>
      <c r="S207" t="str">
        <f t="shared" si="300"/>
        <v>0</v>
      </c>
      <c r="T207" t="str">
        <f t="shared" si="301"/>
        <v>0</v>
      </c>
      <c r="U207" t="str">
        <f t="shared" si="302"/>
        <v>0</v>
      </c>
      <c r="V207" t="str">
        <f t="shared" si="303"/>
        <v>0</v>
      </c>
      <c r="W207" t="str">
        <f t="shared" si="304"/>
        <v>0</v>
      </c>
      <c r="X207" t="str">
        <f t="shared" si="305"/>
        <v>0</v>
      </c>
      <c r="Y207" t="str">
        <f t="shared" si="306"/>
        <v>0</v>
      </c>
      <c r="Z207" t="str">
        <f t="shared" si="307"/>
        <v>0</v>
      </c>
      <c r="AA207" t="str">
        <f t="shared" si="308"/>
        <v>0</v>
      </c>
      <c r="AB207" t="str">
        <f t="shared" si="309"/>
        <v>0</v>
      </c>
      <c r="AC207" t="str">
        <f t="shared" si="310"/>
        <v>0</v>
      </c>
      <c r="AD207" t="str">
        <f t="shared" si="311"/>
        <v>0</v>
      </c>
      <c r="AE207" t="str">
        <f t="shared" si="312"/>
        <v>0</v>
      </c>
      <c r="AF207" t="str">
        <f t="shared" si="313"/>
        <v>0</v>
      </c>
      <c r="AG207" t="str">
        <f t="shared" si="314"/>
        <v>0</v>
      </c>
      <c r="AH207" t="str">
        <f t="shared" si="315"/>
        <v>0</v>
      </c>
      <c r="AI207" t="str">
        <f t="shared" si="316"/>
        <v>0</v>
      </c>
      <c r="AJ207" t="str">
        <f t="shared" si="317"/>
        <v>0</v>
      </c>
      <c r="AK207" t="str">
        <f t="shared" si="318"/>
        <v>0</v>
      </c>
      <c r="AL207" t="str">
        <f t="shared" si="319"/>
        <v>0</v>
      </c>
      <c r="AM207" t="str">
        <f t="shared" si="320"/>
        <v>0</v>
      </c>
      <c r="AN207" t="str">
        <f t="shared" si="321"/>
        <v>0</v>
      </c>
      <c r="AO207" t="str">
        <f t="shared" si="322"/>
        <v>0</v>
      </c>
      <c r="AP207" t="str">
        <f t="shared" si="323"/>
        <v>0</v>
      </c>
      <c r="AQ207" t="str">
        <f t="shared" si="324"/>
        <v>0</v>
      </c>
      <c r="AR207" t="str">
        <f t="shared" si="325"/>
        <v>0</v>
      </c>
      <c r="AS207" t="str">
        <f t="shared" si="326"/>
        <v>0</v>
      </c>
      <c r="AT207" t="str">
        <f t="shared" si="327"/>
        <v>0</v>
      </c>
      <c r="AU207" t="str">
        <f t="shared" si="328"/>
        <v>0</v>
      </c>
      <c r="AV207" t="str">
        <f t="shared" si="329"/>
        <v>0</v>
      </c>
      <c r="AW207" t="str">
        <f t="shared" si="330"/>
        <v>0</v>
      </c>
      <c r="AX207" t="str">
        <f t="shared" si="331"/>
        <v>0</v>
      </c>
      <c r="AY207" t="str">
        <f t="shared" si="332"/>
        <v>0</v>
      </c>
      <c r="AZ207" t="str">
        <f t="shared" si="333"/>
        <v>0</v>
      </c>
      <c r="BA207" t="str">
        <f t="shared" si="334"/>
        <v>0</v>
      </c>
      <c r="BB207" t="str">
        <f t="shared" si="335"/>
        <v>0</v>
      </c>
      <c r="BC207" t="str">
        <f t="shared" si="336"/>
        <v>0</v>
      </c>
      <c r="BD207" t="str">
        <f t="shared" si="337"/>
        <v>0</v>
      </c>
      <c r="BE207" t="str">
        <f t="shared" si="338"/>
        <v>0</v>
      </c>
      <c r="BF207" t="str">
        <f t="shared" si="339"/>
        <v>0</v>
      </c>
      <c r="BG207" t="str">
        <f t="shared" si="340"/>
        <v>0</v>
      </c>
      <c r="BH207" t="str">
        <f t="shared" si="341"/>
        <v>0</v>
      </c>
      <c r="BI207" t="str">
        <f t="shared" si="342"/>
        <v>0</v>
      </c>
      <c r="BJ207" t="str">
        <f t="shared" si="343"/>
        <v>0</v>
      </c>
      <c r="BK207" t="str">
        <f t="shared" si="344"/>
        <v>0</v>
      </c>
      <c r="BL207" t="str">
        <f t="shared" si="345"/>
        <v>0</v>
      </c>
      <c r="BM207" t="str">
        <f t="shared" si="346"/>
        <v>0</v>
      </c>
      <c r="BN207" t="str">
        <f t="shared" si="347"/>
        <v>0</v>
      </c>
      <c r="BO207" t="str">
        <f t="shared" si="348"/>
        <v>0</v>
      </c>
      <c r="BP207" t="str">
        <f t="shared" si="349"/>
        <v>0</v>
      </c>
      <c r="BQ207" t="str">
        <f t="shared" si="350"/>
        <v>0</v>
      </c>
      <c r="BR207" t="str">
        <f t="shared" si="351"/>
        <v>0</v>
      </c>
      <c r="BS207" t="str">
        <f t="shared" si="352"/>
        <v>0</v>
      </c>
      <c r="BT207" t="str">
        <f t="shared" si="353"/>
        <v>0</v>
      </c>
      <c r="BU207" t="str">
        <f t="shared" si="354"/>
        <v>0</v>
      </c>
      <c r="BV207" t="str">
        <f t="shared" si="355"/>
        <v>0</v>
      </c>
      <c r="BW207" t="str">
        <f t="shared" si="356"/>
        <v>0</v>
      </c>
      <c r="BX207" t="str">
        <f t="shared" si="283"/>
        <v>0</v>
      </c>
      <c r="BY207" t="str">
        <f t="shared" si="357"/>
        <v>0</v>
      </c>
      <c r="BZ207" t="str">
        <f t="shared" si="358"/>
        <v>0</v>
      </c>
      <c r="CA207" t="str">
        <f t="shared" si="359"/>
        <v>0</v>
      </c>
      <c r="CB207" t="str">
        <f t="shared" si="360"/>
        <v>0</v>
      </c>
      <c r="CC207" t="str">
        <f t="shared" si="361"/>
        <v>0</v>
      </c>
      <c r="CD207" t="str">
        <f t="shared" si="362"/>
        <v>0</v>
      </c>
      <c r="CE207" t="str">
        <f t="shared" si="363"/>
        <v>0</v>
      </c>
      <c r="CF207" t="str">
        <f t="shared" si="364"/>
        <v>0</v>
      </c>
      <c r="CG207" t="str">
        <f t="shared" si="365"/>
        <v>0</v>
      </c>
      <c r="CH207" t="str">
        <f t="shared" si="366"/>
        <v>0</v>
      </c>
      <c r="CI207" t="str">
        <f t="shared" si="367"/>
        <v>0</v>
      </c>
      <c r="CJ207" t="str">
        <f t="shared" si="368"/>
        <v>0</v>
      </c>
      <c r="CK207" t="str">
        <f t="shared" si="369"/>
        <v>0</v>
      </c>
      <c r="CL207" t="str">
        <f t="shared" si="370"/>
        <v>0</v>
      </c>
      <c r="CM207" t="str">
        <f t="shared" si="371"/>
        <v>0</v>
      </c>
      <c r="CN207" t="str">
        <f t="shared" si="372"/>
        <v>0</v>
      </c>
      <c r="CO207" t="str">
        <f t="shared" si="373"/>
        <v>0</v>
      </c>
      <c r="CP207" t="str">
        <f t="shared" si="374"/>
        <v>0</v>
      </c>
      <c r="CQ207" t="str">
        <f t="shared" si="375"/>
        <v>0</v>
      </c>
      <c r="CR207" t="str">
        <f t="shared" si="376"/>
        <v>0</v>
      </c>
      <c r="CS207" t="str">
        <f t="shared" si="377"/>
        <v>0</v>
      </c>
      <c r="CT207" t="str">
        <f t="shared" si="378"/>
        <v>0</v>
      </c>
      <c r="CU207" t="str">
        <f t="shared" si="379"/>
        <v>0</v>
      </c>
      <c r="CV207" t="str">
        <f t="shared" si="380"/>
        <v>0</v>
      </c>
      <c r="CW207" t="str">
        <f t="shared" si="381"/>
        <v>0</v>
      </c>
      <c r="CX207" t="str">
        <f t="shared" si="382"/>
        <v>0</v>
      </c>
      <c r="CY207" t="str">
        <f t="shared" si="383"/>
        <v>0</v>
      </c>
      <c r="CZ207" t="str">
        <f t="shared" si="384"/>
        <v>0</v>
      </c>
      <c r="DA207" t="str">
        <f t="shared" si="284"/>
        <v>0</v>
      </c>
      <c r="DB207" t="str">
        <f t="shared" si="385"/>
        <v>0</v>
      </c>
      <c r="DC207" t="str">
        <f t="shared" si="386"/>
        <v>0</v>
      </c>
      <c r="DD207" t="str">
        <f t="shared" si="387"/>
        <v>0</v>
      </c>
      <c r="DE207" t="str">
        <f t="shared" si="388"/>
        <v>0</v>
      </c>
      <c r="DF207" t="str">
        <f t="shared" si="389"/>
        <v>0</v>
      </c>
      <c r="DG207" t="str">
        <f t="shared" si="390"/>
        <v>0</v>
      </c>
      <c r="DH207" t="str">
        <f>IF(ISNUMBER(SEARCH("menghindari dorongan fisik,",B207)),"1","0")</f>
        <v>0</v>
      </c>
      <c r="DI207" t="str">
        <f t="shared" si="391"/>
        <v>0</v>
      </c>
      <c r="DJ207" t="str">
        <f t="shared" si="392"/>
        <v>0</v>
      </c>
      <c r="DK207" t="str">
        <f t="shared" si="393"/>
        <v>0</v>
      </c>
      <c r="DL207" t="str">
        <f t="shared" si="394"/>
        <v>0</v>
      </c>
      <c r="DM207" t="str">
        <f t="shared" si="395"/>
        <v>0</v>
      </c>
      <c r="DN207" t="str">
        <f t="shared" si="396"/>
        <v>0</v>
      </c>
      <c r="DO207" t="str">
        <f t="shared" si="397"/>
        <v>0</v>
      </c>
      <c r="DP207" t="str">
        <f t="shared" si="398"/>
        <v>0</v>
      </c>
      <c r="DQ207" t="str">
        <f t="shared" si="399"/>
        <v>0</v>
      </c>
      <c r="DR207" t="str">
        <f t="shared" si="400"/>
        <v>0</v>
      </c>
      <c r="DS207" t="str">
        <f t="shared" si="401"/>
        <v>0</v>
      </c>
      <c r="DT207" t="str">
        <f t="shared" si="402"/>
        <v>0</v>
      </c>
      <c r="DU207" t="str">
        <f t="shared" si="403"/>
        <v>0</v>
      </c>
      <c r="DV207" t="str">
        <f t="shared" si="404"/>
        <v>0</v>
      </c>
      <c r="DW207" t="str">
        <f t="shared" si="405"/>
        <v>0</v>
      </c>
      <c r="DX207" t="str">
        <f t="shared" si="406"/>
        <v>0</v>
      </c>
      <c r="DY207" t="str">
        <f t="shared" si="407"/>
        <v>0</v>
      </c>
      <c r="DZ207" t="str">
        <f t="shared" si="408"/>
        <v>0</v>
      </c>
      <c r="EA207" t="str">
        <f t="shared" si="409"/>
        <v>0</v>
      </c>
      <c r="EB207" t="str">
        <f t="shared" si="410"/>
        <v>0</v>
      </c>
      <c r="EC207" t="str">
        <f t="shared" si="411"/>
        <v>0</v>
      </c>
      <c r="ED207" t="str">
        <f t="shared" si="412"/>
        <v>0</v>
      </c>
      <c r="EE207" t="str">
        <f t="shared" si="413"/>
        <v>0</v>
      </c>
      <c r="EF207" t="str">
        <f t="shared" si="414"/>
        <v>0</v>
      </c>
      <c r="EG207" t="str">
        <f t="shared" si="415"/>
        <v>0</v>
      </c>
      <c r="EH207" t="str">
        <f t="shared" si="416"/>
        <v>0</v>
      </c>
      <c r="EI207" t="str">
        <f t="shared" si="417"/>
        <v>0</v>
      </c>
      <c r="EJ207" t="str">
        <f t="shared" si="418"/>
        <v>0</v>
      </c>
      <c r="EK207" t="str">
        <f t="shared" si="419"/>
        <v>0</v>
      </c>
      <c r="EL207" t="str">
        <f t="shared" si="420"/>
        <v>0</v>
      </c>
      <c r="EM207" t="str">
        <f t="shared" si="421"/>
        <v>0</v>
      </c>
      <c r="EN207" t="str">
        <f t="shared" si="422"/>
        <v>0</v>
      </c>
    </row>
    <row r="208" spans="1:144" ht="39.950000000000003" customHeight="1" x14ac:dyDescent="0.25">
      <c r="A208" t="s">
        <v>341</v>
      </c>
      <c r="C208" t="str">
        <f t="shared" si="423"/>
        <v>0</v>
      </c>
      <c r="D208" t="str">
        <f t="shared" si="285"/>
        <v>0</v>
      </c>
      <c r="E208" t="str">
        <f t="shared" si="286"/>
        <v>0</v>
      </c>
      <c r="F208" t="str">
        <f t="shared" si="287"/>
        <v>0</v>
      </c>
      <c r="G208" t="str">
        <f t="shared" si="288"/>
        <v>0</v>
      </c>
      <c r="H208" t="str">
        <f t="shared" si="289"/>
        <v>0</v>
      </c>
      <c r="I208" t="str">
        <f t="shared" si="290"/>
        <v>0</v>
      </c>
      <c r="J208" t="str">
        <f t="shared" si="291"/>
        <v>0</v>
      </c>
      <c r="K208" t="str">
        <f t="shared" si="292"/>
        <v>0</v>
      </c>
      <c r="L208" t="str">
        <f t="shared" si="293"/>
        <v>0</v>
      </c>
      <c r="M208" t="str">
        <f t="shared" si="294"/>
        <v>0</v>
      </c>
      <c r="N208" t="str">
        <f t="shared" si="295"/>
        <v>0</v>
      </c>
      <c r="O208" t="str">
        <f t="shared" si="296"/>
        <v>0</v>
      </c>
      <c r="P208" t="str">
        <f t="shared" si="297"/>
        <v>0</v>
      </c>
      <c r="Q208" t="str">
        <f t="shared" si="298"/>
        <v>0</v>
      </c>
      <c r="R208" t="str">
        <f t="shared" si="299"/>
        <v>0</v>
      </c>
      <c r="S208" t="str">
        <f t="shared" si="300"/>
        <v>0</v>
      </c>
      <c r="T208" t="str">
        <f t="shared" si="301"/>
        <v>0</v>
      </c>
      <c r="U208" t="str">
        <f t="shared" si="302"/>
        <v>0</v>
      </c>
      <c r="V208" t="str">
        <f t="shared" si="303"/>
        <v>0</v>
      </c>
      <c r="W208" t="str">
        <f t="shared" si="304"/>
        <v>0</v>
      </c>
      <c r="X208" t="str">
        <f t="shared" si="305"/>
        <v>0</v>
      </c>
      <c r="Y208" t="str">
        <f t="shared" si="306"/>
        <v>0</v>
      </c>
      <c r="Z208" t="str">
        <f t="shared" si="307"/>
        <v>0</v>
      </c>
      <c r="AA208" t="str">
        <f t="shared" si="308"/>
        <v>0</v>
      </c>
      <c r="AB208" t="str">
        <f t="shared" si="309"/>
        <v>0</v>
      </c>
      <c r="AC208" t="str">
        <f t="shared" si="310"/>
        <v>0</v>
      </c>
      <c r="AD208" t="str">
        <f t="shared" si="311"/>
        <v>0</v>
      </c>
      <c r="AE208" t="str">
        <f t="shared" si="312"/>
        <v>0</v>
      </c>
      <c r="AF208" t="str">
        <f t="shared" si="313"/>
        <v>0</v>
      </c>
      <c r="AG208" t="str">
        <f t="shared" si="314"/>
        <v>0</v>
      </c>
      <c r="AH208" t="str">
        <f t="shared" si="315"/>
        <v>0</v>
      </c>
      <c r="AI208" t="str">
        <f t="shared" si="316"/>
        <v>0</v>
      </c>
      <c r="AJ208" t="str">
        <f t="shared" si="317"/>
        <v>0</v>
      </c>
      <c r="AK208" t="str">
        <f t="shared" si="318"/>
        <v>0</v>
      </c>
      <c r="AL208" t="str">
        <f t="shared" si="319"/>
        <v>0</v>
      </c>
      <c r="AM208" t="str">
        <f t="shared" si="320"/>
        <v>0</v>
      </c>
      <c r="AN208" t="str">
        <f t="shared" si="321"/>
        <v>0</v>
      </c>
      <c r="AO208" t="str">
        <f t="shared" si="322"/>
        <v>0</v>
      </c>
      <c r="AP208" t="str">
        <f t="shared" si="323"/>
        <v>0</v>
      </c>
      <c r="AQ208" t="str">
        <f t="shared" si="324"/>
        <v>0</v>
      </c>
      <c r="AR208" t="str">
        <f t="shared" si="325"/>
        <v>0</v>
      </c>
      <c r="AS208" t="str">
        <f t="shared" si="326"/>
        <v>0</v>
      </c>
      <c r="AT208" t="str">
        <f t="shared" si="327"/>
        <v>0</v>
      </c>
      <c r="AU208" t="str">
        <f t="shared" si="328"/>
        <v>0</v>
      </c>
      <c r="AV208" t="str">
        <f t="shared" si="329"/>
        <v>0</v>
      </c>
      <c r="AW208" t="str">
        <f t="shared" si="330"/>
        <v>0</v>
      </c>
      <c r="AX208" t="str">
        <f t="shared" si="331"/>
        <v>0</v>
      </c>
      <c r="AY208" t="str">
        <f t="shared" si="332"/>
        <v>0</v>
      </c>
      <c r="AZ208" t="str">
        <f t="shared" si="333"/>
        <v>0</v>
      </c>
      <c r="BA208" t="str">
        <f t="shared" si="334"/>
        <v>0</v>
      </c>
      <c r="BB208" t="str">
        <f t="shared" si="335"/>
        <v>0</v>
      </c>
      <c r="BC208" t="str">
        <f t="shared" si="336"/>
        <v>0</v>
      </c>
      <c r="BD208" t="str">
        <f t="shared" si="337"/>
        <v>0</v>
      </c>
      <c r="BE208" t="str">
        <f t="shared" si="338"/>
        <v>0</v>
      </c>
      <c r="BF208" t="str">
        <f t="shared" si="339"/>
        <v>0</v>
      </c>
      <c r="BG208" t="str">
        <f t="shared" si="340"/>
        <v>0</v>
      </c>
      <c r="BH208" t="str">
        <f t="shared" si="341"/>
        <v>0</v>
      </c>
      <c r="BI208" t="str">
        <f t="shared" si="342"/>
        <v>0</v>
      </c>
      <c r="BJ208" t="str">
        <f t="shared" si="343"/>
        <v>0</v>
      </c>
      <c r="BK208" t="str">
        <f t="shared" si="344"/>
        <v>0</v>
      </c>
      <c r="BL208" t="str">
        <f t="shared" si="345"/>
        <v>0</v>
      </c>
      <c r="BM208" t="str">
        <f t="shared" si="346"/>
        <v>0</v>
      </c>
      <c r="BN208" t="str">
        <f t="shared" si="347"/>
        <v>0</v>
      </c>
      <c r="BO208" t="str">
        <f t="shared" si="348"/>
        <v>0</v>
      </c>
      <c r="BP208" t="str">
        <f t="shared" si="349"/>
        <v>0</v>
      </c>
      <c r="BQ208" t="str">
        <f t="shared" si="350"/>
        <v>0</v>
      </c>
      <c r="BR208" t="str">
        <f t="shared" si="351"/>
        <v>0</v>
      </c>
      <c r="BS208" t="str">
        <f t="shared" si="352"/>
        <v>0</v>
      </c>
      <c r="BT208" t="str">
        <f t="shared" si="353"/>
        <v>0</v>
      </c>
      <c r="BU208" t="str">
        <f t="shared" si="354"/>
        <v>0</v>
      </c>
      <c r="BV208" t="str">
        <f t="shared" si="355"/>
        <v>0</v>
      </c>
      <c r="BW208" t="str">
        <f t="shared" si="356"/>
        <v>0</v>
      </c>
      <c r="BX208" t="str">
        <f t="shared" si="283"/>
        <v>0</v>
      </c>
      <c r="BY208" t="str">
        <f t="shared" si="357"/>
        <v>0</v>
      </c>
      <c r="BZ208" t="str">
        <f t="shared" si="358"/>
        <v>0</v>
      </c>
      <c r="CA208" t="str">
        <f t="shared" si="359"/>
        <v>0</v>
      </c>
      <c r="CB208" t="str">
        <f t="shared" si="360"/>
        <v>0</v>
      </c>
      <c r="CC208" t="str">
        <f t="shared" si="361"/>
        <v>0</v>
      </c>
      <c r="CD208" t="str">
        <f t="shared" si="362"/>
        <v>0</v>
      </c>
      <c r="CE208" t="str">
        <f t="shared" si="363"/>
        <v>0</v>
      </c>
      <c r="CF208" t="str">
        <f t="shared" si="364"/>
        <v>0</v>
      </c>
      <c r="CG208" t="str">
        <f t="shared" si="365"/>
        <v>0</v>
      </c>
      <c r="CH208" t="str">
        <f t="shared" si="366"/>
        <v>0</v>
      </c>
      <c r="CI208" t="str">
        <f t="shared" si="367"/>
        <v>0</v>
      </c>
      <c r="CJ208" t="str">
        <f t="shared" si="368"/>
        <v>0</v>
      </c>
      <c r="CK208" t="str">
        <f t="shared" si="369"/>
        <v>0</v>
      </c>
      <c r="CL208" t="str">
        <f t="shared" si="370"/>
        <v>0</v>
      </c>
      <c r="CM208" t="str">
        <f t="shared" si="371"/>
        <v>0</v>
      </c>
      <c r="CN208" t="str">
        <f t="shared" si="372"/>
        <v>0</v>
      </c>
      <c r="CO208" t="str">
        <f t="shared" si="373"/>
        <v>0</v>
      </c>
      <c r="CP208" t="str">
        <f t="shared" si="374"/>
        <v>0</v>
      </c>
      <c r="CQ208" t="str">
        <f t="shared" si="375"/>
        <v>0</v>
      </c>
      <c r="CR208" t="str">
        <f t="shared" si="376"/>
        <v>0</v>
      </c>
      <c r="CS208" t="str">
        <f t="shared" si="377"/>
        <v>0</v>
      </c>
      <c r="CT208" t="str">
        <f t="shared" si="378"/>
        <v>0</v>
      </c>
      <c r="CU208" t="str">
        <f t="shared" si="379"/>
        <v>0</v>
      </c>
      <c r="CV208" t="str">
        <f t="shared" si="380"/>
        <v>0</v>
      </c>
      <c r="CW208" t="str">
        <f t="shared" si="381"/>
        <v>0</v>
      </c>
      <c r="CX208" t="str">
        <f t="shared" si="382"/>
        <v>0</v>
      </c>
      <c r="CY208" t="str">
        <f t="shared" si="383"/>
        <v>0</v>
      </c>
      <c r="CZ208" t="str">
        <f t="shared" si="384"/>
        <v>0</v>
      </c>
      <c r="DA208" t="str">
        <f t="shared" si="284"/>
        <v>0</v>
      </c>
      <c r="DB208" t="str">
        <f t="shared" si="385"/>
        <v>0</v>
      </c>
      <c r="DC208" t="str">
        <f t="shared" si="386"/>
        <v>0</v>
      </c>
      <c r="DD208" t="str">
        <f t="shared" si="387"/>
        <v>0</v>
      </c>
      <c r="DE208" t="str">
        <f t="shared" si="388"/>
        <v>0</v>
      </c>
      <c r="DF208" t="str">
        <f t="shared" si="389"/>
        <v>0</v>
      </c>
      <c r="DG208" t="str">
        <f t="shared" si="390"/>
        <v>0</v>
      </c>
      <c r="DH208" t="str">
        <f>IF(ISNUMBER(SEARCH("menghindari dorongan fisik,",B208)),"1","0")</f>
        <v>0</v>
      </c>
      <c r="DI208" t="str">
        <f t="shared" si="391"/>
        <v>0</v>
      </c>
      <c r="DJ208" t="str">
        <f t="shared" si="392"/>
        <v>0</v>
      </c>
      <c r="DK208" t="str">
        <f t="shared" si="393"/>
        <v>0</v>
      </c>
      <c r="DL208" t="str">
        <f t="shared" si="394"/>
        <v>0</v>
      </c>
      <c r="DM208" t="str">
        <f t="shared" si="395"/>
        <v>0</v>
      </c>
      <c r="DN208" t="str">
        <f t="shared" si="396"/>
        <v>0</v>
      </c>
      <c r="DO208" t="str">
        <f t="shared" si="397"/>
        <v>0</v>
      </c>
      <c r="DP208" t="str">
        <f t="shared" si="398"/>
        <v>0</v>
      </c>
      <c r="DQ208" t="str">
        <f t="shared" si="399"/>
        <v>0</v>
      </c>
      <c r="DR208" t="str">
        <f t="shared" si="400"/>
        <v>0</v>
      </c>
      <c r="DS208" t="str">
        <f t="shared" si="401"/>
        <v>0</v>
      </c>
      <c r="DT208" t="str">
        <f t="shared" si="402"/>
        <v>0</v>
      </c>
      <c r="DU208" t="str">
        <f t="shared" si="403"/>
        <v>0</v>
      </c>
      <c r="DV208" t="str">
        <f t="shared" si="404"/>
        <v>0</v>
      </c>
      <c r="DW208" t="str">
        <f t="shared" si="405"/>
        <v>0</v>
      </c>
      <c r="DX208" t="str">
        <f t="shared" si="406"/>
        <v>0</v>
      </c>
      <c r="DY208" t="str">
        <f t="shared" si="407"/>
        <v>0</v>
      </c>
      <c r="DZ208" t="str">
        <f t="shared" si="408"/>
        <v>0</v>
      </c>
      <c r="EA208" t="str">
        <f t="shared" si="409"/>
        <v>0</v>
      </c>
      <c r="EB208" t="str">
        <f t="shared" si="410"/>
        <v>0</v>
      </c>
      <c r="EC208" t="str">
        <f t="shared" si="411"/>
        <v>0</v>
      </c>
      <c r="ED208" t="str">
        <f t="shared" si="412"/>
        <v>0</v>
      </c>
      <c r="EE208" t="str">
        <f t="shared" si="413"/>
        <v>0</v>
      </c>
      <c r="EF208" t="str">
        <f t="shared" si="414"/>
        <v>0</v>
      </c>
      <c r="EG208" t="str">
        <f t="shared" si="415"/>
        <v>0</v>
      </c>
      <c r="EH208" t="str">
        <f t="shared" si="416"/>
        <v>0</v>
      </c>
      <c r="EI208" t="str">
        <f t="shared" si="417"/>
        <v>0</v>
      </c>
      <c r="EJ208" t="str">
        <f t="shared" si="418"/>
        <v>0</v>
      </c>
      <c r="EK208" t="str">
        <f t="shared" si="419"/>
        <v>0</v>
      </c>
      <c r="EL208" t="str">
        <f t="shared" si="420"/>
        <v>0</v>
      </c>
      <c r="EM208" t="str">
        <f t="shared" si="421"/>
        <v>0</v>
      </c>
      <c r="EN208" t="str">
        <f t="shared" si="422"/>
        <v>0</v>
      </c>
    </row>
    <row r="209" spans="1:144" ht="39.950000000000003" customHeight="1" x14ac:dyDescent="0.25">
      <c r="A209" t="s">
        <v>342</v>
      </c>
      <c r="C209" t="str">
        <f t="shared" si="423"/>
        <v>0</v>
      </c>
      <c r="D209" t="str">
        <f t="shared" si="285"/>
        <v>0</v>
      </c>
      <c r="E209" t="str">
        <f t="shared" si="286"/>
        <v>0</v>
      </c>
      <c r="F209" t="str">
        <f t="shared" si="287"/>
        <v>0</v>
      </c>
      <c r="G209" t="str">
        <f t="shared" si="288"/>
        <v>0</v>
      </c>
      <c r="H209" t="str">
        <f t="shared" si="289"/>
        <v>0</v>
      </c>
      <c r="I209" t="str">
        <f t="shared" si="290"/>
        <v>0</v>
      </c>
      <c r="J209" t="str">
        <f t="shared" si="291"/>
        <v>0</v>
      </c>
      <c r="K209" t="str">
        <f t="shared" si="292"/>
        <v>0</v>
      </c>
      <c r="L209" t="str">
        <f t="shared" si="293"/>
        <v>0</v>
      </c>
      <c r="M209" t="str">
        <f t="shared" si="294"/>
        <v>0</v>
      </c>
      <c r="N209" t="str">
        <f t="shared" si="295"/>
        <v>0</v>
      </c>
      <c r="O209" t="str">
        <f t="shared" si="296"/>
        <v>0</v>
      </c>
      <c r="P209" t="str">
        <f t="shared" si="297"/>
        <v>0</v>
      </c>
      <c r="Q209" t="str">
        <f t="shared" si="298"/>
        <v>0</v>
      </c>
      <c r="R209" t="str">
        <f t="shared" si="299"/>
        <v>0</v>
      </c>
      <c r="S209" t="str">
        <f t="shared" si="300"/>
        <v>0</v>
      </c>
      <c r="T209" t="str">
        <f t="shared" si="301"/>
        <v>0</v>
      </c>
      <c r="U209" t="str">
        <f t="shared" si="302"/>
        <v>0</v>
      </c>
      <c r="V209" t="str">
        <f t="shared" si="303"/>
        <v>0</v>
      </c>
      <c r="W209" t="str">
        <f t="shared" si="304"/>
        <v>0</v>
      </c>
      <c r="X209" t="str">
        <f t="shared" si="305"/>
        <v>0</v>
      </c>
      <c r="Y209" t="str">
        <f t="shared" si="306"/>
        <v>0</v>
      </c>
      <c r="Z209" t="str">
        <f t="shared" si="307"/>
        <v>0</v>
      </c>
      <c r="AA209" t="str">
        <f t="shared" si="308"/>
        <v>0</v>
      </c>
      <c r="AB209" t="str">
        <f t="shared" si="309"/>
        <v>0</v>
      </c>
      <c r="AC209" t="str">
        <f t="shared" si="310"/>
        <v>0</v>
      </c>
      <c r="AD209" t="str">
        <f t="shared" si="311"/>
        <v>0</v>
      </c>
      <c r="AE209" t="str">
        <f t="shared" si="312"/>
        <v>0</v>
      </c>
      <c r="AF209" t="str">
        <f t="shared" si="313"/>
        <v>0</v>
      </c>
      <c r="AG209" t="str">
        <f t="shared" si="314"/>
        <v>0</v>
      </c>
      <c r="AH209" t="str">
        <f t="shared" si="315"/>
        <v>0</v>
      </c>
      <c r="AI209" t="str">
        <f t="shared" si="316"/>
        <v>0</v>
      </c>
      <c r="AJ209" t="str">
        <f t="shared" si="317"/>
        <v>0</v>
      </c>
      <c r="AK209" t="str">
        <f t="shared" si="318"/>
        <v>0</v>
      </c>
      <c r="AL209" t="str">
        <f t="shared" si="319"/>
        <v>0</v>
      </c>
      <c r="AM209" t="str">
        <f t="shared" si="320"/>
        <v>0</v>
      </c>
      <c r="AN209" t="str">
        <f t="shared" si="321"/>
        <v>0</v>
      </c>
      <c r="AO209" t="str">
        <f t="shared" si="322"/>
        <v>0</v>
      </c>
      <c r="AP209" t="str">
        <f t="shared" si="323"/>
        <v>0</v>
      </c>
      <c r="AQ209" t="str">
        <f t="shared" si="324"/>
        <v>0</v>
      </c>
      <c r="AR209" t="str">
        <f t="shared" si="325"/>
        <v>0</v>
      </c>
      <c r="AS209" t="str">
        <f t="shared" si="326"/>
        <v>0</v>
      </c>
      <c r="AT209" t="str">
        <f t="shared" si="327"/>
        <v>0</v>
      </c>
      <c r="AU209" t="str">
        <f t="shared" si="328"/>
        <v>0</v>
      </c>
      <c r="AV209" t="str">
        <f t="shared" si="329"/>
        <v>0</v>
      </c>
      <c r="AW209" t="str">
        <f t="shared" si="330"/>
        <v>0</v>
      </c>
      <c r="AX209" t="str">
        <f t="shared" si="331"/>
        <v>0</v>
      </c>
      <c r="AY209" t="str">
        <f t="shared" si="332"/>
        <v>0</v>
      </c>
      <c r="AZ209" t="str">
        <f t="shared" si="333"/>
        <v>0</v>
      </c>
      <c r="BA209" t="str">
        <f t="shared" si="334"/>
        <v>0</v>
      </c>
      <c r="BB209" t="str">
        <f t="shared" si="335"/>
        <v>0</v>
      </c>
      <c r="BC209" t="str">
        <f t="shared" si="336"/>
        <v>0</v>
      </c>
      <c r="BD209" t="str">
        <f t="shared" si="337"/>
        <v>0</v>
      </c>
      <c r="BE209" t="str">
        <f t="shared" si="338"/>
        <v>0</v>
      </c>
      <c r="BF209" t="str">
        <f t="shared" si="339"/>
        <v>0</v>
      </c>
      <c r="BG209" t="str">
        <f t="shared" si="340"/>
        <v>0</v>
      </c>
      <c r="BH209" t="str">
        <f t="shared" si="341"/>
        <v>0</v>
      </c>
      <c r="BI209" t="str">
        <f t="shared" si="342"/>
        <v>0</v>
      </c>
      <c r="BJ209" t="str">
        <f t="shared" si="343"/>
        <v>0</v>
      </c>
      <c r="BK209" t="str">
        <f t="shared" si="344"/>
        <v>0</v>
      </c>
      <c r="BL209" t="str">
        <f t="shared" si="345"/>
        <v>0</v>
      </c>
      <c r="BM209" t="str">
        <f t="shared" si="346"/>
        <v>0</v>
      </c>
      <c r="BN209" t="str">
        <f t="shared" si="347"/>
        <v>0</v>
      </c>
      <c r="BO209" t="str">
        <f t="shared" si="348"/>
        <v>0</v>
      </c>
      <c r="BP209" t="str">
        <f t="shared" si="349"/>
        <v>0</v>
      </c>
      <c r="BQ209" t="str">
        <f t="shared" si="350"/>
        <v>0</v>
      </c>
      <c r="BR209" t="str">
        <f t="shared" si="351"/>
        <v>0</v>
      </c>
      <c r="BS209" t="str">
        <f t="shared" si="352"/>
        <v>0</v>
      </c>
      <c r="BT209" t="str">
        <f t="shared" si="353"/>
        <v>0</v>
      </c>
      <c r="BU209" t="str">
        <f t="shared" si="354"/>
        <v>0</v>
      </c>
      <c r="BV209" t="str">
        <f t="shared" si="355"/>
        <v>0</v>
      </c>
      <c r="BW209" t="str">
        <f t="shared" si="356"/>
        <v>0</v>
      </c>
      <c r="BX209" t="str">
        <f t="shared" si="283"/>
        <v>0</v>
      </c>
      <c r="BY209" t="str">
        <f t="shared" si="357"/>
        <v>0</v>
      </c>
      <c r="BZ209" t="str">
        <f t="shared" si="358"/>
        <v>0</v>
      </c>
      <c r="CA209" t="str">
        <f t="shared" si="359"/>
        <v>0</v>
      </c>
      <c r="CB209" t="str">
        <f t="shared" si="360"/>
        <v>0</v>
      </c>
      <c r="CC209" t="str">
        <f t="shared" si="361"/>
        <v>0</v>
      </c>
      <c r="CD209" t="str">
        <f t="shared" si="362"/>
        <v>0</v>
      </c>
      <c r="CE209" t="str">
        <f t="shared" si="363"/>
        <v>0</v>
      </c>
      <c r="CF209" t="str">
        <f t="shared" si="364"/>
        <v>0</v>
      </c>
      <c r="CG209" t="str">
        <f t="shared" si="365"/>
        <v>0</v>
      </c>
      <c r="CH209" t="str">
        <f t="shared" si="366"/>
        <v>0</v>
      </c>
      <c r="CI209" t="str">
        <f t="shared" si="367"/>
        <v>0</v>
      </c>
      <c r="CJ209" t="str">
        <f t="shared" si="368"/>
        <v>0</v>
      </c>
      <c r="CK209" t="str">
        <f t="shared" si="369"/>
        <v>0</v>
      </c>
      <c r="CL209" t="str">
        <f t="shared" si="370"/>
        <v>0</v>
      </c>
      <c r="CM209" t="str">
        <f t="shared" si="371"/>
        <v>0</v>
      </c>
      <c r="CN209" t="str">
        <f t="shared" si="372"/>
        <v>0</v>
      </c>
      <c r="CO209" t="str">
        <f t="shared" si="373"/>
        <v>0</v>
      </c>
      <c r="CP209" t="str">
        <f t="shared" si="374"/>
        <v>0</v>
      </c>
      <c r="CQ209" t="str">
        <f t="shared" si="375"/>
        <v>0</v>
      </c>
      <c r="CR209" t="str">
        <f t="shared" si="376"/>
        <v>0</v>
      </c>
      <c r="CS209" t="str">
        <f t="shared" si="377"/>
        <v>0</v>
      </c>
      <c r="CT209" t="str">
        <f t="shared" si="378"/>
        <v>0</v>
      </c>
      <c r="CU209" t="str">
        <f t="shared" si="379"/>
        <v>0</v>
      </c>
      <c r="CV209" t="str">
        <f t="shared" si="380"/>
        <v>0</v>
      </c>
      <c r="CW209" t="str">
        <f t="shared" si="381"/>
        <v>0</v>
      </c>
      <c r="CX209" t="str">
        <f t="shared" si="382"/>
        <v>0</v>
      </c>
      <c r="CY209" t="str">
        <f t="shared" si="383"/>
        <v>0</v>
      </c>
      <c r="CZ209" t="str">
        <f t="shared" si="384"/>
        <v>0</v>
      </c>
      <c r="DA209" t="str">
        <f t="shared" si="284"/>
        <v>0</v>
      </c>
      <c r="DB209" t="str">
        <f t="shared" si="385"/>
        <v>0</v>
      </c>
      <c r="DC209" t="str">
        <f t="shared" si="386"/>
        <v>0</v>
      </c>
      <c r="DD209" t="str">
        <f t="shared" si="387"/>
        <v>0</v>
      </c>
      <c r="DE209" t="str">
        <f t="shared" si="388"/>
        <v>0</v>
      </c>
      <c r="DF209" t="str">
        <f t="shared" si="389"/>
        <v>0</v>
      </c>
      <c r="DG209" t="str">
        <f t="shared" si="390"/>
        <v>0</v>
      </c>
      <c r="DH209" t="str">
        <f>IF(ISNUMBER(SEARCH("menghindari dorongan fisik,",B209)),"1","0")</f>
        <v>0</v>
      </c>
      <c r="DI209" t="str">
        <f t="shared" si="391"/>
        <v>0</v>
      </c>
      <c r="DJ209" t="str">
        <f t="shared" si="392"/>
        <v>0</v>
      </c>
      <c r="DK209" t="str">
        <f t="shared" si="393"/>
        <v>0</v>
      </c>
      <c r="DL209" t="str">
        <f t="shared" si="394"/>
        <v>0</v>
      </c>
      <c r="DM209" t="str">
        <f t="shared" si="395"/>
        <v>0</v>
      </c>
      <c r="DN209" t="str">
        <f t="shared" si="396"/>
        <v>0</v>
      </c>
      <c r="DO209" t="str">
        <f t="shared" si="397"/>
        <v>0</v>
      </c>
      <c r="DP209" t="str">
        <f t="shared" si="398"/>
        <v>0</v>
      </c>
      <c r="DQ209" t="str">
        <f t="shared" si="399"/>
        <v>0</v>
      </c>
      <c r="DR209" t="str">
        <f t="shared" si="400"/>
        <v>0</v>
      </c>
      <c r="DS209" t="str">
        <f t="shared" si="401"/>
        <v>0</v>
      </c>
      <c r="DT209" t="str">
        <f t="shared" si="402"/>
        <v>0</v>
      </c>
      <c r="DU209" t="str">
        <f t="shared" si="403"/>
        <v>0</v>
      </c>
      <c r="DV209" t="str">
        <f t="shared" si="404"/>
        <v>0</v>
      </c>
      <c r="DW209" t="str">
        <f t="shared" si="405"/>
        <v>0</v>
      </c>
      <c r="DX209" t="str">
        <f t="shared" si="406"/>
        <v>0</v>
      </c>
      <c r="DY209" t="str">
        <f t="shared" si="407"/>
        <v>0</v>
      </c>
      <c r="DZ209" t="str">
        <f t="shared" si="408"/>
        <v>0</v>
      </c>
      <c r="EA209" t="str">
        <f t="shared" si="409"/>
        <v>0</v>
      </c>
      <c r="EB209" t="str">
        <f t="shared" si="410"/>
        <v>0</v>
      </c>
      <c r="EC209" t="str">
        <f t="shared" si="411"/>
        <v>0</v>
      </c>
      <c r="ED209" t="str">
        <f t="shared" si="412"/>
        <v>0</v>
      </c>
      <c r="EE209" t="str">
        <f t="shared" si="413"/>
        <v>0</v>
      </c>
      <c r="EF209" t="str">
        <f t="shared" si="414"/>
        <v>0</v>
      </c>
      <c r="EG209" t="str">
        <f t="shared" si="415"/>
        <v>0</v>
      </c>
      <c r="EH209" t="str">
        <f t="shared" si="416"/>
        <v>0</v>
      </c>
      <c r="EI209" t="str">
        <f t="shared" si="417"/>
        <v>0</v>
      </c>
      <c r="EJ209" t="str">
        <f t="shared" si="418"/>
        <v>0</v>
      </c>
      <c r="EK209" t="str">
        <f t="shared" si="419"/>
        <v>0</v>
      </c>
      <c r="EL209" t="str">
        <f t="shared" si="420"/>
        <v>0</v>
      </c>
      <c r="EM209" t="str">
        <f t="shared" si="421"/>
        <v>0</v>
      </c>
      <c r="EN209" t="str">
        <f t="shared" si="422"/>
        <v>0</v>
      </c>
    </row>
    <row r="210" spans="1:144" ht="39.950000000000003" customHeight="1" x14ac:dyDescent="0.25">
      <c r="A210" t="s">
        <v>343</v>
      </c>
      <c r="C210" t="str">
        <f t="shared" si="423"/>
        <v>0</v>
      </c>
      <c r="D210" t="str">
        <f t="shared" si="285"/>
        <v>0</v>
      </c>
      <c r="E210" t="str">
        <f t="shared" si="286"/>
        <v>0</v>
      </c>
      <c r="F210" t="str">
        <f t="shared" si="287"/>
        <v>0</v>
      </c>
      <c r="G210" t="str">
        <f t="shared" si="288"/>
        <v>0</v>
      </c>
      <c r="H210" t="str">
        <f t="shared" si="289"/>
        <v>0</v>
      </c>
      <c r="I210" t="str">
        <f t="shared" si="290"/>
        <v>0</v>
      </c>
      <c r="J210" t="str">
        <f t="shared" si="291"/>
        <v>0</v>
      </c>
      <c r="K210" t="str">
        <f t="shared" si="292"/>
        <v>0</v>
      </c>
      <c r="L210" t="str">
        <f t="shared" si="293"/>
        <v>0</v>
      </c>
      <c r="M210" t="str">
        <f t="shared" si="294"/>
        <v>0</v>
      </c>
      <c r="N210" t="str">
        <f t="shared" si="295"/>
        <v>0</v>
      </c>
      <c r="O210" t="str">
        <f t="shared" si="296"/>
        <v>0</v>
      </c>
      <c r="P210" t="str">
        <f t="shared" si="297"/>
        <v>0</v>
      </c>
      <c r="Q210" t="str">
        <f t="shared" si="298"/>
        <v>0</v>
      </c>
      <c r="R210" t="str">
        <f t="shared" si="299"/>
        <v>0</v>
      </c>
      <c r="S210" t="str">
        <f t="shared" si="300"/>
        <v>0</v>
      </c>
      <c r="T210" t="str">
        <f t="shared" si="301"/>
        <v>0</v>
      </c>
      <c r="U210" t="str">
        <f t="shared" si="302"/>
        <v>0</v>
      </c>
      <c r="V210" t="str">
        <f t="shared" si="303"/>
        <v>0</v>
      </c>
      <c r="W210" t="str">
        <f t="shared" si="304"/>
        <v>0</v>
      </c>
      <c r="X210" t="str">
        <f t="shared" si="305"/>
        <v>0</v>
      </c>
      <c r="Y210" t="str">
        <f t="shared" si="306"/>
        <v>0</v>
      </c>
      <c r="Z210" t="str">
        <f t="shared" si="307"/>
        <v>0</v>
      </c>
      <c r="AA210" t="str">
        <f t="shared" si="308"/>
        <v>0</v>
      </c>
      <c r="AB210" t="str">
        <f t="shared" si="309"/>
        <v>0</v>
      </c>
      <c r="AC210" t="str">
        <f t="shared" si="310"/>
        <v>0</v>
      </c>
      <c r="AD210" t="str">
        <f t="shared" si="311"/>
        <v>0</v>
      </c>
      <c r="AE210" t="str">
        <f t="shared" si="312"/>
        <v>0</v>
      </c>
      <c r="AF210" t="str">
        <f t="shared" si="313"/>
        <v>0</v>
      </c>
      <c r="AG210" t="str">
        <f t="shared" si="314"/>
        <v>0</v>
      </c>
      <c r="AH210" t="str">
        <f t="shared" si="315"/>
        <v>0</v>
      </c>
      <c r="AI210" t="str">
        <f t="shared" si="316"/>
        <v>0</v>
      </c>
      <c r="AJ210" t="str">
        <f t="shared" si="317"/>
        <v>0</v>
      </c>
      <c r="AK210" t="str">
        <f t="shared" si="318"/>
        <v>0</v>
      </c>
      <c r="AL210" t="str">
        <f t="shared" si="319"/>
        <v>0</v>
      </c>
      <c r="AM210" t="str">
        <f t="shared" si="320"/>
        <v>0</v>
      </c>
      <c r="AN210" t="str">
        <f t="shared" si="321"/>
        <v>0</v>
      </c>
      <c r="AO210" t="str">
        <f t="shared" si="322"/>
        <v>0</v>
      </c>
      <c r="AP210" t="str">
        <f t="shared" si="323"/>
        <v>0</v>
      </c>
      <c r="AQ210" t="str">
        <f t="shared" si="324"/>
        <v>0</v>
      </c>
      <c r="AR210" t="str">
        <f t="shared" si="325"/>
        <v>0</v>
      </c>
      <c r="AS210" t="str">
        <f t="shared" si="326"/>
        <v>0</v>
      </c>
      <c r="AT210" t="str">
        <f t="shared" si="327"/>
        <v>0</v>
      </c>
      <c r="AU210" t="str">
        <f t="shared" si="328"/>
        <v>0</v>
      </c>
      <c r="AV210" t="str">
        <f t="shared" si="329"/>
        <v>0</v>
      </c>
      <c r="AW210" t="str">
        <f t="shared" si="330"/>
        <v>0</v>
      </c>
      <c r="AX210" t="str">
        <f t="shared" si="331"/>
        <v>0</v>
      </c>
      <c r="AY210" t="str">
        <f t="shared" si="332"/>
        <v>0</v>
      </c>
      <c r="AZ210" t="str">
        <f t="shared" si="333"/>
        <v>0</v>
      </c>
      <c r="BA210" t="str">
        <f t="shared" si="334"/>
        <v>0</v>
      </c>
      <c r="BB210" t="str">
        <f t="shared" si="335"/>
        <v>0</v>
      </c>
      <c r="BC210" t="str">
        <f t="shared" si="336"/>
        <v>0</v>
      </c>
      <c r="BD210" t="str">
        <f t="shared" si="337"/>
        <v>0</v>
      </c>
      <c r="BE210" t="str">
        <f t="shared" si="338"/>
        <v>0</v>
      </c>
      <c r="BF210" t="str">
        <f t="shared" si="339"/>
        <v>0</v>
      </c>
      <c r="BG210" t="str">
        <f t="shared" si="340"/>
        <v>0</v>
      </c>
      <c r="BH210" t="str">
        <f t="shared" si="341"/>
        <v>0</v>
      </c>
      <c r="BI210" t="str">
        <f t="shared" si="342"/>
        <v>0</v>
      </c>
      <c r="BJ210" t="str">
        <f t="shared" si="343"/>
        <v>0</v>
      </c>
      <c r="BK210" t="str">
        <f t="shared" si="344"/>
        <v>0</v>
      </c>
      <c r="BL210" t="str">
        <f t="shared" si="345"/>
        <v>0</v>
      </c>
      <c r="BM210" t="str">
        <f t="shared" si="346"/>
        <v>0</v>
      </c>
      <c r="BN210" t="str">
        <f t="shared" si="347"/>
        <v>0</v>
      </c>
      <c r="BO210" t="str">
        <f t="shared" si="348"/>
        <v>0</v>
      </c>
      <c r="BP210" t="str">
        <f t="shared" si="349"/>
        <v>0</v>
      </c>
      <c r="BQ210" t="str">
        <f t="shared" si="350"/>
        <v>0</v>
      </c>
      <c r="BR210" t="str">
        <f t="shared" si="351"/>
        <v>0</v>
      </c>
      <c r="BS210" t="str">
        <f t="shared" si="352"/>
        <v>0</v>
      </c>
      <c r="BT210" t="str">
        <f t="shared" si="353"/>
        <v>0</v>
      </c>
      <c r="BU210" t="str">
        <f t="shared" si="354"/>
        <v>0</v>
      </c>
      <c r="BV210" t="str">
        <f t="shared" si="355"/>
        <v>0</v>
      </c>
      <c r="BW210" t="str">
        <f t="shared" si="356"/>
        <v>0</v>
      </c>
      <c r="BX210" t="str">
        <f t="shared" si="283"/>
        <v>0</v>
      </c>
      <c r="BY210" t="str">
        <f t="shared" si="357"/>
        <v>0</v>
      </c>
      <c r="BZ210" t="str">
        <f t="shared" si="358"/>
        <v>0</v>
      </c>
      <c r="CA210" t="str">
        <f t="shared" si="359"/>
        <v>0</v>
      </c>
      <c r="CB210" t="str">
        <f t="shared" si="360"/>
        <v>0</v>
      </c>
      <c r="CC210" t="str">
        <f t="shared" si="361"/>
        <v>0</v>
      </c>
      <c r="CD210" t="str">
        <f t="shared" si="362"/>
        <v>0</v>
      </c>
      <c r="CE210" t="str">
        <f t="shared" si="363"/>
        <v>0</v>
      </c>
      <c r="CF210" t="str">
        <f t="shared" si="364"/>
        <v>0</v>
      </c>
      <c r="CG210" t="str">
        <f t="shared" si="365"/>
        <v>0</v>
      </c>
      <c r="CH210" t="str">
        <f t="shared" si="366"/>
        <v>0</v>
      </c>
      <c r="CI210" t="str">
        <f t="shared" si="367"/>
        <v>0</v>
      </c>
      <c r="CJ210" t="str">
        <f t="shared" si="368"/>
        <v>0</v>
      </c>
      <c r="CK210" t="str">
        <f t="shared" si="369"/>
        <v>0</v>
      </c>
      <c r="CL210" t="str">
        <f t="shared" si="370"/>
        <v>0</v>
      </c>
      <c r="CM210" t="str">
        <f t="shared" si="371"/>
        <v>0</v>
      </c>
      <c r="CN210" t="str">
        <f t="shared" si="372"/>
        <v>0</v>
      </c>
      <c r="CO210" t="str">
        <f t="shared" si="373"/>
        <v>0</v>
      </c>
      <c r="CP210" t="str">
        <f t="shared" si="374"/>
        <v>0</v>
      </c>
      <c r="CQ210" t="str">
        <f t="shared" si="375"/>
        <v>0</v>
      </c>
      <c r="CR210" t="str">
        <f t="shared" si="376"/>
        <v>0</v>
      </c>
      <c r="CS210" t="str">
        <f t="shared" si="377"/>
        <v>0</v>
      </c>
      <c r="CT210" t="str">
        <f t="shared" si="378"/>
        <v>0</v>
      </c>
      <c r="CU210" t="str">
        <f t="shared" si="379"/>
        <v>0</v>
      </c>
      <c r="CV210" t="str">
        <f t="shared" si="380"/>
        <v>0</v>
      </c>
      <c r="CW210" t="str">
        <f t="shared" si="381"/>
        <v>0</v>
      </c>
      <c r="CX210" t="str">
        <f t="shared" si="382"/>
        <v>0</v>
      </c>
      <c r="CY210" t="str">
        <f t="shared" si="383"/>
        <v>0</v>
      </c>
      <c r="CZ210" t="str">
        <f t="shared" si="384"/>
        <v>0</v>
      </c>
      <c r="DA210" t="str">
        <f t="shared" si="284"/>
        <v>0</v>
      </c>
      <c r="DB210" t="str">
        <f t="shared" si="385"/>
        <v>0</v>
      </c>
      <c r="DC210" t="str">
        <f t="shared" si="386"/>
        <v>0</v>
      </c>
      <c r="DD210" t="str">
        <f t="shared" si="387"/>
        <v>0</v>
      </c>
      <c r="DE210" t="str">
        <f t="shared" si="388"/>
        <v>0</v>
      </c>
      <c r="DF210" t="str">
        <f t="shared" si="389"/>
        <v>0</v>
      </c>
      <c r="DG210" t="str">
        <f t="shared" si="390"/>
        <v>0</v>
      </c>
      <c r="DH210" t="str">
        <f>IF(ISNUMBER(SEARCH("menghindari dorongan fisik,",B210)),"1","0")</f>
        <v>0</v>
      </c>
      <c r="DI210" t="str">
        <f t="shared" si="391"/>
        <v>0</v>
      </c>
      <c r="DJ210" t="str">
        <f t="shared" si="392"/>
        <v>0</v>
      </c>
      <c r="DK210" t="str">
        <f t="shared" si="393"/>
        <v>0</v>
      </c>
      <c r="DL210" t="str">
        <f t="shared" si="394"/>
        <v>0</v>
      </c>
      <c r="DM210" t="str">
        <f t="shared" si="395"/>
        <v>0</v>
      </c>
      <c r="DN210" t="str">
        <f t="shared" si="396"/>
        <v>0</v>
      </c>
      <c r="DO210" t="str">
        <f t="shared" si="397"/>
        <v>0</v>
      </c>
      <c r="DP210" t="str">
        <f t="shared" si="398"/>
        <v>0</v>
      </c>
      <c r="DQ210" t="str">
        <f t="shared" si="399"/>
        <v>0</v>
      </c>
      <c r="DR210" t="str">
        <f t="shared" si="400"/>
        <v>0</v>
      </c>
      <c r="DS210" t="str">
        <f t="shared" si="401"/>
        <v>0</v>
      </c>
      <c r="DT210" t="str">
        <f t="shared" si="402"/>
        <v>0</v>
      </c>
      <c r="DU210" t="str">
        <f t="shared" si="403"/>
        <v>0</v>
      </c>
      <c r="DV210" t="str">
        <f t="shared" si="404"/>
        <v>0</v>
      </c>
      <c r="DW210" t="str">
        <f t="shared" si="405"/>
        <v>0</v>
      </c>
      <c r="DX210" t="str">
        <f t="shared" si="406"/>
        <v>0</v>
      </c>
      <c r="DY210" t="str">
        <f t="shared" si="407"/>
        <v>0</v>
      </c>
      <c r="DZ210" t="str">
        <f t="shared" si="408"/>
        <v>0</v>
      </c>
      <c r="EA210" t="str">
        <f t="shared" si="409"/>
        <v>0</v>
      </c>
      <c r="EB210" t="str">
        <f t="shared" si="410"/>
        <v>0</v>
      </c>
      <c r="EC210" t="str">
        <f t="shared" si="411"/>
        <v>0</v>
      </c>
      <c r="ED210" t="str">
        <f t="shared" si="412"/>
        <v>0</v>
      </c>
      <c r="EE210" t="str">
        <f t="shared" si="413"/>
        <v>0</v>
      </c>
      <c r="EF210" t="str">
        <f t="shared" si="414"/>
        <v>0</v>
      </c>
      <c r="EG210" t="str">
        <f t="shared" si="415"/>
        <v>0</v>
      </c>
      <c r="EH210" t="str">
        <f t="shared" si="416"/>
        <v>0</v>
      </c>
      <c r="EI210" t="str">
        <f t="shared" si="417"/>
        <v>0</v>
      </c>
      <c r="EJ210" t="str">
        <f t="shared" si="418"/>
        <v>0</v>
      </c>
      <c r="EK210" t="str">
        <f t="shared" si="419"/>
        <v>0</v>
      </c>
      <c r="EL210" t="str">
        <f t="shared" si="420"/>
        <v>0</v>
      </c>
      <c r="EM210" t="str">
        <f t="shared" si="421"/>
        <v>0</v>
      </c>
      <c r="EN210" t="str">
        <f t="shared" si="422"/>
        <v>0</v>
      </c>
    </row>
    <row r="211" spans="1:144" ht="39.950000000000003" customHeight="1" x14ac:dyDescent="0.25">
      <c r="A211" t="s">
        <v>344</v>
      </c>
      <c r="C211" t="str">
        <f t="shared" si="423"/>
        <v>0</v>
      </c>
      <c r="D211" t="str">
        <f t="shared" si="285"/>
        <v>0</v>
      </c>
      <c r="E211" t="str">
        <f t="shared" si="286"/>
        <v>0</v>
      </c>
      <c r="F211" t="str">
        <f t="shared" si="287"/>
        <v>0</v>
      </c>
      <c r="G211" t="str">
        <f t="shared" si="288"/>
        <v>0</v>
      </c>
      <c r="H211" t="str">
        <f t="shared" si="289"/>
        <v>0</v>
      </c>
      <c r="I211" t="str">
        <f t="shared" si="290"/>
        <v>0</v>
      </c>
      <c r="J211" t="str">
        <f t="shared" si="291"/>
        <v>0</v>
      </c>
      <c r="K211" t="str">
        <f t="shared" si="292"/>
        <v>0</v>
      </c>
      <c r="L211" t="str">
        <f t="shared" si="293"/>
        <v>0</v>
      </c>
      <c r="M211" t="str">
        <f t="shared" si="294"/>
        <v>0</v>
      </c>
      <c r="N211" t="str">
        <f t="shared" si="295"/>
        <v>0</v>
      </c>
      <c r="O211" t="str">
        <f t="shared" si="296"/>
        <v>0</v>
      </c>
      <c r="P211" t="str">
        <f t="shared" si="297"/>
        <v>0</v>
      </c>
      <c r="Q211" t="str">
        <f t="shared" si="298"/>
        <v>0</v>
      </c>
      <c r="R211" t="str">
        <f t="shared" si="299"/>
        <v>0</v>
      </c>
      <c r="S211" t="str">
        <f t="shared" si="300"/>
        <v>0</v>
      </c>
      <c r="T211" t="str">
        <f t="shared" si="301"/>
        <v>0</v>
      </c>
      <c r="U211" t="str">
        <f t="shared" si="302"/>
        <v>0</v>
      </c>
      <c r="V211" t="str">
        <f t="shared" si="303"/>
        <v>0</v>
      </c>
      <c r="W211" t="str">
        <f t="shared" si="304"/>
        <v>0</v>
      </c>
      <c r="X211" t="str">
        <f t="shared" si="305"/>
        <v>0</v>
      </c>
      <c r="Y211" t="str">
        <f t="shared" si="306"/>
        <v>0</v>
      </c>
      <c r="Z211" t="str">
        <f t="shared" si="307"/>
        <v>0</v>
      </c>
      <c r="AA211" t="str">
        <f t="shared" si="308"/>
        <v>0</v>
      </c>
      <c r="AB211" t="str">
        <f t="shared" si="309"/>
        <v>0</v>
      </c>
      <c r="AC211" t="str">
        <f t="shared" si="310"/>
        <v>0</v>
      </c>
      <c r="AD211" t="str">
        <f t="shared" si="311"/>
        <v>0</v>
      </c>
      <c r="AE211" t="str">
        <f t="shared" si="312"/>
        <v>0</v>
      </c>
      <c r="AF211" t="str">
        <f t="shared" si="313"/>
        <v>0</v>
      </c>
      <c r="AG211" t="str">
        <f t="shared" si="314"/>
        <v>0</v>
      </c>
      <c r="AH211" t="str">
        <f t="shared" si="315"/>
        <v>0</v>
      </c>
      <c r="AI211" t="str">
        <f t="shared" si="316"/>
        <v>0</v>
      </c>
      <c r="AJ211" t="str">
        <f t="shared" si="317"/>
        <v>0</v>
      </c>
      <c r="AK211" t="str">
        <f t="shared" si="318"/>
        <v>0</v>
      </c>
      <c r="AL211" t="str">
        <f t="shared" si="319"/>
        <v>0</v>
      </c>
      <c r="AM211" t="str">
        <f t="shared" si="320"/>
        <v>0</v>
      </c>
      <c r="AN211" t="str">
        <f t="shared" si="321"/>
        <v>0</v>
      </c>
      <c r="AO211" t="str">
        <f t="shared" si="322"/>
        <v>0</v>
      </c>
      <c r="AP211" t="str">
        <f t="shared" si="323"/>
        <v>0</v>
      </c>
      <c r="AQ211" t="str">
        <f t="shared" si="324"/>
        <v>0</v>
      </c>
      <c r="AR211" t="str">
        <f t="shared" si="325"/>
        <v>0</v>
      </c>
      <c r="AS211" t="str">
        <f t="shared" si="326"/>
        <v>0</v>
      </c>
      <c r="AT211" t="str">
        <f t="shared" si="327"/>
        <v>0</v>
      </c>
      <c r="AU211" t="str">
        <f t="shared" si="328"/>
        <v>0</v>
      </c>
      <c r="AV211" t="str">
        <f t="shared" si="329"/>
        <v>0</v>
      </c>
      <c r="AW211" t="str">
        <f t="shared" si="330"/>
        <v>0</v>
      </c>
      <c r="AX211" t="str">
        <f t="shared" si="331"/>
        <v>0</v>
      </c>
      <c r="AY211" t="str">
        <f t="shared" si="332"/>
        <v>0</v>
      </c>
      <c r="AZ211" t="str">
        <f t="shared" si="333"/>
        <v>0</v>
      </c>
      <c r="BA211" t="str">
        <f t="shared" si="334"/>
        <v>0</v>
      </c>
      <c r="BB211" t="str">
        <f t="shared" si="335"/>
        <v>0</v>
      </c>
      <c r="BC211" t="str">
        <f t="shared" si="336"/>
        <v>0</v>
      </c>
      <c r="BD211" t="str">
        <f t="shared" si="337"/>
        <v>0</v>
      </c>
      <c r="BE211" t="str">
        <f t="shared" si="338"/>
        <v>0</v>
      </c>
      <c r="BF211" t="str">
        <f t="shared" si="339"/>
        <v>0</v>
      </c>
      <c r="BG211" t="str">
        <f t="shared" si="340"/>
        <v>0</v>
      </c>
      <c r="BH211" t="str">
        <f t="shared" si="341"/>
        <v>0</v>
      </c>
      <c r="BI211" t="str">
        <f t="shared" si="342"/>
        <v>0</v>
      </c>
      <c r="BJ211" t="str">
        <f t="shared" si="343"/>
        <v>0</v>
      </c>
      <c r="BK211" t="str">
        <f t="shared" si="344"/>
        <v>0</v>
      </c>
      <c r="BL211" t="str">
        <f t="shared" si="345"/>
        <v>0</v>
      </c>
      <c r="BM211" t="str">
        <f t="shared" si="346"/>
        <v>0</v>
      </c>
      <c r="BN211" t="str">
        <f t="shared" si="347"/>
        <v>0</v>
      </c>
      <c r="BO211" t="str">
        <f t="shared" si="348"/>
        <v>0</v>
      </c>
      <c r="BP211" t="str">
        <f t="shared" si="349"/>
        <v>0</v>
      </c>
      <c r="BQ211" t="str">
        <f t="shared" si="350"/>
        <v>0</v>
      </c>
      <c r="BR211" t="str">
        <f t="shared" si="351"/>
        <v>0</v>
      </c>
      <c r="BS211" t="str">
        <f t="shared" si="352"/>
        <v>0</v>
      </c>
      <c r="BT211" t="str">
        <f t="shared" si="353"/>
        <v>0</v>
      </c>
      <c r="BU211" t="str">
        <f t="shared" si="354"/>
        <v>0</v>
      </c>
      <c r="BV211" t="str">
        <f t="shared" si="355"/>
        <v>0</v>
      </c>
      <c r="BW211" t="str">
        <f t="shared" si="356"/>
        <v>0</v>
      </c>
      <c r="BX211" t="str">
        <f t="shared" si="283"/>
        <v>0</v>
      </c>
      <c r="BY211" t="str">
        <f t="shared" si="357"/>
        <v>0</v>
      </c>
      <c r="BZ211" t="str">
        <f t="shared" si="358"/>
        <v>0</v>
      </c>
      <c r="CA211" t="str">
        <f t="shared" si="359"/>
        <v>0</v>
      </c>
      <c r="CB211" t="str">
        <f t="shared" si="360"/>
        <v>0</v>
      </c>
      <c r="CC211" t="str">
        <f t="shared" si="361"/>
        <v>0</v>
      </c>
      <c r="CD211" t="str">
        <f t="shared" si="362"/>
        <v>0</v>
      </c>
      <c r="CE211" t="str">
        <f t="shared" si="363"/>
        <v>0</v>
      </c>
      <c r="CF211" t="str">
        <f t="shared" si="364"/>
        <v>0</v>
      </c>
      <c r="CG211" t="str">
        <f t="shared" si="365"/>
        <v>0</v>
      </c>
      <c r="CH211" t="str">
        <f t="shared" si="366"/>
        <v>0</v>
      </c>
      <c r="CI211" t="str">
        <f t="shared" si="367"/>
        <v>0</v>
      </c>
      <c r="CJ211" t="str">
        <f t="shared" si="368"/>
        <v>0</v>
      </c>
      <c r="CK211" t="str">
        <f t="shared" si="369"/>
        <v>0</v>
      </c>
      <c r="CL211" t="str">
        <f t="shared" si="370"/>
        <v>0</v>
      </c>
      <c r="CM211" t="str">
        <f t="shared" si="371"/>
        <v>0</v>
      </c>
      <c r="CN211" t="str">
        <f t="shared" si="372"/>
        <v>0</v>
      </c>
      <c r="CO211" t="str">
        <f t="shared" si="373"/>
        <v>0</v>
      </c>
      <c r="CP211" t="str">
        <f t="shared" si="374"/>
        <v>0</v>
      </c>
      <c r="CQ211" t="str">
        <f t="shared" si="375"/>
        <v>0</v>
      </c>
      <c r="CR211" t="str">
        <f t="shared" si="376"/>
        <v>0</v>
      </c>
      <c r="CS211" t="str">
        <f t="shared" si="377"/>
        <v>0</v>
      </c>
      <c r="CT211" t="str">
        <f t="shared" si="378"/>
        <v>0</v>
      </c>
      <c r="CU211" t="str">
        <f t="shared" si="379"/>
        <v>0</v>
      </c>
      <c r="CV211" t="str">
        <f t="shared" si="380"/>
        <v>0</v>
      </c>
      <c r="CW211" t="str">
        <f t="shared" si="381"/>
        <v>0</v>
      </c>
      <c r="CX211" t="str">
        <f t="shared" si="382"/>
        <v>0</v>
      </c>
      <c r="CY211" t="str">
        <f t="shared" si="383"/>
        <v>0</v>
      </c>
      <c r="CZ211" t="str">
        <f t="shared" si="384"/>
        <v>0</v>
      </c>
      <c r="DA211" t="str">
        <f t="shared" si="284"/>
        <v>0</v>
      </c>
      <c r="DB211" t="str">
        <f t="shared" si="385"/>
        <v>0</v>
      </c>
      <c r="DC211" t="str">
        <f t="shared" si="386"/>
        <v>0</v>
      </c>
      <c r="DD211" t="str">
        <f t="shared" si="387"/>
        <v>0</v>
      </c>
      <c r="DE211" t="str">
        <f t="shared" si="388"/>
        <v>0</v>
      </c>
      <c r="DF211" t="str">
        <f t="shared" si="389"/>
        <v>0</v>
      </c>
      <c r="DG211" t="str">
        <f t="shared" si="390"/>
        <v>0</v>
      </c>
      <c r="DH211" t="str">
        <f>IF(ISNUMBER(SEARCH("menghindari dorongan fisik,",B211)),"1","0")</f>
        <v>0</v>
      </c>
      <c r="DI211" t="str">
        <f t="shared" si="391"/>
        <v>0</v>
      </c>
      <c r="DJ211" t="str">
        <f t="shared" si="392"/>
        <v>0</v>
      </c>
      <c r="DK211" t="str">
        <f t="shared" si="393"/>
        <v>0</v>
      </c>
      <c r="DL211" t="str">
        <f t="shared" si="394"/>
        <v>0</v>
      </c>
      <c r="DM211" t="str">
        <f t="shared" si="395"/>
        <v>0</v>
      </c>
      <c r="DN211" t="str">
        <f t="shared" si="396"/>
        <v>0</v>
      </c>
      <c r="DO211" t="str">
        <f t="shared" si="397"/>
        <v>0</v>
      </c>
      <c r="DP211" t="str">
        <f t="shared" si="398"/>
        <v>0</v>
      </c>
      <c r="DQ211" t="str">
        <f t="shared" si="399"/>
        <v>0</v>
      </c>
      <c r="DR211" t="str">
        <f t="shared" si="400"/>
        <v>0</v>
      </c>
      <c r="DS211" t="str">
        <f t="shared" si="401"/>
        <v>0</v>
      </c>
      <c r="DT211" t="str">
        <f t="shared" si="402"/>
        <v>0</v>
      </c>
      <c r="DU211" t="str">
        <f t="shared" si="403"/>
        <v>0</v>
      </c>
      <c r="DV211" t="str">
        <f t="shared" si="404"/>
        <v>0</v>
      </c>
      <c r="DW211" t="str">
        <f t="shared" si="405"/>
        <v>0</v>
      </c>
      <c r="DX211" t="str">
        <f t="shared" si="406"/>
        <v>0</v>
      </c>
      <c r="DY211" t="str">
        <f t="shared" si="407"/>
        <v>0</v>
      </c>
      <c r="DZ211" t="str">
        <f t="shared" si="408"/>
        <v>0</v>
      </c>
      <c r="EA211" t="str">
        <f t="shared" si="409"/>
        <v>0</v>
      </c>
      <c r="EB211" t="str">
        <f t="shared" si="410"/>
        <v>0</v>
      </c>
      <c r="EC211" t="str">
        <f t="shared" si="411"/>
        <v>0</v>
      </c>
      <c r="ED211" t="str">
        <f t="shared" si="412"/>
        <v>0</v>
      </c>
      <c r="EE211" t="str">
        <f t="shared" si="413"/>
        <v>0</v>
      </c>
      <c r="EF211" t="str">
        <f t="shared" si="414"/>
        <v>0</v>
      </c>
      <c r="EG211" t="str">
        <f t="shared" si="415"/>
        <v>0</v>
      </c>
      <c r="EH211" t="str">
        <f t="shared" si="416"/>
        <v>0</v>
      </c>
      <c r="EI211" t="str">
        <f t="shared" si="417"/>
        <v>0</v>
      </c>
      <c r="EJ211" t="str">
        <f t="shared" si="418"/>
        <v>0</v>
      </c>
      <c r="EK211" t="str">
        <f t="shared" si="419"/>
        <v>0</v>
      </c>
      <c r="EL211" t="str">
        <f t="shared" si="420"/>
        <v>0</v>
      </c>
      <c r="EM211" t="str">
        <f t="shared" si="421"/>
        <v>0</v>
      </c>
      <c r="EN211" t="str">
        <f t="shared" si="422"/>
        <v>0</v>
      </c>
    </row>
    <row r="212" spans="1:144" ht="39.950000000000003" customHeight="1" x14ac:dyDescent="0.25">
      <c r="A212" t="s">
        <v>345</v>
      </c>
      <c r="C212" t="str">
        <f t="shared" si="423"/>
        <v>0</v>
      </c>
      <c r="D212" t="str">
        <f t="shared" si="285"/>
        <v>0</v>
      </c>
      <c r="E212" t="str">
        <f t="shared" si="286"/>
        <v>0</v>
      </c>
      <c r="F212" t="str">
        <f t="shared" si="287"/>
        <v>0</v>
      </c>
      <c r="G212" t="str">
        <f t="shared" si="288"/>
        <v>0</v>
      </c>
      <c r="H212" t="str">
        <f t="shared" si="289"/>
        <v>0</v>
      </c>
      <c r="I212" t="str">
        <f t="shared" si="290"/>
        <v>0</v>
      </c>
      <c r="J212" t="str">
        <f t="shared" si="291"/>
        <v>0</v>
      </c>
      <c r="K212" t="str">
        <f t="shared" si="292"/>
        <v>0</v>
      </c>
      <c r="L212" t="str">
        <f t="shared" si="293"/>
        <v>0</v>
      </c>
      <c r="M212" t="str">
        <f t="shared" si="294"/>
        <v>0</v>
      </c>
      <c r="N212" t="str">
        <f t="shared" si="295"/>
        <v>0</v>
      </c>
      <c r="O212" t="str">
        <f t="shared" si="296"/>
        <v>0</v>
      </c>
      <c r="P212" t="str">
        <f t="shared" si="297"/>
        <v>0</v>
      </c>
      <c r="Q212" t="str">
        <f t="shared" si="298"/>
        <v>0</v>
      </c>
      <c r="R212" t="str">
        <f t="shared" si="299"/>
        <v>0</v>
      </c>
      <c r="S212" t="str">
        <f t="shared" si="300"/>
        <v>0</v>
      </c>
      <c r="T212" t="str">
        <f t="shared" si="301"/>
        <v>0</v>
      </c>
      <c r="U212" t="str">
        <f t="shared" si="302"/>
        <v>0</v>
      </c>
      <c r="V212" t="str">
        <f t="shared" si="303"/>
        <v>0</v>
      </c>
      <c r="W212" t="str">
        <f t="shared" si="304"/>
        <v>0</v>
      </c>
      <c r="X212" t="str">
        <f t="shared" si="305"/>
        <v>0</v>
      </c>
      <c r="Y212" t="str">
        <f t="shared" si="306"/>
        <v>0</v>
      </c>
      <c r="Z212" t="str">
        <f t="shared" si="307"/>
        <v>0</v>
      </c>
      <c r="AA212" t="str">
        <f t="shared" si="308"/>
        <v>0</v>
      </c>
      <c r="AB212" t="str">
        <f t="shared" si="309"/>
        <v>0</v>
      </c>
      <c r="AC212" t="str">
        <f t="shared" si="310"/>
        <v>0</v>
      </c>
      <c r="AD212" t="str">
        <f t="shared" si="311"/>
        <v>0</v>
      </c>
      <c r="AE212" t="str">
        <f t="shared" si="312"/>
        <v>0</v>
      </c>
      <c r="AF212" t="str">
        <f t="shared" si="313"/>
        <v>0</v>
      </c>
      <c r="AG212" t="str">
        <f t="shared" si="314"/>
        <v>0</v>
      </c>
      <c r="AH212" t="str">
        <f t="shared" si="315"/>
        <v>0</v>
      </c>
      <c r="AI212" t="str">
        <f t="shared" si="316"/>
        <v>0</v>
      </c>
      <c r="AJ212" t="str">
        <f t="shared" si="317"/>
        <v>0</v>
      </c>
      <c r="AK212" t="str">
        <f t="shared" si="318"/>
        <v>0</v>
      </c>
      <c r="AL212" t="str">
        <f t="shared" si="319"/>
        <v>0</v>
      </c>
      <c r="AM212" t="str">
        <f t="shared" si="320"/>
        <v>0</v>
      </c>
      <c r="AN212" t="str">
        <f t="shared" si="321"/>
        <v>0</v>
      </c>
      <c r="AO212" t="str">
        <f t="shared" si="322"/>
        <v>0</v>
      </c>
      <c r="AP212" t="str">
        <f t="shared" si="323"/>
        <v>0</v>
      </c>
      <c r="AQ212" t="str">
        <f t="shared" si="324"/>
        <v>0</v>
      </c>
      <c r="AR212" t="str">
        <f t="shared" si="325"/>
        <v>0</v>
      </c>
      <c r="AS212" t="str">
        <f t="shared" si="326"/>
        <v>0</v>
      </c>
      <c r="AT212" t="str">
        <f t="shared" si="327"/>
        <v>0</v>
      </c>
      <c r="AU212" t="str">
        <f t="shared" si="328"/>
        <v>0</v>
      </c>
      <c r="AV212" t="str">
        <f t="shared" si="329"/>
        <v>0</v>
      </c>
      <c r="AW212" t="str">
        <f t="shared" si="330"/>
        <v>0</v>
      </c>
      <c r="AX212" t="str">
        <f t="shared" si="331"/>
        <v>0</v>
      </c>
      <c r="AY212" t="str">
        <f t="shared" si="332"/>
        <v>0</v>
      </c>
      <c r="AZ212" t="str">
        <f t="shared" si="333"/>
        <v>0</v>
      </c>
      <c r="BA212" t="str">
        <f t="shared" si="334"/>
        <v>0</v>
      </c>
      <c r="BB212" t="str">
        <f t="shared" si="335"/>
        <v>0</v>
      </c>
      <c r="BC212" t="str">
        <f t="shared" si="336"/>
        <v>0</v>
      </c>
      <c r="BD212" t="str">
        <f t="shared" si="337"/>
        <v>0</v>
      </c>
      <c r="BE212" t="str">
        <f t="shared" si="338"/>
        <v>0</v>
      </c>
      <c r="BF212" t="str">
        <f t="shared" si="339"/>
        <v>0</v>
      </c>
      <c r="BG212" t="str">
        <f t="shared" si="340"/>
        <v>0</v>
      </c>
      <c r="BH212" t="str">
        <f t="shared" si="341"/>
        <v>0</v>
      </c>
      <c r="BI212" t="str">
        <f t="shared" si="342"/>
        <v>0</v>
      </c>
      <c r="BJ212" t="str">
        <f t="shared" si="343"/>
        <v>0</v>
      </c>
      <c r="BK212" t="str">
        <f t="shared" si="344"/>
        <v>0</v>
      </c>
      <c r="BL212" t="str">
        <f t="shared" si="345"/>
        <v>0</v>
      </c>
      <c r="BM212" t="str">
        <f t="shared" si="346"/>
        <v>0</v>
      </c>
      <c r="BN212" t="str">
        <f t="shared" si="347"/>
        <v>0</v>
      </c>
      <c r="BO212" t="str">
        <f t="shared" si="348"/>
        <v>0</v>
      </c>
      <c r="BP212" t="str">
        <f t="shared" si="349"/>
        <v>0</v>
      </c>
      <c r="BQ212" t="str">
        <f t="shared" si="350"/>
        <v>0</v>
      </c>
      <c r="BR212" t="str">
        <f t="shared" si="351"/>
        <v>0</v>
      </c>
      <c r="BS212" t="str">
        <f t="shared" si="352"/>
        <v>0</v>
      </c>
      <c r="BT212" t="str">
        <f t="shared" si="353"/>
        <v>0</v>
      </c>
      <c r="BU212" t="str">
        <f t="shared" si="354"/>
        <v>0</v>
      </c>
      <c r="BV212" t="str">
        <f t="shared" si="355"/>
        <v>0</v>
      </c>
      <c r="BW212" t="str">
        <f t="shared" si="356"/>
        <v>0</v>
      </c>
      <c r="BX212" t="str">
        <f t="shared" ref="BX212:BX275" si="424">IF(ISNUMBER(SEARCH("Kurang mampu mengontrol dorongan",B212)),"1","0")</f>
        <v>0</v>
      </c>
      <c r="BY212" t="str">
        <f t="shared" si="357"/>
        <v>0</v>
      </c>
      <c r="BZ212" t="str">
        <f t="shared" si="358"/>
        <v>0</v>
      </c>
      <c r="CA212" t="str">
        <f t="shared" si="359"/>
        <v>0</v>
      </c>
      <c r="CB212" t="str">
        <f t="shared" si="360"/>
        <v>0</v>
      </c>
      <c r="CC212" t="str">
        <f t="shared" si="361"/>
        <v>0</v>
      </c>
      <c r="CD212" t="str">
        <f t="shared" si="362"/>
        <v>0</v>
      </c>
      <c r="CE212" t="str">
        <f t="shared" si="363"/>
        <v>0</v>
      </c>
      <c r="CF212" t="str">
        <f t="shared" si="364"/>
        <v>0</v>
      </c>
      <c r="CG212" t="str">
        <f t="shared" si="365"/>
        <v>0</v>
      </c>
      <c r="CH212" t="str">
        <f t="shared" si="366"/>
        <v>0</v>
      </c>
      <c r="CI212" t="str">
        <f t="shared" si="367"/>
        <v>0</v>
      </c>
      <c r="CJ212" t="str">
        <f t="shared" si="368"/>
        <v>0</v>
      </c>
      <c r="CK212" t="str">
        <f t="shared" si="369"/>
        <v>0</v>
      </c>
      <c r="CL212" t="str">
        <f t="shared" si="370"/>
        <v>0</v>
      </c>
      <c r="CM212" t="str">
        <f t="shared" si="371"/>
        <v>0</v>
      </c>
      <c r="CN212" t="str">
        <f t="shared" si="372"/>
        <v>0</v>
      </c>
      <c r="CO212" t="str">
        <f t="shared" si="373"/>
        <v>0</v>
      </c>
      <c r="CP212" t="str">
        <f t="shared" si="374"/>
        <v>0</v>
      </c>
      <c r="CQ212" t="str">
        <f t="shared" si="375"/>
        <v>0</v>
      </c>
      <c r="CR212" t="str">
        <f t="shared" si="376"/>
        <v>0</v>
      </c>
      <c r="CS212" t="str">
        <f t="shared" si="377"/>
        <v>0</v>
      </c>
      <c r="CT212" t="str">
        <f t="shared" si="378"/>
        <v>0</v>
      </c>
      <c r="CU212" t="str">
        <f t="shared" si="379"/>
        <v>0</v>
      </c>
      <c r="CV212" t="str">
        <f t="shared" si="380"/>
        <v>0</v>
      </c>
      <c r="CW212" t="str">
        <f t="shared" si="381"/>
        <v>0</v>
      </c>
      <c r="CX212" t="str">
        <f t="shared" si="382"/>
        <v>0</v>
      </c>
      <c r="CY212" t="str">
        <f t="shared" si="383"/>
        <v>0</v>
      </c>
      <c r="CZ212" t="str">
        <f t="shared" si="384"/>
        <v>0</v>
      </c>
      <c r="DA212" t="str">
        <f t="shared" ref="DA212:DA275" si="425">IF(ISNUMBER(SEARCH("Menolak atau ketidaksediaan berhubungan",B212)),"1","0")</f>
        <v>0</v>
      </c>
      <c r="DB212" t="str">
        <f t="shared" si="385"/>
        <v>0</v>
      </c>
      <c r="DC212" t="str">
        <f t="shared" si="386"/>
        <v>0</v>
      </c>
      <c r="DD212" t="str">
        <f t="shared" si="387"/>
        <v>0</v>
      </c>
      <c r="DE212" t="str">
        <f t="shared" si="388"/>
        <v>0</v>
      </c>
      <c r="DF212" t="str">
        <f t="shared" si="389"/>
        <v>0</v>
      </c>
      <c r="DG212" t="str">
        <f t="shared" si="390"/>
        <v>0</v>
      </c>
      <c r="DH212" t="str">
        <f>IF(ISNUMBER(SEARCH("menghindari dorongan fisik,",B212)),"1","0")</f>
        <v>0</v>
      </c>
      <c r="DI212" t="str">
        <f t="shared" si="391"/>
        <v>0</v>
      </c>
      <c r="DJ212" t="str">
        <f t="shared" si="392"/>
        <v>0</v>
      </c>
      <c r="DK212" t="str">
        <f t="shared" si="393"/>
        <v>0</v>
      </c>
      <c r="DL212" t="str">
        <f t="shared" si="394"/>
        <v>0</v>
      </c>
      <c r="DM212" t="str">
        <f t="shared" si="395"/>
        <v>0</v>
      </c>
      <c r="DN212" t="str">
        <f t="shared" si="396"/>
        <v>0</v>
      </c>
      <c r="DO212" t="str">
        <f t="shared" si="397"/>
        <v>0</v>
      </c>
      <c r="DP212" t="str">
        <f t="shared" si="398"/>
        <v>0</v>
      </c>
      <c r="DQ212" t="str">
        <f t="shared" si="399"/>
        <v>0</v>
      </c>
      <c r="DR212" t="str">
        <f t="shared" si="400"/>
        <v>0</v>
      </c>
      <c r="DS212" t="str">
        <f t="shared" si="401"/>
        <v>0</v>
      </c>
      <c r="DT212" t="str">
        <f t="shared" si="402"/>
        <v>0</v>
      </c>
      <c r="DU212" t="str">
        <f t="shared" si="403"/>
        <v>0</v>
      </c>
      <c r="DV212" t="str">
        <f t="shared" si="404"/>
        <v>0</v>
      </c>
      <c r="DW212" t="str">
        <f t="shared" si="405"/>
        <v>0</v>
      </c>
      <c r="DX212" t="str">
        <f t="shared" si="406"/>
        <v>0</v>
      </c>
      <c r="DY212" t="str">
        <f t="shared" si="407"/>
        <v>0</v>
      </c>
      <c r="DZ212" t="str">
        <f t="shared" si="408"/>
        <v>0</v>
      </c>
      <c r="EA212" t="str">
        <f t="shared" si="409"/>
        <v>0</v>
      </c>
      <c r="EB212" t="str">
        <f t="shared" si="410"/>
        <v>0</v>
      </c>
      <c r="EC212" t="str">
        <f t="shared" si="411"/>
        <v>0</v>
      </c>
      <c r="ED212" t="str">
        <f t="shared" si="412"/>
        <v>0</v>
      </c>
      <c r="EE212" t="str">
        <f t="shared" si="413"/>
        <v>0</v>
      </c>
      <c r="EF212" t="str">
        <f t="shared" si="414"/>
        <v>0</v>
      </c>
      <c r="EG212" t="str">
        <f t="shared" si="415"/>
        <v>0</v>
      </c>
      <c r="EH212" t="str">
        <f t="shared" si="416"/>
        <v>0</v>
      </c>
      <c r="EI212" t="str">
        <f t="shared" si="417"/>
        <v>0</v>
      </c>
      <c r="EJ212" t="str">
        <f t="shared" si="418"/>
        <v>0</v>
      </c>
      <c r="EK212" t="str">
        <f t="shared" si="419"/>
        <v>0</v>
      </c>
      <c r="EL212" t="str">
        <f t="shared" si="420"/>
        <v>0</v>
      </c>
      <c r="EM212" t="str">
        <f t="shared" si="421"/>
        <v>0</v>
      </c>
      <c r="EN212" t="str">
        <f t="shared" si="422"/>
        <v>0</v>
      </c>
    </row>
    <row r="213" spans="1:144" ht="39.950000000000003" customHeight="1" x14ac:dyDescent="0.25">
      <c r="A213" t="s">
        <v>346</v>
      </c>
      <c r="C213" t="str">
        <f t="shared" si="423"/>
        <v>0</v>
      </c>
      <c r="D213" t="str">
        <f t="shared" ref="D213:D276" si="426">IF(ISNUMBER(SEARCH("Depresif, tidak mengakui kenyataan, tertekan secraa neurotis, kurang dorongan berprestasi",B213)),"1","0")</f>
        <v>0</v>
      </c>
      <c r="E213" t="str">
        <f t="shared" ref="E213:E276" si="427">IF(ISNUMBER(SEARCH("perasaan sedih",B213)),"1","0")</f>
        <v>0</v>
      </c>
      <c r="F213" t="str">
        <f t="shared" ref="F213:F276" si="428">IF(ISNUMBER(SEARCH("bersemangat dan motivasi",B213)),"1","0")</f>
        <v>0</v>
      </c>
      <c r="G213" t="str">
        <f t="shared" ref="G213:G276" si="429">IF(ISNUMBER(SEARCH("pegangan",B213)),"1","0")</f>
        <v>0</v>
      </c>
      <c r="H213" t="str">
        <f t="shared" ref="H213:H276" si="430">IF(ISNUMBER(SEARCH("kemauan cukup tinggi",B213)),"1","0")</f>
        <v>0</v>
      </c>
      <c r="I213" t="str">
        <f t="shared" ref="I213:I276" si="431">IF(ISNUMBER(SEARCH("memiliki adaptasi yang cukup baik",B213)),"1","0")</f>
        <v>0</v>
      </c>
      <c r="J213" t="str">
        <f t="shared" ref="J213:J276" si="432">IF(ISNUMBER(SEARCH("perasaan insecure",B213)),"1","0")</f>
        <v>0</v>
      </c>
      <c r="K213" t="str">
        <f t="shared" ref="K213:K276" si="433">IF(ISNUMBER(SEARCH("kontrol emosionil",B213)),"1","0")</f>
        <v>0</v>
      </c>
      <c r="L213" t="str">
        <f t="shared" ref="L213:L276" si="434">IF(ISNUMBER(SEARCH("negativisme",B213)),"1","0")</f>
        <v>0</v>
      </c>
      <c r="M213" t="str">
        <f t="shared" ref="M213:M276" si="435">IF(ISNUMBER(SEARCH("Dikuasai emosi, menekankan masa yang lalu, tendensi impulsif, self oriented, depresif tapi banyak frustasi, introfert, bayak dikendalikan ketaksadaran",B213)),"1","0")</f>
        <v>0</v>
      </c>
      <c r="N213" t="str">
        <f t="shared" ref="N213:N276" si="436">IF(ISNUMBER(SEARCH("Dikuasai emosi, menekankan masa lalu, tendensi impulsif, self-oriented, intro-vert, banyak dikendalikan ketidaksa-daran, depresif",B213)),"1","0")</f>
        <v>0</v>
      </c>
      <c r="O213" t="str">
        <f t="shared" ref="O213:O276" si="437">IF(ISNUMBER(SEARCH("penyesuaian diri baik",B213)),"1","0")</f>
        <v>0</v>
      </c>
      <c r="P213" t="str">
        <f t="shared" ref="P213:P276" si="438">IF(ISNUMBER(SEARCH("menyatakan diri",B213)),"1","0")</f>
        <v>0</v>
      </c>
      <c r="Q213" t="str">
        <f t="shared" ref="Q213:Q276" si="439">IF(ISNUMBER(SEARCH("penuntut",B213)),"1","0")</f>
        <v>0</v>
      </c>
      <c r="R213" t="str">
        <f t="shared" ref="R213:R276" si="440">IF(ISNUMBER(SEARCH("lingkungan",B213)),"1","0")</f>
        <v>0</v>
      </c>
      <c r="S213" t="str">
        <f t="shared" ref="S213:S276" si="441">IF(ISNUMBER(SEARCH("Tendensi hambatan dalam hubungan sosial, neourotis",B213)),"1","0")</f>
        <v>0</v>
      </c>
      <c r="T213" t="str">
        <f t="shared" ref="T213:T276" si="442">IF(ISNUMBER(SEARCH("Ada kemungkinan gangguan organis (misalnya, orang sering sakit, kerusakan otak",B213)),"1","0")</f>
        <v>0</v>
      </c>
      <c r="U213" t="str">
        <f t="shared" ref="U213:U276" si="443">IF(ISNUMBER(SEARCH("aspirasi lebih besar",B213)),"1","0")</f>
        <v>0</v>
      </c>
      <c r="V213" t="str">
        <f t="shared" ref="V213:V276" si="444">IF(ISNUMBER(SEARCH("Merasa kurang jantan",B213)),"1","0")</f>
        <v>0</v>
      </c>
      <c r="W213" t="str">
        <f t="shared" ref="W213:W276" si="445">IF(ISNUMBER(SEARCH("infantil dan kemunduran dorongan seks, sensuaitas kebutuhan seksualitas",B213)),"1","0")</f>
        <v>0</v>
      </c>
      <c r="X213" t="str">
        <f t="shared" ref="X213:X276" si="446">IF(ISNUMBER(SEARCH("Lambang kejantanan,  mungkin anxiety akan kebutuhan sensual",B213)),"1","0")</f>
        <v>0</v>
      </c>
      <c r="Y213" t="str">
        <f t="shared" ref="Y213:Y276" si="447">IF(ISNUMBER(SEARCH("Nascistis, mungkin tendensi homoseks",B213)),"1","0")</f>
        <v>0</v>
      </c>
      <c r="Z213" t="str">
        <f t="shared" ref="Z213:Z276" si="448">IF(ISNUMBER(SEARCH("Immorality sexuil",B213)),"1","0")</f>
        <v>0</v>
      </c>
      <c r="AA213" t="str">
        <f t="shared" ref="AA213:AA276" si="449">IF(ISNUMBER(SEARCH("Suka menyerang",B213)),"1","0")</f>
        <v>0</v>
      </c>
      <c r="AB213" t="str">
        <f t="shared" ref="AB213:AB276" si="450">IF(ISNUMBER(SEARCH("Regresi",B213)),"1","0")</f>
        <v>0</v>
      </c>
      <c r="AC213" t="str">
        <f t="shared" ref="AC213:AC276" si="451">IF(ISNUMBER(SEARCH("Tekanan/ tuntutan kejantanan",B213)),"1","0")</f>
        <v>0</v>
      </c>
      <c r="AD213" t="str">
        <f t="shared" ref="AD213:AD276" si="452">IF(ISNUMBER(SEARCH("Kurang jantan",B213)),"1","0")</f>
        <v>0</v>
      </c>
      <c r="AE213" t="str">
        <f t="shared" ref="AE213:AE276" si="453">IF(ISNUMBER(SEARCH("Sifat kekacauan",B213)),"1","0")</f>
        <v>0</v>
      </c>
      <c r="AF213" t="str">
        <f t="shared" ref="AF213:AF276" si="454">IF(ISNUMBER(SEARCH("Tendensi castrasi",B213)),"1","0")</f>
        <v>0</v>
      </c>
      <c r="AG213" t="str">
        <f t="shared" ref="AG213:AG276" si="455">IF(ISNUMBER(SEARCH("Erotis protes",B213)),"1","0")</f>
        <v>0</v>
      </c>
      <c r="AH213" t="str">
        <f t="shared" ref="AH213:AH276" si="456">IF(ISNUMBER(SEARCH("Keraguan pada kejantanan",B213)),"1","0")</f>
        <v>0</v>
      </c>
      <c r="AI213" t="str">
        <f t="shared" ref="AI213:AI276" si="457">IF(ISNUMBER(SEARCH("Skizoid",B213)),"1","0")</f>
        <v>0</v>
      </c>
      <c r="AJ213" t="str">
        <f t="shared" ref="AJ213:AJ276" si="458">IF(ISNUMBER(SEARCH("Ingin menunujukkan kejantanan",B213)),"1","0")</f>
        <v>0</v>
      </c>
      <c r="AK213" t="str">
        <f t="shared" ref="AK213:AK276" si="459">IF(ISNUMBER(SEARCH("Perhatian berlebihan",B213)),"1","0")</f>
        <v>0</v>
      </c>
      <c r="AL213" t="str">
        <f t="shared" ref="AL213:AL276" si="460">IF(ISNUMBER(SEARCH("Mengingkari",B213)),"1","0")</f>
        <v>0</v>
      </c>
      <c r="AM213" t="str">
        <f t="shared" ref="AM213:AM276" si="461">IF(ISNUMBER(SEARCH("Wajar",B213)),"1","0")</f>
        <v>0</v>
      </c>
      <c r="AN213" t="str">
        <f t="shared" ref="AN213:AN276" si="462">IF(ISNUMBER(SEARCH("Sebagai hiasan",B213)),"1","0")</f>
        <v>0</v>
      </c>
      <c r="AO213" t="str">
        <f t="shared" ref="AO213:AO276" si="463">IF(ISNUMBER(SEARCH("Paranoia dan menampakkan",B213)),"1","0")</f>
        <v>0</v>
      </c>
      <c r="AP213" t="str">
        <f t="shared" ref="AP213:AP276" si="464">IF(ISNUMBER(SEARCH("Egosentris histeris",B213)),"1","0")</f>
        <v>0</v>
      </c>
      <c r="AQ213" t="str">
        <f t="shared" ref="AQ213:AQ276" si="465">IF(ISNUMBER(SEARCH("Pertautan ide-ide",B213)),"1","0")</f>
        <v>0</v>
      </c>
      <c r="AR213" t="str">
        <f t="shared" ref="AR213:AR276" si="466">IF(ISNUMBER(SEARCH("Paranoid",B213)),"1","0")</f>
        <v>0</v>
      </c>
      <c r="AS213" t="str">
        <f t="shared" ref="AS213:AS276" si="467">IF(ISNUMBER(SEARCH("Ingin mencampakkan dunia luar",B213)),"1","0")</f>
        <v>0</v>
      </c>
      <c r="AT213" t="str">
        <f t="shared" ref="AT213:AT276" si="468">IF(ISNUMBER(SEARCH("Emotional immaturity",B213)),"1","0")</f>
        <v>0</v>
      </c>
      <c r="AU213" t="str">
        <f t="shared" ref="AU213:AU276" si="469">IF(ISNUMBER(SEARCH("Tanda keengganann",B213)),"1","0")</f>
        <v>0</v>
      </c>
      <c r="AV213" t="str">
        <f t="shared" ref="AV213:AV276" si="470">IF(ISNUMBER(SEARCH("Bermusuhan dan mengancam",B213)),"1","0")</f>
        <v>0</v>
      </c>
      <c r="AW213" t="str">
        <f t="shared" ref="AW213:AW276" si="471">IF(ISNUMBER(SEARCH("unsur agresif",B213)),"1","0")</f>
        <v>0</v>
      </c>
      <c r="AX213" t="str">
        <f t="shared" ref="AX213:AX276" si="472">IF(ISNUMBER(SEARCH("kontak sosila sangat kurang",B213)),"1","0")</f>
        <v>0</v>
      </c>
      <c r="AY213" t="str">
        <f t="shared" ref="AY213:AY276" si="473">IF(ISNUMBER(SEARCH("Kekanak-kanakan",B213)),"1","0")</f>
        <v>0</v>
      </c>
      <c r="AZ213" t="str">
        <f t="shared" ref="AZ213:AZ276" si="474">IF(ISNUMBER(SEARCH("terhadap konflik yang dialami",B213)),"1","0")</f>
        <v>0</v>
      </c>
      <c r="BA213" t="str">
        <f t="shared" ref="BA213:BA276" si="475">IF(ISNUMBER(SEARCH("Kepicikan pandangan",B213)),"1","0")</f>
        <v>0</v>
      </c>
      <c r="BB213" t="str">
        <f t="shared" ref="BB213:BB276" si="476">IF(ISNUMBER(SEARCH("Rangsangan",B213)),"1","0")</f>
        <v>0</v>
      </c>
      <c r="BC213" t="str">
        <f t="shared" ref="BC213:BC276" si="477">IF(ISNUMBER(SEARCH("Pikiran kacau",B213)),"1","0")</f>
        <v>0</v>
      </c>
      <c r="BD213" t="str">
        <f t="shared" ref="BD213:BD276" si="478">IF(ISNUMBER(SEARCH("Rasa ingin tau hal dosa",B213)),"1","0")</f>
        <v>0</v>
      </c>
      <c r="BE213" t="str">
        <f t="shared" ref="BE213:BE276" si="479">IF(ISNUMBER(SEARCH("Menerima dan membutuhkan",B213)),"1","0")</f>
        <v>0</v>
      </c>
      <c r="BF213" t="str">
        <f t="shared" ref="BF213:BF276" si="480">IF(ISNUMBER(SEARCH("Psikosomatik",B213)),"1","0")</f>
        <v>0</v>
      </c>
      <c r="BG213" t="str">
        <f t="shared" ref="BG213:BG276" si="481">IF(ISNUMBER(SEARCH("Biasa pada anak",B213)),"1","0")</f>
        <v>0</v>
      </c>
      <c r="BH213" t="str">
        <f t="shared" ref="BH213:BH276" si="482">IF(ISNUMBER(SEARCH("terus dapat dikatakan sadisme",B213)),"1","0")</f>
        <v>0</v>
      </c>
      <c r="BI213" t="str">
        <f t="shared" ref="BI213:BI276" si="483">IF(ISNUMBER(SEARCH("tendensi menyerang secara",B213)),"1","0")</f>
        <v>0</v>
      </c>
      <c r="BJ213" t="str">
        <f t="shared" ref="BJ213:BJ276" si="484">IF(ISNUMBER(SEARCH("Tendensi orang depresif",B213)),"1","0")</f>
        <v>0</v>
      </c>
      <c r="BK213" t="str">
        <f t="shared" ref="BK213:BK276" si="485">IF(ISNUMBER(SEARCH("Menentang oral dependency, independent",B213)),"1","0")</f>
        <v>0</v>
      </c>
      <c r="BL213" t="str">
        <f t="shared" ref="BL213:BL276" si="486">IF(ISNUMBER(SEARCH("Penolakan terhadap kebutuhan",B213)),"1","0")</f>
        <v>0</v>
      </c>
      <c r="BM213" t="str">
        <f t="shared" ref="BM213:BM276" si="487">IF(ISNUMBER(SEARCH("Jika berlebihan mungkin halusinasi",B213)),"1","0")</f>
        <v>0</v>
      </c>
      <c r="BN213" t="str">
        <f t="shared" ref="BN213:BN276" si="488">IF(ISNUMBER(SEARCH("Tendensi oposisi",B213)),"1","0")</f>
        <v>0</v>
      </c>
      <c r="BO213" t="str">
        <f t="shared" ref="BO213:BO276" si="489">IF(ISNUMBER(SEARCH("Peka terhadap kritik",B213)),"1","0")</f>
        <v>0</v>
      </c>
      <c r="BP213" t="str">
        <f t="shared" ref="BP213:BP276" si="490">IF(ISNUMBER(SEARCH("Kesadaran pribadi",B213)),"1","0")</f>
        <v>0</v>
      </c>
      <c r="BQ213" t="str">
        <f t="shared" ref="BQ213:BQ276" si="491">IF(ISNUMBER(SEARCH("Konflik dengan hubungan",B213)),"1","0")</f>
        <v>0</v>
      </c>
      <c r="BR213" t="str">
        <f t="shared" ref="BR213:BR276" si="492">IF(ISNUMBER(SEARCH("lebih umum pada orang lanjut usia",B213)),"1","0")</f>
        <v>0</v>
      </c>
      <c r="BS213" t="str">
        <f t="shared" ref="BS213:BS276" si="493">IF(ISNUMBER(SEARCH("tak bisa mengambil keputusan",B213)),"1","0")</f>
        <v>0</v>
      </c>
      <c r="BT213" t="str">
        <f t="shared" ref="BT213:BT276" si="494">IF(ISNUMBER(SEARCH("dari perasaan tak mampu",B213)),"1","0")</f>
        <v>0</v>
      </c>
      <c r="BU213" t="str">
        <f t="shared" ref="BU213:BU276" si="495">IF(ISNUMBER(SEARCH("Adanya dorongan agresif",B213)),"1","0")</f>
        <v>0</v>
      </c>
      <c r="BV213" t="str">
        <f t="shared" ref="BV213:BV276" si="496">IF(ISNUMBER(SEARCH("Ketergantungan pada jenis lain",B213)),"1","0")</f>
        <v>0</v>
      </c>
      <c r="BW213" t="str">
        <f t="shared" ref="BW213:BW276" si="497">IF(ISNUMBER(SEARCH("Menunjukkan sifat kejantanan",B213)),"1","0")</f>
        <v>0</v>
      </c>
      <c r="BX213" t="str">
        <f t="shared" si="424"/>
        <v>0</v>
      </c>
      <c r="BY213" t="str">
        <f t="shared" ref="BY213:BY276" si="498">IF(ISNUMBER(SEARCH("mungkin rigid",B213)),"1","0")</f>
        <v>0</v>
      </c>
      <c r="BZ213" t="str">
        <f t="shared" ref="BZ213:BZ276" si="499">IF(ISNUMBER(SEARCH("Sering membiarkan dorongan-dorongan",B213)),"1","0")</f>
        <v>0</v>
      </c>
      <c r="CA213" t="str">
        <f t="shared" ref="CA213:CA276" si="500">IF(ISNUMBER(SEARCH("Melakukan Kontrol intelektual",B213)),"1","0")</f>
        <v>0</v>
      </c>
      <c r="CB213" t="str">
        <f t="shared" ref="CB213:CB276" si="501">IF(ISNUMBER(SEARCH("Dorongan kekuatan fisik, merasa mampu",B213)),"1","0")</f>
        <v>0</v>
      </c>
      <c r="CC213" t="str">
        <f t="shared" ref="CC213:CC276" si="502">IF(ISNUMBER(SEARCH("Perasaan inferior, kurang mampu",B213)),"1","0")</f>
        <v>0</v>
      </c>
      <c r="CD213" t="str">
        <f t="shared" ref="CD213:CD276" si="503">IF(ISNUMBER(SEARCH("Kaku dan bermusuhan, defensif terhadap permusuhan",B213)),"1","0")</f>
        <v>0</v>
      </c>
      <c r="CE213" t="str">
        <f t="shared" ref="CE213:CE276" si="504">IF(ISNUMBER(SEARCH("konflik peran seksualnya",B213)),"1","0")</f>
        <v>0</v>
      </c>
      <c r="CF213" t="str">
        <f t="shared" ref="CF213:CF276" si="505">IF(ISNUMBER(SEARCH("Kurang yakin pada kemampuan",B213)),"1","0")</f>
        <v>0</v>
      </c>
      <c r="CG213" t="str">
        <f t="shared" ref="CG213:CG276" si="506">IF(ISNUMBER(SEARCH("seimbang dan merasa mampu",B213)),"1","0")</f>
        <v>0</v>
      </c>
      <c r="CH213" t="str">
        <f t="shared" ref="CH213:CH276" si="507">IF(ISNUMBER(SEARCH("scizoprenic",B213)),"1","0")</f>
        <v>0</v>
      </c>
      <c r="CI213" t="str">
        <f t="shared" ref="CI213:CI276" si="508">IF(ISNUMBER(SEARCH("Gangguan otak yang berhubungan dengan motorik",B213)),"1","0")</f>
        <v>0</v>
      </c>
      <c r="CJ213" t="str">
        <f t="shared" ref="CJ213:CJ276" si="509">IF(ISNUMBER(SEARCH("Konflik dalam kontan dengan",B213)),"1","0")</f>
        <v>0</v>
      </c>
      <c r="CK213" t="str">
        <f t="shared" ref="CK213:CK276" si="510">IF(ISNUMBER(SEARCH("bermusuhan dan seksualitas",B213)),"1","0")</f>
        <v>0</v>
      </c>
      <c r="CL213" t="str">
        <f t="shared" ref="CL213:CL276" si="511">IF(ISNUMBER(SEARCH("Menolak dunia luar karena rasa curiga",B213)),"1","0")</f>
        <v>0</v>
      </c>
      <c r="CM213" t="str">
        <f t="shared" ref="CM213:CM276" si="512">IF(ISNUMBER(SEARCH("Ambisi, kemauan lemah, merasa lemah, loyo",B213)),"1","0")</f>
        <v>0</v>
      </c>
      <c r="CN213" t="str">
        <f t="shared" ref="CN213:CN276" si="513">IF(ISNUMBER(SEARCH("Merasa lemah dan sia",B213)),"1","0")</f>
        <v>0</v>
      </c>
      <c r="CO213" t="str">
        <f t="shared" ref="CO213:CO276" si="514">IF(ISNUMBER(SEARCH("Lemah, ada hambatan kontak sosial",B213)),"1","0")</f>
        <v>0</v>
      </c>
      <c r="CP213" t="str">
        <f t="shared" ref="CP213:CP276" si="515">IF(ISNUMBER(SEARCH("Guilty feeling,",B213)),"1","0")</f>
        <v>0</v>
      </c>
      <c r="CQ213" t="str">
        <f t="shared" ref="CQ213:CQ276" si="516">IF(ISNUMBER(SEARCH("Perasaan menghukum",B213)),"1","0")</f>
        <v>0</v>
      </c>
      <c r="CR213" t="str">
        <f t="shared" ref="CR213:CR276" si="517">IF(ISNUMBER(SEARCH("Mengutamakan kekuatan",B213)),"1","0")</f>
        <v>0</v>
      </c>
      <c r="CS213" t="str">
        <f t="shared" ref="CS213:CS276" si="518">IF(ISNUMBER(SEARCH("mengharapkan perhatian dan kasih",B213)),"1","0")</f>
        <v>0</v>
      </c>
      <c r="CT213" t="str">
        <f t="shared" ref="CT213:CT276" si="519">IF(ISNUMBER(SEARCH("Ambisi dan mencari kompensasi",B213)),"1","0")</f>
        <v>0</v>
      </c>
      <c r="CU213" t="str">
        <f t="shared" ref="CU213:CU276" si="520">IF(ISNUMBER(SEARCH("Melaksanakan interaksi sosial",B213)),"1","0")</f>
        <v>0</v>
      </c>
      <c r="CV213" t="str">
        <f t="shared" ref="CV213:CV276" si="521">IF(ISNUMBER(SEARCH("Siap berhubungan dengan",B213)),"1","0")</f>
        <v>0</v>
      </c>
      <c r="CW213" t="str">
        <f t="shared" ref="CW213:CW276" si="522">IF(ISNUMBER(SEARCH("Butuh dorongan emosionil",B213)),"1","0")</f>
        <v>0</v>
      </c>
      <c r="CX213" t="str">
        <f t="shared" ref="CX213:CX276" si="523">IF(ISNUMBER(SEARCH("ingin memperbaiki hubungan sosial karena merasa tak pasti",B213)),"1","0")</f>
        <v>0</v>
      </c>
      <c r="CY213" t="str">
        <f t="shared" ref="CY213:CY276" si="524">IF(ISNUMBER(SEARCH("Perasaan tidak pasti dalam kontak",B213)),"1","0")</f>
        <v>0</v>
      </c>
      <c r="CZ213" t="str">
        <f t="shared" ref="CZ213:CZ276" si="525">IF(ISNUMBER(SEARCH("Kesulitan dan",B213)),"1","0")</f>
        <v>0</v>
      </c>
      <c r="DA213" t="str">
        <f t="shared" si="425"/>
        <v>0</v>
      </c>
      <c r="DB213" t="str">
        <f t="shared" ref="DB213:DB276" si="526">IF(ISNUMBER(SEARCH("Rasa bersalah, masturbasi,",B213)),"1","0")</f>
        <v>0</v>
      </c>
      <c r="DC213" t="str">
        <f t="shared" ref="DC213:DC276" si="527">IF(ISNUMBER(SEARCH("Perhatian pada seksual,",B213)),"1","0")</f>
        <v>0</v>
      </c>
      <c r="DD213" t="str">
        <f t="shared" ref="DD213:DD276" si="528">IF(ISNUMBER(SEARCH("Cenderung ke arah paranoid",B213)),"1","0")</f>
        <v>0</v>
      </c>
      <c r="DE213" t="str">
        <f t="shared" ref="DE213:DE276" si="529">IF(ISNUMBER(SEARCH("Agresi terhadap/",B213)),"1","0")</f>
        <v>0</v>
      </c>
      <c r="DF213" t="str">
        <f t="shared" ref="DF213:DF276" si="530">IF(ISNUMBER(SEARCH("Agresif dalam bentuk motorik,",B213)),"1","0")</f>
        <v>0</v>
      </c>
      <c r="DG213" t="str">
        <f t="shared" ref="DG213:DG276" si="531">IF(ISNUMBER(SEARCH("Penolakan terhadap impuls fisik,",B213)),"1","0")</f>
        <v>0</v>
      </c>
      <c r="DH213" t="str">
        <f>IF(ISNUMBER(SEARCH("menghindari dorongan fisik,",B213)),"1","0")</f>
        <v>0</v>
      </c>
      <c r="DI213" t="str">
        <f t="shared" ref="DI213:DI276" si="532">IF(ISNUMBER(SEARCH("Kurang merasakan kepauasan fisik,",B213)),"1","0")</f>
        <v>0</v>
      </c>
      <c r="DJ213" t="str">
        <f t="shared" ref="DJ213:DJ276" si="533">IF(ISNUMBER(SEARCH("Menentang/",B213)),"1","0")</f>
        <v>0</v>
      </c>
      <c r="DK213" t="str">
        <f t="shared" ref="DK213:DK276" si="534">IF(ISNUMBER(SEARCH("Perasaan tertekan dan tergantung yang bersifat",B213)),"1","0")</f>
        <v>0</v>
      </c>
      <c r="DL213" t="str">
        <f t="shared" ref="DL213:DL276" si="535">IF(ISNUMBER(SEARCH("Berusaha mencapai otoritas,",B213)),"1","0")</f>
        <v>0</v>
      </c>
      <c r="DM213" t="str">
        <f t="shared" ref="DM213:DM276" si="536">IF(ISNUMBER(SEARCH("Merasa kurang lincah",B213)),"1","0")</f>
        <v>0</v>
      </c>
      <c r="DN213" t="str">
        <f t="shared" ref="DN213:DN276" si="537">IF(ISNUMBER(SEARCH("Menentang kekuasaan,",B213)),"1","0")</f>
        <v>0</v>
      </c>
      <c r="DO213" t="str">
        <f t="shared" ref="DO213:DO276" si="538">IF(ISNUMBER(SEARCH("Traumatis, kontrol diri secara impulsif",B213)),"1","0")</f>
        <v>0</v>
      </c>
      <c r="DP213" t="str">
        <f t="shared" ref="DP213:DP276" si="539">IF(ISNUMBER(SEARCH("Perasan tidak mampu,",B213)),"1","0")</f>
        <v>0</v>
      </c>
      <c r="DQ213" t="str">
        <f t="shared" ref="DQ213:DQ276" si="540">IF(ISNUMBER(SEARCH("Tertekan, kontrol kaku terhadap",B213)),"1","0")</f>
        <v>0</v>
      </c>
      <c r="DR213" t="str">
        <f t="shared" ref="DR213:DR276" si="541">IF(ISNUMBER(SEARCH("Kebutuhan yang besar akan rasa",B213)),"1","0")</f>
        <v>0</v>
      </c>
      <c r="DS213" t="str">
        <f t="shared" ref="DS213:DS276" si="542">IF(ISNUMBER(SEARCH("Berhubungan dengan seksualitas pria,",B213)),"1","0")</f>
        <v>0</v>
      </c>
      <c r="DT213" t="str">
        <f t="shared" ref="DT213:DT276" si="543">IF(ISNUMBER(SEARCH("Permusuhan yang ditekan,",B213)),"1","0")</f>
        <v>0</v>
      </c>
      <c r="DU213" t="str">
        <f t="shared" ref="DU213:DU276" si="544">IF(ISNUMBER(SEARCH("Sifat kepala batu",B213)),"1","0")</f>
        <v>0</v>
      </c>
      <c r="DV213" t="str">
        <f t="shared" ref="DV213:DV276" si="545">IF(ISNUMBER(SEARCH("Wajar bagi anak kecil,",B213)),"1","0")</f>
        <v>0</v>
      </c>
      <c r="DW213" t="str">
        <f t="shared" ref="DW213:DW276" si="546">IF(ISNUMBER(SEARCH("Vitalitas lemah",B213)),"1","0")</f>
        <v>0</v>
      </c>
      <c r="DX213" t="str">
        <f t="shared" ref="DX213:DX276" si="547">IF(ISNUMBER(SEARCH("Skizoid",B213)),"1","0")</f>
        <v>0</v>
      </c>
      <c r="DY213" t="str">
        <f t="shared" ref="DY213:DY276" si="548">IF(ISNUMBER(SEARCH("normal",B213)),"1","0")</f>
        <v>0</v>
      </c>
      <c r="DZ213" t="str">
        <f t="shared" ref="DZ213:DZ276" si="549">IF(ISNUMBER(SEARCH("Narsistis",B213)),"1","0")</f>
        <v>0</v>
      </c>
      <c r="EA213" t="str">
        <f t="shared" ref="EA213:EA276" si="550">IF(ISNUMBER(SEARCH("Pemujaan terhadap fisik",B213)),"1","0")</f>
        <v>0</v>
      </c>
      <c r="EB213" t="str">
        <f t="shared" ref="EB213:EB276" si="551">IF(ISNUMBER(SEARCH("Kurang mantap pada kekautan fisiknya",B213)),"1","0")</f>
        <v>0</v>
      </c>
      <c r="EC213" t="str">
        <f t="shared" ref="EC213:EC276" si="552">IF(ISNUMBER(SEARCH("Kompulsif",B213)),"1","0")</f>
        <v>0</v>
      </c>
      <c r="ED213" t="str">
        <f t="shared" ref="ED213:ED276" si="553">IF(ISNUMBER(SEARCH("Mencari perhatian, menunjukkan penyesuaian",B213)),"1","0")</f>
        <v>0</v>
      </c>
      <c r="EE213" t="str">
        <f t="shared" ref="EE213:EE276" si="554">IF(ISNUMBER(SEARCH("Sering dihubungkan dengan agresi seksuil yang dimunculkan, kurang masak seksuil",B213)),"1","0")</f>
        <v>0</v>
      </c>
      <c r="EF213" t="str">
        <f t="shared" ref="EF213:EF276" si="555">IF(ISNUMBER(SEARCH("Deprifasi afeksi, ketergantungan pada ibu",B213)),"1","0")</f>
        <v>0</v>
      </c>
      <c r="EG213" t="str">
        <f t="shared" ref="EG213:EG276" si="556">IF(ISNUMBER(SEARCH("Ketergantungan",B213)),"1","0")</f>
        <v>0</v>
      </c>
      <c r="EH213" t="str">
        <f t="shared" ref="EH213:EH276" si="557">IF(ISNUMBER(SEARCH("Infantil, etrgantung dependent, kikir, suka minta, kehausan kasih sayang dan perlindungan, usaha mengatasi ketergantungan secara jantan, ketergantungan oral, menekan kebebasan sendiri (terutama pada wanita",B213)),"1","0")</f>
        <v>0</v>
      </c>
      <c r="EI213" t="str">
        <f t="shared" ref="EI213:EI276" si="558">IF(ISNUMBER(SEARCH("Ketergantungan pada ibu",B213)),"1","0")</f>
        <v>0</v>
      </c>
      <c r="EJ213" t="str">
        <f t="shared" ref="EJ213:EJ276" si="559">IF(ISNUMBER(SEARCH("Ketergantungan, tidak masak , tidak pasti",B213)),"1","0")</f>
        <v>0</v>
      </c>
      <c r="EK213" t="str">
        <f t="shared" ref="EK213:EK276" si="560">IF(ISNUMBER(SEARCH("Santa teliti, formil",B213)),"1","0")</f>
        <v>0</v>
      </c>
      <c r="EL213" t="str">
        <f t="shared" ref="EL213:EL276" si="561">IF(ISNUMBER(SEARCH("Kontrol kuat terhadap nafsu",B213)),"1","0")</f>
        <v>0</v>
      </c>
      <c r="EM213" t="str">
        <f t="shared" ref="EM213:EM276" si="562">IF(ISNUMBER(SEARCH("Biasa, mudah menyatakan dorongan",B213)),"1","0")</f>
        <v>0</v>
      </c>
      <c r="EN213" t="str">
        <f t="shared" ref="EN213:EN276" si="563">IF(ISNUMBER(SEARCH("Obsesif kompulsif",B217)),"1","0")</f>
        <v>0</v>
      </c>
    </row>
    <row r="214" spans="1:144" ht="39.950000000000003" customHeight="1" x14ac:dyDescent="0.25">
      <c r="A214" t="s">
        <v>347</v>
      </c>
      <c r="C214" t="str">
        <f t="shared" si="423"/>
        <v>0</v>
      </c>
      <c r="D214" t="str">
        <f t="shared" si="426"/>
        <v>0</v>
      </c>
      <c r="E214" t="str">
        <f t="shared" si="427"/>
        <v>0</v>
      </c>
      <c r="F214" t="str">
        <f t="shared" si="428"/>
        <v>0</v>
      </c>
      <c r="G214" t="str">
        <f t="shared" si="429"/>
        <v>0</v>
      </c>
      <c r="H214" t="str">
        <f t="shared" si="430"/>
        <v>0</v>
      </c>
      <c r="I214" t="str">
        <f t="shared" si="431"/>
        <v>0</v>
      </c>
      <c r="J214" t="str">
        <f t="shared" si="432"/>
        <v>0</v>
      </c>
      <c r="K214" t="str">
        <f t="shared" si="433"/>
        <v>0</v>
      </c>
      <c r="L214" t="str">
        <f t="shared" si="434"/>
        <v>0</v>
      </c>
      <c r="M214" t="str">
        <f t="shared" si="435"/>
        <v>0</v>
      </c>
      <c r="N214" t="str">
        <f t="shared" si="436"/>
        <v>0</v>
      </c>
      <c r="O214" t="str">
        <f t="shared" si="437"/>
        <v>0</v>
      </c>
      <c r="P214" t="str">
        <f t="shared" si="438"/>
        <v>0</v>
      </c>
      <c r="Q214" t="str">
        <f t="shared" si="439"/>
        <v>0</v>
      </c>
      <c r="R214" t="str">
        <f t="shared" si="440"/>
        <v>0</v>
      </c>
      <c r="S214" t="str">
        <f t="shared" si="441"/>
        <v>0</v>
      </c>
      <c r="T214" t="str">
        <f t="shared" si="442"/>
        <v>0</v>
      </c>
      <c r="U214" t="str">
        <f t="shared" si="443"/>
        <v>0</v>
      </c>
      <c r="V214" t="str">
        <f t="shared" si="444"/>
        <v>0</v>
      </c>
      <c r="W214" t="str">
        <f t="shared" si="445"/>
        <v>0</v>
      </c>
      <c r="X214" t="str">
        <f t="shared" si="446"/>
        <v>0</v>
      </c>
      <c r="Y214" t="str">
        <f t="shared" si="447"/>
        <v>0</v>
      </c>
      <c r="Z214" t="str">
        <f t="shared" si="448"/>
        <v>0</v>
      </c>
      <c r="AA214" t="str">
        <f t="shared" si="449"/>
        <v>0</v>
      </c>
      <c r="AB214" t="str">
        <f t="shared" si="450"/>
        <v>0</v>
      </c>
      <c r="AC214" t="str">
        <f t="shared" si="451"/>
        <v>0</v>
      </c>
      <c r="AD214" t="str">
        <f t="shared" si="452"/>
        <v>0</v>
      </c>
      <c r="AE214" t="str">
        <f t="shared" si="453"/>
        <v>0</v>
      </c>
      <c r="AF214" t="str">
        <f t="shared" si="454"/>
        <v>0</v>
      </c>
      <c r="AG214" t="str">
        <f t="shared" si="455"/>
        <v>0</v>
      </c>
      <c r="AH214" t="str">
        <f t="shared" si="456"/>
        <v>0</v>
      </c>
      <c r="AI214" t="str">
        <f t="shared" si="457"/>
        <v>0</v>
      </c>
      <c r="AJ214" t="str">
        <f t="shared" si="458"/>
        <v>0</v>
      </c>
      <c r="AK214" t="str">
        <f t="shared" si="459"/>
        <v>0</v>
      </c>
      <c r="AL214" t="str">
        <f t="shared" si="460"/>
        <v>0</v>
      </c>
      <c r="AM214" t="str">
        <f t="shared" si="461"/>
        <v>0</v>
      </c>
      <c r="AN214" t="str">
        <f t="shared" si="462"/>
        <v>0</v>
      </c>
      <c r="AO214" t="str">
        <f t="shared" si="463"/>
        <v>0</v>
      </c>
      <c r="AP214" t="str">
        <f t="shared" si="464"/>
        <v>0</v>
      </c>
      <c r="AQ214" t="str">
        <f t="shared" si="465"/>
        <v>0</v>
      </c>
      <c r="AR214" t="str">
        <f t="shared" si="466"/>
        <v>0</v>
      </c>
      <c r="AS214" t="str">
        <f t="shared" si="467"/>
        <v>0</v>
      </c>
      <c r="AT214" t="str">
        <f t="shared" si="468"/>
        <v>0</v>
      </c>
      <c r="AU214" t="str">
        <f t="shared" si="469"/>
        <v>0</v>
      </c>
      <c r="AV214" t="str">
        <f t="shared" si="470"/>
        <v>0</v>
      </c>
      <c r="AW214" t="str">
        <f t="shared" si="471"/>
        <v>0</v>
      </c>
      <c r="AX214" t="str">
        <f t="shared" si="472"/>
        <v>0</v>
      </c>
      <c r="AY214" t="str">
        <f t="shared" si="473"/>
        <v>0</v>
      </c>
      <c r="AZ214" t="str">
        <f t="shared" si="474"/>
        <v>0</v>
      </c>
      <c r="BA214" t="str">
        <f t="shared" si="475"/>
        <v>0</v>
      </c>
      <c r="BB214" t="str">
        <f t="shared" si="476"/>
        <v>0</v>
      </c>
      <c r="BC214" t="str">
        <f t="shared" si="477"/>
        <v>0</v>
      </c>
      <c r="BD214" t="str">
        <f t="shared" si="478"/>
        <v>0</v>
      </c>
      <c r="BE214" t="str">
        <f t="shared" si="479"/>
        <v>0</v>
      </c>
      <c r="BF214" t="str">
        <f t="shared" si="480"/>
        <v>0</v>
      </c>
      <c r="BG214" t="str">
        <f t="shared" si="481"/>
        <v>0</v>
      </c>
      <c r="BH214" t="str">
        <f t="shared" si="482"/>
        <v>0</v>
      </c>
      <c r="BI214" t="str">
        <f t="shared" si="483"/>
        <v>0</v>
      </c>
      <c r="BJ214" t="str">
        <f t="shared" si="484"/>
        <v>0</v>
      </c>
      <c r="BK214" t="str">
        <f t="shared" si="485"/>
        <v>0</v>
      </c>
      <c r="BL214" t="str">
        <f t="shared" si="486"/>
        <v>0</v>
      </c>
      <c r="BM214" t="str">
        <f t="shared" si="487"/>
        <v>0</v>
      </c>
      <c r="BN214" t="str">
        <f t="shared" si="488"/>
        <v>0</v>
      </c>
      <c r="BO214" t="str">
        <f t="shared" si="489"/>
        <v>0</v>
      </c>
      <c r="BP214" t="str">
        <f t="shared" si="490"/>
        <v>0</v>
      </c>
      <c r="BQ214" t="str">
        <f t="shared" si="491"/>
        <v>0</v>
      </c>
      <c r="BR214" t="str">
        <f t="shared" si="492"/>
        <v>0</v>
      </c>
      <c r="BS214" t="str">
        <f t="shared" si="493"/>
        <v>0</v>
      </c>
      <c r="BT214" t="str">
        <f t="shared" si="494"/>
        <v>0</v>
      </c>
      <c r="BU214" t="str">
        <f t="shared" si="495"/>
        <v>0</v>
      </c>
      <c r="BV214" t="str">
        <f t="shared" si="496"/>
        <v>0</v>
      </c>
      <c r="BW214" t="str">
        <f t="shared" si="497"/>
        <v>0</v>
      </c>
      <c r="BX214" t="str">
        <f t="shared" si="424"/>
        <v>0</v>
      </c>
      <c r="BY214" t="str">
        <f t="shared" si="498"/>
        <v>0</v>
      </c>
      <c r="BZ214" t="str">
        <f t="shared" si="499"/>
        <v>0</v>
      </c>
      <c r="CA214" t="str">
        <f t="shared" si="500"/>
        <v>0</v>
      </c>
      <c r="CB214" t="str">
        <f t="shared" si="501"/>
        <v>0</v>
      </c>
      <c r="CC214" t="str">
        <f t="shared" si="502"/>
        <v>0</v>
      </c>
      <c r="CD214" t="str">
        <f t="shared" si="503"/>
        <v>0</v>
      </c>
      <c r="CE214" t="str">
        <f t="shared" si="504"/>
        <v>0</v>
      </c>
      <c r="CF214" t="str">
        <f t="shared" si="505"/>
        <v>0</v>
      </c>
      <c r="CG214" t="str">
        <f t="shared" si="506"/>
        <v>0</v>
      </c>
      <c r="CH214" t="str">
        <f t="shared" si="507"/>
        <v>0</v>
      </c>
      <c r="CI214" t="str">
        <f t="shared" si="508"/>
        <v>0</v>
      </c>
      <c r="CJ214" t="str">
        <f t="shared" si="509"/>
        <v>0</v>
      </c>
      <c r="CK214" t="str">
        <f t="shared" si="510"/>
        <v>0</v>
      </c>
      <c r="CL214" t="str">
        <f t="shared" si="511"/>
        <v>0</v>
      </c>
      <c r="CM214" t="str">
        <f t="shared" si="512"/>
        <v>0</v>
      </c>
      <c r="CN214" t="str">
        <f t="shared" si="513"/>
        <v>0</v>
      </c>
      <c r="CO214" t="str">
        <f t="shared" si="514"/>
        <v>0</v>
      </c>
      <c r="CP214" t="str">
        <f t="shared" si="515"/>
        <v>0</v>
      </c>
      <c r="CQ214" t="str">
        <f t="shared" si="516"/>
        <v>0</v>
      </c>
      <c r="CR214" t="str">
        <f t="shared" si="517"/>
        <v>0</v>
      </c>
      <c r="CS214" t="str">
        <f t="shared" si="518"/>
        <v>0</v>
      </c>
      <c r="CT214" t="str">
        <f t="shared" si="519"/>
        <v>0</v>
      </c>
      <c r="CU214" t="str">
        <f t="shared" si="520"/>
        <v>0</v>
      </c>
      <c r="CV214" t="str">
        <f t="shared" si="521"/>
        <v>0</v>
      </c>
      <c r="CW214" t="str">
        <f t="shared" si="522"/>
        <v>0</v>
      </c>
      <c r="CX214" t="str">
        <f t="shared" si="523"/>
        <v>0</v>
      </c>
      <c r="CY214" t="str">
        <f t="shared" si="524"/>
        <v>0</v>
      </c>
      <c r="CZ214" t="str">
        <f t="shared" si="525"/>
        <v>0</v>
      </c>
      <c r="DA214" t="str">
        <f t="shared" si="425"/>
        <v>0</v>
      </c>
      <c r="DB214" t="str">
        <f t="shared" si="526"/>
        <v>0</v>
      </c>
      <c r="DC214" t="str">
        <f t="shared" si="527"/>
        <v>0</v>
      </c>
      <c r="DD214" t="str">
        <f t="shared" si="528"/>
        <v>0</v>
      </c>
      <c r="DE214" t="str">
        <f t="shared" si="529"/>
        <v>0</v>
      </c>
      <c r="DF214" t="str">
        <f t="shared" si="530"/>
        <v>0</v>
      </c>
      <c r="DG214" t="str">
        <f t="shared" si="531"/>
        <v>0</v>
      </c>
      <c r="DH214" t="str">
        <f>IF(ISNUMBER(SEARCH("menghindari dorongan fisik,",B214)),"1","0")</f>
        <v>0</v>
      </c>
      <c r="DI214" t="str">
        <f t="shared" si="532"/>
        <v>0</v>
      </c>
      <c r="DJ214" t="str">
        <f t="shared" si="533"/>
        <v>0</v>
      </c>
      <c r="DK214" t="str">
        <f t="shared" si="534"/>
        <v>0</v>
      </c>
      <c r="DL214" t="str">
        <f t="shared" si="535"/>
        <v>0</v>
      </c>
      <c r="DM214" t="str">
        <f t="shared" si="536"/>
        <v>0</v>
      </c>
      <c r="DN214" t="str">
        <f t="shared" si="537"/>
        <v>0</v>
      </c>
      <c r="DO214" t="str">
        <f t="shared" si="538"/>
        <v>0</v>
      </c>
      <c r="DP214" t="str">
        <f t="shared" si="539"/>
        <v>0</v>
      </c>
      <c r="DQ214" t="str">
        <f t="shared" si="540"/>
        <v>0</v>
      </c>
      <c r="DR214" t="str">
        <f t="shared" si="541"/>
        <v>0</v>
      </c>
      <c r="DS214" t="str">
        <f t="shared" si="542"/>
        <v>0</v>
      </c>
      <c r="DT214" t="str">
        <f t="shared" si="543"/>
        <v>0</v>
      </c>
      <c r="DU214" t="str">
        <f t="shared" si="544"/>
        <v>0</v>
      </c>
      <c r="DV214" t="str">
        <f t="shared" si="545"/>
        <v>0</v>
      </c>
      <c r="DW214" t="str">
        <f t="shared" si="546"/>
        <v>0</v>
      </c>
      <c r="DX214" t="str">
        <f t="shared" si="547"/>
        <v>0</v>
      </c>
      <c r="DY214" t="str">
        <f t="shared" si="548"/>
        <v>0</v>
      </c>
      <c r="DZ214" t="str">
        <f t="shared" si="549"/>
        <v>0</v>
      </c>
      <c r="EA214" t="str">
        <f t="shared" si="550"/>
        <v>0</v>
      </c>
      <c r="EB214" t="str">
        <f t="shared" si="551"/>
        <v>0</v>
      </c>
      <c r="EC214" t="str">
        <f t="shared" si="552"/>
        <v>0</v>
      </c>
      <c r="ED214" t="str">
        <f t="shared" si="553"/>
        <v>0</v>
      </c>
      <c r="EE214" t="str">
        <f t="shared" si="554"/>
        <v>0</v>
      </c>
      <c r="EF214" t="str">
        <f t="shared" si="555"/>
        <v>0</v>
      </c>
      <c r="EG214" t="str">
        <f t="shared" si="556"/>
        <v>0</v>
      </c>
      <c r="EH214" t="str">
        <f t="shared" si="557"/>
        <v>0</v>
      </c>
      <c r="EI214" t="str">
        <f t="shared" si="558"/>
        <v>0</v>
      </c>
      <c r="EJ214" t="str">
        <f t="shared" si="559"/>
        <v>0</v>
      </c>
      <c r="EK214" t="str">
        <f t="shared" si="560"/>
        <v>0</v>
      </c>
      <c r="EL214" t="str">
        <f t="shared" si="561"/>
        <v>0</v>
      </c>
      <c r="EM214" t="str">
        <f t="shared" si="562"/>
        <v>0</v>
      </c>
      <c r="EN214" t="str">
        <f t="shared" si="563"/>
        <v>0</v>
      </c>
    </row>
    <row r="215" spans="1:144" ht="39.950000000000003" customHeight="1" x14ac:dyDescent="0.25">
      <c r="A215" t="s">
        <v>348</v>
      </c>
      <c r="C215" t="str">
        <f t="shared" si="423"/>
        <v>0</v>
      </c>
      <c r="D215" t="str">
        <f t="shared" si="426"/>
        <v>0</v>
      </c>
      <c r="E215" t="str">
        <f t="shared" si="427"/>
        <v>0</v>
      </c>
      <c r="F215" t="str">
        <f t="shared" si="428"/>
        <v>0</v>
      </c>
      <c r="G215" t="str">
        <f t="shared" si="429"/>
        <v>0</v>
      </c>
      <c r="H215" t="str">
        <f t="shared" si="430"/>
        <v>0</v>
      </c>
      <c r="I215" t="str">
        <f t="shared" si="431"/>
        <v>0</v>
      </c>
      <c r="J215" t="str">
        <f t="shared" si="432"/>
        <v>0</v>
      </c>
      <c r="K215" t="str">
        <f t="shared" si="433"/>
        <v>0</v>
      </c>
      <c r="L215" t="str">
        <f t="shared" si="434"/>
        <v>0</v>
      </c>
      <c r="M215" t="str">
        <f t="shared" si="435"/>
        <v>0</v>
      </c>
      <c r="N215" t="str">
        <f t="shared" si="436"/>
        <v>0</v>
      </c>
      <c r="O215" t="str">
        <f t="shared" si="437"/>
        <v>0</v>
      </c>
      <c r="P215" t="str">
        <f t="shared" si="438"/>
        <v>0</v>
      </c>
      <c r="Q215" t="str">
        <f t="shared" si="439"/>
        <v>0</v>
      </c>
      <c r="R215" t="str">
        <f t="shared" si="440"/>
        <v>0</v>
      </c>
      <c r="S215" t="str">
        <f t="shared" si="441"/>
        <v>0</v>
      </c>
      <c r="T215" t="str">
        <f t="shared" si="442"/>
        <v>0</v>
      </c>
      <c r="U215" t="str">
        <f t="shared" si="443"/>
        <v>0</v>
      </c>
      <c r="V215" t="str">
        <f t="shared" si="444"/>
        <v>0</v>
      </c>
      <c r="W215" t="str">
        <f t="shared" si="445"/>
        <v>0</v>
      </c>
      <c r="X215" t="str">
        <f t="shared" si="446"/>
        <v>0</v>
      </c>
      <c r="Y215" t="str">
        <f t="shared" si="447"/>
        <v>0</v>
      </c>
      <c r="Z215" t="str">
        <f t="shared" si="448"/>
        <v>0</v>
      </c>
      <c r="AA215" t="str">
        <f t="shared" si="449"/>
        <v>0</v>
      </c>
      <c r="AB215" t="str">
        <f t="shared" si="450"/>
        <v>0</v>
      </c>
      <c r="AC215" t="str">
        <f t="shared" si="451"/>
        <v>0</v>
      </c>
      <c r="AD215" t="str">
        <f t="shared" si="452"/>
        <v>0</v>
      </c>
      <c r="AE215" t="str">
        <f t="shared" si="453"/>
        <v>0</v>
      </c>
      <c r="AF215" t="str">
        <f t="shared" si="454"/>
        <v>0</v>
      </c>
      <c r="AG215" t="str">
        <f t="shared" si="455"/>
        <v>0</v>
      </c>
      <c r="AH215" t="str">
        <f t="shared" si="456"/>
        <v>0</v>
      </c>
      <c r="AI215" t="str">
        <f t="shared" si="457"/>
        <v>0</v>
      </c>
      <c r="AJ215" t="str">
        <f t="shared" si="458"/>
        <v>0</v>
      </c>
      <c r="AK215" t="str">
        <f t="shared" si="459"/>
        <v>0</v>
      </c>
      <c r="AL215" t="str">
        <f t="shared" si="460"/>
        <v>0</v>
      </c>
      <c r="AM215" t="str">
        <f t="shared" si="461"/>
        <v>0</v>
      </c>
      <c r="AN215" t="str">
        <f t="shared" si="462"/>
        <v>0</v>
      </c>
      <c r="AO215" t="str">
        <f t="shared" si="463"/>
        <v>0</v>
      </c>
      <c r="AP215" t="str">
        <f t="shared" si="464"/>
        <v>0</v>
      </c>
      <c r="AQ215" t="str">
        <f t="shared" si="465"/>
        <v>0</v>
      </c>
      <c r="AR215" t="str">
        <f t="shared" si="466"/>
        <v>0</v>
      </c>
      <c r="AS215" t="str">
        <f t="shared" si="467"/>
        <v>0</v>
      </c>
      <c r="AT215" t="str">
        <f t="shared" si="468"/>
        <v>0</v>
      </c>
      <c r="AU215" t="str">
        <f t="shared" si="469"/>
        <v>0</v>
      </c>
      <c r="AV215" t="str">
        <f t="shared" si="470"/>
        <v>0</v>
      </c>
      <c r="AW215" t="str">
        <f t="shared" si="471"/>
        <v>0</v>
      </c>
      <c r="AX215" t="str">
        <f t="shared" si="472"/>
        <v>0</v>
      </c>
      <c r="AY215" t="str">
        <f t="shared" si="473"/>
        <v>0</v>
      </c>
      <c r="AZ215" t="str">
        <f t="shared" si="474"/>
        <v>0</v>
      </c>
      <c r="BA215" t="str">
        <f t="shared" si="475"/>
        <v>0</v>
      </c>
      <c r="BB215" t="str">
        <f t="shared" si="476"/>
        <v>0</v>
      </c>
      <c r="BC215" t="str">
        <f t="shared" si="477"/>
        <v>0</v>
      </c>
      <c r="BD215" t="str">
        <f t="shared" si="478"/>
        <v>0</v>
      </c>
      <c r="BE215" t="str">
        <f t="shared" si="479"/>
        <v>0</v>
      </c>
      <c r="BF215" t="str">
        <f t="shared" si="480"/>
        <v>0</v>
      </c>
      <c r="BG215" t="str">
        <f t="shared" si="481"/>
        <v>0</v>
      </c>
      <c r="BH215" t="str">
        <f t="shared" si="482"/>
        <v>0</v>
      </c>
      <c r="BI215" t="str">
        <f t="shared" si="483"/>
        <v>0</v>
      </c>
      <c r="BJ215" t="str">
        <f t="shared" si="484"/>
        <v>0</v>
      </c>
      <c r="BK215" t="str">
        <f t="shared" si="485"/>
        <v>0</v>
      </c>
      <c r="BL215" t="str">
        <f t="shared" si="486"/>
        <v>0</v>
      </c>
      <c r="BM215" t="str">
        <f t="shared" si="487"/>
        <v>0</v>
      </c>
      <c r="BN215" t="str">
        <f t="shared" si="488"/>
        <v>0</v>
      </c>
      <c r="BO215" t="str">
        <f t="shared" si="489"/>
        <v>0</v>
      </c>
      <c r="BP215" t="str">
        <f t="shared" si="490"/>
        <v>0</v>
      </c>
      <c r="BQ215" t="str">
        <f t="shared" si="491"/>
        <v>0</v>
      </c>
      <c r="BR215" t="str">
        <f t="shared" si="492"/>
        <v>0</v>
      </c>
      <c r="BS215" t="str">
        <f t="shared" si="493"/>
        <v>0</v>
      </c>
      <c r="BT215" t="str">
        <f t="shared" si="494"/>
        <v>0</v>
      </c>
      <c r="BU215" t="str">
        <f t="shared" si="495"/>
        <v>0</v>
      </c>
      <c r="BV215" t="str">
        <f t="shared" si="496"/>
        <v>0</v>
      </c>
      <c r="BW215" t="str">
        <f t="shared" si="497"/>
        <v>0</v>
      </c>
      <c r="BX215" t="str">
        <f t="shared" si="424"/>
        <v>0</v>
      </c>
      <c r="BY215" t="str">
        <f t="shared" si="498"/>
        <v>0</v>
      </c>
      <c r="BZ215" t="str">
        <f t="shared" si="499"/>
        <v>0</v>
      </c>
      <c r="CA215" t="str">
        <f t="shared" si="500"/>
        <v>0</v>
      </c>
      <c r="CB215" t="str">
        <f t="shared" si="501"/>
        <v>0</v>
      </c>
      <c r="CC215" t="str">
        <f t="shared" si="502"/>
        <v>0</v>
      </c>
      <c r="CD215" t="str">
        <f t="shared" si="503"/>
        <v>0</v>
      </c>
      <c r="CE215" t="str">
        <f t="shared" si="504"/>
        <v>0</v>
      </c>
      <c r="CF215" t="str">
        <f t="shared" si="505"/>
        <v>0</v>
      </c>
      <c r="CG215" t="str">
        <f t="shared" si="506"/>
        <v>0</v>
      </c>
      <c r="CH215" t="str">
        <f t="shared" si="507"/>
        <v>0</v>
      </c>
      <c r="CI215" t="str">
        <f t="shared" si="508"/>
        <v>0</v>
      </c>
      <c r="CJ215" t="str">
        <f t="shared" si="509"/>
        <v>0</v>
      </c>
      <c r="CK215" t="str">
        <f t="shared" si="510"/>
        <v>0</v>
      </c>
      <c r="CL215" t="str">
        <f t="shared" si="511"/>
        <v>0</v>
      </c>
      <c r="CM215" t="str">
        <f t="shared" si="512"/>
        <v>0</v>
      </c>
      <c r="CN215" t="str">
        <f t="shared" si="513"/>
        <v>0</v>
      </c>
      <c r="CO215" t="str">
        <f t="shared" si="514"/>
        <v>0</v>
      </c>
      <c r="CP215" t="str">
        <f t="shared" si="515"/>
        <v>0</v>
      </c>
      <c r="CQ215" t="str">
        <f t="shared" si="516"/>
        <v>0</v>
      </c>
      <c r="CR215" t="str">
        <f t="shared" si="517"/>
        <v>0</v>
      </c>
      <c r="CS215" t="str">
        <f t="shared" si="518"/>
        <v>0</v>
      </c>
      <c r="CT215" t="str">
        <f t="shared" si="519"/>
        <v>0</v>
      </c>
      <c r="CU215" t="str">
        <f t="shared" si="520"/>
        <v>0</v>
      </c>
      <c r="CV215" t="str">
        <f t="shared" si="521"/>
        <v>0</v>
      </c>
      <c r="CW215" t="str">
        <f t="shared" si="522"/>
        <v>0</v>
      </c>
      <c r="CX215" t="str">
        <f t="shared" si="523"/>
        <v>0</v>
      </c>
      <c r="CY215" t="str">
        <f t="shared" si="524"/>
        <v>0</v>
      </c>
      <c r="CZ215" t="str">
        <f t="shared" si="525"/>
        <v>0</v>
      </c>
      <c r="DA215" t="str">
        <f t="shared" si="425"/>
        <v>0</v>
      </c>
      <c r="DB215" t="str">
        <f t="shared" si="526"/>
        <v>0</v>
      </c>
      <c r="DC215" t="str">
        <f t="shared" si="527"/>
        <v>0</v>
      </c>
      <c r="DD215" t="str">
        <f t="shared" si="528"/>
        <v>0</v>
      </c>
      <c r="DE215" t="str">
        <f t="shared" si="529"/>
        <v>0</v>
      </c>
      <c r="DF215" t="str">
        <f t="shared" si="530"/>
        <v>0</v>
      </c>
      <c r="DG215" t="str">
        <f t="shared" si="531"/>
        <v>0</v>
      </c>
      <c r="DH215" t="str">
        <f>IF(ISNUMBER(SEARCH("menghindari dorongan fisik,",B215)),"1","0")</f>
        <v>0</v>
      </c>
      <c r="DI215" t="str">
        <f t="shared" si="532"/>
        <v>0</v>
      </c>
      <c r="DJ215" t="str">
        <f t="shared" si="533"/>
        <v>0</v>
      </c>
      <c r="DK215" t="str">
        <f t="shared" si="534"/>
        <v>0</v>
      </c>
      <c r="DL215" t="str">
        <f t="shared" si="535"/>
        <v>0</v>
      </c>
      <c r="DM215" t="str">
        <f t="shared" si="536"/>
        <v>0</v>
      </c>
      <c r="DN215" t="str">
        <f t="shared" si="537"/>
        <v>0</v>
      </c>
      <c r="DO215" t="str">
        <f t="shared" si="538"/>
        <v>0</v>
      </c>
      <c r="DP215" t="str">
        <f t="shared" si="539"/>
        <v>0</v>
      </c>
      <c r="DQ215" t="str">
        <f t="shared" si="540"/>
        <v>0</v>
      </c>
      <c r="DR215" t="str">
        <f t="shared" si="541"/>
        <v>0</v>
      </c>
      <c r="DS215" t="str">
        <f t="shared" si="542"/>
        <v>0</v>
      </c>
      <c r="DT215" t="str">
        <f t="shared" si="543"/>
        <v>0</v>
      </c>
      <c r="DU215" t="str">
        <f t="shared" si="544"/>
        <v>0</v>
      </c>
      <c r="DV215" t="str">
        <f t="shared" si="545"/>
        <v>0</v>
      </c>
      <c r="DW215" t="str">
        <f t="shared" si="546"/>
        <v>0</v>
      </c>
      <c r="DX215" t="str">
        <f t="shared" si="547"/>
        <v>0</v>
      </c>
      <c r="DY215" t="str">
        <f t="shared" si="548"/>
        <v>0</v>
      </c>
      <c r="DZ215" t="str">
        <f t="shared" si="549"/>
        <v>0</v>
      </c>
      <c r="EA215" t="str">
        <f t="shared" si="550"/>
        <v>0</v>
      </c>
      <c r="EB215" t="str">
        <f t="shared" si="551"/>
        <v>0</v>
      </c>
      <c r="EC215" t="str">
        <f t="shared" si="552"/>
        <v>0</v>
      </c>
      <c r="ED215" t="str">
        <f t="shared" si="553"/>
        <v>0</v>
      </c>
      <c r="EE215" t="str">
        <f t="shared" si="554"/>
        <v>0</v>
      </c>
      <c r="EF215" t="str">
        <f t="shared" si="555"/>
        <v>0</v>
      </c>
      <c r="EG215" t="str">
        <f t="shared" si="556"/>
        <v>0</v>
      </c>
      <c r="EH215" t="str">
        <f t="shared" si="557"/>
        <v>0</v>
      </c>
      <c r="EI215" t="str">
        <f t="shared" si="558"/>
        <v>0</v>
      </c>
      <c r="EJ215" t="str">
        <f t="shared" si="559"/>
        <v>0</v>
      </c>
      <c r="EK215" t="str">
        <f t="shared" si="560"/>
        <v>0</v>
      </c>
      <c r="EL215" t="str">
        <f t="shared" si="561"/>
        <v>0</v>
      </c>
      <c r="EM215" t="str">
        <f t="shared" si="562"/>
        <v>0</v>
      </c>
      <c r="EN215" t="str">
        <f t="shared" si="563"/>
        <v>0</v>
      </c>
    </row>
    <row r="216" spans="1:144" ht="39.950000000000003" customHeight="1" x14ac:dyDescent="0.25">
      <c r="A216" t="s">
        <v>349</v>
      </c>
      <c r="C216" t="str">
        <f t="shared" si="423"/>
        <v>0</v>
      </c>
      <c r="D216" t="str">
        <f t="shared" si="426"/>
        <v>0</v>
      </c>
      <c r="E216" t="str">
        <f t="shared" si="427"/>
        <v>0</v>
      </c>
      <c r="F216" t="str">
        <f t="shared" si="428"/>
        <v>0</v>
      </c>
      <c r="G216" t="str">
        <f t="shared" si="429"/>
        <v>0</v>
      </c>
      <c r="H216" t="str">
        <f t="shared" si="430"/>
        <v>0</v>
      </c>
      <c r="I216" t="str">
        <f t="shared" si="431"/>
        <v>0</v>
      </c>
      <c r="J216" t="str">
        <f t="shared" si="432"/>
        <v>0</v>
      </c>
      <c r="K216" t="str">
        <f t="shared" si="433"/>
        <v>0</v>
      </c>
      <c r="L216" t="str">
        <f t="shared" si="434"/>
        <v>0</v>
      </c>
      <c r="M216" t="str">
        <f t="shared" si="435"/>
        <v>0</v>
      </c>
      <c r="N216" t="str">
        <f t="shared" si="436"/>
        <v>0</v>
      </c>
      <c r="O216" t="str">
        <f t="shared" si="437"/>
        <v>0</v>
      </c>
      <c r="P216" t="str">
        <f t="shared" si="438"/>
        <v>0</v>
      </c>
      <c r="Q216" t="str">
        <f t="shared" si="439"/>
        <v>0</v>
      </c>
      <c r="R216" t="str">
        <f t="shared" si="440"/>
        <v>0</v>
      </c>
      <c r="S216" t="str">
        <f t="shared" si="441"/>
        <v>0</v>
      </c>
      <c r="T216" t="str">
        <f t="shared" si="442"/>
        <v>0</v>
      </c>
      <c r="U216" t="str">
        <f t="shared" si="443"/>
        <v>0</v>
      </c>
      <c r="V216" t="str">
        <f t="shared" si="444"/>
        <v>0</v>
      </c>
      <c r="W216" t="str">
        <f t="shared" si="445"/>
        <v>0</v>
      </c>
      <c r="X216" t="str">
        <f t="shared" si="446"/>
        <v>0</v>
      </c>
      <c r="Y216" t="str">
        <f t="shared" si="447"/>
        <v>0</v>
      </c>
      <c r="Z216" t="str">
        <f t="shared" si="448"/>
        <v>0</v>
      </c>
      <c r="AA216" t="str">
        <f t="shared" si="449"/>
        <v>0</v>
      </c>
      <c r="AB216" t="str">
        <f t="shared" si="450"/>
        <v>0</v>
      </c>
      <c r="AC216" t="str">
        <f t="shared" si="451"/>
        <v>0</v>
      </c>
      <c r="AD216" t="str">
        <f t="shared" si="452"/>
        <v>0</v>
      </c>
      <c r="AE216" t="str">
        <f t="shared" si="453"/>
        <v>0</v>
      </c>
      <c r="AF216" t="str">
        <f t="shared" si="454"/>
        <v>0</v>
      </c>
      <c r="AG216" t="str">
        <f t="shared" si="455"/>
        <v>0</v>
      </c>
      <c r="AH216" t="str">
        <f t="shared" si="456"/>
        <v>0</v>
      </c>
      <c r="AI216" t="str">
        <f t="shared" si="457"/>
        <v>0</v>
      </c>
      <c r="AJ216" t="str">
        <f t="shared" si="458"/>
        <v>0</v>
      </c>
      <c r="AK216" t="str">
        <f t="shared" si="459"/>
        <v>0</v>
      </c>
      <c r="AL216" t="str">
        <f t="shared" si="460"/>
        <v>0</v>
      </c>
      <c r="AM216" t="str">
        <f t="shared" si="461"/>
        <v>0</v>
      </c>
      <c r="AN216" t="str">
        <f t="shared" si="462"/>
        <v>0</v>
      </c>
      <c r="AO216" t="str">
        <f t="shared" si="463"/>
        <v>0</v>
      </c>
      <c r="AP216" t="str">
        <f t="shared" si="464"/>
        <v>0</v>
      </c>
      <c r="AQ216" t="str">
        <f t="shared" si="465"/>
        <v>0</v>
      </c>
      <c r="AR216" t="str">
        <f t="shared" si="466"/>
        <v>0</v>
      </c>
      <c r="AS216" t="str">
        <f t="shared" si="467"/>
        <v>0</v>
      </c>
      <c r="AT216" t="str">
        <f t="shared" si="468"/>
        <v>0</v>
      </c>
      <c r="AU216" t="str">
        <f t="shared" si="469"/>
        <v>0</v>
      </c>
      <c r="AV216" t="str">
        <f t="shared" si="470"/>
        <v>0</v>
      </c>
      <c r="AW216" t="str">
        <f t="shared" si="471"/>
        <v>0</v>
      </c>
      <c r="AX216" t="str">
        <f t="shared" si="472"/>
        <v>0</v>
      </c>
      <c r="AY216" t="str">
        <f t="shared" si="473"/>
        <v>0</v>
      </c>
      <c r="AZ216" t="str">
        <f t="shared" si="474"/>
        <v>0</v>
      </c>
      <c r="BA216" t="str">
        <f t="shared" si="475"/>
        <v>0</v>
      </c>
      <c r="BB216" t="str">
        <f t="shared" si="476"/>
        <v>0</v>
      </c>
      <c r="BC216" t="str">
        <f t="shared" si="477"/>
        <v>0</v>
      </c>
      <c r="BD216" t="str">
        <f t="shared" si="478"/>
        <v>0</v>
      </c>
      <c r="BE216" t="str">
        <f t="shared" si="479"/>
        <v>0</v>
      </c>
      <c r="BF216" t="str">
        <f t="shared" si="480"/>
        <v>0</v>
      </c>
      <c r="BG216" t="str">
        <f t="shared" si="481"/>
        <v>0</v>
      </c>
      <c r="BH216" t="str">
        <f t="shared" si="482"/>
        <v>0</v>
      </c>
      <c r="BI216" t="str">
        <f t="shared" si="483"/>
        <v>0</v>
      </c>
      <c r="BJ216" t="str">
        <f t="shared" si="484"/>
        <v>0</v>
      </c>
      <c r="BK216" t="str">
        <f t="shared" si="485"/>
        <v>0</v>
      </c>
      <c r="BL216" t="str">
        <f t="shared" si="486"/>
        <v>0</v>
      </c>
      <c r="BM216" t="str">
        <f t="shared" si="487"/>
        <v>0</v>
      </c>
      <c r="BN216" t="str">
        <f t="shared" si="488"/>
        <v>0</v>
      </c>
      <c r="BO216" t="str">
        <f t="shared" si="489"/>
        <v>0</v>
      </c>
      <c r="BP216" t="str">
        <f t="shared" si="490"/>
        <v>0</v>
      </c>
      <c r="BQ216" t="str">
        <f t="shared" si="491"/>
        <v>0</v>
      </c>
      <c r="BR216" t="str">
        <f t="shared" si="492"/>
        <v>0</v>
      </c>
      <c r="BS216" t="str">
        <f t="shared" si="493"/>
        <v>0</v>
      </c>
      <c r="BT216" t="str">
        <f t="shared" si="494"/>
        <v>0</v>
      </c>
      <c r="BU216" t="str">
        <f t="shared" si="495"/>
        <v>0</v>
      </c>
      <c r="BV216" t="str">
        <f t="shared" si="496"/>
        <v>0</v>
      </c>
      <c r="BW216" t="str">
        <f t="shared" si="497"/>
        <v>0</v>
      </c>
      <c r="BX216" t="str">
        <f t="shared" si="424"/>
        <v>0</v>
      </c>
      <c r="BY216" t="str">
        <f t="shared" si="498"/>
        <v>0</v>
      </c>
      <c r="BZ216" t="str">
        <f t="shared" si="499"/>
        <v>0</v>
      </c>
      <c r="CA216" t="str">
        <f t="shared" si="500"/>
        <v>0</v>
      </c>
      <c r="CB216" t="str">
        <f t="shared" si="501"/>
        <v>0</v>
      </c>
      <c r="CC216" t="str">
        <f t="shared" si="502"/>
        <v>0</v>
      </c>
      <c r="CD216" t="str">
        <f t="shared" si="503"/>
        <v>0</v>
      </c>
      <c r="CE216" t="str">
        <f t="shared" si="504"/>
        <v>0</v>
      </c>
      <c r="CF216" t="str">
        <f t="shared" si="505"/>
        <v>0</v>
      </c>
      <c r="CG216" t="str">
        <f t="shared" si="506"/>
        <v>0</v>
      </c>
      <c r="CH216" t="str">
        <f t="shared" si="507"/>
        <v>0</v>
      </c>
      <c r="CI216" t="str">
        <f t="shared" si="508"/>
        <v>0</v>
      </c>
      <c r="CJ216" t="str">
        <f t="shared" si="509"/>
        <v>0</v>
      </c>
      <c r="CK216" t="str">
        <f t="shared" si="510"/>
        <v>0</v>
      </c>
      <c r="CL216" t="str">
        <f t="shared" si="511"/>
        <v>0</v>
      </c>
      <c r="CM216" t="str">
        <f t="shared" si="512"/>
        <v>0</v>
      </c>
      <c r="CN216" t="str">
        <f t="shared" si="513"/>
        <v>0</v>
      </c>
      <c r="CO216" t="str">
        <f t="shared" si="514"/>
        <v>0</v>
      </c>
      <c r="CP216" t="str">
        <f t="shared" si="515"/>
        <v>0</v>
      </c>
      <c r="CQ216" t="str">
        <f t="shared" si="516"/>
        <v>0</v>
      </c>
      <c r="CR216" t="str">
        <f t="shared" si="517"/>
        <v>0</v>
      </c>
      <c r="CS216" t="str">
        <f t="shared" si="518"/>
        <v>0</v>
      </c>
      <c r="CT216" t="str">
        <f t="shared" si="519"/>
        <v>0</v>
      </c>
      <c r="CU216" t="str">
        <f t="shared" si="520"/>
        <v>0</v>
      </c>
      <c r="CV216" t="str">
        <f t="shared" si="521"/>
        <v>0</v>
      </c>
      <c r="CW216" t="str">
        <f t="shared" si="522"/>
        <v>0</v>
      </c>
      <c r="CX216" t="str">
        <f t="shared" si="523"/>
        <v>0</v>
      </c>
      <c r="CY216" t="str">
        <f t="shared" si="524"/>
        <v>0</v>
      </c>
      <c r="CZ216" t="str">
        <f t="shared" si="525"/>
        <v>0</v>
      </c>
      <c r="DA216" t="str">
        <f t="shared" si="425"/>
        <v>0</v>
      </c>
      <c r="DB216" t="str">
        <f t="shared" si="526"/>
        <v>0</v>
      </c>
      <c r="DC216" t="str">
        <f t="shared" si="527"/>
        <v>0</v>
      </c>
      <c r="DD216" t="str">
        <f t="shared" si="528"/>
        <v>0</v>
      </c>
      <c r="DE216" t="str">
        <f t="shared" si="529"/>
        <v>0</v>
      </c>
      <c r="DF216" t="str">
        <f t="shared" si="530"/>
        <v>0</v>
      </c>
      <c r="DG216" t="str">
        <f t="shared" si="531"/>
        <v>0</v>
      </c>
      <c r="DH216" t="str">
        <f>IF(ISNUMBER(SEARCH("menghindari dorongan fisik,",B216)),"1","0")</f>
        <v>0</v>
      </c>
      <c r="DI216" t="str">
        <f t="shared" si="532"/>
        <v>0</v>
      </c>
      <c r="DJ216" t="str">
        <f t="shared" si="533"/>
        <v>0</v>
      </c>
      <c r="DK216" t="str">
        <f t="shared" si="534"/>
        <v>0</v>
      </c>
      <c r="DL216" t="str">
        <f t="shared" si="535"/>
        <v>0</v>
      </c>
      <c r="DM216" t="str">
        <f t="shared" si="536"/>
        <v>0</v>
      </c>
      <c r="DN216" t="str">
        <f t="shared" si="537"/>
        <v>0</v>
      </c>
      <c r="DO216" t="str">
        <f t="shared" si="538"/>
        <v>0</v>
      </c>
      <c r="DP216" t="str">
        <f t="shared" si="539"/>
        <v>0</v>
      </c>
      <c r="DQ216" t="str">
        <f t="shared" si="540"/>
        <v>0</v>
      </c>
      <c r="DR216" t="str">
        <f t="shared" si="541"/>
        <v>0</v>
      </c>
      <c r="DS216" t="str">
        <f t="shared" si="542"/>
        <v>0</v>
      </c>
      <c r="DT216" t="str">
        <f t="shared" si="543"/>
        <v>0</v>
      </c>
      <c r="DU216" t="str">
        <f t="shared" si="544"/>
        <v>0</v>
      </c>
      <c r="DV216" t="str">
        <f t="shared" si="545"/>
        <v>0</v>
      </c>
      <c r="DW216" t="str">
        <f t="shared" si="546"/>
        <v>0</v>
      </c>
      <c r="DX216" t="str">
        <f t="shared" si="547"/>
        <v>0</v>
      </c>
      <c r="DY216" t="str">
        <f t="shared" si="548"/>
        <v>0</v>
      </c>
      <c r="DZ216" t="str">
        <f t="shared" si="549"/>
        <v>0</v>
      </c>
      <c r="EA216" t="str">
        <f t="shared" si="550"/>
        <v>0</v>
      </c>
      <c r="EB216" t="str">
        <f t="shared" si="551"/>
        <v>0</v>
      </c>
      <c r="EC216" t="str">
        <f t="shared" si="552"/>
        <v>0</v>
      </c>
      <c r="ED216" t="str">
        <f t="shared" si="553"/>
        <v>0</v>
      </c>
      <c r="EE216" t="str">
        <f t="shared" si="554"/>
        <v>0</v>
      </c>
      <c r="EF216" t="str">
        <f t="shared" si="555"/>
        <v>0</v>
      </c>
      <c r="EG216" t="str">
        <f t="shared" si="556"/>
        <v>0</v>
      </c>
      <c r="EH216" t="str">
        <f t="shared" si="557"/>
        <v>0</v>
      </c>
      <c r="EI216" t="str">
        <f t="shared" si="558"/>
        <v>0</v>
      </c>
      <c r="EJ216" t="str">
        <f t="shared" si="559"/>
        <v>0</v>
      </c>
      <c r="EK216" t="str">
        <f t="shared" si="560"/>
        <v>0</v>
      </c>
      <c r="EL216" t="str">
        <f t="shared" si="561"/>
        <v>0</v>
      </c>
      <c r="EM216" t="str">
        <f t="shared" si="562"/>
        <v>0</v>
      </c>
      <c r="EN216" t="str">
        <f t="shared" si="563"/>
        <v>0</v>
      </c>
    </row>
    <row r="217" spans="1:144" ht="39.950000000000003" customHeight="1" x14ac:dyDescent="0.25">
      <c r="A217" t="s">
        <v>350</v>
      </c>
      <c r="C217" t="str">
        <f t="shared" si="423"/>
        <v>0</v>
      </c>
      <c r="D217" t="str">
        <f t="shared" si="426"/>
        <v>0</v>
      </c>
      <c r="E217" t="str">
        <f t="shared" si="427"/>
        <v>0</v>
      </c>
      <c r="F217" t="str">
        <f t="shared" si="428"/>
        <v>0</v>
      </c>
      <c r="G217" t="str">
        <f t="shared" si="429"/>
        <v>0</v>
      </c>
      <c r="H217" t="str">
        <f t="shared" si="430"/>
        <v>0</v>
      </c>
      <c r="I217" t="str">
        <f t="shared" si="431"/>
        <v>0</v>
      </c>
      <c r="J217" t="str">
        <f t="shared" si="432"/>
        <v>0</v>
      </c>
      <c r="K217" t="str">
        <f t="shared" si="433"/>
        <v>0</v>
      </c>
      <c r="L217" t="str">
        <f t="shared" si="434"/>
        <v>0</v>
      </c>
      <c r="M217" t="str">
        <f t="shared" si="435"/>
        <v>0</v>
      </c>
      <c r="N217" t="str">
        <f t="shared" si="436"/>
        <v>0</v>
      </c>
      <c r="O217" t="str">
        <f t="shared" si="437"/>
        <v>0</v>
      </c>
      <c r="P217" t="str">
        <f t="shared" si="438"/>
        <v>0</v>
      </c>
      <c r="Q217" t="str">
        <f t="shared" si="439"/>
        <v>0</v>
      </c>
      <c r="R217" t="str">
        <f t="shared" si="440"/>
        <v>0</v>
      </c>
      <c r="S217" t="str">
        <f t="shared" si="441"/>
        <v>0</v>
      </c>
      <c r="T217" t="str">
        <f t="shared" si="442"/>
        <v>0</v>
      </c>
      <c r="U217" t="str">
        <f t="shared" si="443"/>
        <v>0</v>
      </c>
      <c r="V217" t="str">
        <f t="shared" si="444"/>
        <v>0</v>
      </c>
      <c r="W217" t="str">
        <f t="shared" si="445"/>
        <v>0</v>
      </c>
      <c r="X217" t="str">
        <f t="shared" si="446"/>
        <v>0</v>
      </c>
      <c r="Y217" t="str">
        <f t="shared" si="447"/>
        <v>0</v>
      </c>
      <c r="Z217" t="str">
        <f t="shared" si="448"/>
        <v>0</v>
      </c>
      <c r="AA217" t="str">
        <f t="shared" si="449"/>
        <v>0</v>
      </c>
      <c r="AB217" t="str">
        <f t="shared" si="450"/>
        <v>0</v>
      </c>
      <c r="AC217" t="str">
        <f t="shared" si="451"/>
        <v>0</v>
      </c>
      <c r="AD217" t="str">
        <f t="shared" si="452"/>
        <v>0</v>
      </c>
      <c r="AE217" t="str">
        <f t="shared" si="453"/>
        <v>0</v>
      </c>
      <c r="AF217" t="str">
        <f t="shared" si="454"/>
        <v>0</v>
      </c>
      <c r="AG217" t="str">
        <f t="shared" si="455"/>
        <v>0</v>
      </c>
      <c r="AH217" t="str">
        <f t="shared" si="456"/>
        <v>0</v>
      </c>
      <c r="AI217" t="str">
        <f t="shared" si="457"/>
        <v>0</v>
      </c>
      <c r="AJ217" t="str">
        <f t="shared" si="458"/>
        <v>0</v>
      </c>
      <c r="AK217" t="str">
        <f t="shared" si="459"/>
        <v>0</v>
      </c>
      <c r="AL217" t="str">
        <f t="shared" si="460"/>
        <v>0</v>
      </c>
      <c r="AM217" t="str">
        <f t="shared" si="461"/>
        <v>0</v>
      </c>
      <c r="AN217" t="str">
        <f t="shared" si="462"/>
        <v>0</v>
      </c>
      <c r="AO217" t="str">
        <f t="shared" si="463"/>
        <v>0</v>
      </c>
      <c r="AP217" t="str">
        <f t="shared" si="464"/>
        <v>0</v>
      </c>
      <c r="AQ217" t="str">
        <f t="shared" si="465"/>
        <v>0</v>
      </c>
      <c r="AR217" t="str">
        <f t="shared" si="466"/>
        <v>0</v>
      </c>
      <c r="AS217" t="str">
        <f t="shared" si="467"/>
        <v>0</v>
      </c>
      <c r="AT217" t="str">
        <f t="shared" si="468"/>
        <v>0</v>
      </c>
      <c r="AU217" t="str">
        <f t="shared" si="469"/>
        <v>0</v>
      </c>
      <c r="AV217" t="str">
        <f t="shared" si="470"/>
        <v>0</v>
      </c>
      <c r="AW217" t="str">
        <f t="shared" si="471"/>
        <v>0</v>
      </c>
      <c r="AX217" t="str">
        <f t="shared" si="472"/>
        <v>0</v>
      </c>
      <c r="AY217" t="str">
        <f t="shared" si="473"/>
        <v>0</v>
      </c>
      <c r="AZ217" t="str">
        <f t="shared" si="474"/>
        <v>0</v>
      </c>
      <c r="BA217" t="str">
        <f t="shared" si="475"/>
        <v>0</v>
      </c>
      <c r="BB217" t="str">
        <f t="shared" si="476"/>
        <v>0</v>
      </c>
      <c r="BC217" t="str">
        <f t="shared" si="477"/>
        <v>0</v>
      </c>
      <c r="BD217" t="str">
        <f t="shared" si="478"/>
        <v>0</v>
      </c>
      <c r="BE217" t="str">
        <f t="shared" si="479"/>
        <v>0</v>
      </c>
      <c r="BF217" t="str">
        <f t="shared" si="480"/>
        <v>0</v>
      </c>
      <c r="BG217" t="str">
        <f t="shared" si="481"/>
        <v>0</v>
      </c>
      <c r="BH217" t="str">
        <f t="shared" si="482"/>
        <v>0</v>
      </c>
      <c r="BI217" t="str">
        <f t="shared" si="483"/>
        <v>0</v>
      </c>
      <c r="BJ217" t="str">
        <f t="shared" si="484"/>
        <v>0</v>
      </c>
      <c r="BK217" t="str">
        <f t="shared" si="485"/>
        <v>0</v>
      </c>
      <c r="BL217" t="str">
        <f t="shared" si="486"/>
        <v>0</v>
      </c>
      <c r="BM217" t="str">
        <f t="shared" si="487"/>
        <v>0</v>
      </c>
      <c r="BN217" t="str">
        <f t="shared" si="488"/>
        <v>0</v>
      </c>
      <c r="BO217" t="str">
        <f t="shared" si="489"/>
        <v>0</v>
      </c>
      <c r="BP217" t="str">
        <f t="shared" si="490"/>
        <v>0</v>
      </c>
      <c r="BQ217" t="str">
        <f t="shared" si="491"/>
        <v>0</v>
      </c>
      <c r="BR217" t="str">
        <f t="shared" si="492"/>
        <v>0</v>
      </c>
      <c r="BS217" t="str">
        <f t="shared" si="493"/>
        <v>0</v>
      </c>
      <c r="BT217" t="str">
        <f t="shared" si="494"/>
        <v>0</v>
      </c>
      <c r="BU217" t="str">
        <f t="shared" si="495"/>
        <v>0</v>
      </c>
      <c r="BV217" t="str">
        <f t="shared" si="496"/>
        <v>0</v>
      </c>
      <c r="BW217" t="str">
        <f t="shared" si="497"/>
        <v>0</v>
      </c>
      <c r="BX217" t="str">
        <f t="shared" si="424"/>
        <v>0</v>
      </c>
      <c r="BY217" t="str">
        <f t="shared" si="498"/>
        <v>0</v>
      </c>
      <c r="BZ217" t="str">
        <f t="shared" si="499"/>
        <v>0</v>
      </c>
      <c r="CA217" t="str">
        <f t="shared" si="500"/>
        <v>0</v>
      </c>
      <c r="CB217" t="str">
        <f t="shared" si="501"/>
        <v>0</v>
      </c>
      <c r="CC217" t="str">
        <f t="shared" si="502"/>
        <v>0</v>
      </c>
      <c r="CD217" t="str">
        <f t="shared" si="503"/>
        <v>0</v>
      </c>
      <c r="CE217" t="str">
        <f t="shared" si="504"/>
        <v>0</v>
      </c>
      <c r="CF217" t="str">
        <f t="shared" si="505"/>
        <v>0</v>
      </c>
      <c r="CG217" t="str">
        <f t="shared" si="506"/>
        <v>0</v>
      </c>
      <c r="CH217" t="str">
        <f t="shared" si="507"/>
        <v>0</v>
      </c>
      <c r="CI217" t="str">
        <f t="shared" si="508"/>
        <v>0</v>
      </c>
      <c r="CJ217" t="str">
        <f t="shared" si="509"/>
        <v>0</v>
      </c>
      <c r="CK217" t="str">
        <f t="shared" si="510"/>
        <v>0</v>
      </c>
      <c r="CL217" t="str">
        <f t="shared" si="511"/>
        <v>0</v>
      </c>
      <c r="CM217" t="str">
        <f t="shared" si="512"/>
        <v>0</v>
      </c>
      <c r="CN217" t="str">
        <f t="shared" si="513"/>
        <v>0</v>
      </c>
      <c r="CO217" t="str">
        <f t="shared" si="514"/>
        <v>0</v>
      </c>
      <c r="CP217" t="str">
        <f t="shared" si="515"/>
        <v>0</v>
      </c>
      <c r="CQ217" t="str">
        <f t="shared" si="516"/>
        <v>0</v>
      </c>
      <c r="CR217" t="str">
        <f t="shared" si="517"/>
        <v>0</v>
      </c>
      <c r="CS217" t="str">
        <f t="shared" si="518"/>
        <v>0</v>
      </c>
      <c r="CT217" t="str">
        <f t="shared" si="519"/>
        <v>0</v>
      </c>
      <c r="CU217" t="str">
        <f t="shared" si="520"/>
        <v>0</v>
      </c>
      <c r="CV217" t="str">
        <f t="shared" si="521"/>
        <v>0</v>
      </c>
      <c r="CW217" t="str">
        <f t="shared" si="522"/>
        <v>0</v>
      </c>
      <c r="CX217" t="str">
        <f t="shared" si="523"/>
        <v>0</v>
      </c>
      <c r="CY217" t="str">
        <f t="shared" si="524"/>
        <v>0</v>
      </c>
      <c r="CZ217" t="str">
        <f t="shared" si="525"/>
        <v>0</v>
      </c>
      <c r="DA217" t="str">
        <f t="shared" si="425"/>
        <v>0</v>
      </c>
      <c r="DB217" t="str">
        <f t="shared" si="526"/>
        <v>0</v>
      </c>
      <c r="DC217" t="str">
        <f t="shared" si="527"/>
        <v>0</v>
      </c>
      <c r="DD217" t="str">
        <f t="shared" si="528"/>
        <v>0</v>
      </c>
      <c r="DE217" t="str">
        <f t="shared" si="529"/>
        <v>0</v>
      </c>
      <c r="DF217" t="str">
        <f t="shared" si="530"/>
        <v>0</v>
      </c>
      <c r="DG217" t="str">
        <f t="shared" si="531"/>
        <v>0</v>
      </c>
      <c r="DH217" t="str">
        <f>IF(ISNUMBER(SEARCH("menghindari dorongan fisik,",B217)),"1","0")</f>
        <v>0</v>
      </c>
      <c r="DI217" t="str">
        <f t="shared" si="532"/>
        <v>0</v>
      </c>
      <c r="DJ217" t="str">
        <f t="shared" si="533"/>
        <v>0</v>
      </c>
      <c r="DK217" t="str">
        <f t="shared" si="534"/>
        <v>0</v>
      </c>
      <c r="DL217" t="str">
        <f t="shared" si="535"/>
        <v>0</v>
      </c>
      <c r="DM217" t="str">
        <f t="shared" si="536"/>
        <v>0</v>
      </c>
      <c r="DN217" t="str">
        <f t="shared" si="537"/>
        <v>0</v>
      </c>
      <c r="DO217" t="str">
        <f t="shared" si="538"/>
        <v>0</v>
      </c>
      <c r="DP217" t="str">
        <f t="shared" si="539"/>
        <v>0</v>
      </c>
      <c r="DQ217" t="str">
        <f t="shared" si="540"/>
        <v>0</v>
      </c>
      <c r="DR217" t="str">
        <f t="shared" si="541"/>
        <v>0</v>
      </c>
      <c r="DS217" t="str">
        <f t="shared" si="542"/>
        <v>0</v>
      </c>
      <c r="DT217" t="str">
        <f t="shared" si="543"/>
        <v>0</v>
      </c>
      <c r="DU217" t="str">
        <f t="shared" si="544"/>
        <v>0</v>
      </c>
      <c r="DV217" t="str">
        <f t="shared" si="545"/>
        <v>0</v>
      </c>
      <c r="DW217" t="str">
        <f t="shared" si="546"/>
        <v>0</v>
      </c>
      <c r="DX217" t="str">
        <f t="shared" si="547"/>
        <v>0</v>
      </c>
      <c r="DY217" t="str">
        <f t="shared" si="548"/>
        <v>0</v>
      </c>
      <c r="DZ217" t="str">
        <f t="shared" si="549"/>
        <v>0</v>
      </c>
      <c r="EA217" t="str">
        <f t="shared" si="550"/>
        <v>0</v>
      </c>
      <c r="EB217" t="str">
        <f t="shared" si="551"/>
        <v>0</v>
      </c>
      <c r="EC217" t="str">
        <f t="shared" si="552"/>
        <v>0</v>
      </c>
      <c r="ED217" t="str">
        <f t="shared" si="553"/>
        <v>0</v>
      </c>
      <c r="EE217" t="str">
        <f t="shared" si="554"/>
        <v>0</v>
      </c>
      <c r="EF217" t="str">
        <f t="shared" si="555"/>
        <v>0</v>
      </c>
      <c r="EG217" t="str">
        <f t="shared" si="556"/>
        <v>0</v>
      </c>
      <c r="EH217" t="str">
        <f t="shared" si="557"/>
        <v>0</v>
      </c>
      <c r="EI217" t="str">
        <f t="shared" si="558"/>
        <v>0</v>
      </c>
      <c r="EJ217" t="str">
        <f t="shared" si="559"/>
        <v>0</v>
      </c>
      <c r="EK217" t="str">
        <f t="shared" si="560"/>
        <v>0</v>
      </c>
      <c r="EL217" t="str">
        <f t="shared" si="561"/>
        <v>0</v>
      </c>
      <c r="EM217" t="str">
        <f t="shared" si="562"/>
        <v>0</v>
      </c>
      <c r="EN217" t="str">
        <f t="shared" si="563"/>
        <v>0</v>
      </c>
    </row>
    <row r="218" spans="1:144" ht="39.950000000000003" customHeight="1" x14ac:dyDescent="0.25">
      <c r="A218" t="s">
        <v>351</v>
      </c>
      <c r="C218" t="str">
        <f t="shared" si="423"/>
        <v>0</v>
      </c>
      <c r="D218" t="str">
        <f t="shared" si="426"/>
        <v>0</v>
      </c>
      <c r="E218" t="str">
        <f t="shared" si="427"/>
        <v>0</v>
      </c>
      <c r="F218" t="str">
        <f t="shared" si="428"/>
        <v>0</v>
      </c>
      <c r="G218" t="str">
        <f t="shared" si="429"/>
        <v>0</v>
      </c>
      <c r="H218" t="str">
        <f t="shared" si="430"/>
        <v>0</v>
      </c>
      <c r="I218" t="str">
        <f t="shared" si="431"/>
        <v>0</v>
      </c>
      <c r="J218" t="str">
        <f t="shared" si="432"/>
        <v>0</v>
      </c>
      <c r="K218" t="str">
        <f t="shared" si="433"/>
        <v>0</v>
      </c>
      <c r="L218" t="str">
        <f t="shared" si="434"/>
        <v>0</v>
      </c>
      <c r="M218" t="str">
        <f t="shared" si="435"/>
        <v>0</v>
      </c>
      <c r="N218" t="str">
        <f t="shared" si="436"/>
        <v>0</v>
      </c>
      <c r="O218" t="str">
        <f t="shared" si="437"/>
        <v>0</v>
      </c>
      <c r="P218" t="str">
        <f t="shared" si="438"/>
        <v>0</v>
      </c>
      <c r="Q218" t="str">
        <f t="shared" si="439"/>
        <v>0</v>
      </c>
      <c r="R218" t="str">
        <f t="shared" si="440"/>
        <v>0</v>
      </c>
      <c r="S218" t="str">
        <f t="shared" si="441"/>
        <v>0</v>
      </c>
      <c r="T218" t="str">
        <f t="shared" si="442"/>
        <v>0</v>
      </c>
      <c r="U218" t="str">
        <f t="shared" si="443"/>
        <v>0</v>
      </c>
      <c r="V218" t="str">
        <f t="shared" si="444"/>
        <v>0</v>
      </c>
      <c r="W218" t="str">
        <f t="shared" si="445"/>
        <v>0</v>
      </c>
      <c r="X218" t="str">
        <f t="shared" si="446"/>
        <v>0</v>
      </c>
      <c r="Y218" t="str">
        <f t="shared" si="447"/>
        <v>0</v>
      </c>
      <c r="Z218" t="str">
        <f t="shared" si="448"/>
        <v>0</v>
      </c>
      <c r="AA218" t="str">
        <f t="shared" si="449"/>
        <v>0</v>
      </c>
      <c r="AB218" t="str">
        <f t="shared" si="450"/>
        <v>0</v>
      </c>
      <c r="AC218" t="str">
        <f t="shared" si="451"/>
        <v>0</v>
      </c>
      <c r="AD218" t="str">
        <f t="shared" si="452"/>
        <v>0</v>
      </c>
      <c r="AE218" t="str">
        <f t="shared" si="453"/>
        <v>0</v>
      </c>
      <c r="AF218" t="str">
        <f t="shared" si="454"/>
        <v>0</v>
      </c>
      <c r="AG218" t="str">
        <f t="shared" si="455"/>
        <v>0</v>
      </c>
      <c r="AH218" t="str">
        <f t="shared" si="456"/>
        <v>0</v>
      </c>
      <c r="AI218" t="str">
        <f t="shared" si="457"/>
        <v>0</v>
      </c>
      <c r="AJ218" t="str">
        <f t="shared" si="458"/>
        <v>0</v>
      </c>
      <c r="AK218" t="str">
        <f t="shared" si="459"/>
        <v>0</v>
      </c>
      <c r="AL218" t="str">
        <f t="shared" si="460"/>
        <v>0</v>
      </c>
      <c r="AM218" t="str">
        <f t="shared" si="461"/>
        <v>0</v>
      </c>
      <c r="AN218" t="str">
        <f t="shared" si="462"/>
        <v>0</v>
      </c>
      <c r="AO218" t="str">
        <f t="shared" si="463"/>
        <v>0</v>
      </c>
      <c r="AP218" t="str">
        <f t="shared" si="464"/>
        <v>0</v>
      </c>
      <c r="AQ218" t="str">
        <f t="shared" si="465"/>
        <v>0</v>
      </c>
      <c r="AR218" t="str">
        <f t="shared" si="466"/>
        <v>0</v>
      </c>
      <c r="AS218" t="str">
        <f t="shared" si="467"/>
        <v>0</v>
      </c>
      <c r="AT218" t="str">
        <f t="shared" si="468"/>
        <v>0</v>
      </c>
      <c r="AU218" t="str">
        <f t="shared" si="469"/>
        <v>0</v>
      </c>
      <c r="AV218" t="str">
        <f t="shared" si="470"/>
        <v>0</v>
      </c>
      <c r="AW218" t="str">
        <f t="shared" si="471"/>
        <v>0</v>
      </c>
      <c r="AX218" t="str">
        <f t="shared" si="472"/>
        <v>0</v>
      </c>
      <c r="AY218" t="str">
        <f t="shared" si="473"/>
        <v>0</v>
      </c>
      <c r="AZ218" t="str">
        <f t="shared" si="474"/>
        <v>0</v>
      </c>
      <c r="BA218" t="str">
        <f t="shared" si="475"/>
        <v>0</v>
      </c>
      <c r="BB218" t="str">
        <f t="shared" si="476"/>
        <v>0</v>
      </c>
      <c r="BC218" t="str">
        <f t="shared" si="477"/>
        <v>0</v>
      </c>
      <c r="BD218" t="str">
        <f t="shared" si="478"/>
        <v>0</v>
      </c>
      <c r="BE218" t="str">
        <f t="shared" si="479"/>
        <v>0</v>
      </c>
      <c r="BF218" t="str">
        <f t="shared" si="480"/>
        <v>0</v>
      </c>
      <c r="BG218" t="str">
        <f t="shared" si="481"/>
        <v>0</v>
      </c>
      <c r="BH218" t="str">
        <f t="shared" si="482"/>
        <v>0</v>
      </c>
      <c r="BI218" t="str">
        <f t="shared" si="483"/>
        <v>0</v>
      </c>
      <c r="BJ218" t="str">
        <f t="shared" si="484"/>
        <v>0</v>
      </c>
      <c r="BK218" t="str">
        <f t="shared" si="485"/>
        <v>0</v>
      </c>
      <c r="BL218" t="str">
        <f t="shared" si="486"/>
        <v>0</v>
      </c>
      <c r="BM218" t="str">
        <f t="shared" si="487"/>
        <v>0</v>
      </c>
      <c r="BN218" t="str">
        <f t="shared" si="488"/>
        <v>0</v>
      </c>
      <c r="BO218" t="str">
        <f t="shared" si="489"/>
        <v>0</v>
      </c>
      <c r="BP218" t="str">
        <f t="shared" si="490"/>
        <v>0</v>
      </c>
      <c r="BQ218" t="str">
        <f t="shared" si="491"/>
        <v>0</v>
      </c>
      <c r="BR218" t="str">
        <f t="shared" si="492"/>
        <v>0</v>
      </c>
      <c r="BS218" t="str">
        <f t="shared" si="493"/>
        <v>0</v>
      </c>
      <c r="BT218" t="str">
        <f t="shared" si="494"/>
        <v>0</v>
      </c>
      <c r="BU218" t="str">
        <f t="shared" si="495"/>
        <v>0</v>
      </c>
      <c r="BV218" t="str">
        <f t="shared" si="496"/>
        <v>0</v>
      </c>
      <c r="BW218" t="str">
        <f t="shared" si="497"/>
        <v>0</v>
      </c>
      <c r="BX218" t="str">
        <f t="shared" si="424"/>
        <v>0</v>
      </c>
      <c r="BY218" t="str">
        <f t="shared" si="498"/>
        <v>0</v>
      </c>
      <c r="BZ218" t="str">
        <f t="shared" si="499"/>
        <v>0</v>
      </c>
      <c r="CA218" t="str">
        <f t="shared" si="500"/>
        <v>0</v>
      </c>
      <c r="CB218" t="str">
        <f t="shared" si="501"/>
        <v>0</v>
      </c>
      <c r="CC218" t="str">
        <f t="shared" si="502"/>
        <v>0</v>
      </c>
      <c r="CD218" t="str">
        <f t="shared" si="503"/>
        <v>0</v>
      </c>
      <c r="CE218" t="str">
        <f t="shared" si="504"/>
        <v>0</v>
      </c>
      <c r="CF218" t="str">
        <f t="shared" si="505"/>
        <v>0</v>
      </c>
      <c r="CG218" t="str">
        <f t="shared" si="506"/>
        <v>0</v>
      </c>
      <c r="CH218" t="str">
        <f t="shared" si="507"/>
        <v>0</v>
      </c>
      <c r="CI218" t="str">
        <f t="shared" si="508"/>
        <v>0</v>
      </c>
      <c r="CJ218" t="str">
        <f t="shared" si="509"/>
        <v>0</v>
      </c>
      <c r="CK218" t="str">
        <f t="shared" si="510"/>
        <v>0</v>
      </c>
      <c r="CL218" t="str">
        <f t="shared" si="511"/>
        <v>0</v>
      </c>
      <c r="CM218" t="str">
        <f t="shared" si="512"/>
        <v>0</v>
      </c>
      <c r="CN218" t="str">
        <f t="shared" si="513"/>
        <v>0</v>
      </c>
      <c r="CO218" t="str">
        <f t="shared" si="514"/>
        <v>0</v>
      </c>
      <c r="CP218" t="str">
        <f t="shared" si="515"/>
        <v>0</v>
      </c>
      <c r="CQ218" t="str">
        <f t="shared" si="516"/>
        <v>0</v>
      </c>
      <c r="CR218" t="str">
        <f t="shared" si="517"/>
        <v>0</v>
      </c>
      <c r="CS218" t="str">
        <f t="shared" si="518"/>
        <v>0</v>
      </c>
      <c r="CT218" t="str">
        <f t="shared" si="519"/>
        <v>0</v>
      </c>
      <c r="CU218" t="str">
        <f t="shared" si="520"/>
        <v>0</v>
      </c>
      <c r="CV218" t="str">
        <f t="shared" si="521"/>
        <v>0</v>
      </c>
      <c r="CW218" t="str">
        <f t="shared" si="522"/>
        <v>0</v>
      </c>
      <c r="CX218" t="str">
        <f t="shared" si="523"/>
        <v>0</v>
      </c>
      <c r="CY218" t="str">
        <f t="shared" si="524"/>
        <v>0</v>
      </c>
      <c r="CZ218" t="str">
        <f t="shared" si="525"/>
        <v>0</v>
      </c>
      <c r="DA218" t="str">
        <f t="shared" si="425"/>
        <v>0</v>
      </c>
      <c r="DB218" t="str">
        <f t="shared" si="526"/>
        <v>0</v>
      </c>
      <c r="DC218" t="str">
        <f t="shared" si="527"/>
        <v>0</v>
      </c>
      <c r="DD218" t="str">
        <f t="shared" si="528"/>
        <v>0</v>
      </c>
      <c r="DE218" t="str">
        <f t="shared" si="529"/>
        <v>0</v>
      </c>
      <c r="DF218" t="str">
        <f t="shared" si="530"/>
        <v>0</v>
      </c>
      <c r="DG218" t="str">
        <f t="shared" si="531"/>
        <v>0</v>
      </c>
      <c r="DH218" t="str">
        <f>IF(ISNUMBER(SEARCH("menghindari dorongan fisik,",B218)),"1","0")</f>
        <v>0</v>
      </c>
      <c r="DI218" t="str">
        <f t="shared" si="532"/>
        <v>0</v>
      </c>
      <c r="DJ218" t="str">
        <f t="shared" si="533"/>
        <v>0</v>
      </c>
      <c r="DK218" t="str">
        <f t="shared" si="534"/>
        <v>0</v>
      </c>
      <c r="DL218" t="str">
        <f t="shared" si="535"/>
        <v>0</v>
      </c>
      <c r="DM218" t="str">
        <f t="shared" si="536"/>
        <v>0</v>
      </c>
      <c r="DN218" t="str">
        <f t="shared" si="537"/>
        <v>0</v>
      </c>
      <c r="DO218" t="str">
        <f t="shared" si="538"/>
        <v>0</v>
      </c>
      <c r="DP218" t="str">
        <f t="shared" si="539"/>
        <v>0</v>
      </c>
      <c r="DQ218" t="str">
        <f t="shared" si="540"/>
        <v>0</v>
      </c>
      <c r="DR218" t="str">
        <f t="shared" si="541"/>
        <v>0</v>
      </c>
      <c r="DS218" t="str">
        <f t="shared" si="542"/>
        <v>0</v>
      </c>
      <c r="DT218" t="str">
        <f t="shared" si="543"/>
        <v>0</v>
      </c>
      <c r="DU218" t="str">
        <f t="shared" si="544"/>
        <v>0</v>
      </c>
      <c r="DV218" t="str">
        <f t="shared" si="545"/>
        <v>0</v>
      </c>
      <c r="DW218" t="str">
        <f t="shared" si="546"/>
        <v>0</v>
      </c>
      <c r="DX218" t="str">
        <f t="shared" si="547"/>
        <v>0</v>
      </c>
      <c r="DY218" t="str">
        <f t="shared" si="548"/>
        <v>0</v>
      </c>
      <c r="DZ218" t="str">
        <f t="shared" si="549"/>
        <v>0</v>
      </c>
      <c r="EA218" t="str">
        <f t="shared" si="550"/>
        <v>0</v>
      </c>
      <c r="EB218" t="str">
        <f t="shared" si="551"/>
        <v>0</v>
      </c>
      <c r="EC218" t="str">
        <f t="shared" si="552"/>
        <v>0</v>
      </c>
      <c r="ED218" t="str">
        <f t="shared" si="553"/>
        <v>0</v>
      </c>
      <c r="EE218" t="str">
        <f t="shared" si="554"/>
        <v>0</v>
      </c>
      <c r="EF218" t="str">
        <f t="shared" si="555"/>
        <v>0</v>
      </c>
      <c r="EG218" t="str">
        <f t="shared" si="556"/>
        <v>0</v>
      </c>
      <c r="EH218" t="str">
        <f t="shared" si="557"/>
        <v>0</v>
      </c>
      <c r="EI218" t="str">
        <f t="shared" si="558"/>
        <v>0</v>
      </c>
      <c r="EJ218" t="str">
        <f t="shared" si="559"/>
        <v>0</v>
      </c>
      <c r="EK218" t="str">
        <f t="shared" si="560"/>
        <v>0</v>
      </c>
      <c r="EL218" t="str">
        <f t="shared" si="561"/>
        <v>0</v>
      </c>
      <c r="EM218" t="str">
        <f t="shared" si="562"/>
        <v>0</v>
      </c>
      <c r="EN218" t="str">
        <f t="shared" si="563"/>
        <v>0</v>
      </c>
    </row>
    <row r="219" spans="1:144" ht="39.950000000000003" customHeight="1" x14ac:dyDescent="0.25">
      <c r="A219" t="s">
        <v>352</v>
      </c>
      <c r="C219" t="str">
        <f t="shared" si="423"/>
        <v>0</v>
      </c>
      <c r="D219" t="str">
        <f t="shared" si="426"/>
        <v>0</v>
      </c>
      <c r="E219" t="str">
        <f t="shared" si="427"/>
        <v>0</v>
      </c>
      <c r="F219" t="str">
        <f t="shared" si="428"/>
        <v>0</v>
      </c>
      <c r="G219" t="str">
        <f t="shared" si="429"/>
        <v>0</v>
      </c>
      <c r="H219" t="str">
        <f t="shared" si="430"/>
        <v>0</v>
      </c>
      <c r="I219" t="str">
        <f t="shared" si="431"/>
        <v>0</v>
      </c>
      <c r="J219" t="str">
        <f t="shared" si="432"/>
        <v>0</v>
      </c>
      <c r="K219" t="str">
        <f t="shared" si="433"/>
        <v>0</v>
      </c>
      <c r="L219" t="str">
        <f t="shared" si="434"/>
        <v>0</v>
      </c>
      <c r="M219" t="str">
        <f t="shared" si="435"/>
        <v>0</v>
      </c>
      <c r="N219" t="str">
        <f t="shared" si="436"/>
        <v>0</v>
      </c>
      <c r="O219" t="str">
        <f t="shared" si="437"/>
        <v>0</v>
      </c>
      <c r="P219" t="str">
        <f t="shared" si="438"/>
        <v>0</v>
      </c>
      <c r="Q219" t="str">
        <f t="shared" si="439"/>
        <v>0</v>
      </c>
      <c r="R219" t="str">
        <f t="shared" si="440"/>
        <v>0</v>
      </c>
      <c r="S219" t="str">
        <f t="shared" si="441"/>
        <v>0</v>
      </c>
      <c r="T219" t="str">
        <f t="shared" si="442"/>
        <v>0</v>
      </c>
      <c r="U219" t="str">
        <f t="shared" si="443"/>
        <v>0</v>
      </c>
      <c r="V219" t="str">
        <f t="shared" si="444"/>
        <v>0</v>
      </c>
      <c r="W219" t="str">
        <f t="shared" si="445"/>
        <v>0</v>
      </c>
      <c r="X219" t="str">
        <f t="shared" si="446"/>
        <v>0</v>
      </c>
      <c r="Y219" t="str">
        <f t="shared" si="447"/>
        <v>0</v>
      </c>
      <c r="Z219" t="str">
        <f t="shared" si="448"/>
        <v>0</v>
      </c>
      <c r="AA219" t="str">
        <f t="shared" si="449"/>
        <v>0</v>
      </c>
      <c r="AB219" t="str">
        <f t="shared" si="450"/>
        <v>0</v>
      </c>
      <c r="AC219" t="str">
        <f t="shared" si="451"/>
        <v>0</v>
      </c>
      <c r="AD219" t="str">
        <f t="shared" si="452"/>
        <v>0</v>
      </c>
      <c r="AE219" t="str">
        <f t="shared" si="453"/>
        <v>0</v>
      </c>
      <c r="AF219" t="str">
        <f t="shared" si="454"/>
        <v>0</v>
      </c>
      <c r="AG219" t="str">
        <f t="shared" si="455"/>
        <v>0</v>
      </c>
      <c r="AH219" t="str">
        <f t="shared" si="456"/>
        <v>0</v>
      </c>
      <c r="AI219" t="str">
        <f t="shared" si="457"/>
        <v>0</v>
      </c>
      <c r="AJ219" t="str">
        <f t="shared" si="458"/>
        <v>0</v>
      </c>
      <c r="AK219" t="str">
        <f t="shared" si="459"/>
        <v>0</v>
      </c>
      <c r="AL219" t="str">
        <f t="shared" si="460"/>
        <v>0</v>
      </c>
      <c r="AM219" t="str">
        <f t="shared" si="461"/>
        <v>0</v>
      </c>
      <c r="AN219" t="str">
        <f t="shared" si="462"/>
        <v>0</v>
      </c>
      <c r="AO219" t="str">
        <f t="shared" si="463"/>
        <v>0</v>
      </c>
      <c r="AP219" t="str">
        <f t="shared" si="464"/>
        <v>0</v>
      </c>
      <c r="AQ219" t="str">
        <f t="shared" si="465"/>
        <v>0</v>
      </c>
      <c r="AR219" t="str">
        <f t="shared" si="466"/>
        <v>0</v>
      </c>
      <c r="AS219" t="str">
        <f t="shared" si="467"/>
        <v>0</v>
      </c>
      <c r="AT219" t="str">
        <f t="shared" si="468"/>
        <v>0</v>
      </c>
      <c r="AU219" t="str">
        <f t="shared" si="469"/>
        <v>0</v>
      </c>
      <c r="AV219" t="str">
        <f t="shared" si="470"/>
        <v>0</v>
      </c>
      <c r="AW219" t="str">
        <f t="shared" si="471"/>
        <v>0</v>
      </c>
      <c r="AX219" t="str">
        <f t="shared" si="472"/>
        <v>0</v>
      </c>
      <c r="AY219" t="str">
        <f t="shared" si="473"/>
        <v>0</v>
      </c>
      <c r="AZ219" t="str">
        <f t="shared" si="474"/>
        <v>0</v>
      </c>
      <c r="BA219" t="str">
        <f t="shared" si="475"/>
        <v>0</v>
      </c>
      <c r="BB219" t="str">
        <f t="shared" si="476"/>
        <v>0</v>
      </c>
      <c r="BC219" t="str">
        <f t="shared" si="477"/>
        <v>0</v>
      </c>
      <c r="BD219" t="str">
        <f t="shared" si="478"/>
        <v>0</v>
      </c>
      <c r="BE219" t="str">
        <f t="shared" si="479"/>
        <v>0</v>
      </c>
      <c r="BF219" t="str">
        <f t="shared" si="480"/>
        <v>0</v>
      </c>
      <c r="BG219" t="str">
        <f t="shared" si="481"/>
        <v>0</v>
      </c>
      <c r="BH219" t="str">
        <f t="shared" si="482"/>
        <v>0</v>
      </c>
      <c r="BI219" t="str">
        <f t="shared" si="483"/>
        <v>0</v>
      </c>
      <c r="BJ219" t="str">
        <f t="shared" si="484"/>
        <v>0</v>
      </c>
      <c r="BK219" t="str">
        <f t="shared" si="485"/>
        <v>0</v>
      </c>
      <c r="BL219" t="str">
        <f t="shared" si="486"/>
        <v>0</v>
      </c>
      <c r="BM219" t="str">
        <f t="shared" si="487"/>
        <v>0</v>
      </c>
      <c r="BN219" t="str">
        <f t="shared" si="488"/>
        <v>0</v>
      </c>
      <c r="BO219" t="str">
        <f t="shared" si="489"/>
        <v>0</v>
      </c>
      <c r="BP219" t="str">
        <f t="shared" si="490"/>
        <v>0</v>
      </c>
      <c r="BQ219" t="str">
        <f t="shared" si="491"/>
        <v>0</v>
      </c>
      <c r="BR219" t="str">
        <f t="shared" si="492"/>
        <v>0</v>
      </c>
      <c r="BS219" t="str">
        <f t="shared" si="493"/>
        <v>0</v>
      </c>
      <c r="BT219" t="str">
        <f t="shared" si="494"/>
        <v>0</v>
      </c>
      <c r="BU219" t="str">
        <f t="shared" si="495"/>
        <v>0</v>
      </c>
      <c r="BV219" t="str">
        <f t="shared" si="496"/>
        <v>0</v>
      </c>
      <c r="BW219" t="str">
        <f t="shared" si="497"/>
        <v>0</v>
      </c>
      <c r="BX219" t="str">
        <f t="shared" si="424"/>
        <v>0</v>
      </c>
      <c r="BY219" t="str">
        <f t="shared" si="498"/>
        <v>0</v>
      </c>
      <c r="BZ219" t="str">
        <f t="shared" si="499"/>
        <v>0</v>
      </c>
      <c r="CA219" t="str">
        <f t="shared" si="500"/>
        <v>0</v>
      </c>
      <c r="CB219" t="str">
        <f t="shared" si="501"/>
        <v>0</v>
      </c>
      <c r="CC219" t="str">
        <f t="shared" si="502"/>
        <v>0</v>
      </c>
      <c r="CD219" t="str">
        <f t="shared" si="503"/>
        <v>0</v>
      </c>
      <c r="CE219" t="str">
        <f t="shared" si="504"/>
        <v>0</v>
      </c>
      <c r="CF219" t="str">
        <f t="shared" si="505"/>
        <v>0</v>
      </c>
      <c r="CG219" t="str">
        <f t="shared" si="506"/>
        <v>0</v>
      </c>
      <c r="CH219" t="str">
        <f t="shared" si="507"/>
        <v>0</v>
      </c>
      <c r="CI219" t="str">
        <f t="shared" si="508"/>
        <v>0</v>
      </c>
      <c r="CJ219" t="str">
        <f t="shared" si="509"/>
        <v>0</v>
      </c>
      <c r="CK219" t="str">
        <f t="shared" si="510"/>
        <v>0</v>
      </c>
      <c r="CL219" t="str">
        <f t="shared" si="511"/>
        <v>0</v>
      </c>
      <c r="CM219" t="str">
        <f t="shared" si="512"/>
        <v>0</v>
      </c>
      <c r="CN219" t="str">
        <f t="shared" si="513"/>
        <v>0</v>
      </c>
      <c r="CO219" t="str">
        <f t="shared" si="514"/>
        <v>0</v>
      </c>
      <c r="CP219" t="str">
        <f t="shared" si="515"/>
        <v>0</v>
      </c>
      <c r="CQ219" t="str">
        <f t="shared" si="516"/>
        <v>0</v>
      </c>
      <c r="CR219" t="str">
        <f t="shared" si="517"/>
        <v>0</v>
      </c>
      <c r="CS219" t="str">
        <f t="shared" si="518"/>
        <v>0</v>
      </c>
      <c r="CT219" t="str">
        <f t="shared" si="519"/>
        <v>0</v>
      </c>
      <c r="CU219" t="str">
        <f t="shared" si="520"/>
        <v>0</v>
      </c>
      <c r="CV219" t="str">
        <f t="shared" si="521"/>
        <v>0</v>
      </c>
      <c r="CW219" t="str">
        <f t="shared" si="522"/>
        <v>0</v>
      </c>
      <c r="CX219" t="str">
        <f t="shared" si="523"/>
        <v>0</v>
      </c>
      <c r="CY219" t="str">
        <f t="shared" si="524"/>
        <v>0</v>
      </c>
      <c r="CZ219" t="str">
        <f t="shared" si="525"/>
        <v>0</v>
      </c>
      <c r="DA219" t="str">
        <f t="shared" si="425"/>
        <v>0</v>
      </c>
      <c r="DB219" t="str">
        <f t="shared" si="526"/>
        <v>0</v>
      </c>
      <c r="DC219" t="str">
        <f t="shared" si="527"/>
        <v>0</v>
      </c>
      <c r="DD219" t="str">
        <f t="shared" si="528"/>
        <v>0</v>
      </c>
      <c r="DE219" t="str">
        <f t="shared" si="529"/>
        <v>0</v>
      </c>
      <c r="DF219" t="str">
        <f t="shared" si="530"/>
        <v>0</v>
      </c>
      <c r="DG219" t="str">
        <f t="shared" si="531"/>
        <v>0</v>
      </c>
      <c r="DH219" t="str">
        <f>IF(ISNUMBER(SEARCH("menghindari dorongan fisik,",B219)),"1","0")</f>
        <v>0</v>
      </c>
      <c r="DI219" t="str">
        <f t="shared" si="532"/>
        <v>0</v>
      </c>
      <c r="DJ219" t="str">
        <f t="shared" si="533"/>
        <v>0</v>
      </c>
      <c r="DK219" t="str">
        <f t="shared" si="534"/>
        <v>0</v>
      </c>
      <c r="DL219" t="str">
        <f t="shared" si="535"/>
        <v>0</v>
      </c>
      <c r="DM219" t="str">
        <f t="shared" si="536"/>
        <v>0</v>
      </c>
      <c r="DN219" t="str">
        <f t="shared" si="537"/>
        <v>0</v>
      </c>
      <c r="DO219" t="str">
        <f t="shared" si="538"/>
        <v>0</v>
      </c>
      <c r="DP219" t="str">
        <f t="shared" si="539"/>
        <v>0</v>
      </c>
      <c r="DQ219" t="str">
        <f t="shared" si="540"/>
        <v>0</v>
      </c>
      <c r="DR219" t="str">
        <f t="shared" si="541"/>
        <v>0</v>
      </c>
      <c r="DS219" t="str">
        <f t="shared" si="542"/>
        <v>0</v>
      </c>
      <c r="DT219" t="str">
        <f t="shared" si="543"/>
        <v>0</v>
      </c>
      <c r="DU219" t="str">
        <f t="shared" si="544"/>
        <v>0</v>
      </c>
      <c r="DV219" t="str">
        <f t="shared" si="545"/>
        <v>0</v>
      </c>
      <c r="DW219" t="str">
        <f t="shared" si="546"/>
        <v>0</v>
      </c>
      <c r="DX219" t="str">
        <f t="shared" si="547"/>
        <v>0</v>
      </c>
      <c r="DY219" t="str">
        <f t="shared" si="548"/>
        <v>0</v>
      </c>
      <c r="DZ219" t="str">
        <f t="shared" si="549"/>
        <v>0</v>
      </c>
      <c r="EA219" t="str">
        <f t="shared" si="550"/>
        <v>0</v>
      </c>
      <c r="EB219" t="str">
        <f t="shared" si="551"/>
        <v>0</v>
      </c>
      <c r="EC219" t="str">
        <f t="shared" si="552"/>
        <v>0</v>
      </c>
      <c r="ED219" t="str">
        <f t="shared" si="553"/>
        <v>0</v>
      </c>
      <c r="EE219" t="str">
        <f t="shared" si="554"/>
        <v>0</v>
      </c>
      <c r="EF219" t="str">
        <f t="shared" si="555"/>
        <v>0</v>
      </c>
      <c r="EG219" t="str">
        <f t="shared" si="556"/>
        <v>0</v>
      </c>
      <c r="EH219" t="str">
        <f t="shared" si="557"/>
        <v>0</v>
      </c>
      <c r="EI219" t="str">
        <f t="shared" si="558"/>
        <v>0</v>
      </c>
      <c r="EJ219" t="str">
        <f t="shared" si="559"/>
        <v>0</v>
      </c>
      <c r="EK219" t="str">
        <f t="shared" si="560"/>
        <v>0</v>
      </c>
      <c r="EL219" t="str">
        <f t="shared" si="561"/>
        <v>0</v>
      </c>
      <c r="EM219" t="str">
        <f t="shared" si="562"/>
        <v>0</v>
      </c>
      <c r="EN219" t="str">
        <f t="shared" si="563"/>
        <v>0</v>
      </c>
    </row>
    <row r="220" spans="1:144" ht="39.950000000000003" customHeight="1" x14ac:dyDescent="0.25">
      <c r="A220" t="s">
        <v>353</v>
      </c>
      <c r="C220" t="str">
        <f t="shared" si="423"/>
        <v>0</v>
      </c>
      <c r="D220" t="str">
        <f t="shared" si="426"/>
        <v>0</v>
      </c>
      <c r="E220" t="str">
        <f t="shared" si="427"/>
        <v>0</v>
      </c>
      <c r="F220" t="str">
        <f t="shared" si="428"/>
        <v>0</v>
      </c>
      <c r="G220" t="str">
        <f t="shared" si="429"/>
        <v>0</v>
      </c>
      <c r="H220" t="str">
        <f t="shared" si="430"/>
        <v>0</v>
      </c>
      <c r="I220" t="str">
        <f t="shared" si="431"/>
        <v>0</v>
      </c>
      <c r="J220" t="str">
        <f t="shared" si="432"/>
        <v>0</v>
      </c>
      <c r="K220" t="str">
        <f t="shared" si="433"/>
        <v>0</v>
      </c>
      <c r="L220" t="str">
        <f t="shared" si="434"/>
        <v>0</v>
      </c>
      <c r="M220" t="str">
        <f t="shared" si="435"/>
        <v>0</v>
      </c>
      <c r="N220" t="str">
        <f t="shared" si="436"/>
        <v>0</v>
      </c>
      <c r="O220" t="str">
        <f t="shared" si="437"/>
        <v>0</v>
      </c>
      <c r="P220" t="str">
        <f t="shared" si="438"/>
        <v>0</v>
      </c>
      <c r="Q220" t="str">
        <f t="shared" si="439"/>
        <v>0</v>
      </c>
      <c r="R220" t="str">
        <f t="shared" si="440"/>
        <v>0</v>
      </c>
      <c r="S220" t="str">
        <f t="shared" si="441"/>
        <v>0</v>
      </c>
      <c r="T220" t="str">
        <f t="shared" si="442"/>
        <v>0</v>
      </c>
      <c r="U220" t="str">
        <f t="shared" si="443"/>
        <v>0</v>
      </c>
      <c r="V220" t="str">
        <f t="shared" si="444"/>
        <v>0</v>
      </c>
      <c r="W220" t="str">
        <f t="shared" si="445"/>
        <v>0</v>
      </c>
      <c r="X220" t="str">
        <f t="shared" si="446"/>
        <v>0</v>
      </c>
      <c r="Y220" t="str">
        <f t="shared" si="447"/>
        <v>0</v>
      </c>
      <c r="Z220" t="str">
        <f t="shared" si="448"/>
        <v>0</v>
      </c>
      <c r="AA220" t="str">
        <f t="shared" si="449"/>
        <v>0</v>
      </c>
      <c r="AB220" t="str">
        <f t="shared" si="450"/>
        <v>0</v>
      </c>
      <c r="AC220" t="str">
        <f t="shared" si="451"/>
        <v>0</v>
      </c>
      <c r="AD220" t="str">
        <f t="shared" si="452"/>
        <v>0</v>
      </c>
      <c r="AE220" t="str">
        <f t="shared" si="453"/>
        <v>0</v>
      </c>
      <c r="AF220" t="str">
        <f t="shared" si="454"/>
        <v>0</v>
      </c>
      <c r="AG220" t="str">
        <f t="shared" si="455"/>
        <v>0</v>
      </c>
      <c r="AH220" t="str">
        <f t="shared" si="456"/>
        <v>0</v>
      </c>
      <c r="AI220" t="str">
        <f t="shared" si="457"/>
        <v>0</v>
      </c>
      <c r="AJ220" t="str">
        <f t="shared" si="458"/>
        <v>0</v>
      </c>
      <c r="AK220" t="str">
        <f t="shared" si="459"/>
        <v>0</v>
      </c>
      <c r="AL220" t="str">
        <f t="shared" si="460"/>
        <v>0</v>
      </c>
      <c r="AM220" t="str">
        <f t="shared" si="461"/>
        <v>0</v>
      </c>
      <c r="AN220" t="str">
        <f t="shared" si="462"/>
        <v>0</v>
      </c>
      <c r="AO220" t="str">
        <f t="shared" si="463"/>
        <v>0</v>
      </c>
      <c r="AP220" t="str">
        <f t="shared" si="464"/>
        <v>0</v>
      </c>
      <c r="AQ220" t="str">
        <f t="shared" si="465"/>
        <v>0</v>
      </c>
      <c r="AR220" t="str">
        <f t="shared" si="466"/>
        <v>0</v>
      </c>
      <c r="AS220" t="str">
        <f t="shared" si="467"/>
        <v>0</v>
      </c>
      <c r="AT220" t="str">
        <f t="shared" si="468"/>
        <v>0</v>
      </c>
      <c r="AU220" t="str">
        <f t="shared" si="469"/>
        <v>0</v>
      </c>
      <c r="AV220" t="str">
        <f t="shared" si="470"/>
        <v>0</v>
      </c>
      <c r="AW220" t="str">
        <f t="shared" si="471"/>
        <v>0</v>
      </c>
      <c r="AX220" t="str">
        <f t="shared" si="472"/>
        <v>0</v>
      </c>
      <c r="AY220" t="str">
        <f t="shared" si="473"/>
        <v>0</v>
      </c>
      <c r="AZ220" t="str">
        <f t="shared" si="474"/>
        <v>0</v>
      </c>
      <c r="BA220" t="str">
        <f t="shared" si="475"/>
        <v>0</v>
      </c>
      <c r="BB220" t="str">
        <f t="shared" si="476"/>
        <v>0</v>
      </c>
      <c r="BC220" t="str">
        <f t="shared" si="477"/>
        <v>0</v>
      </c>
      <c r="BD220" t="str">
        <f t="shared" si="478"/>
        <v>0</v>
      </c>
      <c r="BE220" t="str">
        <f t="shared" si="479"/>
        <v>0</v>
      </c>
      <c r="BF220" t="str">
        <f t="shared" si="480"/>
        <v>0</v>
      </c>
      <c r="BG220" t="str">
        <f t="shared" si="481"/>
        <v>0</v>
      </c>
      <c r="BH220" t="str">
        <f t="shared" si="482"/>
        <v>0</v>
      </c>
      <c r="BI220" t="str">
        <f t="shared" si="483"/>
        <v>0</v>
      </c>
      <c r="BJ220" t="str">
        <f t="shared" si="484"/>
        <v>0</v>
      </c>
      <c r="BK220" t="str">
        <f t="shared" si="485"/>
        <v>0</v>
      </c>
      <c r="BL220" t="str">
        <f t="shared" si="486"/>
        <v>0</v>
      </c>
      <c r="BM220" t="str">
        <f t="shared" si="487"/>
        <v>0</v>
      </c>
      <c r="BN220" t="str">
        <f t="shared" si="488"/>
        <v>0</v>
      </c>
      <c r="BO220" t="str">
        <f t="shared" si="489"/>
        <v>0</v>
      </c>
      <c r="BP220" t="str">
        <f t="shared" si="490"/>
        <v>0</v>
      </c>
      <c r="BQ220" t="str">
        <f t="shared" si="491"/>
        <v>0</v>
      </c>
      <c r="BR220" t="str">
        <f t="shared" si="492"/>
        <v>0</v>
      </c>
      <c r="BS220" t="str">
        <f t="shared" si="493"/>
        <v>0</v>
      </c>
      <c r="BT220" t="str">
        <f t="shared" si="494"/>
        <v>0</v>
      </c>
      <c r="BU220" t="str">
        <f t="shared" si="495"/>
        <v>0</v>
      </c>
      <c r="BV220" t="str">
        <f t="shared" si="496"/>
        <v>0</v>
      </c>
      <c r="BW220" t="str">
        <f t="shared" si="497"/>
        <v>0</v>
      </c>
      <c r="BX220" t="str">
        <f t="shared" si="424"/>
        <v>0</v>
      </c>
      <c r="BY220" t="str">
        <f t="shared" si="498"/>
        <v>0</v>
      </c>
      <c r="BZ220" t="str">
        <f t="shared" si="499"/>
        <v>0</v>
      </c>
      <c r="CA220" t="str">
        <f t="shared" si="500"/>
        <v>0</v>
      </c>
      <c r="CB220" t="str">
        <f t="shared" si="501"/>
        <v>0</v>
      </c>
      <c r="CC220" t="str">
        <f t="shared" si="502"/>
        <v>0</v>
      </c>
      <c r="CD220" t="str">
        <f t="shared" si="503"/>
        <v>0</v>
      </c>
      <c r="CE220" t="str">
        <f t="shared" si="504"/>
        <v>0</v>
      </c>
      <c r="CF220" t="str">
        <f t="shared" si="505"/>
        <v>0</v>
      </c>
      <c r="CG220" t="str">
        <f t="shared" si="506"/>
        <v>0</v>
      </c>
      <c r="CH220" t="str">
        <f t="shared" si="507"/>
        <v>0</v>
      </c>
      <c r="CI220" t="str">
        <f t="shared" si="508"/>
        <v>0</v>
      </c>
      <c r="CJ220" t="str">
        <f t="shared" si="509"/>
        <v>0</v>
      </c>
      <c r="CK220" t="str">
        <f t="shared" si="510"/>
        <v>0</v>
      </c>
      <c r="CL220" t="str">
        <f t="shared" si="511"/>
        <v>0</v>
      </c>
      <c r="CM220" t="str">
        <f t="shared" si="512"/>
        <v>0</v>
      </c>
      <c r="CN220" t="str">
        <f t="shared" si="513"/>
        <v>0</v>
      </c>
      <c r="CO220" t="str">
        <f t="shared" si="514"/>
        <v>0</v>
      </c>
      <c r="CP220" t="str">
        <f t="shared" si="515"/>
        <v>0</v>
      </c>
      <c r="CQ220" t="str">
        <f t="shared" si="516"/>
        <v>0</v>
      </c>
      <c r="CR220" t="str">
        <f t="shared" si="517"/>
        <v>0</v>
      </c>
      <c r="CS220" t="str">
        <f t="shared" si="518"/>
        <v>0</v>
      </c>
      <c r="CT220" t="str">
        <f t="shared" si="519"/>
        <v>0</v>
      </c>
      <c r="CU220" t="str">
        <f t="shared" si="520"/>
        <v>0</v>
      </c>
      <c r="CV220" t="str">
        <f t="shared" si="521"/>
        <v>0</v>
      </c>
      <c r="CW220" t="str">
        <f t="shared" si="522"/>
        <v>0</v>
      </c>
      <c r="CX220" t="str">
        <f t="shared" si="523"/>
        <v>0</v>
      </c>
      <c r="CY220" t="str">
        <f t="shared" si="524"/>
        <v>0</v>
      </c>
      <c r="CZ220" t="str">
        <f t="shared" si="525"/>
        <v>0</v>
      </c>
      <c r="DA220" t="str">
        <f t="shared" si="425"/>
        <v>0</v>
      </c>
      <c r="DB220" t="str">
        <f t="shared" si="526"/>
        <v>0</v>
      </c>
      <c r="DC220" t="str">
        <f t="shared" si="527"/>
        <v>0</v>
      </c>
      <c r="DD220" t="str">
        <f t="shared" si="528"/>
        <v>0</v>
      </c>
      <c r="DE220" t="str">
        <f t="shared" si="529"/>
        <v>0</v>
      </c>
      <c r="DF220" t="str">
        <f t="shared" si="530"/>
        <v>0</v>
      </c>
      <c r="DG220" t="str">
        <f t="shared" si="531"/>
        <v>0</v>
      </c>
      <c r="DH220" t="str">
        <f>IF(ISNUMBER(SEARCH("menghindari dorongan fisik,",B220)),"1","0")</f>
        <v>0</v>
      </c>
      <c r="DI220" t="str">
        <f t="shared" si="532"/>
        <v>0</v>
      </c>
      <c r="DJ220" t="str">
        <f t="shared" si="533"/>
        <v>0</v>
      </c>
      <c r="DK220" t="str">
        <f t="shared" si="534"/>
        <v>0</v>
      </c>
      <c r="DL220" t="str">
        <f t="shared" si="535"/>
        <v>0</v>
      </c>
      <c r="DM220" t="str">
        <f t="shared" si="536"/>
        <v>0</v>
      </c>
      <c r="DN220" t="str">
        <f t="shared" si="537"/>
        <v>0</v>
      </c>
      <c r="DO220" t="str">
        <f t="shared" si="538"/>
        <v>0</v>
      </c>
      <c r="DP220" t="str">
        <f t="shared" si="539"/>
        <v>0</v>
      </c>
      <c r="DQ220" t="str">
        <f t="shared" si="540"/>
        <v>0</v>
      </c>
      <c r="DR220" t="str">
        <f t="shared" si="541"/>
        <v>0</v>
      </c>
      <c r="DS220" t="str">
        <f t="shared" si="542"/>
        <v>0</v>
      </c>
      <c r="DT220" t="str">
        <f t="shared" si="543"/>
        <v>0</v>
      </c>
      <c r="DU220" t="str">
        <f t="shared" si="544"/>
        <v>0</v>
      </c>
      <c r="DV220" t="str">
        <f t="shared" si="545"/>
        <v>0</v>
      </c>
      <c r="DW220" t="str">
        <f t="shared" si="546"/>
        <v>0</v>
      </c>
      <c r="DX220" t="str">
        <f t="shared" si="547"/>
        <v>0</v>
      </c>
      <c r="DY220" t="str">
        <f t="shared" si="548"/>
        <v>0</v>
      </c>
      <c r="DZ220" t="str">
        <f t="shared" si="549"/>
        <v>0</v>
      </c>
      <c r="EA220" t="str">
        <f t="shared" si="550"/>
        <v>0</v>
      </c>
      <c r="EB220" t="str">
        <f t="shared" si="551"/>
        <v>0</v>
      </c>
      <c r="EC220" t="str">
        <f t="shared" si="552"/>
        <v>0</v>
      </c>
      <c r="ED220" t="str">
        <f t="shared" si="553"/>
        <v>0</v>
      </c>
      <c r="EE220" t="str">
        <f t="shared" si="554"/>
        <v>0</v>
      </c>
      <c r="EF220" t="str">
        <f t="shared" si="555"/>
        <v>0</v>
      </c>
      <c r="EG220" t="str">
        <f t="shared" si="556"/>
        <v>0</v>
      </c>
      <c r="EH220" t="str">
        <f t="shared" si="557"/>
        <v>0</v>
      </c>
      <c r="EI220" t="str">
        <f t="shared" si="558"/>
        <v>0</v>
      </c>
      <c r="EJ220" t="str">
        <f t="shared" si="559"/>
        <v>0</v>
      </c>
      <c r="EK220" t="str">
        <f t="shared" si="560"/>
        <v>0</v>
      </c>
      <c r="EL220" t="str">
        <f t="shared" si="561"/>
        <v>0</v>
      </c>
      <c r="EM220" t="str">
        <f t="shared" si="562"/>
        <v>0</v>
      </c>
      <c r="EN220" t="str">
        <f t="shared" si="563"/>
        <v>0</v>
      </c>
    </row>
    <row r="221" spans="1:144" ht="39.950000000000003" customHeight="1" x14ac:dyDescent="0.25">
      <c r="A221" t="s">
        <v>354</v>
      </c>
      <c r="C221" t="str">
        <f t="shared" si="423"/>
        <v>0</v>
      </c>
      <c r="D221" t="str">
        <f t="shared" si="426"/>
        <v>0</v>
      </c>
      <c r="E221" t="str">
        <f t="shared" si="427"/>
        <v>0</v>
      </c>
      <c r="F221" t="str">
        <f t="shared" si="428"/>
        <v>0</v>
      </c>
      <c r="G221" t="str">
        <f t="shared" si="429"/>
        <v>0</v>
      </c>
      <c r="H221" t="str">
        <f t="shared" si="430"/>
        <v>0</v>
      </c>
      <c r="I221" t="str">
        <f t="shared" si="431"/>
        <v>0</v>
      </c>
      <c r="J221" t="str">
        <f t="shared" si="432"/>
        <v>0</v>
      </c>
      <c r="K221" t="str">
        <f t="shared" si="433"/>
        <v>0</v>
      </c>
      <c r="L221" t="str">
        <f t="shared" si="434"/>
        <v>0</v>
      </c>
      <c r="M221" t="str">
        <f t="shared" si="435"/>
        <v>0</v>
      </c>
      <c r="N221" t="str">
        <f t="shared" si="436"/>
        <v>0</v>
      </c>
      <c r="O221" t="str">
        <f t="shared" si="437"/>
        <v>0</v>
      </c>
      <c r="P221" t="str">
        <f t="shared" si="438"/>
        <v>0</v>
      </c>
      <c r="Q221" t="str">
        <f t="shared" si="439"/>
        <v>0</v>
      </c>
      <c r="R221" t="str">
        <f t="shared" si="440"/>
        <v>0</v>
      </c>
      <c r="S221" t="str">
        <f t="shared" si="441"/>
        <v>0</v>
      </c>
      <c r="T221" t="str">
        <f t="shared" si="442"/>
        <v>0</v>
      </c>
      <c r="U221" t="str">
        <f t="shared" si="443"/>
        <v>0</v>
      </c>
      <c r="V221" t="str">
        <f t="shared" si="444"/>
        <v>0</v>
      </c>
      <c r="W221" t="str">
        <f t="shared" si="445"/>
        <v>0</v>
      </c>
      <c r="X221" t="str">
        <f t="shared" si="446"/>
        <v>0</v>
      </c>
      <c r="Y221" t="str">
        <f t="shared" si="447"/>
        <v>0</v>
      </c>
      <c r="Z221" t="str">
        <f t="shared" si="448"/>
        <v>0</v>
      </c>
      <c r="AA221" t="str">
        <f t="shared" si="449"/>
        <v>0</v>
      </c>
      <c r="AB221" t="str">
        <f t="shared" si="450"/>
        <v>0</v>
      </c>
      <c r="AC221" t="str">
        <f t="shared" si="451"/>
        <v>0</v>
      </c>
      <c r="AD221" t="str">
        <f t="shared" si="452"/>
        <v>0</v>
      </c>
      <c r="AE221" t="str">
        <f t="shared" si="453"/>
        <v>0</v>
      </c>
      <c r="AF221" t="str">
        <f t="shared" si="454"/>
        <v>0</v>
      </c>
      <c r="AG221" t="str">
        <f t="shared" si="455"/>
        <v>0</v>
      </c>
      <c r="AH221" t="str">
        <f t="shared" si="456"/>
        <v>0</v>
      </c>
      <c r="AI221" t="str">
        <f t="shared" si="457"/>
        <v>0</v>
      </c>
      <c r="AJ221" t="str">
        <f t="shared" si="458"/>
        <v>0</v>
      </c>
      <c r="AK221" t="str">
        <f t="shared" si="459"/>
        <v>0</v>
      </c>
      <c r="AL221" t="str">
        <f t="shared" si="460"/>
        <v>0</v>
      </c>
      <c r="AM221" t="str">
        <f t="shared" si="461"/>
        <v>0</v>
      </c>
      <c r="AN221" t="str">
        <f t="shared" si="462"/>
        <v>0</v>
      </c>
      <c r="AO221" t="str">
        <f t="shared" si="463"/>
        <v>0</v>
      </c>
      <c r="AP221" t="str">
        <f t="shared" si="464"/>
        <v>0</v>
      </c>
      <c r="AQ221" t="str">
        <f t="shared" si="465"/>
        <v>0</v>
      </c>
      <c r="AR221" t="str">
        <f t="shared" si="466"/>
        <v>0</v>
      </c>
      <c r="AS221" t="str">
        <f t="shared" si="467"/>
        <v>0</v>
      </c>
      <c r="AT221" t="str">
        <f t="shared" si="468"/>
        <v>0</v>
      </c>
      <c r="AU221" t="str">
        <f t="shared" si="469"/>
        <v>0</v>
      </c>
      <c r="AV221" t="str">
        <f t="shared" si="470"/>
        <v>0</v>
      </c>
      <c r="AW221" t="str">
        <f t="shared" si="471"/>
        <v>0</v>
      </c>
      <c r="AX221" t="str">
        <f t="shared" si="472"/>
        <v>0</v>
      </c>
      <c r="AY221" t="str">
        <f t="shared" si="473"/>
        <v>0</v>
      </c>
      <c r="AZ221" t="str">
        <f t="shared" si="474"/>
        <v>0</v>
      </c>
      <c r="BA221" t="str">
        <f t="shared" si="475"/>
        <v>0</v>
      </c>
      <c r="BB221" t="str">
        <f t="shared" si="476"/>
        <v>0</v>
      </c>
      <c r="BC221" t="str">
        <f t="shared" si="477"/>
        <v>0</v>
      </c>
      <c r="BD221" t="str">
        <f t="shared" si="478"/>
        <v>0</v>
      </c>
      <c r="BE221" t="str">
        <f t="shared" si="479"/>
        <v>0</v>
      </c>
      <c r="BF221" t="str">
        <f t="shared" si="480"/>
        <v>0</v>
      </c>
      <c r="BG221" t="str">
        <f t="shared" si="481"/>
        <v>0</v>
      </c>
      <c r="BH221" t="str">
        <f t="shared" si="482"/>
        <v>0</v>
      </c>
      <c r="BI221" t="str">
        <f t="shared" si="483"/>
        <v>0</v>
      </c>
      <c r="BJ221" t="str">
        <f t="shared" si="484"/>
        <v>0</v>
      </c>
      <c r="BK221" t="str">
        <f t="shared" si="485"/>
        <v>0</v>
      </c>
      <c r="BL221" t="str">
        <f t="shared" si="486"/>
        <v>0</v>
      </c>
      <c r="BM221" t="str">
        <f t="shared" si="487"/>
        <v>0</v>
      </c>
      <c r="BN221" t="str">
        <f t="shared" si="488"/>
        <v>0</v>
      </c>
      <c r="BO221" t="str">
        <f t="shared" si="489"/>
        <v>0</v>
      </c>
      <c r="BP221" t="str">
        <f t="shared" si="490"/>
        <v>0</v>
      </c>
      <c r="BQ221" t="str">
        <f t="shared" si="491"/>
        <v>0</v>
      </c>
      <c r="BR221" t="str">
        <f t="shared" si="492"/>
        <v>0</v>
      </c>
      <c r="BS221" t="str">
        <f t="shared" si="493"/>
        <v>0</v>
      </c>
      <c r="BT221" t="str">
        <f t="shared" si="494"/>
        <v>0</v>
      </c>
      <c r="BU221" t="str">
        <f t="shared" si="495"/>
        <v>0</v>
      </c>
      <c r="BV221" t="str">
        <f t="shared" si="496"/>
        <v>0</v>
      </c>
      <c r="BW221" t="str">
        <f t="shared" si="497"/>
        <v>0</v>
      </c>
      <c r="BX221" t="str">
        <f t="shared" si="424"/>
        <v>0</v>
      </c>
      <c r="BY221" t="str">
        <f t="shared" si="498"/>
        <v>0</v>
      </c>
      <c r="BZ221" t="str">
        <f t="shared" si="499"/>
        <v>0</v>
      </c>
      <c r="CA221" t="str">
        <f t="shared" si="500"/>
        <v>0</v>
      </c>
      <c r="CB221" t="str">
        <f t="shared" si="501"/>
        <v>0</v>
      </c>
      <c r="CC221" t="str">
        <f t="shared" si="502"/>
        <v>0</v>
      </c>
      <c r="CD221" t="str">
        <f t="shared" si="503"/>
        <v>0</v>
      </c>
      <c r="CE221" t="str">
        <f t="shared" si="504"/>
        <v>0</v>
      </c>
      <c r="CF221" t="str">
        <f t="shared" si="505"/>
        <v>0</v>
      </c>
      <c r="CG221" t="str">
        <f t="shared" si="506"/>
        <v>0</v>
      </c>
      <c r="CH221" t="str">
        <f t="shared" si="507"/>
        <v>0</v>
      </c>
      <c r="CI221" t="str">
        <f t="shared" si="508"/>
        <v>0</v>
      </c>
      <c r="CJ221" t="str">
        <f t="shared" si="509"/>
        <v>0</v>
      </c>
      <c r="CK221" t="str">
        <f t="shared" si="510"/>
        <v>0</v>
      </c>
      <c r="CL221" t="str">
        <f t="shared" si="511"/>
        <v>0</v>
      </c>
      <c r="CM221" t="str">
        <f t="shared" si="512"/>
        <v>0</v>
      </c>
      <c r="CN221" t="str">
        <f t="shared" si="513"/>
        <v>0</v>
      </c>
      <c r="CO221" t="str">
        <f t="shared" si="514"/>
        <v>0</v>
      </c>
      <c r="CP221" t="str">
        <f t="shared" si="515"/>
        <v>0</v>
      </c>
      <c r="CQ221" t="str">
        <f t="shared" si="516"/>
        <v>0</v>
      </c>
      <c r="CR221" t="str">
        <f t="shared" si="517"/>
        <v>0</v>
      </c>
      <c r="CS221" t="str">
        <f t="shared" si="518"/>
        <v>0</v>
      </c>
      <c r="CT221" t="str">
        <f t="shared" si="519"/>
        <v>0</v>
      </c>
      <c r="CU221" t="str">
        <f t="shared" si="520"/>
        <v>0</v>
      </c>
      <c r="CV221" t="str">
        <f t="shared" si="521"/>
        <v>0</v>
      </c>
      <c r="CW221" t="str">
        <f t="shared" si="522"/>
        <v>0</v>
      </c>
      <c r="CX221" t="str">
        <f t="shared" si="523"/>
        <v>0</v>
      </c>
      <c r="CY221" t="str">
        <f t="shared" si="524"/>
        <v>0</v>
      </c>
      <c r="CZ221" t="str">
        <f t="shared" si="525"/>
        <v>0</v>
      </c>
      <c r="DA221" t="str">
        <f t="shared" si="425"/>
        <v>0</v>
      </c>
      <c r="DB221" t="str">
        <f t="shared" si="526"/>
        <v>0</v>
      </c>
      <c r="DC221" t="str">
        <f t="shared" si="527"/>
        <v>0</v>
      </c>
      <c r="DD221" t="str">
        <f t="shared" si="528"/>
        <v>0</v>
      </c>
      <c r="DE221" t="str">
        <f t="shared" si="529"/>
        <v>0</v>
      </c>
      <c r="DF221" t="str">
        <f t="shared" si="530"/>
        <v>0</v>
      </c>
      <c r="DG221" t="str">
        <f t="shared" si="531"/>
        <v>0</v>
      </c>
      <c r="DH221" t="str">
        <f>IF(ISNUMBER(SEARCH("menghindari dorongan fisik,",B221)),"1","0")</f>
        <v>0</v>
      </c>
      <c r="DI221" t="str">
        <f t="shared" si="532"/>
        <v>0</v>
      </c>
      <c r="DJ221" t="str">
        <f t="shared" si="533"/>
        <v>0</v>
      </c>
      <c r="DK221" t="str">
        <f t="shared" si="534"/>
        <v>0</v>
      </c>
      <c r="DL221" t="str">
        <f t="shared" si="535"/>
        <v>0</v>
      </c>
      <c r="DM221" t="str">
        <f t="shared" si="536"/>
        <v>0</v>
      </c>
      <c r="DN221" t="str">
        <f t="shared" si="537"/>
        <v>0</v>
      </c>
      <c r="DO221" t="str">
        <f t="shared" si="538"/>
        <v>0</v>
      </c>
      <c r="DP221" t="str">
        <f t="shared" si="539"/>
        <v>0</v>
      </c>
      <c r="DQ221" t="str">
        <f t="shared" si="540"/>
        <v>0</v>
      </c>
      <c r="DR221" t="str">
        <f t="shared" si="541"/>
        <v>0</v>
      </c>
      <c r="DS221" t="str">
        <f t="shared" si="542"/>
        <v>0</v>
      </c>
      <c r="DT221" t="str">
        <f t="shared" si="543"/>
        <v>0</v>
      </c>
      <c r="DU221" t="str">
        <f t="shared" si="544"/>
        <v>0</v>
      </c>
      <c r="DV221" t="str">
        <f t="shared" si="545"/>
        <v>0</v>
      </c>
      <c r="DW221" t="str">
        <f t="shared" si="546"/>
        <v>0</v>
      </c>
      <c r="DX221" t="str">
        <f t="shared" si="547"/>
        <v>0</v>
      </c>
      <c r="DY221" t="str">
        <f t="shared" si="548"/>
        <v>0</v>
      </c>
      <c r="DZ221" t="str">
        <f t="shared" si="549"/>
        <v>0</v>
      </c>
      <c r="EA221" t="str">
        <f t="shared" si="550"/>
        <v>0</v>
      </c>
      <c r="EB221" t="str">
        <f t="shared" si="551"/>
        <v>0</v>
      </c>
      <c r="EC221" t="str">
        <f t="shared" si="552"/>
        <v>0</v>
      </c>
      <c r="ED221" t="str">
        <f t="shared" si="553"/>
        <v>0</v>
      </c>
      <c r="EE221" t="str">
        <f t="shared" si="554"/>
        <v>0</v>
      </c>
      <c r="EF221" t="str">
        <f t="shared" si="555"/>
        <v>0</v>
      </c>
      <c r="EG221" t="str">
        <f t="shared" si="556"/>
        <v>0</v>
      </c>
      <c r="EH221" t="str">
        <f t="shared" si="557"/>
        <v>0</v>
      </c>
      <c r="EI221" t="str">
        <f t="shared" si="558"/>
        <v>0</v>
      </c>
      <c r="EJ221" t="str">
        <f t="shared" si="559"/>
        <v>0</v>
      </c>
      <c r="EK221" t="str">
        <f t="shared" si="560"/>
        <v>0</v>
      </c>
      <c r="EL221" t="str">
        <f t="shared" si="561"/>
        <v>0</v>
      </c>
      <c r="EM221" t="str">
        <f t="shared" si="562"/>
        <v>0</v>
      </c>
      <c r="EN221" t="str">
        <f t="shared" si="563"/>
        <v>0</v>
      </c>
    </row>
    <row r="222" spans="1:144" ht="39.950000000000003" customHeight="1" x14ac:dyDescent="0.25">
      <c r="A222" t="s">
        <v>355</v>
      </c>
      <c r="C222" t="str">
        <f t="shared" si="423"/>
        <v>0</v>
      </c>
      <c r="D222" t="str">
        <f t="shared" si="426"/>
        <v>0</v>
      </c>
      <c r="E222" t="str">
        <f t="shared" si="427"/>
        <v>0</v>
      </c>
      <c r="F222" t="str">
        <f t="shared" si="428"/>
        <v>0</v>
      </c>
      <c r="G222" t="str">
        <f t="shared" si="429"/>
        <v>0</v>
      </c>
      <c r="H222" t="str">
        <f t="shared" si="430"/>
        <v>0</v>
      </c>
      <c r="I222" t="str">
        <f t="shared" si="431"/>
        <v>0</v>
      </c>
      <c r="J222" t="str">
        <f t="shared" si="432"/>
        <v>0</v>
      </c>
      <c r="K222" t="str">
        <f t="shared" si="433"/>
        <v>0</v>
      </c>
      <c r="L222" t="str">
        <f t="shared" si="434"/>
        <v>0</v>
      </c>
      <c r="M222" t="str">
        <f t="shared" si="435"/>
        <v>0</v>
      </c>
      <c r="N222" t="str">
        <f t="shared" si="436"/>
        <v>0</v>
      </c>
      <c r="O222" t="str">
        <f t="shared" si="437"/>
        <v>0</v>
      </c>
      <c r="P222" t="str">
        <f t="shared" si="438"/>
        <v>0</v>
      </c>
      <c r="Q222" t="str">
        <f t="shared" si="439"/>
        <v>0</v>
      </c>
      <c r="R222" t="str">
        <f t="shared" si="440"/>
        <v>0</v>
      </c>
      <c r="S222" t="str">
        <f t="shared" si="441"/>
        <v>0</v>
      </c>
      <c r="T222" t="str">
        <f t="shared" si="442"/>
        <v>0</v>
      </c>
      <c r="U222" t="str">
        <f t="shared" si="443"/>
        <v>0</v>
      </c>
      <c r="V222" t="str">
        <f t="shared" si="444"/>
        <v>0</v>
      </c>
      <c r="W222" t="str">
        <f t="shared" si="445"/>
        <v>0</v>
      </c>
      <c r="X222" t="str">
        <f t="shared" si="446"/>
        <v>0</v>
      </c>
      <c r="Y222" t="str">
        <f t="shared" si="447"/>
        <v>0</v>
      </c>
      <c r="Z222" t="str">
        <f t="shared" si="448"/>
        <v>0</v>
      </c>
      <c r="AA222" t="str">
        <f t="shared" si="449"/>
        <v>0</v>
      </c>
      <c r="AB222" t="str">
        <f t="shared" si="450"/>
        <v>0</v>
      </c>
      <c r="AC222" t="str">
        <f t="shared" si="451"/>
        <v>0</v>
      </c>
      <c r="AD222" t="str">
        <f t="shared" si="452"/>
        <v>0</v>
      </c>
      <c r="AE222" t="str">
        <f t="shared" si="453"/>
        <v>0</v>
      </c>
      <c r="AF222" t="str">
        <f t="shared" si="454"/>
        <v>0</v>
      </c>
      <c r="AG222" t="str">
        <f t="shared" si="455"/>
        <v>0</v>
      </c>
      <c r="AH222" t="str">
        <f t="shared" si="456"/>
        <v>0</v>
      </c>
      <c r="AI222" t="str">
        <f t="shared" si="457"/>
        <v>0</v>
      </c>
      <c r="AJ222" t="str">
        <f t="shared" si="458"/>
        <v>0</v>
      </c>
      <c r="AK222" t="str">
        <f t="shared" si="459"/>
        <v>0</v>
      </c>
      <c r="AL222" t="str">
        <f t="shared" si="460"/>
        <v>0</v>
      </c>
      <c r="AM222" t="str">
        <f t="shared" si="461"/>
        <v>0</v>
      </c>
      <c r="AN222" t="str">
        <f t="shared" si="462"/>
        <v>0</v>
      </c>
      <c r="AO222" t="str">
        <f t="shared" si="463"/>
        <v>0</v>
      </c>
      <c r="AP222" t="str">
        <f t="shared" si="464"/>
        <v>0</v>
      </c>
      <c r="AQ222" t="str">
        <f t="shared" si="465"/>
        <v>0</v>
      </c>
      <c r="AR222" t="str">
        <f t="shared" si="466"/>
        <v>0</v>
      </c>
      <c r="AS222" t="str">
        <f t="shared" si="467"/>
        <v>0</v>
      </c>
      <c r="AT222" t="str">
        <f t="shared" si="468"/>
        <v>0</v>
      </c>
      <c r="AU222" t="str">
        <f t="shared" si="469"/>
        <v>0</v>
      </c>
      <c r="AV222" t="str">
        <f t="shared" si="470"/>
        <v>0</v>
      </c>
      <c r="AW222" t="str">
        <f t="shared" si="471"/>
        <v>0</v>
      </c>
      <c r="AX222" t="str">
        <f t="shared" si="472"/>
        <v>0</v>
      </c>
      <c r="AY222" t="str">
        <f t="shared" si="473"/>
        <v>0</v>
      </c>
      <c r="AZ222" t="str">
        <f t="shared" si="474"/>
        <v>0</v>
      </c>
      <c r="BA222" t="str">
        <f t="shared" si="475"/>
        <v>0</v>
      </c>
      <c r="BB222" t="str">
        <f t="shared" si="476"/>
        <v>0</v>
      </c>
      <c r="BC222" t="str">
        <f t="shared" si="477"/>
        <v>0</v>
      </c>
      <c r="BD222" t="str">
        <f t="shared" si="478"/>
        <v>0</v>
      </c>
      <c r="BE222" t="str">
        <f t="shared" si="479"/>
        <v>0</v>
      </c>
      <c r="BF222" t="str">
        <f t="shared" si="480"/>
        <v>0</v>
      </c>
      <c r="BG222" t="str">
        <f t="shared" si="481"/>
        <v>0</v>
      </c>
      <c r="BH222" t="str">
        <f t="shared" si="482"/>
        <v>0</v>
      </c>
      <c r="BI222" t="str">
        <f t="shared" si="483"/>
        <v>0</v>
      </c>
      <c r="BJ222" t="str">
        <f t="shared" si="484"/>
        <v>0</v>
      </c>
      <c r="BK222" t="str">
        <f t="shared" si="485"/>
        <v>0</v>
      </c>
      <c r="BL222" t="str">
        <f t="shared" si="486"/>
        <v>0</v>
      </c>
      <c r="BM222" t="str">
        <f t="shared" si="487"/>
        <v>0</v>
      </c>
      <c r="BN222" t="str">
        <f t="shared" si="488"/>
        <v>0</v>
      </c>
      <c r="BO222" t="str">
        <f t="shared" si="489"/>
        <v>0</v>
      </c>
      <c r="BP222" t="str">
        <f t="shared" si="490"/>
        <v>0</v>
      </c>
      <c r="BQ222" t="str">
        <f t="shared" si="491"/>
        <v>0</v>
      </c>
      <c r="BR222" t="str">
        <f t="shared" si="492"/>
        <v>0</v>
      </c>
      <c r="BS222" t="str">
        <f t="shared" si="493"/>
        <v>0</v>
      </c>
      <c r="BT222" t="str">
        <f t="shared" si="494"/>
        <v>0</v>
      </c>
      <c r="BU222" t="str">
        <f t="shared" si="495"/>
        <v>0</v>
      </c>
      <c r="BV222" t="str">
        <f t="shared" si="496"/>
        <v>0</v>
      </c>
      <c r="BW222" t="str">
        <f t="shared" si="497"/>
        <v>0</v>
      </c>
      <c r="BX222" t="str">
        <f t="shared" si="424"/>
        <v>0</v>
      </c>
      <c r="BY222" t="str">
        <f t="shared" si="498"/>
        <v>0</v>
      </c>
      <c r="BZ222" t="str">
        <f t="shared" si="499"/>
        <v>0</v>
      </c>
      <c r="CA222" t="str">
        <f t="shared" si="500"/>
        <v>0</v>
      </c>
      <c r="CB222" t="str">
        <f t="shared" si="501"/>
        <v>0</v>
      </c>
      <c r="CC222" t="str">
        <f t="shared" si="502"/>
        <v>0</v>
      </c>
      <c r="CD222" t="str">
        <f t="shared" si="503"/>
        <v>0</v>
      </c>
      <c r="CE222" t="str">
        <f t="shared" si="504"/>
        <v>0</v>
      </c>
      <c r="CF222" t="str">
        <f t="shared" si="505"/>
        <v>0</v>
      </c>
      <c r="CG222" t="str">
        <f t="shared" si="506"/>
        <v>0</v>
      </c>
      <c r="CH222" t="str">
        <f t="shared" si="507"/>
        <v>0</v>
      </c>
      <c r="CI222" t="str">
        <f t="shared" si="508"/>
        <v>0</v>
      </c>
      <c r="CJ222" t="str">
        <f t="shared" si="509"/>
        <v>0</v>
      </c>
      <c r="CK222" t="str">
        <f t="shared" si="510"/>
        <v>0</v>
      </c>
      <c r="CL222" t="str">
        <f t="shared" si="511"/>
        <v>0</v>
      </c>
      <c r="CM222" t="str">
        <f t="shared" si="512"/>
        <v>0</v>
      </c>
      <c r="CN222" t="str">
        <f t="shared" si="513"/>
        <v>0</v>
      </c>
      <c r="CO222" t="str">
        <f t="shared" si="514"/>
        <v>0</v>
      </c>
      <c r="CP222" t="str">
        <f t="shared" si="515"/>
        <v>0</v>
      </c>
      <c r="CQ222" t="str">
        <f t="shared" si="516"/>
        <v>0</v>
      </c>
      <c r="CR222" t="str">
        <f t="shared" si="517"/>
        <v>0</v>
      </c>
      <c r="CS222" t="str">
        <f t="shared" si="518"/>
        <v>0</v>
      </c>
      <c r="CT222" t="str">
        <f t="shared" si="519"/>
        <v>0</v>
      </c>
      <c r="CU222" t="str">
        <f t="shared" si="520"/>
        <v>0</v>
      </c>
      <c r="CV222" t="str">
        <f t="shared" si="521"/>
        <v>0</v>
      </c>
      <c r="CW222" t="str">
        <f t="shared" si="522"/>
        <v>0</v>
      </c>
      <c r="CX222" t="str">
        <f t="shared" si="523"/>
        <v>0</v>
      </c>
      <c r="CY222" t="str">
        <f t="shared" si="524"/>
        <v>0</v>
      </c>
      <c r="CZ222" t="str">
        <f t="shared" si="525"/>
        <v>0</v>
      </c>
      <c r="DA222" t="str">
        <f t="shared" si="425"/>
        <v>0</v>
      </c>
      <c r="DB222" t="str">
        <f t="shared" si="526"/>
        <v>0</v>
      </c>
      <c r="DC222" t="str">
        <f t="shared" si="527"/>
        <v>0</v>
      </c>
      <c r="DD222" t="str">
        <f t="shared" si="528"/>
        <v>0</v>
      </c>
      <c r="DE222" t="str">
        <f t="shared" si="529"/>
        <v>0</v>
      </c>
      <c r="DF222" t="str">
        <f t="shared" si="530"/>
        <v>0</v>
      </c>
      <c r="DG222" t="str">
        <f t="shared" si="531"/>
        <v>0</v>
      </c>
      <c r="DH222" t="str">
        <f>IF(ISNUMBER(SEARCH("menghindari dorongan fisik,",B222)),"1","0")</f>
        <v>0</v>
      </c>
      <c r="DI222" t="str">
        <f t="shared" si="532"/>
        <v>0</v>
      </c>
      <c r="DJ222" t="str">
        <f t="shared" si="533"/>
        <v>0</v>
      </c>
      <c r="DK222" t="str">
        <f t="shared" si="534"/>
        <v>0</v>
      </c>
      <c r="DL222" t="str">
        <f t="shared" si="535"/>
        <v>0</v>
      </c>
      <c r="DM222" t="str">
        <f t="shared" si="536"/>
        <v>0</v>
      </c>
      <c r="DN222" t="str">
        <f t="shared" si="537"/>
        <v>0</v>
      </c>
      <c r="DO222" t="str">
        <f t="shared" si="538"/>
        <v>0</v>
      </c>
      <c r="DP222" t="str">
        <f t="shared" si="539"/>
        <v>0</v>
      </c>
      <c r="DQ222" t="str">
        <f t="shared" si="540"/>
        <v>0</v>
      </c>
      <c r="DR222" t="str">
        <f t="shared" si="541"/>
        <v>0</v>
      </c>
      <c r="DS222" t="str">
        <f t="shared" si="542"/>
        <v>0</v>
      </c>
      <c r="DT222" t="str">
        <f t="shared" si="543"/>
        <v>0</v>
      </c>
      <c r="DU222" t="str">
        <f t="shared" si="544"/>
        <v>0</v>
      </c>
      <c r="DV222" t="str">
        <f t="shared" si="545"/>
        <v>0</v>
      </c>
      <c r="DW222" t="str">
        <f t="shared" si="546"/>
        <v>0</v>
      </c>
      <c r="DX222" t="str">
        <f t="shared" si="547"/>
        <v>0</v>
      </c>
      <c r="DY222" t="str">
        <f t="shared" si="548"/>
        <v>0</v>
      </c>
      <c r="DZ222" t="str">
        <f t="shared" si="549"/>
        <v>0</v>
      </c>
      <c r="EA222" t="str">
        <f t="shared" si="550"/>
        <v>0</v>
      </c>
      <c r="EB222" t="str">
        <f t="shared" si="551"/>
        <v>0</v>
      </c>
      <c r="EC222" t="str">
        <f t="shared" si="552"/>
        <v>0</v>
      </c>
      <c r="ED222" t="str">
        <f t="shared" si="553"/>
        <v>0</v>
      </c>
      <c r="EE222" t="str">
        <f t="shared" si="554"/>
        <v>0</v>
      </c>
      <c r="EF222" t="str">
        <f t="shared" si="555"/>
        <v>0</v>
      </c>
      <c r="EG222" t="str">
        <f t="shared" si="556"/>
        <v>0</v>
      </c>
      <c r="EH222" t="str">
        <f t="shared" si="557"/>
        <v>0</v>
      </c>
      <c r="EI222" t="str">
        <f t="shared" si="558"/>
        <v>0</v>
      </c>
      <c r="EJ222" t="str">
        <f t="shared" si="559"/>
        <v>0</v>
      </c>
      <c r="EK222" t="str">
        <f t="shared" si="560"/>
        <v>0</v>
      </c>
      <c r="EL222" t="str">
        <f t="shared" si="561"/>
        <v>0</v>
      </c>
      <c r="EM222" t="str">
        <f t="shared" si="562"/>
        <v>0</v>
      </c>
      <c r="EN222" t="str">
        <f t="shared" si="563"/>
        <v>0</v>
      </c>
    </row>
    <row r="223" spans="1:144" ht="39.950000000000003" customHeight="1" x14ac:dyDescent="0.25">
      <c r="A223" t="s">
        <v>356</v>
      </c>
      <c r="C223" t="str">
        <f t="shared" ref="C223:C286" si="564">IF(ISNUMBER(SEARCH("Kecenderungan ekshibisionis, merasa mampu diterima secara sosial, ketergantungan sosial",B223)),"1","0")</f>
        <v>0</v>
      </c>
      <c r="D223" t="str">
        <f t="shared" si="426"/>
        <v>0</v>
      </c>
      <c r="E223" t="str">
        <f t="shared" si="427"/>
        <v>0</v>
      </c>
      <c r="F223" t="str">
        <f t="shared" si="428"/>
        <v>0</v>
      </c>
      <c r="G223" t="str">
        <f t="shared" si="429"/>
        <v>0</v>
      </c>
      <c r="H223" t="str">
        <f t="shared" si="430"/>
        <v>0</v>
      </c>
      <c r="I223" t="str">
        <f t="shared" si="431"/>
        <v>0</v>
      </c>
      <c r="J223" t="str">
        <f t="shared" si="432"/>
        <v>0</v>
      </c>
      <c r="K223" t="str">
        <f t="shared" si="433"/>
        <v>0</v>
      </c>
      <c r="L223" t="str">
        <f t="shared" si="434"/>
        <v>0</v>
      </c>
      <c r="M223" t="str">
        <f t="shared" si="435"/>
        <v>0</v>
      </c>
      <c r="N223" t="str">
        <f t="shared" si="436"/>
        <v>0</v>
      </c>
      <c r="O223" t="str">
        <f t="shared" si="437"/>
        <v>0</v>
      </c>
      <c r="P223" t="str">
        <f t="shared" si="438"/>
        <v>0</v>
      </c>
      <c r="Q223" t="str">
        <f t="shared" si="439"/>
        <v>0</v>
      </c>
      <c r="R223" t="str">
        <f t="shared" si="440"/>
        <v>0</v>
      </c>
      <c r="S223" t="str">
        <f t="shared" si="441"/>
        <v>0</v>
      </c>
      <c r="T223" t="str">
        <f t="shared" si="442"/>
        <v>0</v>
      </c>
      <c r="U223" t="str">
        <f t="shared" si="443"/>
        <v>0</v>
      </c>
      <c r="V223" t="str">
        <f t="shared" si="444"/>
        <v>0</v>
      </c>
      <c r="W223" t="str">
        <f t="shared" si="445"/>
        <v>0</v>
      </c>
      <c r="X223" t="str">
        <f t="shared" si="446"/>
        <v>0</v>
      </c>
      <c r="Y223" t="str">
        <f t="shared" si="447"/>
        <v>0</v>
      </c>
      <c r="Z223" t="str">
        <f t="shared" si="448"/>
        <v>0</v>
      </c>
      <c r="AA223" t="str">
        <f t="shared" si="449"/>
        <v>0</v>
      </c>
      <c r="AB223" t="str">
        <f t="shared" si="450"/>
        <v>0</v>
      </c>
      <c r="AC223" t="str">
        <f t="shared" si="451"/>
        <v>0</v>
      </c>
      <c r="AD223" t="str">
        <f t="shared" si="452"/>
        <v>0</v>
      </c>
      <c r="AE223" t="str">
        <f t="shared" si="453"/>
        <v>0</v>
      </c>
      <c r="AF223" t="str">
        <f t="shared" si="454"/>
        <v>0</v>
      </c>
      <c r="AG223" t="str">
        <f t="shared" si="455"/>
        <v>0</v>
      </c>
      <c r="AH223" t="str">
        <f t="shared" si="456"/>
        <v>0</v>
      </c>
      <c r="AI223" t="str">
        <f t="shared" si="457"/>
        <v>0</v>
      </c>
      <c r="AJ223" t="str">
        <f t="shared" si="458"/>
        <v>0</v>
      </c>
      <c r="AK223" t="str">
        <f t="shared" si="459"/>
        <v>0</v>
      </c>
      <c r="AL223" t="str">
        <f t="shared" si="460"/>
        <v>0</v>
      </c>
      <c r="AM223" t="str">
        <f t="shared" si="461"/>
        <v>0</v>
      </c>
      <c r="AN223" t="str">
        <f t="shared" si="462"/>
        <v>0</v>
      </c>
      <c r="AO223" t="str">
        <f t="shared" si="463"/>
        <v>0</v>
      </c>
      <c r="AP223" t="str">
        <f t="shared" si="464"/>
        <v>0</v>
      </c>
      <c r="AQ223" t="str">
        <f t="shared" si="465"/>
        <v>0</v>
      </c>
      <c r="AR223" t="str">
        <f t="shared" si="466"/>
        <v>0</v>
      </c>
      <c r="AS223" t="str">
        <f t="shared" si="467"/>
        <v>0</v>
      </c>
      <c r="AT223" t="str">
        <f t="shared" si="468"/>
        <v>0</v>
      </c>
      <c r="AU223" t="str">
        <f t="shared" si="469"/>
        <v>0</v>
      </c>
      <c r="AV223" t="str">
        <f t="shared" si="470"/>
        <v>0</v>
      </c>
      <c r="AW223" t="str">
        <f t="shared" si="471"/>
        <v>0</v>
      </c>
      <c r="AX223" t="str">
        <f t="shared" si="472"/>
        <v>0</v>
      </c>
      <c r="AY223" t="str">
        <f t="shared" si="473"/>
        <v>0</v>
      </c>
      <c r="AZ223" t="str">
        <f t="shared" si="474"/>
        <v>0</v>
      </c>
      <c r="BA223" t="str">
        <f t="shared" si="475"/>
        <v>0</v>
      </c>
      <c r="BB223" t="str">
        <f t="shared" si="476"/>
        <v>0</v>
      </c>
      <c r="BC223" t="str">
        <f t="shared" si="477"/>
        <v>0</v>
      </c>
      <c r="BD223" t="str">
        <f t="shared" si="478"/>
        <v>0</v>
      </c>
      <c r="BE223" t="str">
        <f t="shared" si="479"/>
        <v>0</v>
      </c>
      <c r="BF223" t="str">
        <f t="shared" si="480"/>
        <v>0</v>
      </c>
      <c r="BG223" t="str">
        <f t="shared" si="481"/>
        <v>0</v>
      </c>
      <c r="BH223" t="str">
        <f t="shared" si="482"/>
        <v>0</v>
      </c>
      <c r="BI223" t="str">
        <f t="shared" si="483"/>
        <v>0</v>
      </c>
      <c r="BJ223" t="str">
        <f t="shared" si="484"/>
        <v>0</v>
      </c>
      <c r="BK223" t="str">
        <f t="shared" si="485"/>
        <v>0</v>
      </c>
      <c r="BL223" t="str">
        <f t="shared" si="486"/>
        <v>0</v>
      </c>
      <c r="BM223" t="str">
        <f t="shared" si="487"/>
        <v>0</v>
      </c>
      <c r="BN223" t="str">
        <f t="shared" si="488"/>
        <v>0</v>
      </c>
      <c r="BO223" t="str">
        <f t="shared" si="489"/>
        <v>0</v>
      </c>
      <c r="BP223" t="str">
        <f t="shared" si="490"/>
        <v>0</v>
      </c>
      <c r="BQ223" t="str">
        <f t="shared" si="491"/>
        <v>0</v>
      </c>
      <c r="BR223" t="str">
        <f t="shared" si="492"/>
        <v>0</v>
      </c>
      <c r="BS223" t="str">
        <f t="shared" si="493"/>
        <v>0</v>
      </c>
      <c r="BT223" t="str">
        <f t="shared" si="494"/>
        <v>0</v>
      </c>
      <c r="BU223" t="str">
        <f t="shared" si="495"/>
        <v>0</v>
      </c>
      <c r="BV223" t="str">
        <f t="shared" si="496"/>
        <v>0</v>
      </c>
      <c r="BW223" t="str">
        <f t="shared" si="497"/>
        <v>0</v>
      </c>
      <c r="BX223" t="str">
        <f t="shared" si="424"/>
        <v>0</v>
      </c>
      <c r="BY223" t="str">
        <f t="shared" si="498"/>
        <v>0</v>
      </c>
      <c r="BZ223" t="str">
        <f t="shared" si="499"/>
        <v>0</v>
      </c>
      <c r="CA223" t="str">
        <f t="shared" si="500"/>
        <v>0</v>
      </c>
      <c r="CB223" t="str">
        <f t="shared" si="501"/>
        <v>0</v>
      </c>
      <c r="CC223" t="str">
        <f t="shared" si="502"/>
        <v>0</v>
      </c>
      <c r="CD223" t="str">
        <f t="shared" si="503"/>
        <v>0</v>
      </c>
      <c r="CE223" t="str">
        <f t="shared" si="504"/>
        <v>0</v>
      </c>
      <c r="CF223" t="str">
        <f t="shared" si="505"/>
        <v>0</v>
      </c>
      <c r="CG223" t="str">
        <f t="shared" si="506"/>
        <v>0</v>
      </c>
      <c r="CH223" t="str">
        <f t="shared" si="507"/>
        <v>0</v>
      </c>
      <c r="CI223" t="str">
        <f t="shared" si="508"/>
        <v>0</v>
      </c>
      <c r="CJ223" t="str">
        <f t="shared" si="509"/>
        <v>0</v>
      </c>
      <c r="CK223" t="str">
        <f t="shared" si="510"/>
        <v>0</v>
      </c>
      <c r="CL223" t="str">
        <f t="shared" si="511"/>
        <v>0</v>
      </c>
      <c r="CM223" t="str">
        <f t="shared" si="512"/>
        <v>0</v>
      </c>
      <c r="CN223" t="str">
        <f t="shared" si="513"/>
        <v>0</v>
      </c>
      <c r="CO223" t="str">
        <f t="shared" si="514"/>
        <v>0</v>
      </c>
      <c r="CP223" t="str">
        <f t="shared" si="515"/>
        <v>0</v>
      </c>
      <c r="CQ223" t="str">
        <f t="shared" si="516"/>
        <v>0</v>
      </c>
      <c r="CR223" t="str">
        <f t="shared" si="517"/>
        <v>0</v>
      </c>
      <c r="CS223" t="str">
        <f t="shared" si="518"/>
        <v>0</v>
      </c>
      <c r="CT223" t="str">
        <f t="shared" si="519"/>
        <v>0</v>
      </c>
      <c r="CU223" t="str">
        <f t="shared" si="520"/>
        <v>0</v>
      </c>
      <c r="CV223" t="str">
        <f t="shared" si="521"/>
        <v>0</v>
      </c>
      <c r="CW223" t="str">
        <f t="shared" si="522"/>
        <v>0</v>
      </c>
      <c r="CX223" t="str">
        <f t="shared" si="523"/>
        <v>0</v>
      </c>
      <c r="CY223" t="str">
        <f t="shared" si="524"/>
        <v>0</v>
      </c>
      <c r="CZ223" t="str">
        <f t="shared" si="525"/>
        <v>0</v>
      </c>
      <c r="DA223" t="str">
        <f t="shared" si="425"/>
        <v>0</v>
      </c>
      <c r="DB223" t="str">
        <f t="shared" si="526"/>
        <v>0</v>
      </c>
      <c r="DC223" t="str">
        <f t="shared" si="527"/>
        <v>0</v>
      </c>
      <c r="DD223" t="str">
        <f t="shared" si="528"/>
        <v>0</v>
      </c>
      <c r="DE223" t="str">
        <f t="shared" si="529"/>
        <v>0</v>
      </c>
      <c r="DF223" t="str">
        <f t="shared" si="530"/>
        <v>0</v>
      </c>
      <c r="DG223" t="str">
        <f t="shared" si="531"/>
        <v>0</v>
      </c>
      <c r="DH223" t="str">
        <f>IF(ISNUMBER(SEARCH("menghindari dorongan fisik,",B223)),"1","0")</f>
        <v>0</v>
      </c>
      <c r="DI223" t="str">
        <f t="shared" si="532"/>
        <v>0</v>
      </c>
      <c r="DJ223" t="str">
        <f t="shared" si="533"/>
        <v>0</v>
      </c>
      <c r="DK223" t="str">
        <f t="shared" si="534"/>
        <v>0</v>
      </c>
      <c r="DL223" t="str">
        <f t="shared" si="535"/>
        <v>0</v>
      </c>
      <c r="DM223" t="str">
        <f t="shared" si="536"/>
        <v>0</v>
      </c>
      <c r="DN223" t="str">
        <f t="shared" si="537"/>
        <v>0</v>
      </c>
      <c r="DO223" t="str">
        <f t="shared" si="538"/>
        <v>0</v>
      </c>
      <c r="DP223" t="str">
        <f t="shared" si="539"/>
        <v>0</v>
      </c>
      <c r="DQ223" t="str">
        <f t="shared" si="540"/>
        <v>0</v>
      </c>
      <c r="DR223" t="str">
        <f t="shared" si="541"/>
        <v>0</v>
      </c>
      <c r="DS223" t="str">
        <f t="shared" si="542"/>
        <v>0</v>
      </c>
      <c r="DT223" t="str">
        <f t="shared" si="543"/>
        <v>0</v>
      </c>
      <c r="DU223" t="str">
        <f t="shared" si="544"/>
        <v>0</v>
      </c>
      <c r="DV223" t="str">
        <f t="shared" si="545"/>
        <v>0</v>
      </c>
      <c r="DW223" t="str">
        <f t="shared" si="546"/>
        <v>0</v>
      </c>
      <c r="DX223" t="str">
        <f t="shared" si="547"/>
        <v>0</v>
      </c>
      <c r="DY223" t="str">
        <f t="shared" si="548"/>
        <v>0</v>
      </c>
      <c r="DZ223" t="str">
        <f t="shared" si="549"/>
        <v>0</v>
      </c>
      <c r="EA223" t="str">
        <f t="shared" si="550"/>
        <v>0</v>
      </c>
      <c r="EB223" t="str">
        <f t="shared" si="551"/>
        <v>0</v>
      </c>
      <c r="EC223" t="str">
        <f t="shared" si="552"/>
        <v>0</v>
      </c>
      <c r="ED223" t="str">
        <f t="shared" si="553"/>
        <v>0</v>
      </c>
      <c r="EE223" t="str">
        <f t="shared" si="554"/>
        <v>0</v>
      </c>
      <c r="EF223" t="str">
        <f t="shared" si="555"/>
        <v>0</v>
      </c>
      <c r="EG223" t="str">
        <f t="shared" si="556"/>
        <v>0</v>
      </c>
      <c r="EH223" t="str">
        <f t="shared" si="557"/>
        <v>0</v>
      </c>
      <c r="EI223" t="str">
        <f t="shared" si="558"/>
        <v>0</v>
      </c>
      <c r="EJ223" t="str">
        <f t="shared" si="559"/>
        <v>0</v>
      </c>
      <c r="EK223" t="str">
        <f t="shared" si="560"/>
        <v>0</v>
      </c>
      <c r="EL223" t="str">
        <f t="shared" si="561"/>
        <v>0</v>
      </c>
      <c r="EM223" t="str">
        <f t="shared" si="562"/>
        <v>0</v>
      </c>
      <c r="EN223" t="str">
        <f t="shared" si="563"/>
        <v>0</v>
      </c>
    </row>
    <row r="224" spans="1:144" ht="39.950000000000003" customHeight="1" x14ac:dyDescent="0.25">
      <c r="A224" t="s">
        <v>357</v>
      </c>
      <c r="C224" t="str">
        <f t="shared" si="564"/>
        <v>0</v>
      </c>
      <c r="D224" t="str">
        <f t="shared" si="426"/>
        <v>0</v>
      </c>
      <c r="E224" t="str">
        <f t="shared" si="427"/>
        <v>0</v>
      </c>
      <c r="F224" t="str">
        <f t="shared" si="428"/>
        <v>0</v>
      </c>
      <c r="G224" t="str">
        <f t="shared" si="429"/>
        <v>0</v>
      </c>
      <c r="H224" t="str">
        <f t="shared" si="430"/>
        <v>0</v>
      </c>
      <c r="I224" t="str">
        <f t="shared" si="431"/>
        <v>0</v>
      </c>
      <c r="J224" t="str">
        <f t="shared" si="432"/>
        <v>0</v>
      </c>
      <c r="K224" t="str">
        <f t="shared" si="433"/>
        <v>0</v>
      </c>
      <c r="L224" t="str">
        <f t="shared" si="434"/>
        <v>0</v>
      </c>
      <c r="M224" t="str">
        <f t="shared" si="435"/>
        <v>0</v>
      </c>
      <c r="N224" t="str">
        <f t="shared" si="436"/>
        <v>0</v>
      </c>
      <c r="O224" t="str">
        <f t="shared" si="437"/>
        <v>0</v>
      </c>
      <c r="P224" t="str">
        <f t="shared" si="438"/>
        <v>0</v>
      </c>
      <c r="Q224" t="str">
        <f t="shared" si="439"/>
        <v>0</v>
      </c>
      <c r="R224" t="str">
        <f t="shared" si="440"/>
        <v>0</v>
      </c>
      <c r="S224" t="str">
        <f t="shared" si="441"/>
        <v>0</v>
      </c>
      <c r="T224" t="str">
        <f t="shared" si="442"/>
        <v>0</v>
      </c>
      <c r="U224" t="str">
        <f t="shared" si="443"/>
        <v>0</v>
      </c>
      <c r="V224" t="str">
        <f t="shared" si="444"/>
        <v>0</v>
      </c>
      <c r="W224" t="str">
        <f t="shared" si="445"/>
        <v>0</v>
      </c>
      <c r="X224" t="str">
        <f t="shared" si="446"/>
        <v>0</v>
      </c>
      <c r="Y224" t="str">
        <f t="shared" si="447"/>
        <v>0</v>
      </c>
      <c r="Z224" t="str">
        <f t="shared" si="448"/>
        <v>0</v>
      </c>
      <c r="AA224" t="str">
        <f t="shared" si="449"/>
        <v>0</v>
      </c>
      <c r="AB224" t="str">
        <f t="shared" si="450"/>
        <v>0</v>
      </c>
      <c r="AC224" t="str">
        <f t="shared" si="451"/>
        <v>0</v>
      </c>
      <c r="AD224" t="str">
        <f t="shared" si="452"/>
        <v>0</v>
      </c>
      <c r="AE224" t="str">
        <f t="shared" si="453"/>
        <v>0</v>
      </c>
      <c r="AF224" t="str">
        <f t="shared" si="454"/>
        <v>0</v>
      </c>
      <c r="AG224" t="str">
        <f t="shared" si="455"/>
        <v>0</v>
      </c>
      <c r="AH224" t="str">
        <f t="shared" si="456"/>
        <v>0</v>
      </c>
      <c r="AI224" t="str">
        <f t="shared" si="457"/>
        <v>0</v>
      </c>
      <c r="AJ224" t="str">
        <f t="shared" si="458"/>
        <v>0</v>
      </c>
      <c r="AK224" t="str">
        <f t="shared" si="459"/>
        <v>0</v>
      </c>
      <c r="AL224" t="str">
        <f t="shared" si="460"/>
        <v>0</v>
      </c>
      <c r="AM224" t="str">
        <f t="shared" si="461"/>
        <v>0</v>
      </c>
      <c r="AN224" t="str">
        <f t="shared" si="462"/>
        <v>0</v>
      </c>
      <c r="AO224" t="str">
        <f t="shared" si="463"/>
        <v>0</v>
      </c>
      <c r="AP224" t="str">
        <f t="shared" si="464"/>
        <v>0</v>
      </c>
      <c r="AQ224" t="str">
        <f t="shared" si="465"/>
        <v>0</v>
      </c>
      <c r="AR224" t="str">
        <f t="shared" si="466"/>
        <v>0</v>
      </c>
      <c r="AS224" t="str">
        <f t="shared" si="467"/>
        <v>0</v>
      </c>
      <c r="AT224" t="str">
        <f t="shared" si="468"/>
        <v>0</v>
      </c>
      <c r="AU224" t="str">
        <f t="shared" si="469"/>
        <v>0</v>
      </c>
      <c r="AV224" t="str">
        <f t="shared" si="470"/>
        <v>0</v>
      </c>
      <c r="AW224" t="str">
        <f t="shared" si="471"/>
        <v>0</v>
      </c>
      <c r="AX224" t="str">
        <f t="shared" si="472"/>
        <v>0</v>
      </c>
      <c r="AY224" t="str">
        <f t="shared" si="473"/>
        <v>0</v>
      </c>
      <c r="AZ224" t="str">
        <f t="shared" si="474"/>
        <v>0</v>
      </c>
      <c r="BA224" t="str">
        <f t="shared" si="475"/>
        <v>0</v>
      </c>
      <c r="BB224" t="str">
        <f t="shared" si="476"/>
        <v>0</v>
      </c>
      <c r="BC224" t="str">
        <f t="shared" si="477"/>
        <v>0</v>
      </c>
      <c r="BD224" t="str">
        <f t="shared" si="478"/>
        <v>0</v>
      </c>
      <c r="BE224" t="str">
        <f t="shared" si="479"/>
        <v>0</v>
      </c>
      <c r="BF224" t="str">
        <f t="shared" si="480"/>
        <v>0</v>
      </c>
      <c r="BG224" t="str">
        <f t="shared" si="481"/>
        <v>0</v>
      </c>
      <c r="BH224" t="str">
        <f t="shared" si="482"/>
        <v>0</v>
      </c>
      <c r="BI224" t="str">
        <f t="shared" si="483"/>
        <v>0</v>
      </c>
      <c r="BJ224" t="str">
        <f t="shared" si="484"/>
        <v>0</v>
      </c>
      <c r="BK224" t="str">
        <f t="shared" si="485"/>
        <v>0</v>
      </c>
      <c r="BL224" t="str">
        <f t="shared" si="486"/>
        <v>0</v>
      </c>
      <c r="BM224" t="str">
        <f t="shared" si="487"/>
        <v>0</v>
      </c>
      <c r="BN224" t="str">
        <f t="shared" si="488"/>
        <v>0</v>
      </c>
      <c r="BO224" t="str">
        <f t="shared" si="489"/>
        <v>0</v>
      </c>
      <c r="BP224" t="str">
        <f t="shared" si="490"/>
        <v>0</v>
      </c>
      <c r="BQ224" t="str">
        <f t="shared" si="491"/>
        <v>0</v>
      </c>
      <c r="BR224" t="str">
        <f t="shared" si="492"/>
        <v>0</v>
      </c>
      <c r="BS224" t="str">
        <f t="shared" si="493"/>
        <v>0</v>
      </c>
      <c r="BT224" t="str">
        <f t="shared" si="494"/>
        <v>0</v>
      </c>
      <c r="BU224" t="str">
        <f t="shared" si="495"/>
        <v>0</v>
      </c>
      <c r="BV224" t="str">
        <f t="shared" si="496"/>
        <v>0</v>
      </c>
      <c r="BW224" t="str">
        <f t="shared" si="497"/>
        <v>0</v>
      </c>
      <c r="BX224" t="str">
        <f t="shared" si="424"/>
        <v>0</v>
      </c>
      <c r="BY224" t="str">
        <f t="shared" si="498"/>
        <v>0</v>
      </c>
      <c r="BZ224" t="str">
        <f t="shared" si="499"/>
        <v>0</v>
      </c>
      <c r="CA224" t="str">
        <f t="shared" si="500"/>
        <v>0</v>
      </c>
      <c r="CB224" t="str">
        <f t="shared" si="501"/>
        <v>0</v>
      </c>
      <c r="CC224" t="str">
        <f t="shared" si="502"/>
        <v>0</v>
      </c>
      <c r="CD224" t="str">
        <f t="shared" si="503"/>
        <v>0</v>
      </c>
      <c r="CE224" t="str">
        <f t="shared" si="504"/>
        <v>0</v>
      </c>
      <c r="CF224" t="str">
        <f t="shared" si="505"/>
        <v>0</v>
      </c>
      <c r="CG224" t="str">
        <f t="shared" si="506"/>
        <v>0</v>
      </c>
      <c r="CH224" t="str">
        <f t="shared" si="507"/>
        <v>0</v>
      </c>
      <c r="CI224" t="str">
        <f t="shared" si="508"/>
        <v>0</v>
      </c>
      <c r="CJ224" t="str">
        <f t="shared" si="509"/>
        <v>0</v>
      </c>
      <c r="CK224" t="str">
        <f t="shared" si="510"/>
        <v>0</v>
      </c>
      <c r="CL224" t="str">
        <f t="shared" si="511"/>
        <v>0</v>
      </c>
      <c r="CM224" t="str">
        <f t="shared" si="512"/>
        <v>0</v>
      </c>
      <c r="CN224" t="str">
        <f t="shared" si="513"/>
        <v>0</v>
      </c>
      <c r="CO224" t="str">
        <f t="shared" si="514"/>
        <v>0</v>
      </c>
      <c r="CP224" t="str">
        <f t="shared" si="515"/>
        <v>0</v>
      </c>
      <c r="CQ224" t="str">
        <f t="shared" si="516"/>
        <v>0</v>
      </c>
      <c r="CR224" t="str">
        <f t="shared" si="517"/>
        <v>0</v>
      </c>
      <c r="CS224" t="str">
        <f t="shared" si="518"/>
        <v>0</v>
      </c>
      <c r="CT224" t="str">
        <f t="shared" si="519"/>
        <v>0</v>
      </c>
      <c r="CU224" t="str">
        <f t="shared" si="520"/>
        <v>0</v>
      </c>
      <c r="CV224" t="str">
        <f t="shared" si="521"/>
        <v>0</v>
      </c>
      <c r="CW224" t="str">
        <f t="shared" si="522"/>
        <v>0</v>
      </c>
      <c r="CX224" t="str">
        <f t="shared" si="523"/>
        <v>0</v>
      </c>
      <c r="CY224" t="str">
        <f t="shared" si="524"/>
        <v>0</v>
      </c>
      <c r="CZ224" t="str">
        <f t="shared" si="525"/>
        <v>0</v>
      </c>
      <c r="DA224" t="str">
        <f t="shared" si="425"/>
        <v>0</v>
      </c>
      <c r="DB224" t="str">
        <f t="shared" si="526"/>
        <v>0</v>
      </c>
      <c r="DC224" t="str">
        <f t="shared" si="527"/>
        <v>0</v>
      </c>
      <c r="DD224" t="str">
        <f t="shared" si="528"/>
        <v>0</v>
      </c>
      <c r="DE224" t="str">
        <f t="shared" si="529"/>
        <v>0</v>
      </c>
      <c r="DF224" t="str">
        <f t="shared" si="530"/>
        <v>0</v>
      </c>
      <c r="DG224" t="str">
        <f t="shared" si="531"/>
        <v>0</v>
      </c>
      <c r="DH224" t="str">
        <f>IF(ISNUMBER(SEARCH("menghindari dorongan fisik,",B224)),"1","0")</f>
        <v>0</v>
      </c>
      <c r="DI224" t="str">
        <f t="shared" si="532"/>
        <v>0</v>
      </c>
      <c r="DJ224" t="str">
        <f t="shared" si="533"/>
        <v>0</v>
      </c>
      <c r="DK224" t="str">
        <f t="shared" si="534"/>
        <v>0</v>
      </c>
      <c r="DL224" t="str">
        <f t="shared" si="535"/>
        <v>0</v>
      </c>
      <c r="DM224" t="str">
        <f t="shared" si="536"/>
        <v>0</v>
      </c>
      <c r="DN224" t="str">
        <f t="shared" si="537"/>
        <v>0</v>
      </c>
      <c r="DO224" t="str">
        <f t="shared" si="538"/>
        <v>0</v>
      </c>
      <c r="DP224" t="str">
        <f t="shared" si="539"/>
        <v>0</v>
      </c>
      <c r="DQ224" t="str">
        <f t="shared" si="540"/>
        <v>0</v>
      </c>
      <c r="DR224" t="str">
        <f t="shared" si="541"/>
        <v>0</v>
      </c>
      <c r="DS224" t="str">
        <f t="shared" si="542"/>
        <v>0</v>
      </c>
      <c r="DT224" t="str">
        <f t="shared" si="543"/>
        <v>0</v>
      </c>
      <c r="DU224" t="str">
        <f t="shared" si="544"/>
        <v>0</v>
      </c>
      <c r="DV224" t="str">
        <f t="shared" si="545"/>
        <v>0</v>
      </c>
      <c r="DW224" t="str">
        <f t="shared" si="546"/>
        <v>0</v>
      </c>
      <c r="DX224" t="str">
        <f t="shared" si="547"/>
        <v>0</v>
      </c>
      <c r="DY224" t="str">
        <f t="shared" si="548"/>
        <v>0</v>
      </c>
      <c r="DZ224" t="str">
        <f t="shared" si="549"/>
        <v>0</v>
      </c>
      <c r="EA224" t="str">
        <f t="shared" si="550"/>
        <v>0</v>
      </c>
      <c r="EB224" t="str">
        <f t="shared" si="551"/>
        <v>0</v>
      </c>
      <c r="EC224" t="str">
        <f t="shared" si="552"/>
        <v>0</v>
      </c>
      <c r="ED224" t="str">
        <f t="shared" si="553"/>
        <v>0</v>
      </c>
      <c r="EE224" t="str">
        <f t="shared" si="554"/>
        <v>0</v>
      </c>
      <c r="EF224" t="str">
        <f t="shared" si="555"/>
        <v>0</v>
      </c>
      <c r="EG224" t="str">
        <f t="shared" si="556"/>
        <v>0</v>
      </c>
      <c r="EH224" t="str">
        <f t="shared" si="557"/>
        <v>0</v>
      </c>
      <c r="EI224" t="str">
        <f t="shared" si="558"/>
        <v>0</v>
      </c>
      <c r="EJ224" t="str">
        <f t="shared" si="559"/>
        <v>0</v>
      </c>
      <c r="EK224" t="str">
        <f t="shared" si="560"/>
        <v>0</v>
      </c>
      <c r="EL224" t="str">
        <f t="shared" si="561"/>
        <v>0</v>
      </c>
      <c r="EM224" t="str">
        <f t="shared" si="562"/>
        <v>0</v>
      </c>
      <c r="EN224" t="str">
        <f t="shared" si="563"/>
        <v>0</v>
      </c>
    </row>
    <row r="225" spans="1:144" ht="39.950000000000003" customHeight="1" x14ac:dyDescent="0.25">
      <c r="A225" t="s">
        <v>358</v>
      </c>
      <c r="C225" t="str">
        <f t="shared" si="564"/>
        <v>0</v>
      </c>
      <c r="D225" t="str">
        <f t="shared" si="426"/>
        <v>0</v>
      </c>
      <c r="E225" t="str">
        <f t="shared" si="427"/>
        <v>0</v>
      </c>
      <c r="F225" t="str">
        <f t="shared" si="428"/>
        <v>0</v>
      </c>
      <c r="G225" t="str">
        <f t="shared" si="429"/>
        <v>0</v>
      </c>
      <c r="H225" t="str">
        <f t="shared" si="430"/>
        <v>0</v>
      </c>
      <c r="I225" t="str">
        <f t="shared" si="431"/>
        <v>0</v>
      </c>
      <c r="J225" t="str">
        <f t="shared" si="432"/>
        <v>0</v>
      </c>
      <c r="K225" t="str">
        <f t="shared" si="433"/>
        <v>0</v>
      </c>
      <c r="L225" t="str">
        <f t="shared" si="434"/>
        <v>0</v>
      </c>
      <c r="M225" t="str">
        <f t="shared" si="435"/>
        <v>0</v>
      </c>
      <c r="N225" t="str">
        <f t="shared" si="436"/>
        <v>0</v>
      </c>
      <c r="O225" t="str">
        <f t="shared" si="437"/>
        <v>0</v>
      </c>
      <c r="P225" t="str">
        <f t="shared" si="438"/>
        <v>0</v>
      </c>
      <c r="Q225" t="str">
        <f t="shared" si="439"/>
        <v>0</v>
      </c>
      <c r="R225" t="str">
        <f t="shared" si="440"/>
        <v>0</v>
      </c>
      <c r="S225" t="str">
        <f t="shared" si="441"/>
        <v>0</v>
      </c>
      <c r="T225" t="str">
        <f t="shared" si="442"/>
        <v>0</v>
      </c>
      <c r="U225" t="str">
        <f t="shared" si="443"/>
        <v>0</v>
      </c>
      <c r="V225" t="str">
        <f t="shared" si="444"/>
        <v>0</v>
      </c>
      <c r="W225" t="str">
        <f t="shared" si="445"/>
        <v>0</v>
      </c>
      <c r="X225" t="str">
        <f t="shared" si="446"/>
        <v>0</v>
      </c>
      <c r="Y225" t="str">
        <f t="shared" si="447"/>
        <v>0</v>
      </c>
      <c r="Z225" t="str">
        <f t="shared" si="448"/>
        <v>0</v>
      </c>
      <c r="AA225" t="str">
        <f t="shared" si="449"/>
        <v>0</v>
      </c>
      <c r="AB225" t="str">
        <f t="shared" si="450"/>
        <v>0</v>
      </c>
      <c r="AC225" t="str">
        <f t="shared" si="451"/>
        <v>0</v>
      </c>
      <c r="AD225" t="str">
        <f t="shared" si="452"/>
        <v>0</v>
      </c>
      <c r="AE225" t="str">
        <f t="shared" si="453"/>
        <v>0</v>
      </c>
      <c r="AF225" t="str">
        <f t="shared" si="454"/>
        <v>0</v>
      </c>
      <c r="AG225" t="str">
        <f t="shared" si="455"/>
        <v>0</v>
      </c>
      <c r="AH225" t="str">
        <f t="shared" si="456"/>
        <v>0</v>
      </c>
      <c r="AI225" t="str">
        <f t="shared" si="457"/>
        <v>0</v>
      </c>
      <c r="AJ225" t="str">
        <f t="shared" si="458"/>
        <v>0</v>
      </c>
      <c r="AK225" t="str">
        <f t="shared" si="459"/>
        <v>0</v>
      </c>
      <c r="AL225" t="str">
        <f t="shared" si="460"/>
        <v>0</v>
      </c>
      <c r="AM225" t="str">
        <f t="shared" si="461"/>
        <v>0</v>
      </c>
      <c r="AN225" t="str">
        <f t="shared" si="462"/>
        <v>0</v>
      </c>
      <c r="AO225" t="str">
        <f t="shared" si="463"/>
        <v>0</v>
      </c>
      <c r="AP225" t="str">
        <f t="shared" si="464"/>
        <v>0</v>
      </c>
      <c r="AQ225" t="str">
        <f t="shared" si="465"/>
        <v>0</v>
      </c>
      <c r="AR225" t="str">
        <f t="shared" si="466"/>
        <v>0</v>
      </c>
      <c r="AS225" t="str">
        <f t="shared" si="467"/>
        <v>0</v>
      </c>
      <c r="AT225" t="str">
        <f t="shared" si="468"/>
        <v>0</v>
      </c>
      <c r="AU225" t="str">
        <f t="shared" si="469"/>
        <v>0</v>
      </c>
      <c r="AV225" t="str">
        <f t="shared" si="470"/>
        <v>0</v>
      </c>
      <c r="AW225" t="str">
        <f t="shared" si="471"/>
        <v>0</v>
      </c>
      <c r="AX225" t="str">
        <f t="shared" si="472"/>
        <v>0</v>
      </c>
      <c r="AY225" t="str">
        <f t="shared" si="473"/>
        <v>0</v>
      </c>
      <c r="AZ225" t="str">
        <f t="shared" si="474"/>
        <v>0</v>
      </c>
      <c r="BA225" t="str">
        <f t="shared" si="475"/>
        <v>0</v>
      </c>
      <c r="BB225" t="str">
        <f t="shared" si="476"/>
        <v>0</v>
      </c>
      <c r="BC225" t="str">
        <f t="shared" si="477"/>
        <v>0</v>
      </c>
      <c r="BD225" t="str">
        <f t="shared" si="478"/>
        <v>0</v>
      </c>
      <c r="BE225" t="str">
        <f t="shared" si="479"/>
        <v>0</v>
      </c>
      <c r="BF225" t="str">
        <f t="shared" si="480"/>
        <v>0</v>
      </c>
      <c r="BG225" t="str">
        <f t="shared" si="481"/>
        <v>0</v>
      </c>
      <c r="BH225" t="str">
        <f t="shared" si="482"/>
        <v>0</v>
      </c>
      <c r="BI225" t="str">
        <f t="shared" si="483"/>
        <v>0</v>
      </c>
      <c r="BJ225" t="str">
        <f t="shared" si="484"/>
        <v>0</v>
      </c>
      <c r="BK225" t="str">
        <f t="shared" si="485"/>
        <v>0</v>
      </c>
      <c r="BL225" t="str">
        <f t="shared" si="486"/>
        <v>0</v>
      </c>
      <c r="BM225" t="str">
        <f t="shared" si="487"/>
        <v>0</v>
      </c>
      <c r="BN225" t="str">
        <f t="shared" si="488"/>
        <v>0</v>
      </c>
      <c r="BO225" t="str">
        <f t="shared" si="489"/>
        <v>0</v>
      </c>
      <c r="BP225" t="str">
        <f t="shared" si="490"/>
        <v>0</v>
      </c>
      <c r="BQ225" t="str">
        <f t="shared" si="491"/>
        <v>0</v>
      </c>
      <c r="BR225" t="str">
        <f t="shared" si="492"/>
        <v>0</v>
      </c>
      <c r="BS225" t="str">
        <f t="shared" si="493"/>
        <v>0</v>
      </c>
      <c r="BT225" t="str">
        <f t="shared" si="494"/>
        <v>0</v>
      </c>
      <c r="BU225" t="str">
        <f t="shared" si="495"/>
        <v>0</v>
      </c>
      <c r="BV225" t="str">
        <f t="shared" si="496"/>
        <v>0</v>
      </c>
      <c r="BW225" t="str">
        <f t="shared" si="497"/>
        <v>0</v>
      </c>
      <c r="BX225" t="str">
        <f t="shared" si="424"/>
        <v>0</v>
      </c>
      <c r="BY225" t="str">
        <f t="shared" si="498"/>
        <v>0</v>
      </c>
      <c r="BZ225" t="str">
        <f t="shared" si="499"/>
        <v>0</v>
      </c>
      <c r="CA225" t="str">
        <f t="shared" si="500"/>
        <v>0</v>
      </c>
      <c r="CB225" t="str">
        <f t="shared" si="501"/>
        <v>0</v>
      </c>
      <c r="CC225" t="str">
        <f t="shared" si="502"/>
        <v>0</v>
      </c>
      <c r="CD225" t="str">
        <f t="shared" si="503"/>
        <v>0</v>
      </c>
      <c r="CE225" t="str">
        <f t="shared" si="504"/>
        <v>0</v>
      </c>
      <c r="CF225" t="str">
        <f t="shared" si="505"/>
        <v>0</v>
      </c>
      <c r="CG225" t="str">
        <f t="shared" si="506"/>
        <v>0</v>
      </c>
      <c r="CH225" t="str">
        <f t="shared" si="507"/>
        <v>0</v>
      </c>
      <c r="CI225" t="str">
        <f t="shared" si="508"/>
        <v>0</v>
      </c>
      <c r="CJ225" t="str">
        <f t="shared" si="509"/>
        <v>0</v>
      </c>
      <c r="CK225" t="str">
        <f t="shared" si="510"/>
        <v>0</v>
      </c>
      <c r="CL225" t="str">
        <f t="shared" si="511"/>
        <v>0</v>
      </c>
      <c r="CM225" t="str">
        <f t="shared" si="512"/>
        <v>0</v>
      </c>
      <c r="CN225" t="str">
        <f t="shared" si="513"/>
        <v>0</v>
      </c>
      <c r="CO225" t="str">
        <f t="shared" si="514"/>
        <v>0</v>
      </c>
      <c r="CP225" t="str">
        <f t="shared" si="515"/>
        <v>0</v>
      </c>
      <c r="CQ225" t="str">
        <f t="shared" si="516"/>
        <v>0</v>
      </c>
      <c r="CR225" t="str">
        <f t="shared" si="517"/>
        <v>0</v>
      </c>
      <c r="CS225" t="str">
        <f t="shared" si="518"/>
        <v>0</v>
      </c>
      <c r="CT225" t="str">
        <f t="shared" si="519"/>
        <v>0</v>
      </c>
      <c r="CU225" t="str">
        <f t="shared" si="520"/>
        <v>0</v>
      </c>
      <c r="CV225" t="str">
        <f t="shared" si="521"/>
        <v>0</v>
      </c>
      <c r="CW225" t="str">
        <f t="shared" si="522"/>
        <v>0</v>
      </c>
      <c r="CX225" t="str">
        <f t="shared" si="523"/>
        <v>0</v>
      </c>
      <c r="CY225" t="str">
        <f t="shared" si="524"/>
        <v>0</v>
      </c>
      <c r="CZ225" t="str">
        <f t="shared" si="525"/>
        <v>0</v>
      </c>
      <c r="DA225" t="str">
        <f t="shared" si="425"/>
        <v>0</v>
      </c>
      <c r="DB225" t="str">
        <f t="shared" si="526"/>
        <v>0</v>
      </c>
      <c r="DC225" t="str">
        <f t="shared" si="527"/>
        <v>0</v>
      </c>
      <c r="DD225" t="str">
        <f t="shared" si="528"/>
        <v>0</v>
      </c>
      <c r="DE225" t="str">
        <f t="shared" si="529"/>
        <v>0</v>
      </c>
      <c r="DF225" t="str">
        <f t="shared" si="530"/>
        <v>0</v>
      </c>
      <c r="DG225" t="str">
        <f t="shared" si="531"/>
        <v>0</v>
      </c>
      <c r="DH225" t="str">
        <f>IF(ISNUMBER(SEARCH("menghindari dorongan fisik,",B225)),"1","0")</f>
        <v>0</v>
      </c>
      <c r="DI225" t="str">
        <f t="shared" si="532"/>
        <v>0</v>
      </c>
      <c r="DJ225" t="str">
        <f t="shared" si="533"/>
        <v>0</v>
      </c>
      <c r="DK225" t="str">
        <f t="shared" si="534"/>
        <v>0</v>
      </c>
      <c r="DL225" t="str">
        <f t="shared" si="535"/>
        <v>0</v>
      </c>
      <c r="DM225" t="str">
        <f t="shared" si="536"/>
        <v>0</v>
      </c>
      <c r="DN225" t="str">
        <f t="shared" si="537"/>
        <v>0</v>
      </c>
      <c r="DO225" t="str">
        <f t="shared" si="538"/>
        <v>0</v>
      </c>
      <c r="DP225" t="str">
        <f t="shared" si="539"/>
        <v>0</v>
      </c>
      <c r="DQ225" t="str">
        <f t="shared" si="540"/>
        <v>0</v>
      </c>
      <c r="DR225" t="str">
        <f t="shared" si="541"/>
        <v>0</v>
      </c>
      <c r="DS225" t="str">
        <f t="shared" si="542"/>
        <v>0</v>
      </c>
      <c r="DT225" t="str">
        <f t="shared" si="543"/>
        <v>0</v>
      </c>
      <c r="DU225" t="str">
        <f t="shared" si="544"/>
        <v>0</v>
      </c>
      <c r="DV225" t="str">
        <f t="shared" si="545"/>
        <v>0</v>
      </c>
      <c r="DW225" t="str">
        <f t="shared" si="546"/>
        <v>0</v>
      </c>
      <c r="DX225" t="str">
        <f t="shared" si="547"/>
        <v>0</v>
      </c>
      <c r="DY225" t="str">
        <f t="shared" si="548"/>
        <v>0</v>
      </c>
      <c r="DZ225" t="str">
        <f t="shared" si="549"/>
        <v>0</v>
      </c>
      <c r="EA225" t="str">
        <f t="shared" si="550"/>
        <v>0</v>
      </c>
      <c r="EB225" t="str">
        <f t="shared" si="551"/>
        <v>0</v>
      </c>
      <c r="EC225" t="str">
        <f t="shared" si="552"/>
        <v>0</v>
      </c>
      <c r="ED225" t="str">
        <f t="shared" si="553"/>
        <v>0</v>
      </c>
      <c r="EE225" t="str">
        <f t="shared" si="554"/>
        <v>0</v>
      </c>
      <c r="EF225" t="str">
        <f t="shared" si="555"/>
        <v>0</v>
      </c>
      <c r="EG225" t="str">
        <f t="shared" si="556"/>
        <v>0</v>
      </c>
      <c r="EH225" t="str">
        <f t="shared" si="557"/>
        <v>0</v>
      </c>
      <c r="EI225" t="str">
        <f t="shared" si="558"/>
        <v>0</v>
      </c>
      <c r="EJ225" t="str">
        <f t="shared" si="559"/>
        <v>0</v>
      </c>
      <c r="EK225" t="str">
        <f t="shared" si="560"/>
        <v>0</v>
      </c>
      <c r="EL225" t="str">
        <f t="shared" si="561"/>
        <v>0</v>
      </c>
      <c r="EM225" t="str">
        <f t="shared" si="562"/>
        <v>0</v>
      </c>
      <c r="EN225" t="str">
        <f t="shared" si="563"/>
        <v>0</v>
      </c>
    </row>
    <row r="226" spans="1:144" ht="39.950000000000003" customHeight="1" x14ac:dyDescent="0.25">
      <c r="A226" t="s">
        <v>359</v>
      </c>
      <c r="C226" t="str">
        <f t="shared" si="564"/>
        <v>0</v>
      </c>
      <c r="D226" t="str">
        <f t="shared" si="426"/>
        <v>0</v>
      </c>
      <c r="E226" t="str">
        <f t="shared" si="427"/>
        <v>0</v>
      </c>
      <c r="F226" t="str">
        <f t="shared" si="428"/>
        <v>0</v>
      </c>
      <c r="G226" t="str">
        <f t="shared" si="429"/>
        <v>0</v>
      </c>
      <c r="H226" t="str">
        <f t="shared" si="430"/>
        <v>0</v>
      </c>
      <c r="I226" t="str">
        <f t="shared" si="431"/>
        <v>0</v>
      </c>
      <c r="J226" t="str">
        <f t="shared" si="432"/>
        <v>0</v>
      </c>
      <c r="K226" t="str">
        <f t="shared" si="433"/>
        <v>0</v>
      </c>
      <c r="L226" t="str">
        <f t="shared" si="434"/>
        <v>0</v>
      </c>
      <c r="M226" t="str">
        <f t="shared" si="435"/>
        <v>0</v>
      </c>
      <c r="N226" t="str">
        <f t="shared" si="436"/>
        <v>0</v>
      </c>
      <c r="O226" t="str">
        <f t="shared" si="437"/>
        <v>0</v>
      </c>
      <c r="P226" t="str">
        <f t="shared" si="438"/>
        <v>0</v>
      </c>
      <c r="Q226" t="str">
        <f t="shared" si="439"/>
        <v>0</v>
      </c>
      <c r="R226" t="str">
        <f t="shared" si="440"/>
        <v>0</v>
      </c>
      <c r="S226" t="str">
        <f t="shared" si="441"/>
        <v>0</v>
      </c>
      <c r="T226" t="str">
        <f t="shared" si="442"/>
        <v>0</v>
      </c>
      <c r="U226" t="str">
        <f t="shared" si="443"/>
        <v>0</v>
      </c>
      <c r="V226" t="str">
        <f t="shared" si="444"/>
        <v>0</v>
      </c>
      <c r="W226" t="str">
        <f t="shared" si="445"/>
        <v>0</v>
      </c>
      <c r="X226" t="str">
        <f t="shared" si="446"/>
        <v>0</v>
      </c>
      <c r="Y226" t="str">
        <f t="shared" si="447"/>
        <v>0</v>
      </c>
      <c r="Z226" t="str">
        <f t="shared" si="448"/>
        <v>0</v>
      </c>
      <c r="AA226" t="str">
        <f t="shared" si="449"/>
        <v>0</v>
      </c>
      <c r="AB226" t="str">
        <f t="shared" si="450"/>
        <v>0</v>
      </c>
      <c r="AC226" t="str">
        <f t="shared" si="451"/>
        <v>0</v>
      </c>
      <c r="AD226" t="str">
        <f t="shared" si="452"/>
        <v>0</v>
      </c>
      <c r="AE226" t="str">
        <f t="shared" si="453"/>
        <v>0</v>
      </c>
      <c r="AF226" t="str">
        <f t="shared" si="454"/>
        <v>0</v>
      </c>
      <c r="AG226" t="str">
        <f t="shared" si="455"/>
        <v>0</v>
      </c>
      <c r="AH226" t="str">
        <f t="shared" si="456"/>
        <v>0</v>
      </c>
      <c r="AI226" t="str">
        <f t="shared" si="457"/>
        <v>0</v>
      </c>
      <c r="AJ226" t="str">
        <f t="shared" si="458"/>
        <v>0</v>
      </c>
      <c r="AK226" t="str">
        <f t="shared" si="459"/>
        <v>0</v>
      </c>
      <c r="AL226" t="str">
        <f t="shared" si="460"/>
        <v>0</v>
      </c>
      <c r="AM226" t="str">
        <f t="shared" si="461"/>
        <v>0</v>
      </c>
      <c r="AN226" t="str">
        <f t="shared" si="462"/>
        <v>0</v>
      </c>
      <c r="AO226" t="str">
        <f t="shared" si="463"/>
        <v>0</v>
      </c>
      <c r="AP226" t="str">
        <f t="shared" si="464"/>
        <v>0</v>
      </c>
      <c r="AQ226" t="str">
        <f t="shared" si="465"/>
        <v>0</v>
      </c>
      <c r="AR226" t="str">
        <f t="shared" si="466"/>
        <v>0</v>
      </c>
      <c r="AS226" t="str">
        <f t="shared" si="467"/>
        <v>0</v>
      </c>
      <c r="AT226" t="str">
        <f t="shared" si="468"/>
        <v>0</v>
      </c>
      <c r="AU226" t="str">
        <f t="shared" si="469"/>
        <v>0</v>
      </c>
      <c r="AV226" t="str">
        <f t="shared" si="470"/>
        <v>0</v>
      </c>
      <c r="AW226" t="str">
        <f t="shared" si="471"/>
        <v>0</v>
      </c>
      <c r="AX226" t="str">
        <f t="shared" si="472"/>
        <v>0</v>
      </c>
      <c r="AY226" t="str">
        <f t="shared" si="473"/>
        <v>0</v>
      </c>
      <c r="AZ226" t="str">
        <f t="shared" si="474"/>
        <v>0</v>
      </c>
      <c r="BA226" t="str">
        <f t="shared" si="475"/>
        <v>0</v>
      </c>
      <c r="BB226" t="str">
        <f t="shared" si="476"/>
        <v>0</v>
      </c>
      <c r="BC226" t="str">
        <f t="shared" si="477"/>
        <v>0</v>
      </c>
      <c r="BD226" t="str">
        <f t="shared" si="478"/>
        <v>0</v>
      </c>
      <c r="BE226" t="str">
        <f t="shared" si="479"/>
        <v>0</v>
      </c>
      <c r="BF226" t="str">
        <f t="shared" si="480"/>
        <v>0</v>
      </c>
      <c r="BG226" t="str">
        <f t="shared" si="481"/>
        <v>0</v>
      </c>
      <c r="BH226" t="str">
        <f t="shared" si="482"/>
        <v>0</v>
      </c>
      <c r="BI226" t="str">
        <f t="shared" si="483"/>
        <v>0</v>
      </c>
      <c r="BJ226" t="str">
        <f t="shared" si="484"/>
        <v>0</v>
      </c>
      <c r="BK226" t="str">
        <f t="shared" si="485"/>
        <v>0</v>
      </c>
      <c r="BL226" t="str">
        <f t="shared" si="486"/>
        <v>0</v>
      </c>
      <c r="BM226" t="str">
        <f t="shared" si="487"/>
        <v>0</v>
      </c>
      <c r="BN226" t="str">
        <f t="shared" si="488"/>
        <v>0</v>
      </c>
      <c r="BO226" t="str">
        <f t="shared" si="489"/>
        <v>0</v>
      </c>
      <c r="BP226" t="str">
        <f t="shared" si="490"/>
        <v>0</v>
      </c>
      <c r="BQ226" t="str">
        <f t="shared" si="491"/>
        <v>0</v>
      </c>
      <c r="BR226" t="str">
        <f t="shared" si="492"/>
        <v>0</v>
      </c>
      <c r="BS226" t="str">
        <f t="shared" si="493"/>
        <v>0</v>
      </c>
      <c r="BT226" t="str">
        <f t="shared" si="494"/>
        <v>0</v>
      </c>
      <c r="BU226" t="str">
        <f t="shared" si="495"/>
        <v>0</v>
      </c>
      <c r="BV226" t="str">
        <f t="shared" si="496"/>
        <v>0</v>
      </c>
      <c r="BW226" t="str">
        <f t="shared" si="497"/>
        <v>0</v>
      </c>
      <c r="BX226" t="str">
        <f t="shared" si="424"/>
        <v>0</v>
      </c>
      <c r="BY226" t="str">
        <f t="shared" si="498"/>
        <v>0</v>
      </c>
      <c r="BZ226" t="str">
        <f t="shared" si="499"/>
        <v>0</v>
      </c>
      <c r="CA226" t="str">
        <f t="shared" si="500"/>
        <v>0</v>
      </c>
      <c r="CB226" t="str">
        <f t="shared" si="501"/>
        <v>0</v>
      </c>
      <c r="CC226" t="str">
        <f t="shared" si="502"/>
        <v>0</v>
      </c>
      <c r="CD226" t="str">
        <f t="shared" si="503"/>
        <v>0</v>
      </c>
      <c r="CE226" t="str">
        <f t="shared" si="504"/>
        <v>0</v>
      </c>
      <c r="CF226" t="str">
        <f t="shared" si="505"/>
        <v>0</v>
      </c>
      <c r="CG226" t="str">
        <f t="shared" si="506"/>
        <v>0</v>
      </c>
      <c r="CH226" t="str">
        <f t="shared" si="507"/>
        <v>0</v>
      </c>
      <c r="CI226" t="str">
        <f t="shared" si="508"/>
        <v>0</v>
      </c>
      <c r="CJ226" t="str">
        <f t="shared" si="509"/>
        <v>0</v>
      </c>
      <c r="CK226" t="str">
        <f t="shared" si="510"/>
        <v>0</v>
      </c>
      <c r="CL226" t="str">
        <f t="shared" si="511"/>
        <v>0</v>
      </c>
      <c r="CM226" t="str">
        <f t="shared" si="512"/>
        <v>0</v>
      </c>
      <c r="CN226" t="str">
        <f t="shared" si="513"/>
        <v>0</v>
      </c>
      <c r="CO226" t="str">
        <f t="shared" si="514"/>
        <v>0</v>
      </c>
      <c r="CP226" t="str">
        <f t="shared" si="515"/>
        <v>0</v>
      </c>
      <c r="CQ226" t="str">
        <f t="shared" si="516"/>
        <v>0</v>
      </c>
      <c r="CR226" t="str">
        <f t="shared" si="517"/>
        <v>0</v>
      </c>
      <c r="CS226" t="str">
        <f t="shared" si="518"/>
        <v>0</v>
      </c>
      <c r="CT226" t="str">
        <f t="shared" si="519"/>
        <v>0</v>
      </c>
      <c r="CU226" t="str">
        <f t="shared" si="520"/>
        <v>0</v>
      </c>
      <c r="CV226" t="str">
        <f t="shared" si="521"/>
        <v>0</v>
      </c>
      <c r="CW226" t="str">
        <f t="shared" si="522"/>
        <v>0</v>
      </c>
      <c r="CX226" t="str">
        <f t="shared" si="523"/>
        <v>0</v>
      </c>
      <c r="CY226" t="str">
        <f t="shared" si="524"/>
        <v>0</v>
      </c>
      <c r="CZ226" t="str">
        <f t="shared" si="525"/>
        <v>0</v>
      </c>
      <c r="DA226" t="str">
        <f t="shared" si="425"/>
        <v>0</v>
      </c>
      <c r="DB226" t="str">
        <f t="shared" si="526"/>
        <v>0</v>
      </c>
      <c r="DC226" t="str">
        <f t="shared" si="527"/>
        <v>0</v>
      </c>
      <c r="DD226" t="str">
        <f t="shared" si="528"/>
        <v>0</v>
      </c>
      <c r="DE226" t="str">
        <f t="shared" si="529"/>
        <v>0</v>
      </c>
      <c r="DF226" t="str">
        <f t="shared" si="530"/>
        <v>0</v>
      </c>
      <c r="DG226" t="str">
        <f t="shared" si="531"/>
        <v>0</v>
      </c>
      <c r="DH226" t="str">
        <f>IF(ISNUMBER(SEARCH("menghindari dorongan fisik,",B226)),"1","0")</f>
        <v>0</v>
      </c>
      <c r="DI226" t="str">
        <f t="shared" si="532"/>
        <v>0</v>
      </c>
      <c r="DJ226" t="str">
        <f t="shared" si="533"/>
        <v>0</v>
      </c>
      <c r="DK226" t="str">
        <f t="shared" si="534"/>
        <v>0</v>
      </c>
      <c r="DL226" t="str">
        <f t="shared" si="535"/>
        <v>0</v>
      </c>
      <c r="DM226" t="str">
        <f t="shared" si="536"/>
        <v>0</v>
      </c>
      <c r="DN226" t="str">
        <f t="shared" si="537"/>
        <v>0</v>
      </c>
      <c r="DO226" t="str">
        <f t="shared" si="538"/>
        <v>0</v>
      </c>
      <c r="DP226" t="str">
        <f t="shared" si="539"/>
        <v>0</v>
      </c>
      <c r="DQ226" t="str">
        <f t="shared" si="540"/>
        <v>0</v>
      </c>
      <c r="DR226" t="str">
        <f t="shared" si="541"/>
        <v>0</v>
      </c>
      <c r="DS226" t="str">
        <f t="shared" si="542"/>
        <v>0</v>
      </c>
      <c r="DT226" t="str">
        <f t="shared" si="543"/>
        <v>0</v>
      </c>
      <c r="DU226" t="str">
        <f t="shared" si="544"/>
        <v>0</v>
      </c>
      <c r="DV226" t="str">
        <f t="shared" si="545"/>
        <v>0</v>
      </c>
      <c r="DW226" t="str">
        <f t="shared" si="546"/>
        <v>0</v>
      </c>
      <c r="DX226" t="str">
        <f t="shared" si="547"/>
        <v>0</v>
      </c>
      <c r="DY226" t="str">
        <f t="shared" si="548"/>
        <v>0</v>
      </c>
      <c r="DZ226" t="str">
        <f t="shared" si="549"/>
        <v>0</v>
      </c>
      <c r="EA226" t="str">
        <f t="shared" si="550"/>
        <v>0</v>
      </c>
      <c r="EB226" t="str">
        <f t="shared" si="551"/>
        <v>0</v>
      </c>
      <c r="EC226" t="str">
        <f t="shared" si="552"/>
        <v>0</v>
      </c>
      <c r="ED226" t="str">
        <f t="shared" si="553"/>
        <v>0</v>
      </c>
      <c r="EE226" t="str">
        <f t="shared" si="554"/>
        <v>0</v>
      </c>
      <c r="EF226" t="str">
        <f t="shared" si="555"/>
        <v>0</v>
      </c>
      <c r="EG226" t="str">
        <f t="shared" si="556"/>
        <v>0</v>
      </c>
      <c r="EH226" t="str">
        <f t="shared" si="557"/>
        <v>0</v>
      </c>
      <c r="EI226" t="str">
        <f t="shared" si="558"/>
        <v>0</v>
      </c>
      <c r="EJ226" t="str">
        <f t="shared" si="559"/>
        <v>0</v>
      </c>
      <c r="EK226" t="str">
        <f t="shared" si="560"/>
        <v>0</v>
      </c>
      <c r="EL226" t="str">
        <f t="shared" si="561"/>
        <v>0</v>
      </c>
      <c r="EM226" t="str">
        <f t="shared" si="562"/>
        <v>0</v>
      </c>
      <c r="EN226" t="str">
        <f t="shared" si="563"/>
        <v>0</v>
      </c>
    </row>
    <row r="227" spans="1:144" ht="39.950000000000003" customHeight="1" x14ac:dyDescent="0.25">
      <c r="A227" t="s">
        <v>360</v>
      </c>
      <c r="C227" t="str">
        <f t="shared" si="564"/>
        <v>0</v>
      </c>
      <c r="D227" t="str">
        <f t="shared" si="426"/>
        <v>0</v>
      </c>
      <c r="E227" t="str">
        <f t="shared" si="427"/>
        <v>0</v>
      </c>
      <c r="F227" t="str">
        <f t="shared" si="428"/>
        <v>0</v>
      </c>
      <c r="G227" t="str">
        <f t="shared" si="429"/>
        <v>0</v>
      </c>
      <c r="H227" t="str">
        <f t="shared" si="430"/>
        <v>0</v>
      </c>
      <c r="I227" t="str">
        <f t="shared" si="431"/>
        <v>0</v>
      </c>
      <c r="J227" t="str">
        <f t="shared" si="432"/>
        <v>0</v>
      </c>
      <c r="K227" t="str">
        <f t="shared" si="433"/>
        <v>0</v>
      </c>
      <c r="L227" t="str">
        <f t="shared" si="434"/>
        <v>0</v>
      </c>
      <c r="M227" t="str">
        <f t="shared" si="435"/>
        <v>0</v>
      </c>
      <c r="N227" t="str">
        <f t="shared" si="436"/>
        <v>0</v>
      </c>
      <c r="O227" t="str">
        <f t="shared" si="437"/>
        <v>0</v>
      </c>
      <c r="P227" t="str">
        <f t="shared" si="438"/>
        <v>0</v>
      </c>
      <c r="Q227" t="str">
        <f t="shared" si="439"/>
        <v>0</v>
      </c>
      <c r="R227" t="str">
        <f t="shared" si="440"/>
        <v>0</v>
      </c>
      <c r="S227" t="str">
        <f t="shared" si="441"/>
        <v>0</v>
      </c>
      <c r="T227" t="str">
        <f t="shared" si="442"/>
        <v>0</v>
      </c>
      <c r="U227" t="str">
        <f t="shared" si="443"/>
        <v>0</v>
      </c>
      <c r="V227" t="str">
        <f t="shared" si="444"/>
        <v>0</v>
      </c>
      <c r="W227" t="str">
        <f t="shared" si="445"/>
        <v>0</v>
      </c>
      <c r="X227" t="str">
        <f t="shared" si="446"/>
        <v>0</v>
      </c>
      <c r="Y227" t="str">
        <f t="shared" si="447"/>
        <v>0</v>
      </c>
      <c r="Z227" t="str">
        <f t="shared" si="448"/>
        <v>0</v>
      </c>
      <c r="AA227" t="str">
        <f t="shared" si="449"/>
        <v>0</v>
      </c>
      <c r="AB227" t="str">
        <f t="shared" si="450"/>
        <v>0</v>
      </c>
      <c r="AC227" t="str">
        <f t="shared" si="451"/>
        <v>0</v>
      </c>
      <c r="AD227" t="str">
        <f t="shared" si="452"/>
        <v>0</v>
      </c>
      <c r="AE227" t="str">
        <f t="shared" si="453"/>
        <v>0</v>
      </c>
      <c r="AF227" t="str">
        <f t="shared" si="454"/>
        <v>0</v>
      </c>
      <c r="AG227" t="str">
        <f t="shared" si="455"/>
        <v>0</v>
      </c>
      <c r="AH227" t="str">
        <f t="shared" si="456"/>
        <v>0</v>
      </c>
      <c r="AI227" t="str">
        <f t="shared" si="457"/>
        <v>0</v>
      </c>
      <c r="AJ227" t="str">
        <f t="shared" si="458"/>
        <v>0</v>
      </c>
      <c r="AK227" t="str">
        <f t="shared" si="459"/>
        <v>0</v>
      </c>
      <c r="AL227" t="str">
        <f t="shared" si="460"/>
        <v>0</v>
      </c>
      <c r="AM227" t="str">
        <f t="shared" si="461"/>
        <v>0</v>
      </c>
      <c r="AN227" t="str">
        <f t="shared" si="462"/>
        <v>0</v>
      </c>
      <c r="AO227" t="str">
        <f t="shared" si="463"/>
        <v>0</v>
      </c>
      <c r="AP227" t="str">
        <f t="shared" si="464"/>
        <v>0</v>
      </c>
      <c r="AQ227" t="str">
        <f t="shared" si="465"/>
        <v>0</v>
      </c>
      <c r="AR227" t="str">
        <f t="shared" si="466"/>
        <v>0</v>
      </c>
      <c r="AS227" t="str">
        <f t="shared" si="467"/>
        <v>0</v>
      </c>
      <c r="AT227" t="str">
        <f t="shared" si="468"/>
        <v>0</v>
      </c>
      <c r="AU227" t="str">
        <f t="shared" si="469"/>
        <v>0</v>
      </c>
      <c r="AV227" t="str">
        <f t="shared" si="470"/>
        <v>0</v>
      </c>
      <c r="AW227" t="str">
        <f t="shared" si="471"/>
        <v>0</v>
      </c>
      <c r="AX227" t="str">
        <f t="shared" si="472"/>
        <v>0</v>
      </c>
      <c r="AY227" t="str">
        <f t="shared" si="473"/>
        <v>0</v>
      </c>
      <c r="AZ227" t="str">
        <f t="shared" si="474"/>
        <v>0</v>
      </c>
      <c r="BA227" t="str">
        <f t="shared" si="475"/>
        <v>0</v>
      </c>
      <c r="BB227" t="str">
        <f t="shared" si="476"/>
        <v>0</v>
      </c>
      <c r="BC227" t="str">
        <f t="shared" si="477"/>
        <v>0</v>
      </c>
      <c r="BD227" t="str">
        <f t="shared" si="478"/>
        <v>0</v>
      </c>
      <c r="BE227" t="str">
        <f t="shared" si="479"/>
        <v>0</v>
      </c>
      <c r="BF227" t="str">
        <f t="shared" si="480"/>
        <v>0</v>
      </c>
      <c r="BG227" t="str">
        <f t="shared" si="481"/>
        <v>0</v>
      </c>
      <c r="BH227" t="str">
        <f t="shared" si="482"/>
        <v>0</v>
      </c>
      <c r="BI227" t="str">
        <f t="shared" si="483"/>
        <v>0</v>
      </c>
      <c r="BJ227" t="str">
        <f t="shared" si="484"/>
        <v>0</v>
      </c>
      <c r="BK227" t="str">
        <f t="shared" si="485"/>
        <v>0</v>
      </c>
      <c r="BL227" t="str">
        <f t="shared" si="486"/>
        <v>0</v>
      </c>
      <c r="BM227" t="str">
        <f t="shared" si="487"/>
        <v>0</v>
      </c>
      <c r="BN227" t="str">
        <f t="shared" si="488"/>
        <v>0</v>
      </c>
      <c r="BO227" t="str">
        <f t="shared" si="489"/>
        <v>0</v>
      </c>
      <c r="BP227" t="str">
        <f t="shared" si="490"/>
        <v>0</v>
      </c>
      <c r="BQ227" t="str">
        <f t="shared" si="491"/>
        <v>0</v>
      </c>
      <c r="BR227" t="str">
        <f t="shared" si="492"/>
        <v>0</v>
      </c>
      <c r="BS227" t="str">
        <f t="shared" si="493"/>
        <v>0</v>
      </c>
      <c r="BT227" t="str">
        <f t="shared" si="494"/>
        <v>0</v>
      </c>
      <c r="BU227" t="str">
        <f t="shared" si="495"/>
        <v>0</v>
      </c>
      <c r="BV227" t="str">
        <f t="shared" si="496"/>
        <v>0</v>
      </c>
      <c r="BW227" t="str">
        <f t="shared" si="497"/>
        <v>0</v>
      </c>
      <c r="BX227" t="str">
        <f t="shared" si="424"/>
        <v>0</v>
      </c>
      <c r="BY227" t="str">
        <f t="shared" si="498"/>
        <v>0</v>
      </c>
      <c r="BZ227" t="str">
        <f t="shared" si="499"/>
        <v>0</v>
      </c>
      <c r="CA227" t="str">
        <f t="shared" si="500"/>
        <v>0</v>
      </c>
      <c r="CB227" t="str">
        <f t="shared" si="501"/>
        <v>0</v>
      </c>
      <c r="CC227" t="str">
        <f t="shared" si="502"/>
        <v>0</v>
      </c>
      <c r="CD227" t="str">
        <f t="shared" si="503"/>
        <v>0</v>
      </c>
      <c r="CE227" t="str">
        <f t="shared" si="504"/>
        <v>0</v>
      </c>
      <c r="CF227" t="str">
        <f t="shared" si="505"/>
        <v>0</v>
      </c>
      <c r="CG227" t="str">
        <f t="shared" si="506"/>
        <v>0</v>
      </c>
      <c r="CH227" t="str">
        <f t="shared" si="507"/>
        <v>0</v>
      </c>
      <c r="CI227" t="str">
        <f t="shared" si="508"/>
        <v>0</v>
      </c>
      <c r="CJ227" t="str">
        <f t="shared" si="509"/>
        <v>0</v>
      </c>
      <c r="CK227" t="str">
        <f t="shared" si="510"/>
        <v>0</v>
      </c>
      <c r="CL227" t="str">
        <f t="shared" si="511"/>
        <v>0</v>
      </c>
      <c r="CM227" t="str">
        <f t="shared" si="512"/>
        <v>0</v>
      </c>
      <c r="CN227" t="str">
        <f t="shared" si="513"/>
        <v>0</v>
      </c>
      <c r="CO227" t="str">
        <f t="shared" si="514"/>
        <v>0</v>
      </c>
      <c r="CP227" t="str">
        <f t="shared" si="515"/>
        <v>0</v>
      </c>
      <c r="CQ227" t="str">
        <f t="shared" si="516"/>
        <v>0</v>
      </c>
      <c r="CR227" t="str">
        <f t="shared" si="517"/>
        <v>0</v>
      </c>
      <c r="CS227" t="str">
        <f t="shared" si="518"/>
        <v>0</v>
      </c>
      <c r="CT227" t="str">
        <f t="shared" si="519"/>
        <v>0</v>
      </c>
      <c r="CU227" t="str">
        <f t="shared" si="520"/>
        <v>0</v>
      </c>
      <c r="CV227" t="str">
        <f t="shared" si="521"/>
        <v>0</v>
      </c>
      <c r="CW227" t="str">
        <f t="shared" si="522"/>
        <v>0</v>
      </c>
      <c r="CX227" t="str">
        <f t="shared" si="523"/>
        <v>0</v>
      </c>
      <c r="CY227" t="str">
        <f t="shared" si="524"/>
        <v>0</v>
      </c>
      <c r="CZ227" t="str">
        <f t="shared" si="525"/>
        <v>0</v>
      </c>
      <c r="DA227" t="str">
        <f t="shared" si="425"/>
        <v>0</v>
      </c>
      <c r="DB227" t="str">
        <f t="shared" si="526"/>
        <v>0</v>
      </c>
      <c r="DC227" t="str">
        <f t="shared" si="527"/>
        <v>0</v>
      </c>
      <c r="DD227" t="str">
        <f t="shared" si="528"/>
        <v>0</v>
      </c>
      <c r="DE227" t="str">
        <f t="shared" si="529"/>
        <v>0</v>
      </c>
      <c r="DF227" t="str">
        <f t="shared" si="530"/>
        <v>0</v>
      </c>
      <c r="DG227" t="str">
        <f t="shared" si="531"/>
        <v>0</v>
      </c>
      <c r="DH227" t="str">
        <f>IF(ISNUMBER(SEARCH("menghindari dorongan fisik,",B227)),"1","0")</f>
        <v>0</v>
      </c>
      <c r="DI227" t="str">
        <f t="shared" si="532"/>
        <v>0</v>
      </c>
      <c r="DJ227" t="str">
        <f t="shared" si="533"/>
        <v>0</v>
      </c>
      <c r="DK227" t="str">
        <f t="shared" si="534"/>
        <v>0</v>
      </c>
      <c r="DL227" t="str">
        <f t="shared" si="535"/>
        <v>0</v>
      </c>
      <c r="DM227" t="str">
        <f t="shared" si="536"/>
        <v>0</v>
      </c>
      <c r="DN227" t="str">
        <f t="shared" si="537"/>
        <v>0</v>
      </c>
      <c r="DO227" t="str">
        <f t="shared" si="538"/>
        <v>0</v>
      </c>
      <c r="DP227" t="str">
        <f t="shared" si="539"/>
        <v>0</v>
      </c>
      <c r="DQ227" t="str">
        <f t="shared" si="540"/>
        <v>0</v>
      </c>
      <c r="DR227" t="str">
        <f t="shared" si="541"/>
        <v>0</v>
      </c>
      <c r="DS227" t="str">
        <f t="shared" si="542"/>
        <v>0</v>
      </c>
      <c r="DT227" t="str">
        <f t="shared" si="543"/>
        <v>0</v>
      </c>
      <c r="DU227" t="str">
        <f t="shared" si="544"/>
        <v>0</v>
      </c>
      <c r="DV227" t="str">
        <f t="shared" si="545"/>
        <v>0</v>
      </c>
      <c r="DW227" t="str">
        <f t="shared" si="546"/>
        <v>0</v>
      </c>
      <c r="DX227" t="str">
        <f t="shared" si="547"/>
        <v>0</v>
      </c>
      <c r="DY227" t="str">
        <f t="shared" si="548"/>
        <v>0</v>
      </c>
      <c r="DZ227" t="str">
        <f t="shared" si="549"/>
        <v>0</v>
      </c>
      <c r="EA227" t="str">
        <f t="shared" si="550"/>
        <v>0</v>
      </c>
      <c r="EB227" t="str">
        <f t="shared" si="551"/>
        <v>0</v>
      </c>
      <c r="EC227" t="str">
        <f t="shared" si="552"/>
        <v>0</v>
      </c>
      <c r="ED227" t="str">
        <f t="shared" si="553"/>
        <v>0</v>
      </c>
      <c r="EE227" t="str">
        <f t="shared" si="554"/>
        <v>0</v>
      </c>
      <c r="EF227" t="str">
        <f t="shared" si="555"/>
        <v>0</v>
      </c>
      <c r="EG227" t="str">
        <f t="shared" si="556"/>
        <v>0</v>
      </c>
      <c r="EH227" t="str">
        <f t="shared" si="557"/>
        <v>0</v>
      </c>
      <c r="EI227" t="str">
        <f t="shared" si="558"/>
        <v>0</v>
      </c>
      <c r="EJ227" t="str">
        <f t="shared" si="559"/>
        <v>0</v>
      </c>
      <c r="EK227" t="str">
        <f t="shared" si="560"/>
        <v>0</v>
      </c>
      <c r="EL227" t="str">
        <f t="shared" si="561"/>
        <v>0</v>
      </c>
      <c r="EM227" t="str">
        <f t="shared" si="562"/>
        <v>0</v>
      </c>
      <c r="EN227" t="str">
        <f t="shared" si="563"/>
        <v>0</v>
      </c>
    </row>
    <row r="228" spans="1:144" ht="39.950000000000003" customHeight="1" x14ac:dyDescent="0.25">
      <c r="A228" t="s">
        <v>361</v>
      </c>
      <c r="C228" t="str">
        <f t="shared" si="564"/>
        <v>0</v>
      </c>
      <c r="D228" t="str">
        <f t="shared" si="426"/>
        <v>0</v>
      </c>
      <c r="E228" t="str">
        <f t="shared" si="427"/>
        <v>0</v>
      </c>
      <c r="F228" t="str">
        <f t="shared" si="428"/>
        <v>0</v>
      </c>
      <c r="G228" t="str">
        <f t="shared" si="429"/>
        <v>0</v>
      </c>
      <c r="H228" t="str">
        <f t="shared" si="430"/>
        <v>0</v>
      </c>
      <c r="I228" t="str">
        <f t="shared" si="431"/>
        <v>0</v>
      </c>
      <c r="J228" t="str">
        <f t="shared" si="432"/>
        <v>0</v>
      </c>
      <c r="K228" t="str">
        <f t="shared" si="433"/>
        <v>0</v>
      </c>
      <c r="L228" t="str">
        <f t="shared" si="434"/>
        <v>0</v>
      </c>
      <c r="M228" t="str">
        <f t="shared" si="435"/>
        <v>0</v>
      </c>
      <c r="N228" t="str">
        <f t="shared" si="436"/>
        <v>0</v>
      </c>
      <c r="O228" t="str">
        <f t="shared" si="437"/>
        <v>0</v>
      </c>
      <c r="P228" t="str">
        <f t="shared" si="438"/>
        <v>0</v>
      </c>
      <c r="Q228" t="str">
        <f t="shared" si="439"/>
        <v>0</v>
      </c>
      <c r="R228" t="str">
        <f t="shared" si="440"/>
        <v>0</v>
      </c>
      <c r="S228" t="str">
        <f t="shared" si="441"/>
        <v>0</v>
      </c>
      <c r="T228" t="str">
        <f t="shared" si="442"/>
        <v>0</v>
      </c>
      <c r="U228" t="str">
        <f t="shared" si="443"/>
        <v>0</v>
      </c>
      <c r="V228" t="str">
        <f t="shared" si="444"/>
        <v>0</v>
      </c>
      <c r="W228" t="str">
        <f t="shared" si="445"/>
        <v>0</v>
      </c>
      <c r="X228" t="str">
        <f t="shared" si="446"/>
        <v>0</v>
      </c>
      <c r="Y228" t="str">
        <f t="shared" si="447"/>
        <v>0</v>
      </c>
      <c r="Z228" t="str">
        <f t="shared" si="448"/>
        <v>0</v>
      </c>
      <c r="AA228" t="str">
        <f t="shared" si="449"/>
        <v>0</v>
      </c>
      <c r="AB228" t="str">
        <f t="shared" si="450"/>
        <v>0</v>
      </c>
      <c r="AC228" t="str">
        <f t="shared" si="451"/>
        <v>0</v>
      </c>
      <c r="AD228" t="str">
        <f t="shared" si="452"/>
        <v>0</v>
      </c>
      <c r="AE228" t="str">
        <f t="shared" si="453"/>
        <v>0</v>
      </c>
      <c r="AF228" t="str">
        <f t="shared" si="454"/>
        <v>0</v>
      </c>
      <c r="AG228" t="str">
        <f t="shared" si="455"/>
        <v>0</v>
      </c>
      <c r="AH228" t="str">
        <f t="shared" si="456"/>
        <v>0</v>
      </c>
      <c r="AI228" t="str">
        <f t="shared" si="457"/>
        <v>0</v>
      </c>
      <c r="AJ228" t="str">
        <f t="shared" si="458"/>
        <v>0</v>
      </c>
      <c r="AK228" t="str">
        <f t="shared" si="459"/>
        <v>0</v>
      </c>
      <c r="AL228" t="str">
        <f t="shared" si="460"/>
        <v>0</v>
      </c>
      <c r="AM228" t="str">
        <f t="shared" si="461"/>
        <v>0</v>
      </c>
      <c r="AN228" t="str">
        <f t="shared" si="462"/>
        <v>0</v>
      </c>
      <c r="AO228" t="str">
        <f t="shared" si="463"/>
        <v>0</v>
      </c>
      <c r="AP228" t="str">
        <f t="shared" si="464"/>
        <v>0</v>
      </c>
      <c r="AQ228" t="str">
        <f t="shared" si="465"/>
        <v>0</v>
      </c>
      <c r="AR228" t="str">
        <f t="shared" si="466"/>
        <v>0</v>
      </c>
      <c r="AS228" t="str">
        <f t="shared" si="467"/>
        <v>0</v>
      </c>
      <c r="AT228" t="str">
        <f t="shared" si="468"/>
        <v>0</v>
      </c>
      <c r="AU228" t="str">
        <f t="shared" si="469"/>
        <v>0</v>
      </c>
      <c r="AV228" t="str">
        <f t="shared" si="470"/>
        <v>0</v>
      </c>
      <c r="AW228" t="str">
        <f t="shared" si="471"/>
        <v>0</v>
      </c>
      <c r="AX228" t="str">
        <f t="shared" si="472"/>
        <v>0</v>
      </c>
      <c r="AY228" t="str">
        <f t="shared" si="473"/>
        <v>0</v>
      </c>
      <c r="AZ228" t="str">
        <f t="shared" si="474"/>
        <v>0</v>
      </c>
      <c r="BA228" t="str">
        <f t="shared" si="475"/>
        <v>0</v>
      </c>
      <c r="BB228" t="str">
        <f t="shared" si="476"/>
        <v>0</v>
      </c>
      <c r="BC228" t="str">
        <f t="shared" si="477"/>
        <v>0</v>
      </c>
      <c r="BD228" t="str">
        <f t="shared" si="478"/>
        <v>0</v>
      </c>
      <c r="BE228" t="str">
        <f t="shared" si="479"/>
        <v>0</v>
      </c>
      <c r="BF228" t="str">
        <f t="shared" si="480"/>
        <v>0</v>
      </c>
      <c r="BG228" t="str">
        <f t="shared" si="481"/>
        <v>0</v>
      </c>
      <c r="BH228" t="str">
        <f t="shared" si="482"/>
        <v>0</v>
      </c>
      <c r="BI228" t="str">
        <f t="shared" si="483"/>
        <v>0</v>
      </c>
      <c r="BJ228" t="str">
        <f t="shared" si="484"/>
        <v>0</v>
      </c>
      <c r="BK228" t="str">
        <f t="shared" si="485"/>
        <v>0</v>
      </c>
      <c r="BL228" t="str">
        <f t="shared" si="486"/>
        <v>0</v>
      </c>
      <c r="BM228" t="str">
        <f t="shared" si="487"/>
        <v>0</v>
      </c>
      <c r="BN228" t="str">
        <f t="shared" si="488"/>
        <v>0</v>
      </c>
      <c r="BO228" t="str">
        <f t="shared" si="489"/>
        <v>0</v>
      </c>
      <c r="BP228" t="str">
        <f t="shared" si="490"/>
        <v>0</v>
      </c>
      <c r="BQ228" t="str">
        <f t="shared" si="491"/>
        <v>0</v>
      </c>
      <c r="BR228" t="str">
        <f t="shared" si="492"/>
        <v>0</v>
      </c>
      <c r="BS228" t="str">
        <f t="shared" si="493"/>
        <v>0</v>
      </c>
      <c r="BT228" t="str">
        <f t="shared" si="494"/>
        <v>0</v>
      </c>
      <c r="BU228" t="str">
        <f t="shared" si="495"/>
        <v>0</v>
      </c>
      <c r="BV228" t="str">
        <f t="shared" si="496"/>
        <v>0</v>
      </c>
      <c r="BW228" t="str">
        <f t="shared" si="497"/>
        <v>0</v>
      </c>
      <c r="BX228" t="str">
        <f t="shared" si="424"/>
        <v>0</v>
      </c>
      <c r="BY228" t="str">
        <f t="shared" si="498"/>
        <v>0</v>
      </c>
      <c r="BZ228" t="str">
        <f t="shared" si="499"/>
        <v>0</v>
      </c>
      <c r="CA228" t="str">
        <f t="shared" si="500"/>
        <v>0</v>
      </c>
      <c r="CB228" t="str">
        <f t="shared" si="501"/>
        <v>0</v>
      </c>
      <c r="CC228" t="str">
        <f t="shared" si="502"/>
        <v>0</v>
      </c>
      <c r="CD228" t="str">
        <f t="shared" si="503"/>
        <v>0</v>
      </c>
      <c r="CE228" t="str">
        <f t="shared" si="504"/>
        <v>0</v>
      </c>
      <c r="CF228" t="str">
        <f t="shared" si="505"/>
        <v>0</v>
      </c>
      <c r="CG228" t="str">
        <f t="shared" si="506"/>
        <v>0</v>
      </c>
      <c r="CH228" t="str">
        <f t="shared" si="507"/>
        <v>0</v>
      </c>
      <c r="CI228" t="str">
        <f t="shared" si="508"/>
        <v>0</v>
      </c>
      <c r="CJ228" t="str">
        <f t="shared" si="509"/>
        <v>0</v>
      </c>
      <c r="CK228" t="str">
        <f t="shared" si="510"/>
        <v>0</v>
      </c>
      <c r="CL228" t="str">
        <f t="shared" si="511"/>
        <v>0</v>
      </c>
      <c r="CM228" t="str">
        <f t="shared" si="512"/>
        <v>0</v>
      </c>
      <c r="CN228" t="str">
        <f t="shared" si="513"/>
        <v>0</v>
      </c>
      <c r="CO228" t="str">
        <f t="shared" si="514"/>
        <v>0</v>
      </c>
      <c r="CP228" t="str">
        <f t="shared" si="515"/>
        <v>0</v>
      </c>
      <c r="CQ228" t="str">
        <f t="shared" si="516"/>
        <v>0</v>
      </c>
      <c r="CR228" t="str">
        <f t="shared" si="517"/>
        <v>0</v>
      </c>
      <c r="CS228" t="str">
        <f t="shared" si="518"/>
        <v>0</v>
      </c>
      <c r="CT228" t="str">
        <f t="shared" si="519"/>
        <v>0</v>
      </c>
      <c r="CU228" t="str">
        <f t="shared" si="520"/>
        <v>0</v>
      </c>
      <c r="CV228" t="str">
        <f t="shared" si="521"/>
        <v>0</v>
      </c>
      <c r="CW228" t="str">
        <f t="shared" si="522"/>
        <v>0</v>
      </c>
      <c r="CX228" t="str">
        <f t="shared" si="523"/>
        <v>0</v>
      </c>
      <c r="CY228" t="str">
        <f t="shared" si="524"/>
        <v>0</v>
      </c>
      <c r="CZ228" t="str">
        <f t="shared" si="525"/>
        <v>0</v>
      </c>
      <c r="DA228" t="str">
        <f t="shared" si="425"/>
        <v>0</v>
      </c>
      <c r="DB228" t="str">
        <f t="shared" si="526"/>
        <v>0</v>
      </c>
      <c r="DC228" t="str">
        <f t="shared" si="527"/>
        <v>0</v>
      </c>
      <c r="DD228" t="str">
        <f t="shared" si="528"/>
        <v>0</v>
      </c>
      <c r="DE228" t="str">
        <f t="shared" si="529"/>
        <v>0</v>
      </c>
      <c r="DF228" t="str">
        <f t="shared" si="530"/>
        <v>0</v>
      </c>
      <c r="DG228" t="str">
        <f t="shared" si="531"/>
        <v>0</v>
      </c>
      <c r="DH228" t="str">
        <f>IF(ISNUMBER(SEARCH("menghindari dorongan fisik,",B228)),"1","0")</f>
        <v>0</v>
      </c>
      <c r="DI228" t="str">
        <f t="shared" si="532"/>
        <v>0</v>
      </c>
      <c r="DJ228" t="str">
        <f t="shared" si="533"/>
        <v>0</v>
      </c>
      <c r="DK228" t="str">
        <f t="shared" si="534"/>
        <v>0</v>
      </c>
      <c r="DL228" t="str">
        <f t="shared" si="535"/>
        <v>0</v>
      </c>
      <c r="DM228" t="str">
        <f t="shared" si="536"/>
        <v>0</v>
      </c>
      <c r="DN228" t="str">
        <f t="shared" si="537"/>
        <v>0</v>
      </c>
      <c r="DO228" t="str">
        <f t="shared" si="538"/>
        <v>0</v>
      </c>
      <c r="DP228" t="str">
        <f t="shared" si="539"/>
        <v>0</v>
      </c>
      <c r="DQ228" t="str">
        <f t="shared" si="540"/>
        <v>0</v>
      </c>
      <c r="DR228" t="str">
        <f t="shared" si="541"/>
        <v>0</v>
      </c>
      <c r="DS228" t="str">
        <f t="shared" si="542"/>
        <v>0</v>
      </c>
      <c r="DT228" t="str">
        <f t="shared" si="543"/>
        <v>0</v>
      </c>
      <c r="DU228" t="str">
        <f t="shared" si="544"/>
        <v>0</v>
      </c>
      <c r="DV228" t="str">
        <f t="shared" si="545"/>
        <v>0</v>
      </c>
      <c r="DW228" t="str">
        <f t="shared" si="546"/>
        <v>0</v>
      </c>
      <c r="DX228" t="str">
        <f t="shared" si="547"/>
        <v>0</v>
      </c>
      <c r="DY228" t="str">
        <f t="shared" si="548"/>
        <v>0</v>
      </c>
      <c r="DZ228" t="str">
        <f t="shared" si="549"/>
        <v>0</v>
      </c>
      <c r="EA228" t="str">
        <f t="shared" si="550"/>
        <v>0</v>
      </c>
      <c r="EB228" t="str">
        <f t="shared" si="551"/>
        <v>0</v>
      </c>
      <c r="EC228" t="str">
        <f t="shared" si="552"/>
        <v>0</v>
      </c>
      <c r="ED228" t="str">
        <f t="shared" si="553"/>
        <v>0</v>
      </c>
      <c r="EE228" t="str">
        <f t="shared" si="554"/>
        <v>0</v>
      </c>
      <c r="EF228" t="str">
        <f t="shared" si="555"/>
        <v>0</v>
      </c>
      <c r="EG228" t="str">
        <f t="shared" si="556"/>
        <v>0</v>
      </c>
      <c r="EH228" t="str">
        <f t="shared" si="557"/>
        <v>0</v>
      </c>
      <c r="EI228" t="str">
        <f t="shared" si="558"/>
        <v>0</v>
      </c>
      <c r="EJ228" t="str">
        <f t="shared" si="559"/>
        <v>0</v>
      </c>
      <c r="EK228" t="str">
        <f t="shared" si="560"/>
        <v>0</v>
      </c>
      <c r="EL228" t="str">
        <f t="shared" si="561"/>
        <v>0</v>
      </c>
      <c r="EM228" t="str">
        <f t="shared" si="562"/>
        <v>0</v>
      </c>
      <c r="EN228" t="str">
        <f t="shared" si="563"/>
        <v>0</v>
      </c>
    </row>
    <row r="229" spans="1:144" ht="39.950000000000003" customHeight="1" x14ac:dyDescent="0.25">
      <c r="A229" t="s">
        <v>362</v>
      </c>
      <c r="C229" t="str">
        <f t="shared" si="564"/>
        <v>0</v>
      </c>
      <c r="D229" t="str">
        <f t="shared" si="426"/>
        <v>0</v>
      </c>
      <c r="E229" t="str">
        <f t="shared" si="427"/>
        <v>0</v>
      </c>
      <c r="F229" t="str">
        <f t="shared" si="428"/>
        <v>0</v>
      </c>
      <c r="G229" t="str">
        <f t="shared" si="429"/>
        <v>0</v>
      </c>
      <c r="H229" t="str">
        <f t="shared" si="430"/>
        <v>0</v>
      </c>
      <c r="I229" t="str">
        <f t="shared" si="431"/>
        <v>0</v>
      </c>
      <c r="J229" t="str">
        <f t="shared" si="432"/>
        <v>0</v>
      </c>
      <c r="K229" t="str">
        <f t="shared" si="433"/>
        <v>0</v>
      </c>
      <c r="L229" t="str">
        <f t="shared" si="434"/>
        <v>0</v>
      </c>
      <c r="M229" t="str">
        <f t="shared" si="435"/>
        <v>0</v>
      </c>
      <c r="N229" t="str">
        <f t="shared" si="436"/>
        <v>0</v>
      </c>
      <c r="O229" t="str">
        <f t="shared" si="437"/>
        <v>0</v>
      </c>
      <c r="P229" t="str">
        <f t="shared" si="438"/>
        <v>0</v>
      </c>
      <c r="Q229" t="str">
        <f t="shared" si="439"/>
        <v>0</v>
      </c>
      <c r="R229" t="str">
        <f t="shared" si="440"/>
        <v>0</v>
      </c>
      <c r="S229" t="str">
        <f t="shared" si="441"/>
        <v>0</v>
      </c>
      <c r="T229" t="str">
        <f t="shared" si="442"/>
        <v>0</v>
      </c>
      <c r="U229" t="str">
        <f t="shared" si="443"/>
        <v>0</v>
      </c>
      <c r="V229" t="str">
        <f t="shared" si="444"/>
        <v>0</v>
      </c>
      <c r="W229" t="str">
        <f t="shared" si="445"/>
        <v>0</v>
      </c>
      <c r="X229" t="str">
        <f t="shared" si="446"/>
        <v>0</v>
      </c>
      <c r="Y229" t="str">
        <f t="shared" si="447"/>
        <v>0</v>
      </c>
      <c r="Z229" t="str">
        <f t="shared" si="448"/>
        <v>0</v>
      </c>
      <c r="AA229" t="str">
        <f t="shared" si="449"/>
        <v>0</v>
      </c>
      <c r="AB229" t="str">
        <f t="shared" si="450"/>
        <v>0</v>
      </c>
      <c r="AC229" t="str">
        <f t="shared" si="451"/>
        <v>0</v>
      </c>
      <c r="AD229" t="str">
        <f t="shared" si="452"/>
        <v>0</v>
      </c>
      <c r="AE229" t="str">
        <f t="shared" si="453"/>
        <v>0</v>
      </c>
      <c r="AF229" t="str">
        <f t="shared" si="454"/>
        <v>0</v>
      </c>
      <c r="AG229" t="str">
        <f t="shared" si="455"/>
        <v>0</v>
      </c>
      <c r="AH229" t="str">
        <f t="shared" si="456"/>
        <v>0</v>
      </c>
      <c r="AI229" t="str">
        <f t="shared" si="457"/>
        <v>0</v>
      </c>
      <c r="AJ229" t="str">
        <f t="shared" si="458"/>
        <v>0</v>
      </c>
      <c r="AK229" t="str">
        <f t="shared" si="459"/>
        <v>0</v>
      </c>
      <c r="AL229" t="str">
        <f t="shared" si="460"/>
        <v>0</v>
      </c>
      <c r="AM229" t="str">
        <f t="shared" si="461"/>
        <v>0</v>
      </c>
      <c r="AN229" t="str">
        <f t="shared" si="462"/>
        <v>0</v>
      </c>
      <c r="AO229" t="str">
        <f t="shared" si="463"/>
        <v>0</v>
      </c>
      <c r="AP229" t="str">
        <f t="shared" si="464"/>
        <v>0</v>
      </c>
      <c r="AQ229" t="str">
        <f t="shared" si="465"/>
        <v>0</v>
      </c>
      <c r="AR229" t="str">
        <f t="shared" si="466"/>
        <v>0</v>
      </c>
      <c r="AS229" t="str">
        <f t="shared" si="467"/>
        <v>0</v>
      </c>
      <c r="AT229" t="str">
        <f t="shared" si="468"/>
        <v>0</v>
      </c>
      <c r="AU229" t="str">
        <f t="shared" si="469"/>
        <v>0</v>
      </c>
      <c r="AV229" t="str">
        <f t="shared" si="470"/>
        <v>0</v>
      </c>
      <c r="AW229" t="str">
        <f t="shared" si="471"/>
        <v>0</v>
      </c>
      <c r="AX229" t="str">
        <f t="shared" si="472"/>
        <v>0</v>
      </c>
      <c r="AY229" t="str">
        <f t="shared" si="473"/>
        <v>0</v>
      </c>
      <c r="AZ229" t="str">
        <f t="shared" si="474"/>
        <v>0</v>
      </c>
      <c r="BA229" t="str">
        <f t="shared" si="475"/>
        <v>0</v>
      </c>
      <c r="BB229" t="str">
        <f t="shared" si="476"/>
        <v>0</v>
      </c>
      <c r="BC229" t="str">
        <f t="shared" si="477"/>
        <v>0</v>
      </c>
      <c r="BD229" t="str">
        <f t="shared" si="478"/>
        <v>0</v>
      </c>
      <c r="BE229" t="str">
        <f t="shared" si="479"/>
        <v>0</v>
      </c>
      <c r="BF229" t="str">
        <f t="shared" si="480"/>
        <v>0</v>
      </c>
      <c r="BG229" t="str">
        <f t="shared" si="481"/>
        <v>0</v>
      </c>
      <c r="BH229" t="str">
        <f t="shared" si="482"/>
        <v>0</v>
      </c>
      <c r="BI229" t="str">
        <f t="shared" si="483"/>
        <v>0</v>
      </c>
      <c r="BJ229" t="str">
        <f t="shared" si="484"/>
        <v>0</v>
      </c>
      <c r="BK229" t="str">
        <f t="shared" si="485"/>
        <v>0</v>
      </c>
      <c r="BL229" t="str">
        <f t="shared" si="486"/>
        <v>0</v>
      </c>
      <c r="BM229" t="str">
        <f t="shared" si="487"/>
        <v>0</v>
      </c>
      <c r="BN229" t="str">
        <f t="shared" si="488"/>
        <v>0</v>
      </c>
      <c r="BO229" t="str">
        <f t="shared" si="489"/>
        <v>0</v>
      </c>
      <c r="BP229" t="str">
        <f t="shared" si="490"/>
        <v>0</v>
      </c>
      <c r="BQ229" t="str">
        <f t="shared" si="491"/>
        <v>0</v>
      </c>
      <c r="BR229" t="str">
        <f t="shared" si="492"/>
        <v>0</v>
      </c>
      <c r="BS229" t="str">
        <f t="shared" si="493"/>
        <v>0</v>
      </c>
      <c r="BT229" t="str">
        <f t="shared" si="494"/>
        <v>0</v>
      </c>
      <c r="BU229" t="str">
        <f t="shared" si="495"/>
        <v>0</v>
      </c>
      <c r="BV229" t="str">
        <f t="shared" si="496"/>
        <v>0</v>
      </c>
      <c r="BW229" t="str">
        <f t="shared" si="497"/>
        <v>0</v>
      </c>
      <c r="BX229" t="str">
        <f t="shared" si="424"/>
        <v>0</v>
      </c>
      <c r="BY229" t="str">
        <f t="shared" si="498"/>
        <v>0</v>
      </c>
      <c r="BZ229" t="str">
        <f t="shared" si="499"/>
        <v>0</v>
      </c>
      <c r="CA229" t="str">
        <f t="shared" si="500"/>
        <v>0</v>
      </c>
      <c r="CB229" t="str">
        <f t="shared" si="501"/>
        <v>0</v>
      </c>
      <c r="CC229" t="str">
        <f t="shared" si="502"/>
        <v>0</v>
      </c>
      <c r="CD229" t="str">
        <f t="shared" si="503"/>
        <v>0</v>
      </c>
      <c r="CE229" t="str">
        <f t="shared" si="504"/>
        <v>0</v>
      </c>
      <c r="CF229" t="str">
        <f t="shared" si="505"/>
        <v>0</v>
      </c>
      <c r="CG229" t="str">
        <f t="shared" si="506"/>
        <v>0</v>
      </c>
      <c r="CH229" t="str">
        <f t="shared" si="507"/>
        <v>0</v>
      </c>
      <c r="CI229" t="str">
        <f t="shared" si="508"/>
        <v>0</v>
      </c>
      <c r="CJ229" t="str">
        <f t="shared" si="509"/>
        <v>0</v>
      </c>
      <c r="CK229" t="str">
        <f t="shared" si="510"/>
        <v>0</v>
      </c>
      <c r="CL229" t="str">
        <f t="shared" si="511"/>
        <v>0</v>
      </c>
      <c r="CM229" t="str">
        <f t="shared" si="512"/>
        <v>0</v>
      </c>
      <c r="CN229" t="str">
        <f t="shared" si="513"/>
        <v>0</v>
      </c>
      <c r="CO229" t="str">
        <f t="shared" si="514"/>
        <v>0</v>
      </c>
      <c r="CP229" t="str">
        <f t="shared" si="515"/>
        <v>0</v>
      </c>
      <c r="CQ229" t="str">
        <f t="shared" si="516"/>
        <v>0</v>
      </c>
      <c r="CR229" t="str">
        <f t="shared" si="517"/>
        <v>0</v>
      </c>
      <c r="CS229" t="str">
        <f t="shared" si="518"/>
        <v>0</v>
      </c>
      <c r="CT229" t="str">
        <f t="shared" si="519"/>
        <v>0</v>
      </c>
      <c r="CU229" t="str">
        <f t="shared" si="520"/>
        <v>0</v>
      </c>
      <c r="CV229" t="str">
        <f t="shared" si="521"/>
        <v>0</v>
      </c>
      <c r="CW229" t="str">
        <f t="shared" si="522"/>
        <v>0</v>
      </c>
      <c r="CX229" t="str">
        <f t="shared" si="523"/>
        <v>0</v>
      </c>
      <c r="CY229" t="str">
        <f t="shared" si="524"/>
        <v>0</v>
      </c>
      <c r="CZ229" t="str">
        <f t="shared" si="525"/>
        <v>0</v>
      </c>
      <c r="DA229" t="str">
        <f t="shared" si="425"/>
        <v>0</v>
      </c>
      <c r="DB229" t="str">
        <f t="shared" si="526"/>
        <v>0</v>
      </c>
      <c r="DC229" t="str">
        <f t="shared" si="527"/>
        <v>0</v>
      </c>
      <c r="DD229" t="str">
        <f t="shared" si="528"/>
        <v>0</v>
      </c>
      <c r="DE229" t="str">
        <f t="shared" si="529"/>
        <v>0</v>
      </c>
      <c r="DF229" t="str">
        <f t="shared" si="530"/>
        <v>0</v>
      </c>
      <c r="DG229" t="str">
        <f t="shared" si="531"/>
        <v>0</v>
      </c>
      <c r="DH229" t="str">
        <f>IF(ISNUMBER(SEARCH("menghindari dorongan fisik,",B229)),"1","0")</f>
        <v>0</v>
      </c>
      <c r="DI229" t="str">
        <f t="shared" si="532"/>
        <v>0</v>
      </c>
      <c r="DJ229" t="str">
        <f t="shared" si="533"/>
        <v>0</v>
      </c>
      <c r="DK229" t="str">
        <f t="shared" si="534"/>
        <v>0</v>
      </c>
      <c r="DL229" t="str">
        <f t="shared" si="535"/>
        <v>0</v>
      </c>
      <c r="DM229" t="str">
        <f t="shared" si="536"/>
        <v>0</v>
      </c>
      <c r="DN229" t="str">
        <f t="shared" si="537"/>
        <v>0</v>
      </c>
      <c r="DO229" t="str">
        <f t="shared" si="538"/>
        <v>0</v>
      </c>
      <c r="DP229" t="str">
        <f t="shared" si="539"/>
        <v>0</v>
      </c>
      <c r="DQ229" t="str">
        <f t="shared" si="540"/>
        <v>0</v>
      </c>
      <c r="DR229" t="str">
        <f t="shared" si="541"/>
        <v>0</v>
      </c>
      <c r="DS229" t="str">
        <f t="shared" si="542"/>
        <v>0</v>
      </c>
      <c r="DT229" t="str">
        <f t="shared" si="543"/>
        <v>0</v>
      </c>
      <c r="DU229" t="str">
        <f t="shared" si="544"/>
        <v>0</v>
      </c>
      <c r="DV229" t="str">
        <f t="shared" si="545"/>
        <v>0</v>
      </c>
      <c r="DW229" t="str">
        <f t="shared" si="546"/>
        <v>0</v>
      </c>
      <c r="DX229" t="str">
        <f t="shared" si="547"/>
        <v>0</v>
      </c>
      <c r="DY229" t="str">
        <f t="shared" si="548"/>
        <v>0</v>
      </c>
      <c r="DZ229" t="str">
        <f t="shared" si="549"/>
        <v>0</v>
      </c>
      <c r="EA229" t="str">
        <f t="shared" si="550"/>
        <v>0</v>
      </c>
      <c r="EB229" t="str">
        <f t="shared" si="551"/>
        <v>0</v>
      </c>
      <c r="EC229" t="str">
        <f t="shared" si="552"/>
        <v>0</v>
      </c>
      <c r="ED229" t="str">
        <f t="shared" si="553"/>
        <v>0</v>
      </c>
      <c r="EE229" t="str">
        <f t="shared" si="554"/>
        <v>0</v>
      </c>
      <c r="EF229" t="str">
        <f t="shared" si="555"/>
        <v>0</v>
      </c>
      <c r="EG229" t="str">
        <f t="shared" si="556"/>
        <v>0</v>
      </c>
      <c r="EH229" t="str">
        <f t="shared" si="557"/>
        <v>0</v>
      </c>
      <c r="EI229" t="str">
        <f t="shared" si="558"/>
        <v>0</v>
      </c>
      <c r="EJ229" t="str">
        <f t="shared" si="559"/>
        <v>0</v>
      </c>
      <c r="EK229" t="str">
        <f t="shared" si="560"/>
        <v>0</v>
      </c>
      <c r="EL229" t="str">
        <f t="shared" si="561"/>
        <v>0</v>
      </c>
      <c r="EM229" t="str">
        <f t="shared" si="562"/>
        <v>0</v>
      </c>
      <c r="EN229" t="str">
        <f t="shared" si="563"/>
        <v>0</v>
      </c>
    </row>
    <row r="230" spans="1:144" ht="39.950000000000003" customHeight="1" x14ac:dyDescent="0.25">
      <c r="A230" t="s">
        <v>363</v>
      </c>
      <c r="C230" t="str">
        <f t="shared" si="564"/>
        <v>0</v>
      </c>
      <c r="D230" t="str">
        <f t="shared" si="426"/>
        <v>0</v>
      </c>
      <c r="E230" t="str">
        <f t="shared" si="427"/>
        <v>0</v>
      </c>
      <c r="F230" t="str">
        <f t="shared" si="428"/>
        <v>0</v>
      </c>
      <c r="G230" t="str">
        <f t="shared" si="429"/>
        <v>0</v>
      </c>
      <c r="H230" t="str">
        <f t="shared" si="430"/>
        <v>0</v>
      </c>
      <c r="I230" t="str">
        <f t="shared" si="431"/>
        <v>0</v>
      </c>
      <c r="J230" t="str">
        <f t="shared" si="432"/>
        <v>0</v>
      </c>
      <c r="K230" t="str">
        <f t="shared" si="433"/>
        <v>0</v>
      </c>
      <c r="L230" t="str">
        <f t="shared" si="434"/>
        <v>0</v>
      </c>
      <c r="M230" t="str">
        <f t="shared" si="435"/>
        <v>0</v>
      </c>
      <c r="N230" t="str">
        <f t="shared" si="436"/>
        <v>0</v>
      </c>
      <c r="O230" t="str">
        <f t="shared" si="437"/>
        <v>0</v>
      </c>
      <c r="P230" t="str">
        <f t="shared" si="438"/>
        <v>0</v>
      </c>
      <c r="Q230" t="str">
        <f t="shared" si="439"/>
        <v>0</v>
      </c>
      <c r="R230" t="str">
        <f t="shared" si="440"/>
        <v>0</v>
      </c>
      <c r="S230" t="str">
        <f t="shared" si="441"/>
        <v>0</v>
      </c>
      <c r="T230" t="str">
        <f t="shared" si="442"/>
        <v>0</v>
      </c>
      <c r="U230" t="str">
        <f t="shared" si="443"/>
        <v>0</v>
      </c>
      <c r="V230" t="str">
        <f t="shared" si="444"/>
        <v>0</v>
      </c>
      <c r="W230" t="str">
        <f t="shared" si="445"/>
        <v>0</v>
      </c>
      <c r="X230" t="str">
        <f t="shared" si="446"/>
        <v>0</v>
      </c>
      <c r="Y230" t="str">
        <f t="shared" si="447"/>
        <v>0</v>
      </c>
      <c r="Z230" t="str">
        <f t="shared" si="448"/>
        <v>0</v>
      </c>
      <c r="AA230" t="str">
        <f t="shared" si="449"/>
        <v>0</v>
      </c>
      <c r="AB230" t="str">
        <f t="shared" si="450"/>
        <v>0</v>
      </c>
      <c r="AC230" t="str">
        <f t="shared" si="451"/>
        <v>0</v>
      </c>
      <c r="AD230" t="str">
        <f t="shared" si="452"/>
        <v>0</v>
      </c>
      <c r="AE230" t="str">
        <f t="shared" si="453"/>
        <v>0</v>
      </c>
      <c r="AF230" t="str">
        <f t="shared" si="454"/>
        <v>0</v>
      </c>
      <c r="AG230" t="str">
        <f t="shared" si="455"/>
        <v>0</v>
      </c>
      <c r="AH230" t="str">
        <f t="shared" si="456"/>
        <v>0</v>
      </c>
      <c r="AI230" t="str">
        <f t="shared" si="457"/>
        <v>0</v>
      </c>
      <c r="AJ230" t="str">
        <f t="shared" si="458"/>
        <v>0</v>
      </c>
      <c r="AK230" t="str">
        <f t="shared" si="459"/>
        <v>0</v>
      </c>
      <c r="AL230" t="str">
        <f t="shared" si="460"/>
        <v>0</v>
      </c>
      <c r="AM230" t="str">
        <f t="shared" si="461"/>
        <v>0</v>
      </c>
      <c r="AN230" t="str">
        <f t="shared" si="462"/>
        <v>0</v>
      </c>
      <c r="AO230" t="str">
        <f t="shared" si="463"/>
        <v>0</v>
      </c>
      <c r="AP230" t="str">
        <f t="shared" si="464"/>
        <v>0</v>
      </c>
      <c r="AQ230" t="str">
        <f t="shared" si="465"/>
        <v>0</v>
      </c>
      <c r="AR230" t="str">
        <f t="shared" si="466"/>
        <v>0</v>
      </c>
      <c r="AS230" t="str">
        <f t="shared" si="467"/>
        <v>0</v>
      </c>
      <c r="AT230" t="str">
        <f t="shared" si="468"/>
        <v>0</v>
      </c>
      <c r="AU230" t="str">
        <f t="shared" si="469"/>
        <v>0</v>
      </c>
      <c r="AV230" t="str">
        <f t="shared" si="470"/>
        <v>0</v>
      </c>
      <c r="AW230" t="str">
        <f t="shared" si="471"/>
        <v>0</v>
      </c>
      <c r="AX230" t="str">
        <f t="shared" si="472"/>
        <v>0</v>
      </c>
      <c r="AY230" t="str">
        <f t="shared" si="473"/>
        <v>0</v>
      </c>
      <c r="AZ230" t="str">
        <f t="shared" si="474"/>
        <v>0</v>
      </c>
      <c r="BA230" t="str">
        <f t="shared" si="475"/>
        <v>0</v>
      </c>
      <c r="BB230" t="str">
        <f t="shared" si="476"/>
        <v>0</v>
      </c>
      <c r="BC230" t="str">
        <f t="shared" si="477"/>
        <v>0</v>
      </c>
      <c r="BD230" t="str">
        <f t="shared" si="478"/>
        <v>0</v>
      </c>
      <c r="BE230" t="str">
        <f t="shared" si="479"/>
        <v>0</v>
      </c>
      <c r="BF230" t="str">
        <f t="shared" si="480"/>
        <v>0</v>
      </c>
      <c r="BG230" t="str">
        <f t="shared" si="481"/>
        <v>0</v>
      </c>
      <c r="BH230" t="str">
        <f t="shared" si="482"/>
        <v>0</v>
      </c>
      <c r="BI230" t="str">
        <f t="shared" si="483"/>
        <v>0</v>
      </c>
      <c r="BJ230" t="str">
        <f t="shared" si="484"/>
        <v>0</v>
      </c>
      <c r="BK230" t="str">
        <f t="shared" si="485"/>
        <v>0</v>
      </c>
      <c r="BL230" t="str">
        <f t="shared" si="486"/>
        <v>0</v>
      </c>
      <c r="BM230" t="str">
        <f t="shared" si="487"/>
        <v>0</v>
      </c>
      <c r="BN230" t="str">
        <f t="shared" si="488"/>
        <v>0</v>
      </c>
      <c r="BO230" t="str">
        <f t="shared" si="489"/>
        <v>0</v>
      </c>
      <c r="BP230" t="str">
        <f t="shared" si="490"/>
        <v>0</v>
      </c>
      <c r="BQ230" t="str">
        <f t="shared" si="491"/>
        <v>0</v>
      </c>
      <c r="BR230" t="str">
        <f t="shared" si="492"/>
        <v>0</v>
      </c>
      <c r="BS230" t="str">
        <f t="shared" si="493"/>
        <v>0</v>
      </c>
      <c r="BT230" t="str">
        <f t="shared" si="494"/>
        <v>0</v>
      </c>
      <c r="BU230" t="str">
        <f t="shared" si="495"/>
        <v>0</v>
      </c>
      <c r="BV230" t="str">
        <f t="shared" si="496"/>
        <v>0</v>
      </c>
      <c r="BW230" t="str">
        <f t="shared" si="497"/>
        <v>0</v>
      </c>
      <c r="BX230" t="str">
        <f t="shared" si="424"/>
        <v>0</v>
      </c>
      <c r="BY230" t="str">
        <f t="shared" si="498"/>
        <v>0</v>
      </c>
      <c r="BZ230" t="str">
        <f t="shared" si="499"/>
        <v>0</v>
      </c>
      <c r="CA230" t="str">
        <f t="shared" si="500"/>
        <v>0</v>
      </c>
      <c r="CB230" t="str">
        <f t="shared" si="501"/>
        <v>0</v>
      </c>
      <c r="CC230" t="str">
        <f t="shared" si="502"/>
        <v>0</v>
      </c>
      <c r="CD230" t="str">
        <f t="shared" si="503"/>
        <v>0</v>
      </c>
      <c r="CE230" t="str">
        <f t="shared" si="504"/>
        <v>0</v>
      </c>
      <c r="CF230" t="str">
        <f t="shared" si="505"/>
        <v>0</v>
      </c>
      <c r="CG230" t="str">
        <f t="shared" si="506"/>
        <v>0</v>
      </c>
      <c r="CH230" t="str">
        <f t="shared" si="507"/>
        <v>0</v>
      </c>
      <c r="CI230" t="str">
        <f t="shared" si="508"/>
        <v>0</v>
      </c>
      <c r="CJ230" t="str">
        <f t="shared" si="509"/>
        <v>0</v>
      </c>
      <c r="CK230" t="str">
        <f t="shared" si="510"/>
        <v>0</v>
      </c>
      <c r="CL230" t="str">
        <f t="shared" si="511"/>
        <v>0</v>
      </c>
      <c r="CM230" t="str">
        <f t="shared" si="512"/>
        <v>0</v>
      </c>
      <c r="CN230" t="str">
        <f t="shared" si="513"/>
        <v>0</v>
      </c>
      <c r="CO230" t="str">
        <f t="shared" si="514"/>
        <v>0</v>
      </c>
      <c r="CP230" t="str">
        <f t="shared" si="515"/>
        <v>0</v>
      </c>
      <c r="CQ230" t="str">
        <f t="shared" si="516"/>
        <v>0</v>
      </c>
      <c r="CR230" t="str">
        <f t="shared" si="517"/>
        <v>0</v>
      </c>
      <c r="CS230" t="str">
        <f t="shared" si="518"/>
        <v>0</v>
      </c>
      <c r="CT230" t="str">
        <f t="shared" si="519"/>
        <v>0</v>
      </c>
      <c r="CU230" t="str">
        <f t="shared" si="520"/>
        <v>0</v>
      </c>
      <c r="CV230" t="str">
        <f t="shared" si="521"/>
        <v>0</v>
      </c>
      <c r="CW230" t="str">
        <f t="shared" si="522"/>
        <v>0</v>
      </c>
      <c r="CX230" t="str">
        <f t="shared" si="523"/>
        <v>0</v>
      </c>
      <c r="CY230" t="str">
        <f t="shared" si="524"/>
        <v>0</v>
      </c>
      <c r="CZ230" t="str">
        <f t="shared" si="525"/>
        <v>0</v>
      </c>
      <c r="DA230" t="str">
        <f t="shared" si="425"/>
        <v>0</v>
      </c>
      <c r="DB230" t="str">
        <f t="shared" si="526"/>
        <v>0</v>
      </c>
      <c r="DC230" t="str">
        <f t="shared" si="527"/>
        <v>0</v>
      </c>
      <c r="DD230" t="str">
        <f t="shared" si="528"/>
        <v>0</v>
      </c>
      <c r="DE230" t="str">
        <f t="shared" si="529"/>
        <v>0</v>
      </c>
      <c r="DF230" t="str">
        <f t="shared" si="530"/>
        <v>0</v>
      </c>
      <c r="DG230" t="str">
        <f t="shared" si="531"/>
        <v>0</v>
      </c>
      <c r="DH230" t="str">
        <f>IF(ISNUMBER(SEARCH("menghindari dorongan fisik,",B230)),"1","0")</f>
        <v>0</v>
      </c>
      <c r="DI230" t="str">
        <f t="shared" si="532"/>
        <v>0</v>
      </c>
      <c r="DJ230" t="str">
        <f t="shared" si="533"/>
        <v>0</v>
      </c>
      <c r="DK230" t="str">
        <f t="shared" si="534"/>
        <v>0</v>
      </c>
      <c r="DL230" t="str">
        <f t="shared" si="535"/>
        <v>0</v>
      </c>
      <c r="DM230" t="str">
        <f t="shared" si="536"/>
        <v>0</v>
      </c>
      <c r="DN230" t="str">
        <f t="shared" si="537"/>
        <v>0</v>
      </c>
      <c r="DO230" t="str">
        <f t="shared" si="538"/>
        <v>0</v>
      </c>
      <c r="DP230" t="str">
        <f t="shared" si="539"/>
        <v>0</v>
      </c>
      <c r="DQ230" t="str">
        <f t="shared" si="540"/>
        <v>0</v>
      </c>
      <c r="DR230" t="str">
        <f t="shared" si="541"/>
        <v>0</v>
      </c>
      <c r="DS230" t="str">
        <f t="shared" si="542"/>
        <v>0</v>
      </c>
      <c r="DT230" t="str">
        <f t="shared" si="543"/>
        <v>0</v>
      </c>
      <c r="DU230" t="str">
        <f t="shared" si="544"/>
        <v>0</v>
      </c>
      <c r="DV230" t="str">
        <f t="shared" si="545"/>
        <v>0</v>
      </c>
      <c r="DW230" t="str">
        <f t="shared" si="546"/>
        <v>0</v>
      </c>
      <c r="DX230" t="str">
        <f t="shared" si="547"/>
        <v>0</v>
      </c>
      <c r="DY230" t="str">
        <f t="shared" si="548"/>
        <v>0</v>
      </c>
      <c r="DZ230" t="str">
        <f t="shared" si="549"/>
        <v>0</v>
      </c>
      <c r="EA230" t="str">
        <f t="shared" si="550"/>
        <v>0</v>
      </c>
      <c r="EB230" t="str">
        <f t="shared" si="551"/>
        <v>0</v>
      </c>
      <c r="EC230" t="str">
        <f t="shared" si="552"/>
        <v>0</v>
      </c>
      <c r="ED230" t="str">
        <f t="shared" si="553"/>
        <v>0</v>
      </c>
      <c r="EE230" t="str">
        <f t="shared" si="554"/>
        <v>0</v>
      </c>
      <c r="EF230" t="str">
        <f t="shared" si="555"/>
        <v>0</v>
      </c>
      <c r="EG230" t="str">
        <f t="shared" si="556"/>
        <v>0</v>
      </c>
      <c r="EH230" t="str">
        <f t="shared" si="557"/>
        <v>0</v>
      </c>
      <c r="EI230" t="str">
        <f t="shared" si="558"/>
        <v>0</v>
      </c>
      <c r="EJ230" t="str">
        <f t="shared" si="559"/>
        <v>0</v>
      </c>
      <c r="EK230" t="str">
        <f t="shared" si="560"/>
        <v>0</v>
      </c>
      <c r="EL230" t="str">
        <f t="shared" si="561"/>
        <v>0</v>
      </c>
      <c r="EM230" t="str">
        <f t="shared" si="562"/>
        <v>0</v>
      </c>
      <c r="EN230" t="str">
        <f t="shared" si="563"/>
        <v>0</v>
      </c>
    </row>
    <row r="231" spans="1:144" ht="39.950000000000003" customHeight="1" x14ac:dyDescent="0.25">
      <c r="A231" t="s">
        <v>364</v>
      </c>
      <c r="C231" t="str">
        <f t="shared" si="564"/>
        <v>0</v>
      </c>
      <c r="D231" t="str">
        <f t="shared" si="426"/>
        <v>0</v>
      </c>
      <c r="E231" t="str">
        <f t="shared" si="427"/>
        <v>0</v>
      </c>
      <c r="F231" t="str">
        <f t="shared" si="428"/>
        <v>0</v>
      </c>
      <c r="G231" t="str">
        <f t="shared" si="429"/>
        <v>0</v>
      </c>
      <c r="H231" t="str">
        <f t="shared" si="430"/>
        <v>0</v>
      </c>
      <c r="I231" t="str">
        <f t="shared" si="431"/>
        <v>0</v>
      </c>
      <c r="J231" t="str">
        <f t="shared" si="432"/>
        <v>0</v>
      </c>
      <c r="K231" t="str">
        <f t="shared" si="433"/>
        <v>0</v>
      </c>
      <c r="L231" t="str">
        <f t="shared" si="434"/>
        <v>0</v>
      </c>
      <c r="M231" t="str">
        <f t="shared" si="435"/>
        <v>0</v>
      </c>
      <c r="N231" t="str">
        <f t="shared" si="436"/>
        <v>0</v>
      </c>
      <c r="O231" t="str">
        <f t="shared" si="437"/>
        <v>0</v>
      </c>
      <c r="P231" t="str">
        <f t="shared" si="438"/>
        <v>0</v>
      </c>
      <c r="Q231" t="str">
        <f t="shared" si="439"/>
        <v>0</v>
      </c>
      <c r="R231" t="str">
        <f t="shared" si="440"/>
        <v>0</v>
      </c>
      <c r="S231" t="str">
        <f t="shared" si="441"/>
        <v>0</v>
      </c>
      <c r="T231" t="str">
        <f t="shared" si="442"/>
        <v>0</v>
      </c>
      <c r="U231" t="str">
        <f t="shared" si="443"/>
        <v>0</v>
      </c>
      <c r="V231" t="str">
        <f t="shared" si="444"/>
        <v>0</v>
      </c>
      <c r="W231" t="str">
        <f t="shared" si="445"/>
        <v>0</v>
      </c>
      <c r="X231" t="str">
        <f t="shared" si="446"/>
        <v>0</v>
      </c>
      <c r="Y231" t="str">
        <f t="shared" si="447"/>
        <v>0</v>
      </c>
      <c r="Z231" t="str">
        <f t="shared" si="448"/>
        <v>0</v>
      </c>
      <c r="AA231" t="str">
        <f t="shared" si="449"/>
        <v>0</v>
      </c>
      <c r="AB231" t="str">
        <f t="shared" si="450"/>
        <v>0</v>
      </c>
      <c r="AC231" t="str">
        <f t="shared" si="451"/>
        <v>0</v>
      </c>
      <c r="AD231" t="str">
        <f t="shared" si="452"/>
        <v>0</v>
      </c>
      <c r="AE231" t="str">
        <f t="shared" si="453"/>
        <v>0</v>
      </c>
      <c r="AF231" t="str">
        <f t="shared" si="454"/>
        <v>0</v>
      </c>
      <c r="AG231" t="str">
        <f t="shared" si="455"/>
        <v>0</v>
      </c>
      <c r="AH231" t="str">
        <f t="shared" si="456"/>
        <v>0</v>
      </c>
      <c r="AI231" t="str">
        <f t="shared" si="457"/>
        <v>0</v>
      </c>
      <c r="AJ231" t="str">
        <f t="shared" si="458"/>
        <v>0</v>
      </c>
      <c r="AK231" t="str">
        <f t="shared" si="459"/>
        <v>0</v>
      </c>
      <c r="AL231" t="str">
        <f t="shared" si="460"/>
        <v>0</v>
      </c>
      <c r="AM231" t="str">
        <f t="shared" si="461"/>
        <v>0</v>
      </c>
      <c r="AN231" t="str">
        <f t="shared" si="462"/>
        <v>0</v>
      </c>
      <c r="AO231" t="str">
        <f t="shared" si="463"/>
        <v>0</v>
      </c>
      <c r="AP231" t="str">
        <f t="shared" si="464"/>
        <v>0</v>
      </c>
      <c r="AQ231" t="str">
        <f t="shared" si="465"/>
        <v>0</v>
      </c>
      <c r="AR231" t="str">
        <f t="shared" si="466"/>
        <v>0</v>
      </c>
      <c r="AS231" t="str">
        <f t="shared" si="467"/>
        <v>0</v>
      </c>
      <c r="AT231" t="str">
        <f t="shared" si="468"/>
        <v>0</v>
      </c>
      <c r="AU231" t="str">
        <f t="shared" si="469"/>
        <v>0</v>
      </c>
      <c r="AV231" t="str">
        <f t="shared" si="470"/>
        <v>0</v>
      </c>
      <c r="AW231" t="str">
        <f t="shared" si="471"/>
        <v>0</v>
      </c>
      <c r="AX231" t="str">
        <f t="shared" si="472"/>
        <v>0</v>
      </c>
      <c r="AY231" t="str">
        <f t="shared" si="473"/>
        <v>0</v>
      </c>
      <c r="AZ231" t="str">
        <f t="shared" si="474"/>
        <v>0</v>
      </c>
      <c r="BA231" t="str">
        <f t="shared" si="475"/>
        <v>0</v>
      </c>
      <c r="BB231" t="str">
        <f t="shared" si="476"/>
        <v>0</v>
      </c>
      <c r="BC231" t="str">
        <f t="shared" si="477"/>
        <v>0</v>
      </c>
      <c r="BD231" t="str">
        <f t="shared" si="478"/>
        <v>0</v>
      </c>
      <c r="BE231" t="str">
        <f t="shared" si="479"/>
        <v>0</v>
      </c>
      <c r="BF231" t="str">
        <f t="shared" si="480"/>
        <v>0</v>
      </c>
      <c r="BG231" t="str">
        <f t="shared" si="481"/>
        <v>0</v>
      </c>
      <c r="BH231" t="str">
        <f t="shared" si="482"/>
        <v>0</v>
      </c>
      <c r="BI231" t="str">
        <f t="shared" si="483"/>
        <v>0</v>
      </c>
      <c r="BJ231" t="str">
        <f t="shared" si="484"/>
        <v>0</v>
      </c>
      <c r="BK231" t="str">
        <f t="shared" si="485"/>
        <v>0</v>
      </c>
      <c r="BL231" t="str">
        <f t="shared" si="486"/>
        <v>0</v>
      </c>
      <c r="BM231" t="str">
        <f t="shared" si="487"/>
        <v>0</v>
      </c>
      <c r="BN231" t="str">
        <f t="shared" si="488"/>
        <v>0</v>
      </c>
      <c r="BO231" t="str">
        <f t="shared" si="489"/>
        <v>0</v>
      </c>
      <c r="BP231" t="str">
        <f t="shared" si="490"/>
        <v>0</v>
      </c>
      <c r="BQ231" t="str">
        <f t="shared" si="491"/>
        <v>0</v>
      </c>
      <c r="BR231" t="str">
        <f t="shared" si="492"/>
        <v>0</v>
      </c>
      <c r="BS231" t="str">
        <f t="shared" si="493"/>
        <v>0</v>
      </c>
      <c r="BT231" t="str">
        <f t="shared" si="494"/>
        <v>0</v>
      </c>
      <c r="BU231" t="str">
        <f t="shared" si="495"/>
        <v>0</v>
      </c>
      <c r="BV231" t="str">
        <f t="shared" si="496"/>
        <v>0</v>
      </c>
      <c r="BW231" t="str">
        <f t="shared" si="497"/>
        <v>0</v>
      </c>
      <c r="BX231" t="str">
        <f t="shared" si="424"/>
        <v>0</v>
      </c>
      <c r="BY231" t="str">
        <f t="shared" si="498"/>
        <v>0</v>
      </c>
      <c r="BZ231" t="str">
        <f t="shared" si="499"/>
        <v>0</v>
      </c>
      <c r="CA231" t="str">
        <f t="shared" si="500"/>
        <v>0</v>
      </c>
      <c r="CB231" t="str">
        <f t="shared" si="501"/>
        <v>0</v>
      </c>
      <c r="CC231" t="str">
        <f t="shared" si="502"/>
        <v>0</v>
      </c>
      <c r="CD231" t="str">
        <f t="shared" si="503"/>
        <v>0</v>
      </c>
      <c r="CE231" t="str">
        <f t="shared" si="504"/>
        <v>0</v>
      </c>
      <c r="CF231" t="str">
        <f t="shared" si="505"/>
        <v>0</v>
      </c>
      <c r="CG231" t="str">
        <f t="shared" si="506"/>
        <v>0</v>
      </c>
      <c r="CH231" t="str">
        <f t="shared" si="507"/>
        <v>0</v>
      </c>
      <c r="CI231" t="str">
        <f t="shared" si="508"/>
        <v>0</v>
      </c>
      <c r="CJ231" t="str">
        <f t="shared" si="509"/>
        <v>0</v>
      </c>
      <c r="CK231" t="str">
        <f t="shared" si="510"/>
        <v>0</v>
      </c>
      <c r="CL231" t="str">
        <f t="shared" si="511"/>
        <v>0</v>
      </c>
      <c r="CM231" t="str">
        <f t="shared" si="512"/>
        <v>0</v>
      </c>
      <c r="CN231" t="str">
        <f t="shared" si="513"/>
        <v>0</v>
      </c>
      <c r="CO231" t="str">
        <f t="shared" si="514"/>
        <v>0</v>
      </c>
      <c r="CP231" t="str">
        <f t="shared" si="515"/>
        <v>0</v>
      </c>
      <c r="CQ231" t="str">
        <f t="shared" si="516"/>
        <v>0</v>
      </c>
      <c r="CR231" t="str">
        <f t="shared" si="517"/>
        <v>0</v>
      </c>
      <c r="CS231" t="str">
        <f t="shared" si="518"/>
        <v>0</v>
      </c>
      <c r="CT231" t="str">
        <f t="shared" si="519"/>
        <v>0</v>
      </c>
      <c r="CU231" t="str">
        <f t="shared" si="520"/>
        <v>0</v>
      </c>
      <c r="CV231" t="str">
        <f t="shared" si="521"/>
        <v>0</v>
      </c>
      <c r="CW231" t="str">
        <f t="shared" si="522"/>
        <v>0</v>
      </c>
      <c r="CX231" t="str">
        <f t="shared" si="523"/>
        <v>0</v>
      </c>
      <c r="CY231" t="str">
        <f t="shared" si="524"/>
        <v>0</v>
      </c>
      <c r="CZ231" t="str">
        <f t="shared" si="525"/>
        <v>0</v>
      </c>
      <c r="DA231" t="str">
        <f t="shared" si="425"/>
        <v>0</v>
      </c>
      <c r="DB231" t="str">
        <f t="shared" si="526"/>
        <v>0</v>
      </c>
      <c r="DC231" t="str">
        <f t="shared" si="527"/>
        <v>0</v>
      </c>
      <c r="DD231" t="str">
        <f t="shared" si="528"/>
        <v>0</v>
      </c>
      <c r="DE231" t="str">
        <f t="shared" si="529"/>
        <v>0</v>
      </c>
      <c r="DF231" t="str">
        <f t="shared" si="530"/>
        <v>0</v>
      </c>
      <c r="DG231" t="str">
        <f t="shared" si="531"/>
        <v>0</v>
      </c>
      <c r="DH231" t="str">
        <f>IF(ISNUMBER(SEARCH("menghindari dorongan fisik,",B231)),"1","0")</f>
        <v>0</v>
      </c>
      <c r="DI231" t="str">
        <f t="shared" si="532"/>
        <v>0</v>
      </c>
      <c r="DJ231" t="str">
        <f t="shared" si="533"/>
        <v>0</v>
      </c>
      <c r="DK231" t="str">
        <f t="shared" si="534"/>
        <v>0</v>
      </c>
      <c r="DL231" t="str">
        <f t="shared" si="535"/>
        <v>0</v>
      </c>
      <c r="DM231" t="str">
        <f t="shared" si="536"/>
        <v>0</v>
      </c>
      <c r="DN231" t="str">
        <f t="shared" si="537"/>
        <v>0</v>
      </c>
      <c r="DO231" t="str">
        <f t="shared" si="538"/>
        <v>0</v>
      </c>
      <c r="DP231" t="str">
        <f t="shared" si="539"/>
        <v>0</v>
      </c>
      <c r="DQ231" t="str">
        <f t="shared" si="540"/>
        <v>0</v>
      </c>
      <c r="DR231" t="str">
        <f t="shared" si="541"/>
        <v>0</v>
      </c>
      <c r="DS231" t="str">
        <f t="shared" si="542"/>
        <v>0</v>
      </c>
      <c r="DT231" t="str">
        <f t="shared" si="543"/>
        <v>0</v>
      </c>
      <c r="DU231" t="str">
        <f t="shared" si="544"/>
        <v>0</v>
      </c>
      <c r="DV231" t="str">
        <f t="shared" si="545"/>
        <v>0</v>
      </c>
      <c r="DW231" t="str">
        <f t="shared" si="546"/>
        <v>0</v>
      </c>
      <c r="DX231" t="str">
        <f t="shared" si="547"/>
        <v>0</v>
      </c>
      <c r="DY231" t="str">
        <f t="shared" si="548"/>
        <v>0</v>
      </c>
      <c r="DZ231" t="str">
        <f t="shared" si="549"/>
        <v>0</v>
      </c>
      <c r="EA231" t="str">
        <f t="shared" si="550"/>
        <v>0</v>
      </c>
      <c r="EB231" t="str">
        <f t="shared" si="551"/>
        <v>0</v>
      </c>
      <c r="EC231" t="str">
        <f t="shared" si="552"/>
        <v>0</v>
      </c>
      <c r="ED231" t="str">
        <f t="shared" si="553"/>
        <v>0</v>
      </c>
      <c r="EE231" t="str">
        <f t="shared" si="554"/>
        <v>0</v>
      </c>
      <c r="EF231" t="str">
        <f t="shared" si="555"/>
        <v>0</v>
      </c>
      <c r="EG231" t="str">
        <f t="shared" si="556"/>
        <v>0</v>
      </c>
      <c r="EH231" t="str">
        <f t="shared" si="557"/>
        <v>0</v>
      </c>
      <c r="EI231" t="str">
        <f t="shared" si="558"/>
        <v>0</v>
      </c>
      <c r="EJ231" t="str">
        <f t="shared" si="559"/>
        <v>0</v>
      </c>
      <c r="EK231" t="str">
        <f t="shared" si="560"/>
        <v>0</v>
      </c>
      <c r="EL231" t="str">
        <f t="shared" si="561"/>
        <v>0</v>
      </c>
      <c r="EM231" t="str">
        <f t="shared" si="562"/>
        <v>0</v>
      </c>
      <c r="EN231" t="str">
        <f t="shared" si="563"/>
        <v>0</v>
      </c>
    </row>
    <row r="232" spans="1:144" ht="39.950000000000003" customHeight="1" x14ac:dyDescent="0.25">
      <c r="A232" t="s">
        <v>365</v>
      </c>
      <c r="C232" t="str">
        <f t="shared" si="564"/>
        <v>0</v>
      </c>
      <c r="D232" t="str">
        <f t="shared" si="426"/>
        <v>0</v>
      </c>
      <c r="E232" t="str">
        <f t="shared" si="427"/>
        <v>0</v>
      </c>
      <c r="F232" t="str">
        <f t="shared" si="428"/>
        <v>0</v>
      </c>
      <c r="G232" t="str">
        <f t="shared" si="429"/>
        <v>0</v>
      </c>
      <c r="H232" t="str">
        <f t="shared" si="430"/>
        <v>0</v>
      </c>
      <c r="I232" t="str">
        <f t="shared" si="431"/>
        <v>0</v>
      </c>
      <c r="J232" t="str">
        <f t="shared" si="432"/>
        <v>0</v>
      </c>
      <c r="K232" t="str">
        <f t="shared" si="433"/>
        <v>0</v>
      </c>
      <c r="L232" t="str">
        <f t="shared" si="434"/>
        <v>0</v>
      </c>
      <c r="M232" t="str">
        <f t="shared" si="435"/>
        <v>0</v>
      </c>
      <c r="N232" t="str">
        <f t="shared" si="436"/>
        <v>0</v>
      </c>
      <c r="O232" t="str">
        <f t="shared" si="437"/>
        <v>0</v>
      </c>
      <c r="P232" t="str">
        <f t="shared" si="438"/>
        <v>0</v>
      </c>
      <c r="Q232" t="str">
        <f t="shared" si="439"/>
        <v>0</v>
      </c>
      <c r="R232" t="str">
        <f t="shared" si="440"/>
        <v>0</v>
      </c>
      <c r="S232" t="str">
        <f t="shared" si="441"/>
        <v>0</v>
      </c>
      <c r="T232" t="str">
        <f t="shared" si="442"/>
        <v>0</v>
      </c>
      <c r="U232" t="str">
        <f t="shared" si="443"/>
        <v>0</v>
      </c>
      <c r="V232" t="str">
        <f t="shared" si="444"/>
        <v>0</v>
      </c>
      <c r="W232" t="str">
        <f t="shared" si="445"/>
        <v>0</v>
      </c>
      <c r="X232" t="str">
        <f t="shared" si="446"/>
        <v>0</v>
      </c>
      <c r="Y232" t="str">
        <f t="shared" si="447"/>
        <v>0</v>
      </c>
      <c r="Z232" t="str">
        <f t="shared" si="448"/>
        <v>0</v>
      </c>
      <c r="AA232" t="str">
        <f t="shared" si="449"/>
        <v>0</v>
      </c>
      <c r="AB232" t="str">
        <f t="shared" si="450"/>
        <v>0</v>
      </c>
      <c r="AC232" t="str">
        <f t="shared" si="451"/>
        <v>0</v>
      </c>
      <c r="AD232" t="str">
        <f t="shared" si="452"/>
        <v>0</v>
      </c>
      <c r="AE232" t="str">
        <f t="shared" si="453"/>
        <v>0</v>
      </c>
      <c r="AF232" t="str">
        <f t="shared" si="454"/>
        <v>0</v>
      </c>
      <c r="AG232" t="str">
        <f t="shared" si="455"/>
        <v>0</v>
      </c>
      <c r="AH232" t="str">
        <f t="shared" si="456"/>
        <v>0</v>
      </c>
      <c r="AI232" t="str">
        <f t="shared" si="457"/>
        <v>0</v>
      </c>
      <c r="AJ232" t="str">
        <f t="shared" si="458"/>
        <v>0</v>
      </c>
      <c r="AK232" t="str">
        <f t="shared" si="459"/>
        <v>0</v>
      </c>
      <c r="AL232" t="str">
        <f t="shared" si="460"/>
        <v>0</v>
      </c>
      <c r="AM232" t="str">
        <f t="shared" si="461"/>
        <v>0</v>
      </c>
      <c r="AN232" t="str">
        <f t="shared" si="462"/>
        <v>0</v>
      </c>
      <c r="AO232" t="str">
        <f t="shared" si="463"/>
        <v>0</v>
      </c>
      <c r="AP232" t="str">
        <f t="shared" si="464"/>
        <v>0</v>
      </c>
      <c r="AQ232" t="str">
        <f t="shared" si="465"/>
        <v>0</v>
      </c>
      <c r="AR232" t="str">
        <f t="shared" si="466"/>
        <v>0</v>
      </c>
      <c r="AS232" t="str">
        <f t="shared" si="467"/>
        <v>0</v>
      </c>
      <c r="AT232" t="str">
        <f t="shared" si="468"/>
        <v>0</v>
      </c>
      <c r="AU232" t="str">
        <f t="shared" si="469"/>
        <v>0</v>
      </c>
      <c r="AV232" t="str">
        <f t="shared" si="470"/>
        <v>0</v>
      </c>
      <c r="AW232" t="str">
        <f t="shared" si="471"/>
        <v>0</v>
      </c>
      <c r="AX232" t="str">
        <f t="shared" si="472"/>
        <v>0</v>
      </c>
      <c r="AY232" t="str">
        <f t="shared" si="473"/>
        <v>0</v>
      </c>
      <c r="AZ232" t="str">
        <f t="shared" si="474"/>
        <v>0</v>
      </c>
      <c r="BA232" t="str">
        <f t="shared" si="475"/>
        <v>0</v>
      </c>
      <c r="BB232" t="str">
        <f t="shared" si="476"/>
        <v>0</v>
      </c>
      <c r="BC232" t="str">
        <f t="shared" si="477"/>
        <v>0</v>
      </c>
      <c r="BD232" t="str">
        <f t="shared" si="478"/>
        <v>0</v>
      </c>
      <c r="BE232" t="str">
        <f t="shared" si="479"/>
        <v>0</v>
      </c>
      <c r="BF232" t="str">
        <f t="shared" si="480"/>
        <v>0</v>
      </c>
      <c r="BG232" t="str">
        <f t="shared" si="481"/>
        <v>0</v>
      </c>
      <c r="BH232" t="str">
        <f t="shared" si="482"/>
        <v>0</v>
      </c>
      <c r="BI232" t="str">
        <f t="shared" si="483"/>
        <v>0</v>
      </c>
      <c r="BJ232" t="str">
        <f t="shared" si="484"/>
        <v>0</v>
      </c>
      <c r="BK232" t="str">
        <f t="shared" si="485"/>
        <v>0</v>
      </c>
      <c r="BL232" t="str">
        <f t="shared" si="486"/>
        <v>0</v>
      </c>
      <c r="BM232" t="str">
        <f t="shared" si="487"/>
        <v>0</v>
      </c>
      <c r="BN232" t="str">
        <f t="shared" si="488"/>
        <v>0</v>
      </c>
      <c r="BO232" t="str">
        <f t="shared" si="489"/>
        <v>0</v>
      </c>
      <c r="BP232" t="str">
        <f t="shared" si="490"/>
        <v>0</v>
      </c>
      <c r="BQ232" t="str">
        <f t="shared" si="491"/>
        <v>0</v>
      </c>
      <c r="BR232" t="str">
        <f t="shared" si="492"/>
        <v>0</v>
      </c>
      <c r="BS232" t="str">
        <f t="shared" si="493"/>
        <v>0</v>
      </c>
      <c r="BT232" t="str">
        <f t="shared" si="494"/>
        <v>0</v>
      </c>
      <c r="BU232" t="str">
        <f t="shared" si="495"/>
        <v>0</v>
      </c>
      <c r="BV232" t="str">
        <f t="shared" si="496"/>
        <v>0</v>
      </c>
      <c r="BW232" t="str">
        <f t="shared" si="497"/>
        <v>0</v>
      </c>
      <c r="BX232" t="str">
        <f t="shared" si="424"/>
        <v>0</v>
      </c>
      <c r="BY232" t="str">
        <f t="shared" si="498"/>
        <v>0</v>
      </c>
      <c r="BZ232" t="str">
        <f t="shared" si="499"/>
        <v>0</v>
      </c>
      <c r="CA232" t="str">
        <f t="shared" si="500"/>
        <v>0</v>
      </c>
      <c r="CB232" t="str">
        <f t="shared" si="501"/>
        <v>0</v>
      </c>
      <c r="CC232" t="str">
        <f t="shared" si="502"/>
        <v>0</v>
      </c>
      <c r="CD232" t="str">
        <f t="shared" si="503"/>
        <v>0</v>
      </c>
      <c r="CE232" t="str">
        <f t="shared" si="504"/>
        <v>0</v>
      </c>
      <c r="CF232" t="str">
        <f t="shared" si="505"/>
        <v>0</v>
      </c>
      <c r="CG232" t="str">
        <f t="shared" si="506"/>
        <v>0</v>
      </c>
      <c r="CH232" t="str">
        <f t="shared" si="507"/>
        <v>0</v>
      </c>
      <c r="CI232" t="str">
        <f t="shared" si="508"/>
        <v>0</v>
      </c>
      <c r="CJ232" t="str">
        <f t="shared" si="509"/>
        <v>0</v>
      </c>
      <c r="CK232" t="str">
        <f t="shared" si="510"/>
        <v>0</v>
      </c>
      <c r="CL232" t="str">
        <f t="shared" si="511"/>
        <v>0</v>
      </c>
      <c r="CM232" t="str">
        <f t="shared" si="512"/>
        <v>0</v>
      </c>
      <c r="CN232" t="str">
        <f t="shared" si="513"/>
        <v>0</v>
      </c>
      <c r="CO232" t="str">
        <f t="shared" si="514"/>
        <v>0</v>
      </c>
      <c r="CP232" t="str">
        <f t="shared" si="515"/>
        <v>0</v>
      </c>
      <c r="CQ232" t="str">
        <f t="shared" si="516"/>
        <v>0</v>
      </c>
      <c r="CR232" t="str">
        <f t="shared" si="517"/>
        <v>0</v>
      </c>
      <c r="CS232" t="str">
        <f t="shared" si="518"/>
        <v>0</v>
      </c>
      <c r="CT232" t="str">
        <f t="shared" si="519"/>
        <v>0</v>
      </c>
      <c r="CU232" t="str">
        <f t="shared" si="520"/>
        <v>0</v>
      </c>
      <c r="CV232" t="str">
        <f t="shared" si="521"/>
        <v>0</v>
      </c>
      <c r="CW232" t="str">
        <f t="shared" si="522"/>
        <v>0</v>
      </c>
      <c r="CX232" t="str">
        <f t="shared" si="523"/>
        <v>0</v>
      </c>
      <c r="CY232" t="str">
        <f t="shared" si="524"/>
        <v>0</v>
      </c>
      <c r="CZ232" t="str">
        <f t="shared" si="525"/>
        <v>0</v>
      </c>
      <c r="DA232" t="str">
        <f t="shared" si="425"/>
        <v>0</v>
      </c>
      <c r="DB232" t="str">
        <f t="shared" si="526"/>
        <v>0</v>
      </c>
      <c r="DC232" t="str">
        <f t="shared" si="527"/>
        <v>0</v>
      </c>
      <c r="DD232" t="str">
        <f t="shared" si="528"/>
        <v>0</v>
      </c>
      <c r="DE232" t="str">
        <f t="shared" si="529"/>
        <v>0</v>
      </c>
      <c r="DF232" t="str">
        <f t="shared" si="530"/>
        <v>0</v>
      </c>
      <c r="DG232" t="str">
        <f t="shared" si="531"/>
        <v>0</v>
      </c>
      <c r="DH232" t="str">
        <f>IF(ISNUMBER(SEARCH("menghindari dorongan fisik,",B232)),"1","0")</f>
        <v>0</v>
      </c>
      <c r="DI232" t="str">
        <f t="shared" si="532"/>
        <v>0</v>
      </c>
      <c r="DJ232" t="str">
        <f t="shared" si="533"/>
        <v>0</v>
      </c>
      <c r="DK232" t="str">
        <f t="shared" si="534"/>
        <v>0</v>
      </c>
      <c r="DL232" t="str">
        <f t="shared" si="535"/>
        <v>0</v>
      </c>
      <c r="DM232" t="str">
        <f t="shared" si="536"/>
        <v>0</v>
      </c>
      <c r="DN232" t="str">
        <f t="shared" si="537"/>
        <v>0</v>
      </c>
      <c r="DO232" t="str">
        <f t="shared" si="538"/>
        <v>0</v>
      </c>
      <c r="DP232" t="str">
        <f t="shared" si="539"/>
        <v>0</v>
      </c>
      <c r="DQ232" t="str">
        <f t="shared" si="540"/>
        <v>0</v>
      </c>
      <c r="DR232" t="str">
        <f t="shared" si="541"/>
        <v>0</v>
      </c>
      <c r="DS232" t="str">
        <f t="shared" si="542"/>
        <v>0</v>
      </c>
      <c r="DT232" t="str">
        <f t="shared" si="543"/>
        <v>0</v>
      </c>
      <c r="DU232" t="str">
        <f t="shared" si="544"/>
        <v>0</v>
      </c>
      <c r="DV232" t="str">
        <f t="shared" si="545"/>
        <v>0</v>
      </c>
      <c r="DW232" t="str">
        <f t="shared" si="546"/>
        <v>0</v>
      </c>
      <c r="DX232" t="str">
        <f t="shared" si="547"/>
        <v>0</v>
      </c>
      <c r="DY232" t="str">
        <f t="shared" si="548"/>
        <v>0</v>
      </c>
      <c r="DZ232" t="str">
        <f t="shared" si="549"/>
        <v>0</v>
      </c>
      <c r="EA232" t="str">
        <f t="shared" si="550"/>
        <v>0</v>
      </c>
      <c r="EB232" t="str">
        <f t="shared" si="551"/>
        <v>0</v>
      </c>
      <c r="EC232" t="str">
        <f t="shared" si="552"/>
        <v>0</v>
      </c>
      <c r="ED232" t="str">
        <f t="shared" si="553"/>
        <v>0</v>
      </c>
      <c r="EE232" t="str">
        <f t="shared" si="554"/>
        <v>0</v>
      </c>
      <c r="EF232" t="str">
        <f t="shared" si="555"/>
        <v>0</v>
      </c>
      <c r="EG232" t="str">
        <f t="shared" si="556"/>
        <v>0</v>
      </c>
      <c r="EH232" t="str">
        <f t="shared" si="557"/>
        <v>0</v>
      </c>
      <c r="EI232" t="str">
        <f t="shared" si="558"/>
        <v>0</v>
      </c>
      <c r="EJ232" t="str">
        <f t="shared" si="559"/>
        <v>0</v>
      </c>
      <c r="EK232" t="str">
        <f t="shared" si="560"/>
        <v>0</v>
      </c>
      <c r="EL232" t="str">
        <f t="shared" si="561"/>
        <v>0</v>
      </c>
      <c r="EM232" t="str">
        <f t="shared" si="562"/>
        <v>0</v>
      </c>
      <c r="EN232" t="str">
        <f t="shared" si="563"/>
        <v>0</v>
      </c>
    </row>
    <row r="233" spans="1:144" ht="39.950000000000003" customHeight="1" x14ac:dyDescent="0.25">
      <c r="A233" t="s">
        <v>366</v>
      </c>
      <c r="C233" t="str">
        <f t="shared" si="564"/>
        <v>0</v>
      </c>
      <c r="D233" t="str">
        <f t="shared" si="426"/>
        <v>0</v>
      </c>
      <c r="E233" t="str">
        <f t="shared" si="427"/>
        <v>0</v>
      </c>
      <c r="F233" t="str">
        <f t="shared" si="428"/>
        <v>0</v>
      </c>
      <c r="G233" t="str">
        <f t="shared" si="429"/>
        <v>0</v>
      </c>
      <c r="H233" t="str">
        <f t="shared" si="430"/>
        <v>0</v>
      </c>
      <c r="I233" t="str">
        <f t="shared" si="431"/>
        <v>0</v>
      </c>
      <c r="J233" t="str">
        <f t="shared" si="432"/>
        <v>0</v>
      </c>
      <c r="K233" t="str">
        <f t="shared" si="433"/>
        <v>0</v>
      </c>
      <c r="L233" t="str">
        <f t="shared" si="434"/>
        <v>0</v>
      </c>
      <c r="M233" t="str">
        <f t="shared" si="435"/>
        <v>0</v>
      </c>
      <c r="N233" t="str">
        <f t="shared" si="436"/>
        <v>0</v>
      </c>
      <c r="O233" t="str">
        <f t="shared" si="437"/>
        <v>0</v>
      </c>
      <c r="P233" t="str">
        <f t="shared" si="438"/>
        <v>0</v>
      </c>
      <c r="Q233" t="str">
        <f t="shared" si="439"/>
        <v>0</v>
      </c>
      <c r="R233" t="str">
        <f t="shared" si="440"/>
        <v>0</v>
      </c>
      <c r="S233" t="str">
        <f t="shared" si="441"/>
        <v>0</v>
      </c>
      <c r="T233" t="str">
        <f t="shared" si="442"/>
        <v>0</v>
      </c>
      <c r="U233" t="str">
        <f t="shared" si="443"/>
        <v>0</v>
      </c>
      <c r="V233" t="str">
        <f t="shared" si="444"/>
        <v>0</v>
      </c>
      <c r="W233" t="str">
        <f t="shared" si="445"/>
        <v>0</v>
      </c>
      <c r="X233" t="str">
        <f t="shared" si="446"/>
        <v>0</v>
      </c>
      <c r="Y233" t="str">
        <f t="shared" si="447"/>
        <v>0</v>
      </c>
      <c r="Z233" t="str">
        <f t="shared" si="448"/>
        <v>0</v>
      </c>
      <c r="AA233" t="str">
        <f t="shared" si="449"/>
        <v>0</v>
      </c>
      <c r="AB233" t="str">
        <f t="shared" si="450"/>
        <v>0</v>
      </c>
      <c r="AC233" t="str">
        <f t="shared" si="451"/>
        <v>0</v>
      </c>
      <c r="AD233" t="str">
        <f t="shared" si="452"/>
        <v>0</v>
      </c>
      <c r="AE233" t="str">
        <f t="shared" si="453"/>
        <v>0</v>
      </c>
      <c r="AF233" t="str">
        <f t="shared" si="454"/>
        <v>0</v>
      </c>
      <c r="AG233" t="str">
        <f t="shared" si="455"/>
        <v>0</v>
      </c>
      <c r="AH233" t="str">
        <f t="shared" si="456"/>
        <v>0</v>
      </c>
      <c r="AI233" t="str">
        <f t="shared" si="457"/>
        <v>0</v>
      </c>
      <c r="AJ233" t="str">
        <f t="shared" si="458"/>
        <v>0</v>
      </c>
      <c r="AK233" t="str">
        <f t="shared" si="459"/>
        <v>0</v>
      </c>
      <c r="AL233" t="str">
        <f t="shared" si="460"/>
        <v>0</v>
      </c>
      <c r="AM233" t="str">
        <f t="shared" si="461"/>
        <v>0</v>
      </c>
      <c r="AN233" t="str">
        <f t="shared" si="462"/>
        <v>0</v>
      </c>
      <c r="AO233" t="str">
        <f t="shared" si="463"/>
        <v>0</v>
      </c>
      <c r="AP233" t="str">
        <f t="shared" si="464"/>
        <v>0</v>
      </c>
      <c r="AQ233" t="str">
        <f t="shared" si="465"/>
        <v>0</v>
      </c>
      <c r="AR233" t="str">
        <f t="shared" si="466"/>
        <v>0</v>
      </c>
      <c r="AS233" t="str">
        <f t="shared" si="467"/>
        <v>0</v>
      </c>
      <c r="AT233" t="str">
        <f t="shared" si="468"/>
        <v>0</v>
      </c>
      <c r="AU233" t="str">
        <f t="shared" si="469"/>
        <v>0</v>
      </c>
      <c r="AV233" t="str">
        <f t="shared" si="470"/>
        <v>0</v>
      </c>
      <c r="AW233" t="str">
        <f t="shared" si="471"/>
        <v>0</v>
      </c>
      <c r="AX233" t="str">
        <f t="shared" si="472"/>
        <v>0</v>
      </c>
      <c r="AY233" t="str">
        <f t="shared" si="473"/>
        <v>0</v>
      </c>
      <c r="AZ233" t="str">
        <f t="shared" si="474"/>
        <v>0</v>
      </c>
      <c r="BA233" t="str">
        <f t="shared" si="475"/>
        <v>0</v>
      </c>
      <c r="BB233" t="str">
        <f t="shared" si="476"/>
        <v>0</v>
      </c>
      <c r="BC233" t="str">
        <f t="shared" si="477"/>
        <v>0</v>
      </c>
      <c r="BD233" t="str">
        <f t="shared" si="478"/>
        <v>0</v>
      </c>
      <c r="BE233" t="str">
        <f t="shared" si="479"/>
        <v>0</v>
      </c>
      <c r="BF233" t="str">
        <f t="shared" si="480"/>
        <v>0</v>
      </c>
      <c r="BG233" t="str">
        <f t="shared" si="481"/>
        <v>0</v>
      </c>
      <c r="BH233" t="str">
        <f t="shared" si="482"/>
        <v>0</v>
      </c>
      <c r="BI233" t="str">
        <f t="shared" si="483"/>
        <v>0</v>
      </c>
      <c r="BJ233" t="str">
        <f t="shared" si="484"/>
        <v>0</v>
      </c>
      <c r="BK233" t="str">
        <f t="shared" si="485"/>
        <v>0</v>
      </c>
      <c r="BL233" t="str">
        <f t="shared" si="486"/>
        <v>0</v>
      </c>
      <c r="BM233" t="str">
        <f t="shared" si="487"/>
        <v>0</v>
      </c>
      <c r="BN233" t="str">
        <f t="shared" si="488"/>
        <v>0</v>
      </c>
      <c r="BO233" t="str">
        <f t="shared" si="489"/>
        <v>0</v>
      </c>
      <c r="BP233" t="str">
        <f t="shared" si="490"/>
        <v>0</v>
      </c>
      <c r="BQ233" t="str">
        <f t="shared" si="491"/>
        <v>0</v>
      </c>
      <c r="BR233" t="str">
        <f t="shared" si="492"/>
        <v>0</v>
      </c>
      <c r="BS233" t="str">
        <f t="shared" si="493"/>
        <v>0</v>
      </c>
      <c r="BT233" t="str">
        <f t="shared" si="494"/>
        <v>0</v>
      </c>
      <c r="BU233" t="str">
        <f t="shared" si="495"/>
        <v>0</v>
      </c>
      <c r="BV233" t="str">
        <f t="shared" si="496"/>
        <v>0</v>
      </c>
      <c r="BW233" t="str">
        <f t="shared" si="497"/>
        <v>0</v>
      </c>
      <c r="BX233" t="str">
        <f t="shared" si="424"/>
        <v>0</v>
      </c>
      <c r="BY233" t="str">
        <f t="shared" si="498"/>
        <v>0</v>
      </c>
      <c r="BZ233" t="str">
        <f t="shared" si="499"/>
        <v>0</v>
      </c>
      <c r="CA233" t="str">
        <f t="shared" si="500"/>
        <v>0</v>
      </c>
      <c r="CB233" t="str">
        <f t="shared" si="501"/>
        <v>0</v>
      </c>
      <c r="CC233" t="str">
        <f t="shared" si="502"/>
        <v>0</v>
      </c>
      <c r="CD233" t="str">
        <f t="shared" si="503"/>
        <v>0</v>
      </c>
      <c r="CE233" t="str">
        <f t="shared" si="504"/>
        <v>0</v>
      </c>
      <c r="CF233" t="str">
        <f t="shared" si="505"/>
        <v>0</v>
      </c>
      <c r="CG233" t="str">
        <f t="shared" si="506"/>
        <v>0</v>
      </c>
      <c r="CH233" t="str">
        <f t="shared" si="507"/>
        <v>0</v>
      </c>
      <c r="CI233" t="str">
        <f t="shared" si="508"/>
        <v>0</v>
      </c>
      <c r="CJ233" t="str">
        <f t="shared" si="509"/>
        <v>0</v>
      </c>
      <c r="CK233" t="str">
        <f t="shared" si="510"/>
        <v>0</v>
      </c>
      <c r="CL233" t="str">
        <f t="shared" si="511"/>
        <v>0</v>
      </c>
      <c r="CM233" t="str">
        <f t="shared" si="512"/>
        <v>0</v>
      </c>
      <c r="CN233" t="str">
        <f t="shared" si="513"/>
        <v>0</v>
      </c>
      <c r="CO233" t="str">
        <f t="shared" si="514"/>
        <v>0</v>
      </c>
      <c r="CP233" t="str">
        <f t="shared" si="515"/>
        <v>0</v>
      </c>
      <c r="CQ233" t="str">
        <f t="shared" si="516"/>
        <v>0</v>
      </c>
      <c r="CR233" t="str">
        <f t="shared" si="517"/>
        <v>0</v>
      </c>
      <c r="CS233" t="str">
        <f t="shared" si="518"/>
        <v>0</v>
      </c>
      <c r="CT233" t="str">
        <f t="shared" si="519"/>
        <v>0</v>
      </c>
      <c r="CU233" t="str">
        <f t="shared" si="520"/>
        <v>0</v>
      </c>
      <c r="CV233" t="str">
        <f t="shared" si="521"/>
        <v>0</v>
      </c>
      <c r="CW233" t="str">
        <f t="shared" si="522"/>
        <v>0</v>
      </c>
      <c r="CX233" t="str">
        <f t="shared" si="523"/>
        <v>0</v>
      </c>
      <c r="CY233" t="str">
        <f t="shared" si="524"/>
        <v>0</v>
      </c>
      <c r="CZ233" t="str">
        <f t="shared" si="525"/>
        <v>0</v>
      </c>
      <c r="DA233" t="str">
        <f t="shared" si="425"/>
        <v>0</v>
      </c>
      <c r="DB233" t="str">
        <f t="shared" si="526"/>
        <v>0</v>
      </c>
      <c r="DC233" t="str">
        <f t="shared" si="527"/>
        <v>0</v>
      </c>
      <c r="DD233" t="str">
        <f t="shared" si="528"/>
        <v>0</v>
      </c>
      <c r="DE233" t="str">
        <f t="shared" si="529"/>
        <v>0</v>
      </c>
      <c r="DF233" t="str">
        <f t="shared" si="530"/>
        <v>0</v>
      </c>
      <c r="DG233" t="str">
        <f t="shared" si="531"/>
        <v>0</v>
      </c>
      <c r="DH233" t="str">
        <f>IF(ISNUMBER(SEARCH("menghindari dorongan fisik,",B233)),"1","0")</f>
        <v>0</v>
      </c>
      <c r="DI233" t="str">
        <f t="shared" si="532"/>
        <v>0</v>
      </c>
      <c r="DJ233" t="str">
        <f t="shared" si="533"/>
        <v>0</v>
      </c>
      <c r="DK233" t="str">
        <f t="shared" si="534"/>
        <v>0</v>
      </c>
      <c r="DL233" t="str">
        <f t="shared" si="535"/>
        <v>0</v>
      </c>
      <c r="DM233" t="str">
        <f t="shared" si="536"/>
        <v>0</v>
      </c>
      <c r="DN233" t="str">
        <f t="shared" si="537"/>
        <v>0</v>
      </c>
      <c r="DO233" t="str">
        <f t="shared" si="538"/>
        <v>0</v>
      </c>
      <c r="DP233" t="str">
        <f t="shared" si="539"/>
        <v>0</v>
      </c>
      <c r="DQ233" t="str">
        <f t="shared" si="540"/>
        <v>0</v>
      </c>
      <c r="DR233" t="str">
        <f t="shared" si="541"/>
        <v>0</v>
      </c>
      <c r="DS233" t="str">
        <f t="shared" si="542"/>
        <v>0</v>
      </c>
      <c r="DT233" t="str">
        <f t="shared" si="543"/>
        <v>0</v>
      </c>
      <c r="DU233" t="str">
        <f t="shared" si="544"/>
        <v>0</v>
      </c>
      <c r="DV233" t="str">
        <f t="shared" si="545"/>
        <v>0</v>
      </c>
      <c r="DW233" t="str">
        <f t="shared" si="546"/>
        <v>0</v>
      </c>
      <c r="DX233" t="str">
        <f t="shared" si="547"/>
        <v>0</v>
      </c>
      <c r="DY233" t="str">
        <f t="shared" si="548"/>
        <v>0</v>
      </c>
      <c r="DZ233" t="str">
        <f t="shared" si="549"/>
        <v>0</v>
      </c>
      <c r="EA233" t="str">
        <f t="shared" si="550"/>
        <v>0</v>
      </c>
      <c r="EB233" t="str">
        <f t="shared" si="551"/>
        <v>0</v>
      </c>
      <c r="EC233" t="str">
        <f t="shared" si="552"/>
        <v>0</v>
      </c>
      <c r="ED233" t="str">
        <f t="shared" si="553"/>
        <v>0</v>
      </c>
      <c r="EE233" t="str">
        <f t="shared" si="554"/>
        <v>0</v>
      </c>
      <c r="EF233" t="str">
        <f t="shared" si="555"/>
        <v>0</v>
      </c>
      <c r="EG233" t="str">
        <f t="shared" si="556"/>
        <v>0</v>
      </c>
      <c r="EH233" t="str">
        <f t="shared" si="557"/>
        <v>0</v>
      </c>
      <c r="EI233" t="str">
        <f t="shared" si="558"/>
        <v>0</v>
      </c>
      <c r="EJ233" t="str">
        <f t="shared" si="559"/>
        <v>0</v>
      </c>
      <c r="EK233" t="str">
        <f t="shared" si="560"/>
        <v>0</v>
      </c>
      <c r="EL233" t="str">
        <f t="shared" si="561"/>
        <v>0</v>
      </c>
      <c r="EM233" t="str">
        <f t="shared" si="562"/>
        <v>0</v>
      </c>
      <c r="EN233" t="str">
        <f t="shared" si="563"/>
        <v>0</v>
      </c>
    </row>
    <row r="234" spans="1:144" ht="39.950000000000003" customHeight="1" x14ac:dyDescent="0.25">
      <c r="A234" t="s">
        <v>367</v>
      </c>
      <c r="C234" t="str">
        <f t="shared" si="564"/>
        <v>0</v>
      </c>
      <c r="D234" t="str">
        <f t="shared" si="426"/>
        <v>0</v>
      </c>
      <c r="E234" t="str">
        <f t="shared" si="427"/>
        <v>0</v>
      </c>
      <c r="F234" t="str">
        <f t="shared" si="428"/>
        <v>0</v>
      </c>
      <c r="G234" t="str">
        <f t="shared" si="429"/>
        <v>0</v>
      </c>
      <c r="H234" t="str">
        <f t="shared" si="430"/>
        <v>0</v>
      </c>
      <c r="I234" t="str">
        <f t="shared" si="431"/>
        <v>0</v>
      </c>
      <c r="J234" t="str">
        <f t="shared" si="432"/>
        <v>0</v>
      </c>
      <c r="K234" t="str">
        <f t="shared" si="433"/>
        <v>0</v>
      </c>
      <c r="L234" t="str">
        <f t="shared" si="434"/>
        <v>0</v>
      </c>
      <c r="M234" t="str">
        <f t="shared" si="435"/>
        <v>0</v>
      </c>
      <c r="N234" t="str">
        <f t="shared" si="436"/>
        <v>0</v>
      </c>
      <c r="O234" t="str">
        <f t="shared" si="437"/>
        <v>0</v>
      </c>
      <c r="P234" t="str">
        <f t="shared" si="438"/>
        <v>0</v>
      </c>
      <c r="Q234" t="str">
        <f t="shared" si="439"/>
        <v>0</v>
      </c>
      <c r="R234" t="str">
        <f t="shared" si="440"/>
        <v>0</v>
      </c>
      <c r="S234" t="str">
        <f t="shared" si="441"/>
        <v>0</v>
      </c>
      <c r="T234" t="str">
        <f t="shared" si="442"/>
        <v>0</v>
      </c>
      <c r="U234" t="str">
        <f t="shared" si="443"/>
        <v>0</v>
      </c>
      <c r="V234" t="str">
        <f t="shared" si="444"/>
        <v>0</v>
      </c>
      <c r="W234" t="str">
        <f t="shared" si="445"/>
        <v>0</v>
      </c>
      <c r="X234" t="str">
        <f t="shared" si="446"/>
        <v>0</v>
      </c>
      <c r="Y234" t="str">
        <f t="shared" si="447"/>
        <v>0</v>
      </c>
      <c r="Z234" t="str">
        <f t="shared" si="448"/>
        <v>0</v>
      </c>
      <c r="AA234" t="str">
        <f t="shared" si="449"/>
        <v>0</v>
      </c>
      <c r="AB234" t="str">
        <f t="shared" si="450"/>
        <v>0</v>
      </c>
      <c r="AC234" t="str">
        <f t="shared" si="451"/>
        <v>0</v>
      </c>
      <c r="AD234" t="str">
        <f t="shared" si="452"/>
        <v>0</v>
      </c>
      <c r="AE234" t="str">
        <f t="shared" si="453"/>
        <v>0</v>
      </c>
      <c r="AF234" t="str">
        <f t="shared" si="454"/>
        <v>0</v>
      </c>
      <c r="AG234" t="str">
        <f t="shared" si="455"/>
        <v>0</v>
      </c>
      <c r="AH234" t="str">
        <f t="shared" si="456"/>
        <v>0</v>
      </c>
      <c r="AI234" t="str">
        <f t="shared" si="457"/>
        <v>0</v>
      </c>
      <c r="AJ234" t="str">
        <f t="shared" si="458"/>
        <v>0</v>
      </c>
      <c r="AK234" t="str">
        <f t="shared" si="459"/>
        <v>0</v>
      </c>
      <c r="AL234" t="str">
        <f t="shared" si="460"/>
        <v>0</v>
      </c>
      <c r="AM234" t="str">
        <f t="shared" si="461"/>
        <v>0</v>
      </c>
      <c r="AN234" t="str">
        <f t="shared" si="462"/>
        <v>0</v>
      </c>
      <c r="AO234" t="str">
        <f t="shared" si="463"/>
        <v>0</v>
      </c>
      <c r="AP234" t="str">
        <f t="shared" si="464"/>
        <v>0</v>
      </c>
      <c r="AQ234" t="str">
        <f t="shared" si="465"/>
        <v>0</v>
      </c>
      <c r="AR234" t="str">
        <f t="shared" si="466"/>
        <v>0</v>
      </c>
      <c r="AS234" t="str">
        <f t="shared" si="467"/>
        <v>0</v>
      </c>
      <c r="AT234" t="str">
        <f t="shared" si="468"/>
        <v>0</v>
      </c>
      <c r="AU234" t="str">
        <f t="shared" si="469"/>
        <v>0</v>
      </c>
      <c r="AV234" t="str">
        <f t="shared" si="470"/>
        <v>0</v>
      </c>
      <c r="AW234" t="str">
        <f t="shared" si="471"/>
        <v>0</v>
      </c>
      <c r="AX234" t="str">
        <f t="shared" si="472"/>
        <v>0</v>
      </c>
      <c r="AY234" t="str">
        <f t="shared" si="473"/>
        <v>0</v>
      </c>
      <c r="AZ234" t="str">
        <f t="shared" si="474"/>
        <v>0</v>
      </c>
      <c r="BA234" t="str">
        <f t="shared" si="475"/>
        <v>0</v>
      </c>
      <c r="BB234" t="str">
        <f t="shared" si="476"/>
        <v>0</v>
      </c>
      <c r="BC234" t="str">
        <f t="shared" si="477"/>
        <v>0</v>
      </c>
      <c r="BD234" t="str">
        <f t="shared" si="478"/>
        <v>0</v>
      </c>
      <c r="BE234" t="str">
        <f t="shared" si="479"/>
        <v>0</v>
      </c>
      <c r="BF234" t="str">
        <f t="shared" si="480"/>
        <v>0</v>
      </c>
      <c r="BG234" t="str">
        <f t="shared" si="481"/>
        <v>0</v>
      </c>
      <c r="BH234" t="str">
        <f t="shared" si="482"/>
        <v>0</v>
      </c>
      <c r="BI234" t="str">
        <f t="shared" si="483"/>
        <v>0</v>
      </c>
      <c r="BJ234" t="str">
        <f t="shared" si="484"/>
        <v>0</v>
      </c>
      <c r="BK234" t="str">
        <f t="shared" si="485"/>
        <v>0</v>
      </c>
      <c r="BL234" t="str">
        <f t="shared" si="486"/>
        <v>0</v>
      </c>
      <c r="BM234" t="str">
        <f t="shared" si="487"/>
        <v>0</v>
      </c>
      <c r="BN234" t="str">
        <f t="shared" si="488"/>
        <v>0</v>
      </c>
      <c r="BO234" t="str">
        <f t="shared" si="489"/>
        <v>0</v>
      </c>
      <c r="BP234" t="str">
        <f t="shared" si="490"/>
        <v>0</v>
      </c>
      <c r="BQ234" t="str">
        <f t="shared" si="491"/>
        <v>0</v>
      </c>
      <c r="BR234" t="str">
        <f t="shared" si="492"/>
        <v>0</v>
      </c>
      <c r="BS234" t="str">
        <f t="shared" si="493"/>
        <v>0</v>
      </c>
      <c r="BT234" t="str">
        <f t="shared" si="494"/>
        <v>0</v>
      </c>
      <c r="BU234" t="str">
        <f t="shared" si="495"/>
        <v>0</v>
      </c>
      <c r="BV234" t="str">
        <f t="shared" si="496"/>
        <v>0</v>
      </c>
      <c r="BW234" t="str">
        <f t="shared" si="497"/>
        <v>0</v>
      </c>
      <c r="BX234" t="str">
        <f t="shared" si="424"/>
        <v>0</v>
      </c>
      <c r="BY234" t="str">
        <f t="shared" si="498"/>
        <v>0</v>
      </c>
      <c r="BZ234" t="str">
        <f t="shared" si="499"/>
        <v>0</v>
      </c>
      <c r="CA234" t="str">
        <f t="shared" si="500"/>
        <v>0</v>
      </c>
      <c r="CB234" t="str">
        <f t="shared" si="501"/>
        <v>0</v>
      </c>
      <c r="CC234" t="str">
        <f t="shared" si="502"/>
        <v>0</v>
      </c>
      <c r="CD234" t="str">
        <f t="shared" si="503"/>
        <v>0</v>
      </c>
      <c r="CE234" t="str">
        <f t="shared" si="504"/>
        <v>0</v>
      </c>
      <c r="CF234" t="str">
        <f t="shared" si="505"/>
        <v>0</v>
      </c>
      <c r="CG234" t="str">
        <f t="shared" si="506"/>
        <v>0</v>
      </c>
      <c r="CH234" t="str">
        <f t="shared" si="507"/>
        <v>0</v>
      </c>
      <c r="CI234" t="str">
        <f t="shared" si="508"/>
        <v>0</v>
      </c>
      <c r="CJ234" t="str">
        <f t="shared" si="509"/>
        <v>0</v>
      </c>
      <c r="CK234" t="str">
        <f t="shared" si="510"/>
        <v>0</v>
      </c>
      <c r="CL234" t="str">
        <f t="shared" si="511"/>
        <v>0</v>
      </c>
      <c r="CM234" t="str">
        <f t="shared" si="512"/>
        <v>0</v>
      </c>
      <c r="CN234" t="str">
        <f t="shared" si="513"/>
        <v>0</v>
      </c>
      <c r="CO234" t="str">
        <f t="shared" si="514"/>
        <v>0</v>
      </c>
      <c r="CP234" t="str">
        <f t="shared" si="515"/>
        <v>0</v>
      </c>
      <c r="CQ234" t="str">
        <f t="shared" si="516"/>
        <v>0</v>
      </c>
      <c r="CR234" t="str">
        <f t="shared" si="517"/>
        <v>0</v>
      </c>
      <c r="CS234" t="str">
        <f t="shared" si="518"/>
        <v>0</v>
      </c>
      <c r="CT234" t="str">
        <f t="shared" si="519"/>
        <v>0</v>
      </c>
      <c r="CU234" t="str">
        <f t="shared" si="520"/>
        <v>0</v>
      </c>
      <c r="CV234" t="str">
        <f t="shared" si="521"/>
        <v>0</v>
      </c>
      <c r="CW234" t="str">
        <f t="shared" si="522"/>
        <v>0</v>
      </c>
      <c r="CX234" t="str">
        <f t="shared" si="523"/>
        <v>0</v>
      </c>
      <c r="CY234" t="str">
        <f t="shared" si="524"/>
        <v>0</v>
      </c>
      <c r="CZ234" t="str">
        <f t="shared" si="525"/>
        <v>0</v>
      </c>
      <c r="DA234" t="str">
        <f t="shared" si="425"/>
        <v>0</v>
      </c>
      <c r="DB234" t="str">
        <f t="shared" si="526"/>
        <v>0</v>
      </c>
      <c r="DC234" t="str">
        <f t="shared" si="527"/>
        <v>0</v>
      </c>
      <c r="DD234" t="str">
        <f t="shared" si="528"/>
        <v>0</v>
      </c>
      <c r="DE234" t="str">
        <f t="shared" si="529"/>
        <v>0</v>
      </c>
      <c r="DF234" t="str">
        <f t="shared" si="530"/>
        <v>0</v>
      </c>
      <c r="DG234" t="str">
        <f t="shared" si="531"/>
        <v>0</v>
      </c>
      <c r="DH234" t="str">
        <f>IF(ISNUMBER(SEARCH("menghindari dorongan fisik,",B234)),"1","0")</f>
        <v>0</v>
      </c>
      <c r="DI234" t="str">
        <f t="shared" si="532"/>
        <v>0</v>
      </c>
      <c r="DJ234" t="str">
        <f t="shared" si="533"/>
        <v>0</v>
      </c>
      <c r="DK234" t="str">
        <f t="shared" si="534"/>
        <v>0</v>
      </c>
      <c r="DL234" t="str">
        <f t="shared" si="535"/>
        <v>0</v>
      </c>
      <c r="DM234" t="str">
        <f t="shared" si="536"/>
        <v>0</v>
      </c>
      <c r="DN234" t="str">
        <f t="shared" si="537"/>
        <v>0</v>
      </c>
      <c r="DO234" t="str">
        <f t="shared" si="538"/>
        <v>0</v>
      </c>
      <c r="DP234" t="str">
        <f t="shared" si="539"/>
        <v>0</v>
      </c>
      <c r="DQ234" t="str">
        <f t="shared" si="540"/>
        <v>0</v>
      </c>
      <c r="DR234" t="str">
        <f t="shared" si="541"/>
        <v>0</v>
      </c>
      <c r="DS234" t="str">
        <f t="shared" si="542"/>
        <v>0</v>
      </c>
      <c r="DT234" t="str">
        <f t="shared" si="543"/>
        <v>0</v>
      </c>
      <c r="DU234" t="str">
        <f t="shared" si="544"/>
        <v>0</v>
      </c>
      <c r="DV234" t="str">
        <f t="shared" si="545"/>
        <v>0</v>
      </c>
      <c r="DW234" t="str">
        <f t="shared" si="546"/>
        <v>0</v>
      </c>
      <c r="DX234" t="str">
        <f t="shared" si="547"/>
        <v>0</v>
      </c>
      <c r="DY234" t="str">
        <f t="shared" si="548"/>
        <v>0</v>
      </c>
      <c r="DZ234" t="str">
        <f t="shared" si="549"/>
        <v>0</v>
      </c>
      <c r="EA234" t="str">
        <f t="shared" si="550"/>
        <v>0</v>
      </c>
      <c r="EB234" t="str">
        <f t="shared" si="551"/>
        <v>0</v>
      </c>
      <c r="EC234" t="str">
        <f t="shared" si="552"/>
        <v>0</v>
      </c>
      <c r="ED234" t="str">
        <f t="shared" si="553"/>
        <v>0</v>
      </c>
      <c r="EE234" t="str">
        <f t="shared" si="554"/>
        <v>0</v>
      </c>
      <c r="EF234" t="str">
        <f t="shared" si="555"/>
        <v>0</v>
      </c>
      <c r="EG234" t="str">
        <f t="shared" si="556"/>
        <v>0</v>
      </c>
      <c r="EH234" t="str">
        <f t="shared" si="557"/>
        <v>0</v>
      </c>
      <c r="EI234" t="str">
        <f t="shared" si="558"/>
        <v>0</v>
      </c>
      <c r="EJ234" t="str">
        <f t="shared" si="559"/>
        <v>0</v>
      </c>
      <c r="EK234" t="str">
        <f t="shared" si="560"/>
        <v>0</v>
      </c>
      <c r="EL234" t="str">
        <f t="shared" si="561"/>
        <v>0</v>
      </c>
      <c r="EM234" t="str">
        <f t="shared" si="562"/>
        <v>0</v>
      </c>
      <c r="EN234" t="str">
        <f t="shared" si="563"/>
        <v>0</v>
      </c>
    </row>
    <row r="235" spans="1:144" ht="39.950000000000003" customHeight="1" x14ac:dyDescent="0.25">
      <c r="A235" t="s">
        <v>368</v>
      </c>
      <c r="C235" t="str">
        <f t="shared" si="564"/>
        <v>0</v>
      </c>
      <c r="D235" t="str">
        <f t="shared" si="426"/>
        <v>0</v>
      </c>
      <c r="E235" t="str">
        <f t="shared" si="427"/>
        <v>0</v>
      </c>
      <c r="F235" t="str">
        <f t="shared" si="428"/>
        <v>0</v>
      </c>
      <c r="G235" t="str">
        <f t="shared" si="429"/>
        <v>0</v>
      </c>
      <c r="H235" t="str">
        <f t="shared" si="430"/>
        <v>0</v>
      </c>
      <c r="I235" t="str">
        <f t="shared" si="431"/>
        <v>0</v>
      </c>
      <c r="J235" t="str">
        <f t="shared" si="432"/>
        <v>0</v>
      </c>
      <c r="K235" t="str">
        <f t="shared" si="433"/>
        <v>0</v>
      </c>
      <c r="L235" t="str">
        <f t="shared" si="434"/>
        <v>0</v>
      </c>
      <c r="M235" t="str">
        <f t="shared" si="435"/>
        <v>0</v>
      </c>
      <c r="N235" t="str">
        <f t="shared" si="436"/>
        <v>0</v>
      </c>
      <c r="O235" t="str">
        <f t="shared" si="437"/>
        <v>0</v>
      </c>
      <c r="P235" t="str">
        <f t="shared" si="438"/>
        <v>0</v>
      </c>
      <c r="Q235" t="str">
        <f t="shared" si="439"/>
        <v>0</v>
      </c>
      <c r="R235" t="str">
        <f t="shared" si="440"/>
        <v>0</v>
      </c>
      <c r="S235" t="str">
        <f t="shared" si="441"/>
        <v>0</v>
      </c>
      <c r="T235" t="str">
        <f t="shared" si="442"/>
        <v>0</v>
      </c>
      <c r="U235" t="str">
        <f t="shared" si="443"/>
        <v>0</v>
      </c>
      <c r="V235" t="str">
        <f t="shared" si="444"/>
        <v>0</v>
      </c>
      <c r="W235" t="str">
        <f t="shared" si="445"/>
        <v>0</v>
      </c>
      <c r="X235" t="str">
        <f t="shared" si="446"/>
        <v>0</v>
      </c>
      <c r="Y235" t="str">
        <f t="shared" si="447"/>
        <v>0</v>
      </c>
      <c r="Z235" t="str">
        <f t="shared" si="448"/>
        <v>0</v>
      </c>
      <c r="AA235" t="str">
        <f t="shared" si="449"/>
        <v>0</v>
      </c>
      <c r="AB235" t="str">
        <f t="shared" si="450"/>
        <v>0</v>
      </c>
      <c r="AC235" t="str">
        <f t="shared" si="451"/>
        <v>0</v>
      </c>
      <c r="AD235" t="str">
        <f t="shared" si="452"/>
        <v>0</v>
      </c>
      <c r="AE235" t="str">
        <f t="shared" si="453"/>
        <v>0</v>
      </c>
      <c r="AF235" t="str">
        <f t="shared" si="454"/>
        <v>0</v>
      </c>
      <c r="AG235" t="str">
        <f t="shared" si="455"/>
        <v>0</v>
      </c>
      <c r="AH235" t="str">
        <f t="shared" si="456"/>
        <v>0</v>
      </c>
      <c r="AI235" t="str">
        <f t="shared" si="457"/>
        <v>0</v>
      </c>
      <c r="AJ235" t="str">
        <f t="shared" si="458"/>
        <v>0</v>
      </c>
      <c r="AK235" t="str">
        <f t="shared" si="459"/>
        <v>0</v>
      </c>
      <c r="AL235" t="str">
        <f t="shared" si="460"/>
        <v>0</v>
      </c>
      <c r="AM235" t="str">
        <f t="shared" si="461"/>
        <v>0</v>
      </c>
      <c r="AN235" t="str">
        <f t="shared" si="462"/>
        <v>0</v>
      </c>
      <c r="AO235" t="str">
        <f t="shared" si="463"/>
        <v>0</v>
      </c>
      <c r="AP235" t="str">
        <f t="shared" si="464"/>
        <v>0</v>
      </c>
      <c r="AQ235" t="str">
        <f t="shared" si="465"/>
        <v>0</v>
      </c>
      <c r="AR235" t="str">
        <f t="shared" si="466"/>
        <v>0</v>
      </c>
      <c r="AS235" t="str">
        <f t="shared" si="467"/>
        <v>0</v>
      </c>
      <c r="AT235" t="str">
        <f t="shared" si="468"/>
        <v>0</v>
      </c>
      <c r="AU235" t="str">
        <f t="shared" si="469"/>
        <v>0</v>
      </c>
      <c r="AV235" t="str">
        <f t="shared" si="470"/>
        <v>0</v>
      </c>
      <c r="AW235" t="str">
        <f t="shared" si="471"/>
        <v>0</v>
      </c>
      <c r="AX235" t="str">
        <f t="shared" si="472"/>
        <v>0</v>
      </c>
      <c r="AY235" t="str">
        <f t="shared" si="473"/>
        <v>0</v>
      </c>
      <c r="AZ235" t="str">
        <f t="shared" si="474"/>
        <v>0</v>
      </c>
      <c r="BA235" t="str">
        <f t="shared" si="475"/>
        <v>0</v>
      </c>
      <c r="BB235" t="str">
        <f t="shared" si="476"/>
        <v>0</v>
      </c>
      <c r="BC235" t="str">
        <f t="shared" si="477"/>
        <v>0</v>
      </c>
      <c r="BD235" t="str">
        <f t="shared" si="478"/>
        <v>0</v>
      </c>
      <c r="BE235" t="str">
        <f t="shared" si="479"/>
        <v>0</v>
      </c>
      <c r="BF235" t="str">
        <f t="shared" si="480"/>
        <v>0</v>
      </c>
      <c r="BG235" t="str">
        <f t="shared" si="481"/>
        <v>0</v>
      </c>
      <c r="BH235" t="str">
        <f t="shared" si="482"/>
        <v>0</v>
      </c>
      <c r="BI235" t="str">
        <f t="shared" si="483"/>
        <v>0</v>
      </c>
      <c r="BJ235" t="str">
        <f t="shared" si="484"/>
        <v>0</v>
      </c>
      <c r="BK235" t="str">
        <f t="shared" si="485"/>
        <v>0</v>
      </c>
      <c r="BL235" t="str">
        <f t="shared" si="486"/>
        <v>0</v>
      </c>
      <c r="BM235" t="str">
        <f t="shared" si="487"/>
        <v>0</v>
      </c>
      <c r="BN235" t="str">
        <f t="shared" si="488"/>
        <v>0</v>
      </c>
      <c r="BO235" t="str">
        <f t="shared" si="489"/>
        <v>0</v>
      </c>
      <c r="BP235" t="str">
        <f t="shared" si="490"/>
        <v>0</v>
      </c>
      <c r="BQ235" t="str">
        <f t="shared" si="491"/>
        <v>0</v>
      </c>
      <c r="BR235" t="str">
        <f t="shared" si="492"/>
        <v>0</v>
      </c>
      <c r="BS235" t="str">
        <f t="shared" si="493"/>
        <v>0</v>
      </c>
      <c r="BT235" t="str">
        <f t="shared" si="494"/>
        <v>0</v>
      </c>
      <c r="BU235" t="str">
        <f t="shared" si="495"/>
        <v>0</v>
      </c>
      <c r="BV235" t="str">
        <f t="shared" si="496"/>
        <v>0</v>
      </c>
      <c r="BW235" t="str">
        <f t="shared" si="497"/>
        <v>0</v>
      </c>
      <c r="BX235" t="str">
        <f t="shared" si="424"/>
        <v>0</v>
      </c>
      <c r="BY235" t="str">
        <f t="shared" si="498"/>
        <v>0</v>
      </c>
      <c r="BZ235" t="str">
        <f t="shared" si="499"/>
        <v>0</v>
      </c>
      <c r="CA235" t="str">
        <f t="shared" si="500"/>
        <v>0</v>
      </c>
      <c r="CB235" t="str">
        <f t="shared" si="501"/>
        <v>0</v>
      </c>
      <c r="CC235" t="str">
        <f t="shared" si="502"/>
        <v>0</v>
      </c>
      <c r="CD235" t="str">
        <f t="shared" si="503"/>
        <v>0</v>
      </c>
      <c r="CE235" t="str">
        <f t="shared" si="504"/>
        <v>0</v>
      </c>
      <c r="CF235" t="str">
        <f t="shared" si="505"/>
        <v>0</v>
      </c>
      <c r="CG235" t="str">
        <f t="shared" si="506"/>
        <v>0</v>
      </c>
      <c r="CH235" t="str">
        <f t="shared" si="507"/>
        <v>0</v>
      </c>
      <c r="CI235" t="str">
        <f t="shared" si="508"/>
        <v>0</v>
      </c>
      <c r="CJ235" t="str">
        <f t="shared" si="509"/>
        <v>0</v>
      </c>
      <c r="CK235" t="str">
        <f t="shared" si="510"/>
        <v>0</v>
      </c>
      <c r="CL235" t="str">
        <f t="shared" si="511"/>
        <v>0</v>
      </c>
      <c r="CM235" t="str">
        <f t="shared" si="512"/>
        <v>0</v>
      </c>
      <c r="CN235" t="str">
        <f t="shared" si="513"/>
        <v>0</v>
      </c>
      <c r="CO235" t="str">
        <f t="shared" si="514"/>
        <v>0</v>
      </c>
      <c r="CP235" t="str">
        <f t="shared" si="515"/>
        <v>0</v>
      </c>
      <c r="CQ235" t="str">
        <f t="shared" si="516"/>
        <v>0</v>
      </c>
      <c r="CR235" t="str">
        <f t="shared" si="517"/>
        <v>0</v>
      </c>
      <c r="CS235" t="str">
        <f t="shared" si="518"/>
        <v>0</v>
      </c>
      <c r="CT235" t="str">
        <f t="shared" si="519"/>
        <v>0</v>
      </c>
      <c r="CU235" t="str">
        <f t="shared" si="520"/>
        <v>0</v>
      </c>
      <c r="CV235" t="str">
        <f t="shared" si="521"/>
        <v>0</v>
      </c>
      <c r="CW235" t="str">
        <f t="shared" si="522"/>
        <v>0</v>
      </c>
      <c r="CX235" t="str">
        <f t="shared" si="523"/>
        <v>0</v>
      </c>
      <c r="CY235" t="str">
        <f t="shared" si="524"/>
        <v>0</v>
      </c>
      <c r="CZ235" t="str">
        <f t="shared" si="525"/>
        <v>0</v>
      </c>
      <c r="DA235" t="str">
        <f t="shared" si="425"/>
        <v>0</v>
      </c>
      <c r="DB235" t="str">
        <f t="shared" si="526"/>
        <v>0</v>
      </c>
      <c r="DC235" t="str">
        <f t="shared" si="527"/>
        <v>0</v>
      </c>
      <c r="DD235" t="str">
        <f t="shared" si="528"/>
        <v>0</v>
      </c>
      <c r="DE235" t="str">
        <f t="shared" si="529"/>
        <v>0</v>
      </c>
      <c r="DF235" t="str">
        <f t="shared" si="530"/>
        <v>0</v>
      </c>
      <c r="DG235" t="str">
        <f t="shared" si="531"/>
        <v>0</v>
      </c>
      <c r="DH235" t="str">
        <f>IF(ISNUMBER(SEARCH("menghindari dorongan fisik,",B235)),"1","0")</f>
        <v>0</v>
      </c>
      <c r="DI235" t="str">
        <f t="shared" si="532"/>
        <v>0</v>
      </c>
      <c r="DJ235" t="str">
        <f t="shared" si="533"/>
        <v>0</v>
      </c>
      <c r="DK235" t="str">
        <f t="shared" si="534"/>
        <v>0</v>
      </c>
      <c r="DL235" t="str">
        <f t="shared" si="535"/>
        <v>0</v>
      </c>
      <c r="DM235" t="str">
        <f t="shared" si="536"/>
        <v>0</v>
      </c>
      <c r="DN235" t="str">
        <f t="shared" si="537"/>
        <v>0</v>
      </c>
      <c r="DO235" t="str">
        <f t="shared" si="538"/>
        <v>0</v>
      </c>
      <c r="DP235" t="str">
        <f t="shared" si="539"/>
        <v>0</v>
      </c>
      <c r="DQ235" t="str">
        <f t="shared" si="540"/>
        <v>0</v>
      </c>
      <c r="DR235" t="str">
        <f t="shared" si="541"/>
        <v>0</v>
      </c>
      <c r="DS235" t="str">
        <f t="shared" si="542"/>
        <v>0</v>
      </c>
      <c r="DT235" t="str">
        <f t="shared" si="543"/>
        <v>0</v>
      </c>
      <c r="DU235" t="str">
        <f t="shared" si="544"/>
        <v>0</v>
      </c>
      <c r="DV235" t="str">
        <f t="shared" si="545"/>
        <v>0</v>
      </c>
      <c r="DW235" t="str">
        <f t="shared" si="546"/>
        <v>0</v>
      </c>
      <c r="DX235" t="str">
        <f t="shared" si="547"/>
        <v>0</v>
      </c>
      <c r="DY235" t="str">
        <f t="shared" si="548"/>
        <v>0</v>
      </c>
      <c r="DZ235" t="str">
        <f t="shared" si="549"/>
        <v>0</v>
      </c>
      <c r="EA235" t="str">
        <f t="shared" si="550"/>
        <v>0</v>
      </c>
      <c r="EB235" t="str">
        <f t="shared" si="551"/>
        <v>0</v>
      </c>
      <c r="EC235" t="str">
        <f t="shared" si="552"/>
        <v>0</v>
      </c>
      <c r="ED235" t="str">
        <f t="shared" si="553"/>
        <v>0</v>
      </c>
      <c r="EE235" t="str">
        <f t="shared" si="554"/>
        <v>0</v>
      </c>
      <c r="EF235" t="str">
        <f t="shared" si="555"/>
        <v>0</v>
      </c>
      <c r="EG235" t="str">
        <f t="shared" si="556"/>
        <v>0</v>
      </c>
      <c r="EH235" t="str">
        <f t="shared" si="557"/>
        <v>0</v>
      </c>
      <c r="EI235" t="str">
        <f t="shared" si="558"/>
        <v>0</v>
      </c>
      <c r="EJ235" t="str">
        <f t="shared" si="559"/>
        <v>0</v>
      </c>
      <c r="EK235" t="str">
        <f t="shared" si="560"/>
        <v>0</v>
      </c>
      <c r="EL235" t="str">
        <f t="shared" si="561"/>
        <v>0</v>
      </c>
      <c r="EM235" t="str">
        <f t="shared" si="562"/>
        <v>0</v>
      </c>
      <c r="EN235" t="str">
        <f t="shared" si="563"/>
        <v>0</v>
      </c>
    </row>
    <row r="236" spans="1:144" ht="39.950000000000003" customHeight="1" x14ac:dyDescent="0.25">
      <c r="A236" t="s">
        <v>369</v>
      </c>
      <c r="C236" t="str">
        <f t="shared" si="564"/>
        <v>0</v>
      </c>
      <c r="D236" t="str">
        <f t="shared" si="426"/>
        <v>0</v>
      </c>
      <c r="E236" t="str">
        <f t="shared" si="427"/>
        <v>0</v>
      </c>
      <c r="F236" t="str">
        <f t="shared" si="428"/>
        <v>0</v>
      </c>
      <c r="G236" t="str">
        <f t="shared" si="429"/>
        <v>0</v>
      </c>
      <c r="H236" t="str">
        <f t="shared" si="430"/>
        <v>0</v>
      </c>
      <c r="I236" t="str">
        <f t="shared" si="431"/>
        <v>0</v>
      </c>
      <c r="J236" t="str">
        <f t="shared" si="432"/>
        <v>0</v>
      </c>
      <c r="K236" t="str">
        <f t="shared" si="433"/>
        <v>0</v>
      </c>
      <c r="L236" t="str">
        <f t="shared" si="434"/>
        <v>0</v>
      </c>
      <c r="M236" t="str">
        <f t="shared" si="435"/>
        <v>0</v>
      </c>
      <c r="N236" t="str">
        <f t="shared" si="436"/>
        <v>0</v>
      </c>
      <c r="O236" t="str">
        <f t="shared" si="437"/>
        <v>0</v>
      </c>
      <c r="P236" t="str">
        <f t="shared" si="438"/>
        <v>0</v>
      </c>
      <c r="Q236" t="str">
        <f t="shared" si="439"/>
        <v>0</v>
      </c>
      <c r="R236" t="str">
        <f t="shared" si="440"/>
        <v>0</v>
      </c>
      <c r="S236" t="str">
        <f t="shared" si="441"/>
        <v>0</v>
      </c>
      <c r="T236" t="str">
        <f t="shared" si="442"/>
        <v>0</v>
      </c>
      <c r="U236" t="str">
        <f t="shared" si="443"/>
        <v>0</v>
      </c>
      <c r="V236" t="str">
        <f t="shared" si="444"/>
        <v>0</v>
      </c>
      <c r="W236" t="str">
        <f t="shared" si="445"/>
        <v>0</v>
      </c>
      <c r="X236" t="str">
        <f t="shared" si="446"/>
        <v>0</v>
      </c>
      <c r="Y236" t="str">
        <f t="shared" si="447"/>
        <v>0</v>
      </c>
      <c r="Z236" t="str">
        <f t="shared" si="448"/>
        <v>0</v>
      </c>
      <c r="AA236" t="str">
        <f t="shared" si="449"/>
        <v>0</v>
      </c>
      <c r="AB236" t="str">
        <f t="shared" si="450"/>
        <v>0</v>
      </c>
      <c r="AC236" t="str">
        <f t="shared" si="451"/>
        <v>0</v>
      </c>
      <c r="AD236" t="str">
        <f t="shared" si="452"/>
        <v>0</v>
      </c>
      <c r="AE236" t="str">
        <f t="shared" si="453"/>
        <v>0</v>
      </c>
      <c r="AF236" t="str">
        <f t="shared" si="454"/>
        <v>0</v>
      </c>
      <c r="AG236" t="str">
        <f t="shared" si="455"/>
        <v>0</v>
      </c>
      <c r="AH236" t="str">
        <f t="shared" si="456"/>
        <v>0</v>
      </c>
      <c r="AI236" t="str">
        <f t="shared" si="457"/>
        <v>0</v>
      </c>
      <c r="AJ236" t="str">
        <f t="shared" si="458"/>
        <v>0</v>
      </c>
      <c r="AK236" t="str">
        <f t="shared" si="459"/>
        <v>0</v>
      </c>
      <c r="AL236" t="str">
        <f t="shared" si="460"/>
        <v>0</v>
      </c>
      <c r="AM236" t="str">
        <f t="shared" si="461"/>
        <v>0</v>
      </c>
      <c r="AN236" t="str">
        <f t="shared" si="462"/>
        <v>0</v>
      </c>
      <c r="AO236" t="str">
        <f t="shared" si="463"/>
        <v>0</v>
      </c>
      <c r="AP236" t="str">
        <f t="shared" si="464"/>
        <v>0</v>
      </c>
      <c r="AQ236" t="str">
        <f t="shared" si="465"/>
        <v>0</v>
      </c>
      <c r="AR236" t="str">
        <f t="shared" si="466"/>
        <v>0</v>
      </c>
      <c r="AS236" t="str">
        <f t="shared" si="467"/>
        <v>0</v>
      </c>
      <c r="AT236" t="str">
        <f t="shared" si="468"/>
        <v>0</v>
      </c>
      <c r="AU236" t="str">
        <f t="shared" si="469"/>
        <v>0</v>
      </c>
      <c r="AV236" t="str">
        <f t="shared" si="470"/>
        <v>0</v>
      </c>
      <c r="AW236" t="str">
        <f t="shared" si="471"/>
        <v>0</v>
      </c>
      <c r="AX236" t="str">
        <f t="shared" si="472"/>
        <v>0</v>
      </c>
      <c r="AY236" t="str">
        <f t="shared" si="473"/>
        <v>0</v>
      </c>
      <c r="AZ236" t="str">
        <f t="shared" si="474"/>
        <v>0</v>
      </c>
      <c r="BA236" t="str">
        <f t="shared" si="475"/>
        <v>0</v>
      </c>
      <c r="BB236" t="str">
        <f t="shared" si="476"/>
        <v>0</v>
      </c>
      <c r="BC236" t="str">
        <f t="shared" si="477"/>
        <v>0</v>
      </c>
      <c r="BD236" t="str">
        <f t="shared" si="478"/>
        <v>0</v>
      </c>
      <c r="BE236" t="str">
        <f t="shared" si="479"/>
        <v>0</v>
      </c>
      <c r="BF236" t="str">
        <f t="shared" si="480"/>
        <v>0</v>
      </c>
      <c r="BG236" t="str">
        <f t="shared" si="481"/>
        <v>0</v>
      </c>
      <c r="BH236" t="str">
        <f t="shared" si="482"/>
        <v>0</v>
      </c>
      <c r="BI236" t="str">
        <f t="shared" si="483"/>
        <v>0</v>
      </c>
      <c r="BJ236" t="str">
        <f t="shared" si="484"/>
        <v>0</v>
      </c>
      <c r="BK236" t="str">
        <f t="shared" si="485"/>
        <v>0</v>
      </c>
      <c r="BL236" t="str">
        <f t="shared" si="486"/>
        <v>0</v>
      </c>
      <c r="BM236" t="str">
        <f t="shared" si="487"/>
        <v>0</v>
      </c>
      <c r="BN236" t="str">
        <f t="shared" si="488"/>
        <v>0</v>
      </c>
      <c r="BO236" t="str">
        <f t="shared" si="489"/>
        <v>0</v>
      </c>
      <c r="BP236" t="str">
        <f t="shared" si="490"/>
        <v>0</v>
      </c>
      <c r="BQ236" t="str">
        <f t="shared" si="491"/>
        <v>0</v>
      </c>
      <c r="BR236" t="str">
        <f t="shared" si="492"/>
        <v>0</v>
      </c>
      <c r="BS236" t="str">
        <f t="shared" si="493"/>
        <v>0</v>
      </c>
      <c r="BT236" t="str">
        <f t="shared" si="494"/>
        <v>0</v>
      </c>
      <c r="BU236" t="str">
        <f t="shared" si="495"/>
        <v>0</v>
      </c>
      <c r="BV236" t="str">
        <f t="shared" si="496"/>
        <v>0</v>
      </c>
      <c r="BW236" t="str">
        <f t="shared" si="497"/>
        <v>0</v>
      </c>
      <c r="BX236" t="str">
        <f t="shared" si="424"/>
        <v>0</v>
      </c>
      <c r="BY236" t="str">
        <f t="shared" si="498"/>
        <v>0</v>
      </c>
      <c r="BZ236" t="str">
        <f t="shared" si="499"/>
        <v>0</v>
      </c>
      <c r="CA236" t="str">
        <f t="shared" si="500"/>
        <v>0</v>
      </c>
      <c r="CB236" t="str">
        <f t="shared" si="501"/>
        <v>0</v>
      </c>
      <c r="CC236" t="str">
        <f t="shared" si="502"/>
        <v>0</v>
      </c>
      <c r="CD236" t="str">
        <f t="shared" si="503"/>
        <v>0</v>
      </c>
      <c r="CE236" t="str">
        <f t="shared" si="504"/>
        <v>0</v>
      </c>
      <c r="CF236" t="str">
        <f t="shared" si="505"/>
        <v>0</v>
      </c>
      <c r="CG236" t="str">
        <f t="shared" si="506"/>
        <v>0</v>
      </c>
      <c r="CH236" t="str">
        <f t="shared" si="507"/>
        <v>0</v>
      </c>
      <c r="CI236" t="str">
        <f t="shared" si="508"/>
        <v>0</v>
      </c>
      <c r="CJ236" t="str">
        <f t="shared" si="509"/>
        <v>0</v>
      </c>
      <c r="CK236" t="str">
        <f t="shared" si="510"/>
        <v>0</v>
      </c>
      <c r="CL236" t="str">
        <f t="shared" si="511"/>
        <v>0</v>
      </c>
      <c r="CM236" t="str">
        <f t="shared" si="512"/>
        <v>0</v>
      </c>
      <c r="CN236" t="str">
        <f t="shared" si="513"/>
        <v>0</v>
      </c>
      <c r="CO236" t="str">
        <f t="shared" si="514"/>
        <v>0</v>
      </c>
      <c r="CP236" t="str">
        <f t="shared" si="515"/>
        <v>0</v>
      </c>
      <c r="CQ236" t="str">
        <f t="shared" si="516"/>
        <v>0</v>
      </c>
      <c r="CR236" t="str">
        <f t="shared" si="517"/>
        <v>0</v>
      </c>
      <c r="CS236" t="str">
        <f t="shared" si="518"/>
        <v>0</v>
      </c>
      <c r="CT236" t="str">
        <f t="shared" si="519"/>
        <v>0</v>
      </c>
      <c r="CU236" t="str">
        <f t="shared" si="520"/>
        <v>0</v>
      </c>
      <c r="CV236" t="str">
        <f t="shared" si="521"/>
        <v>0</v>
      </c>
      <c r="CW236" t="str">
        <f t="shared" si="522"/>
        <v>0</v>
      </c>
      <c r="CX236" t="str">
        <f t="shared" si="523"/>
        <v>0</v>
      </c>
      <c r="CY236" t="str">
        <f t="shared" si="524"/>
        <v>0</v>
      </c>
      <c r="CZ236" t="str">
        <f t="shared" si="525"/>
        <v>0</v>
      </c>
      <c r="DA236" t="str">
        <f t="shared" si="425"/>
        <v>0</v>
      </c>
      <c r="DB236" t="str">
        <f t="shared" si="526"/>
        <v>0</v>
      </c>
      <c r="DC236" t="str">
        <f t="shared" si="527"/>
        <v>0</v>
      </c>
      <c r="DD236" t="str">
        <f t="shared" si="528"/>
        <v>0</v>
      </c>
      <c r="DE236" t="str">
        <f t="shared" si="529"/>
        <v>0</v>
      </c>
      <c r="DF236" t="str">
        <f t="shared" si="530"/>
        <v>0</v>
      </c>
      <c r="DG236" t="str">
        <f t="shared" si="531"/>
        <v>0</v>
      </c>
      <c r="DH236" t="str">
        <f>IF(ISNUMBER(SEARCH("menghindari dorongan fisik,",B236)),"1","0")</f>
        <v>0</v>
      </c>
      <c r="DI236" t="str">
        <f t="shared" si="532"/>
        <v>0</v>
      </c>
      <c r="DJ236" t="str">
        <f t="shared" si="533"/>
        <v>0</v>
      </c>
      <c r="DK236" t="str">
        <f t="shared" si="534"/>
        <v>0</v>
      </c>
      <c r="DL236" t="str">
        <f t="shared" si="535"/>
        <v>0</v>
      </c>
      <c r="DM236" t="str">
        <f t="shared" si="536"/>
        <v>0</v>
      </c>
      <c r="DN236" t="str">
        <f t="shared" si="537"/>
        <v>0</v>
      </c>
      <c r="DO236" t="str">
        <f t="shared" si="538"/>
        <v>0</v>
      </c>
      <c r="DP236" t="str">
        <f t="shared" si="539"/>
        <v>0</v>
      </c>
      <c r="DQ236" t="str">
        <f t="shared" si="540"/>
        <v>0</v>
      </c>
      <c r="DR236" t="str">
        <f t="shared" si="541"/>
        <v>0</v>
      </c>
      <c r="DS236" t="str">
        <f t="shared" si="542"/>
        <v>0</v>
      </c>
      <c r="DT236" t="str">
        <f t="shared" si="543"/>
        <v>0</v>
      </c>
      <c r="DU236" t="str">
        <f t="shared" si="544"/>
        <v>0</v>
      </c>
      <c r="DV236" t="str">
        <f t="shared" si="545"/>
        <v>0</v>
      </c>
      <c r="DW236" t="str">
        <f t="shared" si="546"/>
        <v>0</v>
      </c>
      <c r="DX236" t="str">
        <f t="shared" si="547"/>
        <v>0</v>
      </c>
      <c r="DY236" t="str">
        <f t="shared" si="548"/>
        <v>0</v>
      </c>
      <c r="DZ236" t="str">
        <f t="shared" si="549"/>
        <v>0</v>
      </c>
      <c r="EA236" t="str">
        <f t="shared" si="550"/>
        <v>0</v>
      </c>
      <c r="EB236" t="str">
        <f t="shared" si="551"/>
        <v>0</v>
      </c>
      <c r="EC236" t="str">
        <f t="shared" si="552"/>
        <v>0</v>
      </c>
      <c r="ED236" t="str">
        <f t="shared" si="553"/>
        <v>0</v>
      </c>
      <c r="EE236" t="str">
        <f t="shared" si="554"/>
        <v>0</v>
      </c>
      <c r="EF236" t="str">
        <f t="shared" si="555"/>
        <v>0</v>
      </c>
      <c r="EG236" t="str">
        <f t="shared" si="556"/>
        <v>0</v>
      </c>
      <c r="EH236" t="str">
        <f t="shared" si="557"/>
        <v>0</v>
      </c>
      <c r="EI236" t="str">
        <f t="shared" si="558"/>
        <v>0</v>
      </c>
      <c r="EJ236" t="str">
        <f t="shared" si="559"/>
        <v>0</v>
      </c>
      <c r="EK236" t="str">
        <f t="shared" si="560"/>
        <v>0</v>
      </c>
      <c r="EL236" t="str">
        <f t="shared" si="561"/>
        <v>0</v>
      </c>
      <c r="EM236" t="str">
        <f t="shared" si="562"/>
        <v>0</v>
      </c>
      <c r="EN236" t="str">
        <f t="shared" si="563"/>
        <v>0</v>
      </c>
    </row>
    <row r="237" spans="1:144" ht="39.950000000000003" customHeight="1" x14ac:dyDescent="0.25">
      <c r="A237" t="s">
        <v>370</v>
      </c>
      <c r="C237" t="str">
        <f t="shared" si="564"/>
        <v>0</v>
      </c>
      <c r="D237" t="str">
        <f t="shared" si="426"/>
        <v>0</v>
      </c>
      <c r="E237" t="str">
        <f t="shared" si="427"/>
        <v>0</v>
      </c>
      <c r="F237" t="str">
        <f t="shared" si="428"/>
        <v>0</v>
      </c>
      <c r="G237" t="str">
        <f t="shared" si="429"/>
        <v>0</v>
      </c>
      <c r="H237" t="str">
        <f t="shared" si="430"/>
        <v>0</v>
      </c>
      <c r="I237" t="str">
        <f t="shared" si="431"/>
        <v>0</v>
      </c>
      <c r="J237" t="str">
        <f t="shared" si="432"/>
        <v>0</v>
      </c>
      <c r="K237" t="str">
        <f t="shared" si="433"/>
        <v>0</v>
      </c>
      <c r="L237" t="str">
        <f t="shared" si="434"/>
        <v>0</v>
      </c>
      <c r="M237" t="str">
        <f t="shared" si="435"/>
        <v>0</v>
      </c>
      <c r="N237" t="str">
        <f t="shared" si="436"/>
        <v>0</v>
      </c>
      <c r="O237" t="str">
        <f t="shared" si="437"/>
        <v>0</v>
      </c>
      <c r="P237" t="str">
        <f t="shared" si="438"/>
        <v>0</v>
      </c>
      <c r="Q237" t="str">
        <f t="shared" si="439"/>
        <v>0</v>
      </c>
      <c r="R237" t="str">
        <f t="shared" si="440"/>
        <v>0</v>
      </c>
      <c r="S237" t="str">
        <f t="shared" si="441"/>
        <v>0</v>
      </c>
      <c r="T237" t="str">
        <f t="shared" si="442"/>
        <v>0</v>
      </c>
      <c r="U237" t="str">
        <f t="shared" si="443"/>
        <v>0</v>
      </c>
      <c r="V237" t="str">
        <f t="shared" si="444"/>
        <v>0</v>
      </c>
      <c r="W237" t="str">
        <f t="shared" si="445"/>
        <v>0</v>
      </c>
      <c r="X237" t="str">
        <f t="shared" si="446"/>
        <v>0</v>
      </c>
      <c r="Y237" t="str">
        <f t="shared" si="447"/>
        <v>0</v>
      </c>
      <c r="Z237" t="str">
        <f t="shared" si="448"/>
        <v>0</v>
      </c>
      <c r="AA237" t="str">
        <f t="shared" si="449"/>
        <v>0</v>
      </c>
      <c r="AB237" t="str">
        <f t="shared" si="450"/>
        <v>0</v>
      </c>
      <c r="AC237" t="str">
        <f t="shared" si="451"/>
        <v>0</v>
      </c>
      <c r="AD237" t="str">
        <f t="shared" si="452"/>
        <v>0</v>
      </c>
      <c r="AE237" t="str">
        <f t="shared" si="453"/>
        <v>0</v>
      </c>
      <c r="AF237" t="str">
        <f t="shared" si="454"/>
        <v>0</v>
      </c>
      <c r="AG237" t="str">
        <f t="shared" si="455"/>
        <v>0</v>
      </c>
      <c r="AH237" t="str">
        <f t="shared" si="456"/>
        <v>0</v>
      </c>
      <c r="AI237" t="str">
        <f t="shared" si="457"/>
        <v>0</v>
      </c>
      <c r="AJ237" t="str">
        <f t="shared" si="458"/>
        <v>0</v>
      </c>
      <c r="AK237" t="str">
        <f t="shared" si="459"/>
        <v>0</v>
      </c>
      <c r="AL237" t="str">
        <f t="shared" si="460"/>
        <v>0</v>
      </c>
      <c r="AM237" t="str">
        <f t="shared" si="461"/>
        <v>0</v>
      </c>
      <c r="AN237" t="str">
        <f t="shared" si="462"/>
        <v>0</v>
      </c>
      <c r="AO237" t="str">
        <f t="shared" si="463"/>
        <v>0</v>
      </c>
      <c r="AP237" t="str">
        <f t="shared" si="464"/>
        <v>0</v>
      </c>
      <c r="AQ237" t="str">
        <f t="shared" si="465"/>
        <v>0</v>
      </c>
      <c r="AR237" t="str">
        <f t="shared" si="466"/>
        <v>0</v>
      </c>
      <c r="AS237" t="str">
        <f t="shared" si="467"/>
        <v>0</v>
      </c>
      <c r="AT237" t="str">
        <f t="shared" si="468"/>
        <v>0</v>
      </c>
      <c r="AU237" t="str">
        <f t="shared" si="469"/>
        <v>0</v>
      </c>
      <c r="AV237" t="str">
        <f t="shared" si="470"/>
        <v>0</v>
      </c>
      <c r="AW237" t="str">
        <f t="shared" si="471"/>
        <v>0</v>
      </c>
      <c r="AX237" t="str">
        <f t="shared" si="472"/>
        <v>0</v>
      </c>
      <c r="AY237" t="str">
        <f t="shared" si="473"/>
        <v>0</v>
      </c>
      <c r="AZ237" t="str">
        <f t="shared" si="474"/>
        <v>0</v>
      </c>
      <c r="BA237" t="str">
        <f t="shared" si="475"/>
        <v>0</v>
      </c>
      <c r="BB237" t="str">
        <f t="shared" si="476"/>
        <v>0</v>
      </c>
      <c r="BC237" t="str">
        <f t="shared" si="477"/>
        <v>0</v>
      </c>
      <c r="BD237" t="str">
        <f t="shared" si="478"/>
        <v>0</v>
      </c>
      <c r="BE237" t="str">
        <f t="shared" si="479"/>
        <v>0</v>
      </c>
      <c r="BF237" t="str">
        <f t="shared" si="480"/>
        <v>0</v>
      </c>
      <c r="BG237" t="str">
        <f t="shared" si="481"/>
        <v>0</v>
      </c>
      <c r="BH237" t="str">
        <f t="shared" si="482"/>
        <v>0</v>
      </c>
      <c r="BI237" t="str">
        <f t="shared" si="483"/>
        <v>0</v>
      </c>
      <c r="BJ237" t="str">
        <f t="shared" si="484"/>
        <v>0</v>
      </c>
      <c r="BK237" t="str">
        <f t="shared" si="485"/>
        <v>0</v>
      </c>
      <c r="BL237" t="str">
        <f t="shared" si="486"/>
        <v>0</v>
      </c>
      <c r="BM237" t="str">
        <f t="shared" si="487"/>
        <v>0</v>
      </c>
      <c r="BN237" t="str">
        <f t="shared" si="488"/>
        <v>0</v>
      </c>
      <c r="BO237" t="str">
        <f t="shared" si="489"/>
        <v>0</v>
      </c>
      <c r="BP237" t="str">
        <f t="shared" si="490"/>
        <v>0</v>
      </c>
      <c r="BQ237" t="str">
        <f t="shared" si="491"/>
        <v>0</v>
      </c>
      <c r="BR237" t="str">
        <f t="shared" si="492"/>
        <v>0</v>
      </c>
      <c r="BS237" t="str">
        <f t="shared" si="493"/>
        <v>0</v>
      </c>
      <c r="BT237" t="str">
        <f t="shared" si="494"/>
        <v>0</v>
      </c>
      <c r="BU237" t="str">
        <f t="shared" si="495"/>
        <v>0</v>
      </c>
      <c r="BV237" t="str">
        <f t="shared" si="496"/>
        <v>0</v>
      </c>
      <c r="BW237" t="str">
        <f t="shared" si="497"/>
        <v>0</v>
      </c>
      <c r="BX237" t="str">
        <f t="shared" si="424"/>
        <v>0</v>
      </c>
      <c r="BY237" t="str">
        <f t="shared" si="498"/>
        <v>0</v>
      </c>
      <c r="BZ237" t="str">
        <f t="shared" si="499"/>
        <v>0</v>
      </c>
      <c r="CA237" t="str">
        <f t="shared" si="500"/>
        <v>0</v>
      </c>
      <c r="CB237" t="str">
        <f t="shared" si="501"/>
        <v>0</v>
      </c>
      <c r="CC237" t="str">
        <f t="shared" si="502"/>
        <v>0</v>
      </c>
      <c r="CD237" t="str">
        <f t="shared" si="503"/>
        <v>0</v>
      </c>
      <c r="CE237" t="str">
        <f t="shared" si="504"/>
        <v>0</v>
      </c>
      <c r="CF237" t="str">
        <f t="shared" si="505"/>
        <v>0</v>
      </c>
      <c r="CG237" t="str">
        <f t="shared" si="506"/>
        <v>0</v>
      </c>
      <c r="CH237" t="str">
        <f t="shared" si="507"/>
        <v>0</v>
      </c>
      <c r="CI237" t="str">
        <f t="shared" si="508"/>
        <v>0</v>
      </c>
      <c r="CJ237" t="str">
        <f t="shared" si="509"/>
        <v>0</v>
      </c>
      <c r="CK237" t="str">
        <f t="shared" si="510"/>
        <v>0</v>
      </c>
      <c r="CL237" t="str">
        <f t="shared" si="511"/>
        <v>0</v>
      </c>
      <c r="CM237" t="str">
        <f t="shared" si="512"/>
        <v>0</v>
      </c>
      <c r="CN237" t="str">
        <f t="shared" si="513"/>
        <v>0</v>
      </c>
      <c r="CO237" t="str">
        <f t="shared" si="514"/>
        <v>0</v>
      </c>
      <c r="CP237" t="str">
        <f t="shared" si="515"/>
        <v>0</v>
      </c>
      <c r="CQ237" t="str">
        <f t="shared" si="516"/>
        <v>0</v>
      </c>
      <c r="CR237" t="str">
        <f t="shared" si="517"/>
        <v>0</v>
      </c>
      <c r="CS237" t="str">
        <f t="shared" si="518"/>
        <v>0</v>
      </c>
      <c r="CT237" t="str">
        <f t="shared" si="519"/>
        <v>0</v>
      </c>
      <c r="CU237" t="str">
        <f t="shared" si="520"/>
        <v>0</v>
      </c>
      <c r="CV237" t="str">
        <f t="shared" si="521"/>
        <v>0</v>
      </c>
      <c r="CW237" t="str">
        <f t="shared" si="522"/>
        <v>0</v>
      </c>
      <c r="CX237" t="str">
        <f t="shared" si="523"/>
        <v>0</v>
      </c>
      <c r="CY237" t="str">
        <f t="shared" si="524"/>
        <v>0</v>
      </c>
      <c r="CZ237" t="str">
        <f t="shared" si="525"/>
        <v>0</v>
      </c>
      <c r="DA237" t="str">
        <f t="shared" si="425"/>
        <v>0</v>
      </c>
      <c r="DB237" t="str">
        <f t="shared" si="526"/>
        <v>0</v>
      </c>
      <c r="DC237" t="str">
        <f t="shared" si="527"/>
        <v>0</v>
      </c>
      <c r="DD237" t="str">
        <f t="shared" si="528"/>
        <v>0</v>
      </c>
      <c r="DE237" t="str">
        <f t="shared" si="529"/>
        <v>0</v>
      </c>
      <c r="DF237" t="str">
        <f t="shared" si="530"/>
        <v>0</v>
      </c>
      <c r="DG237" t="str">
        <f t="shared" si="531"/>
        <v>0</v>
      </c>
      <c r="DH237" t="str">
        <f>IF(ISNUMBER(SEARCH("menghindari dorongan fisik,",B237)),"1","0")</f>
        <v>0</v>
      </c>
      <c r="DI237" t="str">
        <f t="shared" si="532"/>
        <v>0</v>
      </c>
      <c r="DJ237" t="str">
        <f t="shared" si="533"/>
        <v>0</v>
      </c>
      <c r="DK237" t="str">
        <f t="shared" si="534"/>
        <v>0</v>
      </c>
      <c r="DL237" t="str">
        <f t="shared" si="535"/>
        <v>0</v>
      </c>
      <c r="DM237" t="str">
        <f t="shared" si="536"/>
        <v>0</v>
      </c>
      <c r="DN237" t="str">
        <f t="shared" si="537"/>
        <v>0</v>
      </c>
      <c r="DO237" t="str">
        <f t="shared" si="538"/>
        <v>0</v>
      </c>
      <c r="DP237" t="str">
        <f t="shared" si="539"/>
        <v>0</v>
      </c>
      <c r="DQ237" t="str">
        <f t="shared" si="540"/>
        <v>0</v>
      </c>
      <c r="DR237" t="str">
        <f t="shared" si="541"/>
        <v>0</v>
      </c>
      <c r="DS237" t="str">
        <f t="shared" si="542"/>
        <v>0</v>
      </c>
      <c r="DT237" t="str">
        <f t="shared" si="543"/>
        <v>0</v>
      </c>
      <c r="DU237" t="str">
        <f t="shared" si="544"/>
        <v>0</v>
      </c>
      <c r="DV237" t="str">
        <f t="shared" si="545"/>
        <v>0</v>
      </c>
      <c r="DW237" t="str">
        <f t="shared" si="546"/>
        <v>0</v>
      </c>
      <c r="DX237" t="str">
        <f t="shared" si="547"/>
        <v>0</v>
      </c>
      <c r="DY237" t="str">
        <f t="shared" si="548"/>
        <v>0</v>
      </c>
      <c r="DZ237" t="str">
        <f t="shared" si="549"/>
        <v>0</v>
      </c>
      <c r="EA237" t="str">
        <f t="shared" si="550"/>
        <v>0</v>
      </c>
      <c r="EB237" t="str">
        <f t="shared" si="551"/>
        <v>0</v>
      </c>
      <c r="EC237" t="str">
        <f t="shared" si="552"/>
        <v>0</v>
      </c>
      <c r="ED237" t="str">
        <f t="shared" si="553"/>
        <v>0</v>
      </c>
      <c r="EE237" t="str">
        <f t="shared" si="554"/>
        <v>0</v>
      </c>
      <c r="EF237" t="str">
        <f t="shared" si="555"/>
        <v>0</v>
      </c>
      <c r="EG237" t="str">
        <f t="shared" si="556"/>
        <v>0</v>
      </c>
      <c r="EH237" t="str">
        <f t="shared" si="557"/>
        <v>0</v>
      </c>
      <c r="EI237" t="str">
        <f t="shared" si="558"/>
        <v>0</v>
      </c>
      <c r="EJ237" t="str">
        <f t="shared" si="559"/>
        <v>0</v>
      </c>
      <c r="EK237" t="str">
        <f t="shared" si="560"/>
        <v>0</v>
      </c>
      <c r="EL237" t="str">
        <f t="shared" si="561"/>
        <v>0</v>
      </c>
      <c r="EM237" t="str">
        <f t="shared" si="562"/>
        <v>0</v>
      </c>
      <c r="EN237" t="str">
        <f t="shared" si="563"/>
        <v>0</v>
      </c>
    </row>
    <row r="238" spans="1:144" ht="39.950000000000003" customHeight="1" x14ac:dyDescent="0.25">
      <c r="A238" t="s">
        <v>371</v>
      </c>
      <c r="C238" t="str">
        <f t="shared" si="564"/>
        <v>0</v>
      </c>
      <c r="D238" t="str">
        <f t="shared" si="426"/>
        <v>0</v>
      </c>
      <c r="E238" t="str">
        <f t="shared" si="427"/>
        <v>0</v>
      </c>
      <c r="F238" t="str">
        <f t="shared" si="428"/>
        <v>0</v>
      </c>
      <c r="G238" t="str">
        <f t="shared" si="429"/>
        <v>0</v>
      </c>
      <c r="H238" t="str">
        <f t="shared" si="430"/>
        <v>0</v>
      </c>
      <c r="I238" t="str">
        <f t="shared" si="431"/>
        <v>0</v>
      </c>
      <c r="J238" t="str">
        <f t="shared" si="432"/>
        <v>0</v>
      </c>
      <c r="K238" t="str">
        <f t="shared" si="433"/>
        <v>0</v>
      </c>
      <c r="L238" t="str">
        <f t="shared" si="434"/>
        <v>0</v>
      </c>
      <c r="M238" t="str">
        <f t="shared" si="435"/>
        <v>0</v>
      </c>
      <c r="N238" t="str">
        <f t="shared" si="436"/>
        <v>0</v>
      </c>
      <c r="O238" t="str">
        <f t="shared" si="437"/>
        <v>0</v>
      </c>
      <c r="P238" t="str">
        <f t="shared" si="438"/>
        <v>0</v>
      </c>
      <c r="Q238" t="str">
        <f t="shared" si="439"/>
        <v>0</v>
      </c>
      <c r="R238" t="str">
        <f t="shared" si="440"/>
        <v>0</v>
      </c>
      <c r="S238" t="str">
        <f t="shared" si="441"/>
        <v>0</v>
      </c>
      <c r="T238" t="str">
        <f t="shared" si="442"/>
        <v>0</v>
      </c>
      <c r="U238" t="str">
        <f t="shared" si="443"/>
        <v>0</v>
      </c>
      <c r="V238" t="str">
        <f t="shared" si="444"/>
        <v>0</v>
      </c>
      <c r="W238" t="str">
        <f t="shared" si="445"/>
        <v>0</v>
      </c>
      <c r="X238" t="str">
        <f t="shared" si="446"/>
        <v>0</v>
      </c>
      <c r="Y238" t="str">
        <f t="shared" si="447"/>
        <v>0</v>
      </c>
      <c r="Z238" t="str">
        <f t="shared" si="448"/>
        <v>0</v>
      </c>
      <c r="AA238" t="str">
        <f t="shared" si="449"/>
        <v>0</v>
      </c>
      <c r="AB238" t="str">
        <f t="shared" si="450"/>
        <v>0</v>
      </c>
      <c r="AC238" t="str">
        <f t="shared" si="451"/>
        <v>0</v>
      </c>
      <c r="AD238" t="str">
        <f t="shared" si="452"/>
        <v>0</v>
      </c>
      <c r="AE238" t="str">
        <f t="shared" si="453"/>
        <v>0</v>
      </c>
      <c r="AF238" t="str">
        <f t="shared" si="454"/>
        <v>0</v>
      </c>
      <c r="AG238" t="str">
        <f t="shared" si="455"/>
        <v>0</v>
      </c>
      <c r="AH238" t="str">
        <f t="shared" si="456"/>
        <v>0</v>
      </c>
      <c r="AI238" t="str">
        <f t="shared" si="457"/>
        <v>0</v>
      </c>
      <c r="AJ238" t="str">
        <f t="shared" si="458"/>
        <v>0</v>
      </c>
      <c r="AK238" t="str">
        <f t="shared" si="459"/>
        <v>0</v>
      </c>
      <c r="AL238" t="str">
        <f t="shared" si="460"/>
        <v>0</v>
      </c>
      <c r="AM238" t="str">
        <f t="shared" si="461"/>
        <v>0</v>
      </c>
      <c r="AN238" t="str">
        <f t="shared" si="462"/>
        <v>0</v>
      </c>
      <c r="AO238" t="str">
        <f t="shared" si="463"/>
        <v>0</v>
      </c>
      <c r="AP238" t="str">
        <f t="shared" si="464"/>
        <v>0</v>
      </c>
      <c r="AQ238" t="str">
        <f t="shared" si="465"/>
        <v>0</v>
      </c>
      <c r="AR238" t="str">
        <f t="shared" si="466"/>
        <v>0</v>
      </c>
      <c r="AS238" t="str">
        <f t="shared" si="467"/>
        <v>0</v>
      </c>
      <c r="AT238" t="str">
        <f t="shared" si="468"/>
        <v>0</v>
      </c>
      <c r="AU238" t="str">
        <f t="shared" si="469"/>
        <v>0</v>
      </c>
      <c r="AV238" t="str">
        <f t="shared" si="470"/>
        <v>0</v>
      </c>
      <c r="AW238" t="str">
        <f t="shared" si="471"/>
        <v>0</v>
      </c>
      <c r="AX238" t="str">
        <f t="shared" si="472"/>
        <v>0</v>
      </c>
      <c r="AY238" t="str">
        <f t="shared" si="473"/>
        <v>0</v>
      </c>
      <c r="AZ238" t="str">
        <f t="shared" si="474"/>
        <v>0</v>
      </c>
      <c r="BA238" t="str">
        <f t="shared" si="475"/>
        <v>0</v>
      </c>
      <c r="BB238" t="str">
        <f t="shared" si="476"/>
        <v>0</v>
      </c>
      <c r="BC238" t="str">
        <f t="shared" si="477"/>
        <v>0</v>
      </c>
      <c r="BD238" t="str">
        <f t="shared" si="478"/>
        <v>0</v>
      </c>
      <c r="BE238" t="str">
        <f t="shared" si="479"/>
        <v>0</v>
      </c>
      <c r="BF238" t="str">
        <f t="shared" si="480"/>
        <v>0</v>
      </c>
      <c r="BG238" t="str">
        <f t="shared" si="481"/>
        <v>0</v>
      </c>
      <c r="BH238" t="str">
        <f t="shared" si="482"/>
        <v>0</v>
      </c>
      <c r="BI238" t="str">
        <f t="shared" si="483"/>
        <v>0</v>
      </c>
      <c r="BJ238" t="str">
        <f t="shared" si="484"/>
        <v>0</v>
      </c>
      <c r="BK238" t="str">
        <f t="shared" si="485"/>
        <v>0</v>
      </c>
      <c r="BL238" t="str">
        <f t="shared" si="486"/>
        <v>0</v>
      </c>
      <c r="BM238" t="str">
        <f t="shared" si="487"/>
        <v>0</v>
      </c>
      <c r="BN238" t="str">
        <f t="shared" si="488"/>
        <v>0</v>
      </c>
      <c r="BO238" t="str">
        <f t="shared" si="489"/>
        <v>0</v>
      </c>
      <c r="BP238" t="str">
        <f t="shared" si="490"/>
        <v>0</v>
      </c>
      <c r="BQ238" t="str">
        <f t="shared" si="491"/>
        <v>0</v>
      </c>
      <c r="BR238" t="str">
        <f t="shared" si="492"/>
        <v>0</v>
      </c>
      <c r="BS238" t="str">
        <f t="shared" si="493"/>
        <v>0</v>
      </c>
      <c r="BT238" t="str">
        <f t="shared" si="494"/>
        <v>0</v>
      </c>
      <c r="BU238" t="str">
        <f t="shared" si="495"/>
        <v>0</v>
      </c>
      <c r="BV238" t="str">
        <f t="shared" si="496"/>
        <v>0</v>
      </c>
      <c r="BW238" t="str">
        <f t="shared" si="497"/>
        <v>0</v>
      </c>
      <c r="BX238" t="str">
        <f t="shared" si="424"/>
        <v>0</v>
      </c>
      <c r="BY238" t="str">
        <f t="shared" si="498"/>
        <v>0</v>
      </c>
      <c r="BZ238" t="str">
        <f t="shared" si="499"/>
        <v>0</v>
      </c>
      <c r="CA238" t="str">
        <f t="shared" si="500"/>
        <v>0</v>
      </c>
      <c r="CB238" t="str">
        <f t="shared" si="501"/>
        <v>0</v>
      </c>
      <c r="CC238" t="str">
        <f t="shared" si="502"/>
        <v>0</v>
      </c>
      <c r="CD238" t="str">
        <f t="shared" si="503"/>
        <v>0</v>
      </c>
      <c r="CE238" t="str">
        <f t="shared" si="504"/>
        <v>0</v>
      </c>
      <c r="CF238" t="str">
        <f t="shared" si="505"/>
        <v>0</v>
      </c>
      <c r="CG238" t="str">
        <f t="shared" si="506"/>
        <v>0</v>
      </c>
      <c r="CH238" t="str">
        <f t="shared" si="507"/>
        <v>0</v>
      </c>
      <c r="CI238" t="str">
        <f t="shared" si="508"/>
        <v>0</v>
      </c>
      <c r="CJ238" t="str">
        <f t="shared" si="509"/>
        <v>0</v>
      </c>
      <c r="CK238" t="str">
        <f t="shared" si="510"/>
        <v>0</v>
      </c>
      <c r="CL238" t="str">
        <f t="shared" si="511"/>
        <v>0</v>
      </c>
      <c r="CM238" t="str">
        <f t="shared" si="512"/>
        <v>0</v>
      </c>
      <c r="CN238" t="str">
        <f t="shared" si="513"/>
        <v>0</v>
      </c>
      <c r="CO238" t="str">
        <f t="shared" si="514"/>
        <v>0</v>
      </c>
      <c r="CP238" t="str">
        <f t="shared" si="515"/>
        <v>0</v>
      </c>
      <c r="CQ238" t="str">
        <f t="shared" si="516"/>
        <v>0</v>
      </c>
      <c r="CR238" t="str">
        <f t="shared" si="517"/>
        <v>0</v>
      </c>
      <c r="CS238" t="str">
        <f t="shared" si="518"/>
        <v>0</v>
      </c>
      <c r="CT238" t="str">
        <f t="shared" si="519"/>
        <v>0</v>
      </c>
      <c r="CU238" t="str">
        <f t="shared" si="520"/>
        <v>0</v>
      </c>
      <c r="CV238" t="str">
        <f t="shared" si="521"/>
        <v>0</v>
      </c>
      <c r="CW238" t="str">
        <f t="shared" si="522"/>
        <v>0</v>
      </c>
      <c r="CX238" t="str">
        <f t="shared" si="523"/>
        <v>0</v>
      </c>
      <c r="CY238" t="str">
        <f t="shared" si="524"/>
        <v>0</v>
      </c>
      <c r="CZ238" t="str">
        <f t="shared" si="525"/>
        <v>0</v>
      </c>
      <c r="DA238" t="str">
        <f t="shared" si="425"/>
        <v>0</v>
      </c>
      <c r="DB238" t="str">
        <f t="shared" si="526"/>
        <v>0</v>
      </c>
      <c r="DC238" t="str">
        <f t="shared" si="527"/>
        <v>0</v>
      </c>
      <c r="DD238" t="str">
        <f t="shared" si="528"/>
        <v>0</v>
      </c>
      <c r="DE238" t="str">
        <f t="shared" si="529"/>
        <v>0</v>
      </c>
      <c r="DF238" t="str">
        <f t="shared" si="530"/>
        <v>0</v>
      </c>
      <c r="DG238" t="str">
        <f t="shared" si="531"/>
        <v>0</v>
      </c>
      <c r="DH238" t="str">
        <f>IF(ISNUMBER(SEARCH("menghindari dorongan fisik,",B238)),"1","0")</f>
        <v>0</v>
      </c>
      <c r="DI238" t="str">
        <f t="shared" si="532"/>
        <v>0</v>
      </c>
      <c r="DJ238" t="str">
        <f t="shared" si="533"/>
        <v>0</v>
      </c>
      <c r="DK238" t="str">
        <f t="shared" si="534"/>
        <v>0</v>
      </c>
      <c r="DL238" t="str">
        <f t="shared" si="535"/>
        <v>0</v>
      </c>
      <c r="DM238" t="str">
        <f t="shared" si="536"/>
        <v>0</v>
      </c>
      <c r="DN238" t="str">
        <f t="shared" si="537"/>
        <v>0</v>
      </c>
      <c r="DO238" t="str">
        <f t="shared" si="538"/>
        <v>0</v>
      </c>
      <c r="DP238" t="str">
        <f t="shared" si="539"/>
        <v>0</v>
      </c>
      <c r="DQ238" t="str">
        <f t="shared" si="540"/>
        <v>0</v>
      </c>
      <c r="DR238" t="str">
        <f t="shared" si="541"/>
        <v>0</v>
      </c>
      <c r="DS238" t="str">
        <f t="shared" si="542"/>
        <v>0</v>
      </c>
      <c r="DT238" t="str">
        <f t="shared" si="543"/>
        <v>0</v>
      </c>
      <c r="DU238" t="str">
        <f t="shared" si="544"/>
        <v>0</v>
      </c>
      <c r="DV238" t="str">
        <f t="shared" si="545"/>
        <v>0</v>
      </c>
      <c r="DW238" t="str">
        <f t="shared" si="546"/>
        <v>0</v>
      </c>
      <c r="DX238" t="str">
        <f t="shared" si="547"/>
        <v>0</v>
      </c>
      <c r="DY238" t="str">
        <f t="shared" si="548"/>
        <v>0</v>
      </c>
      <c r="DZ238" t="str">
        <f t="shared" si="549"/>
        <v>0</v>
      </c>
      <c r="EA238" t="str">
        <f t="shared" si="550"/>
        <v>0</v>
      </c>
      <c r="EB238" t="str">
        <f t="shared" si="551"/>
        <v>0</v>
      </c>
      <c r="EC238" t="str">
        <f t="shared" si="552"/>
        <v>0</v>
      </c>
      <c r="ED238" t="str">
        <f t="shared" si="553"/>
        <v>0</v>
      </c>
      <c r="EE238" t="str">
        <f t="shared" si="554"/>
        <v>0</v>
      </c>
      <c r="EF238" t="str">
        <f t="shared" si="555"/>
        <v>0</v>
      </c>
      <c r="EG238" t="str">
        <f t="shared" si="556"/>
        <v>0</v>
      </c>
      <c r="EH238" t="str">
        <f t="shared" si="557"/>
        <v>0</v>
      </c>
      <c r="EI238" t="str">
        <f t="shared" si="558"/>
        <v>0</v>
      </c>
      <c r="EJ238" t="str">
        <f t="shared" si="559"/>
        <v>0</v>
      </c>
      <c r="EK238" t="str">
        <f t="shared" si="560"/>
        <v>0</v>
      </c>
      <c r="EL238" t="str">
        <f t="shared" si="561"/>
        <v>0</v>
      </c>
      <c r="EM238" t="str">
        <f t="shared" si="562"/>
        <v>0</v>
      </c>
      <c r="EN238" t="str">
        <f t="shared" si="563"/>
        <v>0</v>
      </c>
    </row>
    <row r="239" spans="1:144" ht="39.950000000000003" customHeight="1" x14ac:dyDescent="0.25">
      <c r="A239" t="s">
        <v>372</v>
      </c>
      <c r="C239" t="str">
        <f t="shared" si="564"/>
        <v>0</v>
      </c>
      <c r="D239" t="str">
        <f t="shared" si="426"/>
        <v>0</v>
      </c>
      <c r="E239" t="str">
        <f t="shared" si="427"/>
        <v>0</v>
      </c>
      <c r="F239" t="str">
        <f t="shared" si="428"/>
        <v>0</v>
      </c>
      <c r="G239" t="str">
        <f t="shared" si="429"/>
        <v>0</v>
      </c>
      <c r="H239" t="str">
        <f t="shared" si="430"/>
        <v>0</v>
      </c>
      <c r="I239" t="str">
        <f t="shared" si="431"/>
        <v>0</v>
      </c>
      <c r="J239" t="str">
        <f t="shared" si="432"/>
        <v>0</v>
      </c>
      <c r="K239" t="str">
        <f t="shared" si="433"/>
        <v>0</v>
      </c>
      <c r="L239" t="str">
        <f t="shared" si="434"/>
        <v>0</v>
      </c>
      <c r="M239" t="str">
        <f t="shared" si="435"/>
        <v>0</v>
      </c>
      <c r="N239" t="str">
        <f t="shared" si="436"/>
        <v>0</v>
      </c>
      <c r="O239" t="str">
        <f t="shared" si="437"/>
        <v>0</v>
      </c>
      <c r="P239" t="str">
        <f t="shared" si="438"/>
        <v>0</v>
      </c>
      <c r="Q239" t="str">
        <f t="shared" si="439"/>
        <v>0</v>
      </c>
      <c r="R239" t="str">
        <f t="shared" si="440"/>
        <v>0</v>
      </c>
      <c r="S239" t="str">
        <f t="shared" si="441"/>
        <v>0</v>
      </c>
      <c r="T239" t="str">
        <f t="shared" si="442"/>
        <v>0</v>
      </c>
      <c r="U239" t="str">
        <f t="shared" si="443"/>
        <v>0</v>
      </c>
      <c r="V239" t="str">
        <f t="shared" si="444"/>
        <v>0</v>
      </c>
      <c r="W239" t="str">
        <f t="shared" si="445"/>
        <v>0</v>
      </c>
      <c r="X239" t="str">
        <f t="shared" si="446"/>
        <v>0</v>
      </c>
      <c r="Y239" t="str">
        <f t="shared" si="447"/>
        <v>0</v>
      </c>
      <c r="Z239" t="str">
        <f t="shared" si="448"/>
        <v>0</v>
      </c>
      <c r="AA239" t="str">
        <f t="shared" si="449"/>
        <v>0</v>
      </c>
      <c r="AB239" t="str">
        <f t="shared" si="450"/>
        <v>0</v>
      </c>
      <c r="AC239" t="str">
        <f t="shared" si="451"/>
        <v>0</v>
      </c>
      <c r="AD239" t="str">
        <f t="shared" si="452"/>
        <v>0</v>
      </c>
      <c r="AE239" t="str">
        <f t="shared" si="453"/>
        <v>0</v>
      </c>
      <c r="AF239" t="str">
        <f t="shared" si="454"/>
        <v>0</v>
      </c>
      <c r="AG239" t="str">
        <f t="shared" si="455"/>
        <v>0</v>
      </c>
      <c r="AH239" t="str">
        <f t="shared" si="456"/>
        <v>0</v>
      </c>
      <c r="AI239" t="str">
        <f t="shared" si="457"/>
        <v>0</v>
      </c>
      <c r="AJ239" t="str">
        <f t="shared" si="458"/>
        <v>0</v>
      </c>
      <c r="AK239" t="str">
        <f t="shared" si="459"/>
        <v>0</v>
      </c>
      <c r="AL239" t="str">
        <f t="shared" si="460"/>
        <v>0</v>
      </c>
      <c r="AM239" t="str">
        <f t="shared" si="461"/>
        <v>0</v>
      </c>
      <c r="AN239" t="str">
        <f t="shared" si="462"/>
        <v>0</v>
      </c>
      <c r="AO239" t="str">
        <f t="shared" si="463"/>
        <v>0</v>
      </c>
      <c r="AP239" t="str">
        <f t="shared" si="464"/>
        <v>0</v>
      </c>
      <c r="AQ239" t="str">
        <f t="shared" si="465"/>
        <v>0</v>
      </c>
      <c r="AR239" t="str">
        <f t="shared" si="466"/>
        <v>0</v>
      </c>
      <c r="AS239" t="str">
        <f t="shared" si="467"/>
        <v>0</v>
      </c>
      <c r="AT239" t="str">
        <f t="shared" si="468"/>
        <v>0</v>
      </c>
      <c r="AU239" t="str">
        <f t="shared" si="469"/>
        <v>0</v>
      </c>
      <c r="AV239" t="str">
        <f t="shared" si="470"/>
        <v>0</v>
      </c>
      <c r="AW239" t="str">
        <f t="shared" si="471"/>
        <v>0</v>
      </c>
      <c r="AX239" t="str">
        <f t="shared" si="472"/>
        <v>0</v>
      </c>
      <c r="AY239" t="str">
        <f t="shared" si="473"/>
        <v>0</v>
      </c>
      <c r="AZ239" t="str">
        <f t="shared" si="474"/>
        <v>0</v>
      </c>
      <c r="BA239" t="str">
        <f t="shared" si="475"/>
        <v>0</v>
      </c>
      <c r="BB239" t="str">
        <f t="shared" si="476"/>
        <v>0</v>
      </c>
      <c r="BC239" t="str">
        <f t="shared" si="477"/>
        <v>0</v>
      </c>
      <c r="BD239" t="str">
        <f t="shared" si="478"/>
        <v>0</v>
      </c>
      <c r="BE239" t="str">
        <f t="shared" si="479"/>
        <v>0</v>
      </c>
      <c r="BF239" t="str">
        <f t="shared" si="480"/>
        <v>0</v>
      </c>
      <c r="BG239" t="str">
        <f t="shared" si="481"/>
        <v>0</v>
      </c>
      <c r="BH239" t="str">
        <f t="shared" si="482"/>
        <v>0</v>
      </c>
      <c r="BI239" t="str">
        <f t="shared" si="483"/>
        <v>0</v>
      </c>
      <c r="BJ239" t="str">
        <f t="shared" si="484"/>
        <v>0</v>
      </c>
      <c r="BK239" t="str">
        <f t="shared" si="485"/>
        <v>0</v>
      </c>
      <c r="BL239" t="str">
        <f t="shared" si="486"/>
        <v>0</v>
      </c>
      <c r="BM239" t="str">
        <f t="shared" si="487"/>
        <v>0</v>
      </c>
      <c r="BN239" t="str">
        <f t="shared" si="488"/>
        <v>0</v>
      </c>
      <c r="BO239" t="str">
        <f t="shared" si="489"/>
        <v>0</v>
      </c>
      <c r="BP239" t="str">
        <f t="shared" si="490"/>
        <v>0</v>
      </c>
      <c r="BQ239" t="str">
        <f t="shared" si="491"/>
        <v>0</v>
      </c>
      <c r="BR239" t="str">
        <f t="shared" si="492"/>
        <v>0</v>
      </c>
      <c r="BS239" t="str">
        <f t="shared" si="493"/>
        <v>0</v>
      </c>
      <c r="BT239" t="str">
        <f t="shared" si="494"/>
        <v>0</v>
      </c>
      <c r="BU239" t="str">
        <f t="shared" si="495"/>
        <v>0</v>
      </c>
      <c r="BV239" t="str">
        <f t="shared" si="496"/>
        <v>0</v>
      </c>
      <c r="BW239" t="str">
        <f t="shared" si="497"/>
        <v>0</v>
      </c>
      <c r="BX239" t="str">
        <f t="shared" si="424"/>
        <v>0</v>
      </c>
      <c r="BY239" t="str">
        <f t="shared" si="498"/>
        <v>0</v>
      </c>
      <c r="BZ239" t="str">
        <f t="shared" si="499"/>
        <v>0</v>
      </c>
      <c r="CA239" t="str">
        <f t="shared" si="500"/>
        <v>0</v>
      </c>
      <c r="CB239" t="str">
        <f t="shared" si="501"/>
        <v>0</v>
      </c>
      <c r="CC239" t="str">
        <f t="shared" si="502"/>
        <v>0</v>
      </c>
      <c r="CD239" t="str">
        <f t="shared" si="503"/>
        <v>0</v>
      </c>
      <c r="CE239" t="str">
        <f t="shared" si="504"/>
        <v>0</v>
      </c>
      <c r="CF239" t="str">
        <f t="shared" si="505"/>
        <v>0</v>
      </c>
      <c r="CG239" t="str">
        <f t="shared" si="506"/>
        <v>0</v>
      </c>
      <c r="CH239" t="str">
        <f t="shared" si="507"/>
        <v>0</v>
      </c>
      <c r="CI239" t="str">
        <f t="shared" si="508"/>
        <v>0</v>
      </c>
      <c r="CJ239" t="str">
        <f t="shared" si="509"/>
        <v>0</v>
      </c>
      <c r="CK239" t="str">
        <f t="shared" si="510"/>
        <v>0</v>
      </c>
      <c r="CL239" t="str">
        <f t="shared" si="511"/>
        <v>0</v>
      </c>
      <c r="CM239" t="str">
        <f t="shared" si="512"/>
        <v>0</v>
      </c>
      <c r="CN239" t="str">
        <f t="shared" si="513"/>
        <v>0</v>
      </c>
      <c r="CO239" t="str">
        <f t="shared" si="514"/>
        <v>0</v>
      </c>
      <c r="CP239" t="str">
        <f t="shared" si="515"/>
        <v>0</v>
      </c>
      <c r="CQ239" t="str">
        <f t="shared" si="516"/>
        <v>0</v>
      </c>
      <c r="CR239" t="str">
        <f t="shared" si="517"/>
        <v>0</v>
      </c>
      <c r="CS239" t="str">
        <f t="shared" si="518"/>
        <v>0</v>
      </c>
      <c r="CT239" t="str">
        <f t="shared" si="519"/>
        <v>0</v>
      </c>
      <c r="CU239" t="str">
        <f t="shared" si="520"/>
        <v>0</v>
      </c>
      <c r="CV239" t="str">
        <f t="shared" si="521"/>
        <v>0</v>
      </c>
      <c r="CW239" t="str">
        <f t="shared" si="522"/>
        <v>0</v>
      </c>
      <c r="CX239" t="str">
        <f t="shared" si="523"/>
        <v>0</v>
      </c>
      <c r="CY239" t="str">
        <f t="shared" si="524"/>
        <v>0</v>
      </c>
      <c r="CZ239" t="str">
        <f t="shared" si="525"/>
        <v>0</v>
      </c>
      <c r="DA239" t="str">
        <f t="shared" si="425"/>
        <v>0</v>
      </c>
      <c r="DB239" t="str">
        <f t="shared" si="526"/>
        <v>0</v>
      </c>
      <c r="DC239" t="str">
        <f t="shared" si="527"/>
        <v>0</v>
      </c>
      <c r="DD239" t="str">
        <f t="shared" si="528"/>
        <v>0</v>
      </c>
      <c r="DE239" t="str">
        <f t="shared" si="529"/>
        <v>0</v>
      </c>
      <c r="DF239" t="str">
        <f t="shared" si="530"/>
        <v>0</v>
      </c>
      <c r="DG239" t="str">
        <f t="shared" si="531"/>
        <v>0</v>
      </c>
      <c r="DH239" t="str">
        <f>IF(ISNUMBER(SEARCH("menghindari dorongan fisik,",B239)),"1","0")</f>
        <v>0</v>
      </c>
      <c r="DI239" t="str">
        <f t="shared" si="532"/>
        <v>0</v>
      </c>
      <c r="DJ239" t="str">
        <f t="shared" si="533"/>
        <v>0</v>
      </c>
      <c r="DK239" t="str">
        <f t="shared" si="534"/>
        <v>0</v>
      </c>
      <c r="DL239" t="str">
        <f t="shared" si="535"/>
        <v>0</v>
      </c>
      <c r="DM239" t="str">
        <f t="shared" si="536"/>
        <v>0</v>
      </c>
      <c r="DN239" t="str">
        <f t="shared" si="537"/>
        <v>0</v>
      </c>
      <c r="DO239" t="str">
        <f t="shared" si="538"/>
        <v>0</v>
      </c>
      <c r="DP239" t="str">
        <f t="shared" si="539"/>
        <v>0</v>
      </c>
      <c r="DQ239" t="str">
        <f t="shared" si="540"/>
        <v>0</v>
      </c>
      <c r="DR239" t="str">
        <f t="shared" si="541"/>
        <v>0</v>
      </c>
      <c r="DS239" t="str">
        <f t="shared" si="542"/>
        <v>0</v>
      </c>
      <c r="DT239" t="str">
        <f t="shared" si="543"/>
        <v>0</v>
      </c>
      <c r="DU239" t="str">
        <f t="shared" si="544"/>
        <v>0</v>
      </c>
      <c r="DV239" t="str">
        <f t="shared" si="545"/>
        <v>0</v>
      </c>
      <c r="DW239" t="str">
        <f t="shared" si="546"/>
        <v>0</v>
      </c>
      <c r="DX239" t="str">
        <f t="shared" si="547"/>
        <v>0</v>
      </c>
      <c r="DY239" t="str">
        <f t="shared" si="548"/>
        <v>0</v>
      </c>
      <c r="DZ239" t="str">
        <f t="shared" si="549"/>
        <v>0</v>
      </c>
      <c r="EA239" t="str">
        <f t="shared" si="550"/>
        <v>0</v>
      </c>
      <c r="EB239" t="str">
        <f t="shared" si="551"/>
        <v>0</v>
      </c>
      <c r="EC239" t="str">
        <f t="shared" si="552"/>
        <v>0</v>
      </c>
      <c r="ED239" t="str">
        <f t="shared" si="553"/>
        <v>0</v>
      </c>
      <c r="EE239" t="str">
        <f t="shared" si="554"/>
        <v>0</v>
      </c>
      <c r="EF239" t="str">
        <f t="shared" si="555"/>
        <v>0</v>
      </c>
      <c r="EG239" t="str">
        <f t="shared" si="556"/>
        <v>0</v>
      </c>
      <c r="EH239" t="str">
        <f t="shared" si="557"/>
        <v>0</v>
      </c>
      <c r="EI239" t="str">
        <f t="shared" si="558"/>
        <v>0</v>
      </c>
      <c r="EJ239" t="str">
        <f t="shared" si="559"/>
        <v>0</v>
      </c>
      <c r="EK239" t="str">
        <f t="shared" si="560"/>
        <v>0</v>
      </c>
      <c r="EL239" t="str">
        <f t="shared" si="561"/>
        <v>0</v>
      </c>
      <c r="EM239" t="str">
        <f t="shared" si="562"/>
        <v>0</v>
      </c>
      <c r="EN239" t="str">
        <f t="shared" si="563"/>
        <v>0</v>
      </c>
    </row>
    <row r="240" spans="1:144" ht="39.950000000000003" customHeight="1" x14ac:dyDescent="0.25">
      <c r="A240" t="s">
        <v>373</v>
      </c>
      <c r="C240" t="str">
        <f t="shared" si="564"/>
        <v>0</v>
      </c>
      <c r="D240" t="str">
        <f t="shared" si="426"/>
        <v>0</v>
      </c>
      <c r="E240" t="str">
        <f t="shared" si="427"/>
        <v>0</v>
      </c>
      <c r="F240" t="str">
        <f t="shared" si="428"/>
        <v>0</v>
      </c>
      <c r="G240" t="str">
        <f t="shared" si="429"/>
        <v>0</v>
      </c>
      <c r="H240" t="str">
        <f t="shared" si="430"/>
        <v>0</v>
      </c>
      <c r="I240" t="str">
        <f t="shared" si="431"/>
        <v>0</v>
      </c>
      <c r="J240" t="str">
        <f t="shared" si="432"/>
        <v>0</v>
      </c>
      <c r="K240" t="str">
        <f t="shared" si="433"/>
        <v>0</v>
      </c>
      <c r="L240" t="str">
        <f t="shared" si="434"/>
        <v>0</v>
      </c>
      <c r="M240" t="str">
        <f t="shared" si="435"/>
        <v>0</v>
      </c>
      <c r="N240" t="str">
        <f t="shared" si="436"/>
        <v>0</v>
      </c>
      <c r="O240" t="str">
        <f t="shared" si="437"/>
        <v>0</v>
      </c>
      <c r="P240" t="str">
        <f t="shared" si="438"/>
        <v>0</v>
      </c>
      <c r="Q240" t="str">
        <f t="shared" si="439"/>
        <v>0</v>
      </c>
      <c r="R240" t="str">
        <f t="shared" si="440"/>
        <v>0</v>
      </c>
      <c r="S240" t="str">
        <f t="shared" si="441"/>
        <v>0</v>
      </c>
      <c r="T240" t="str">
        <f t="shared" si="442"/>
        <v>0</v>
      </c>
      <c r="U240" t="str">
        <f t="shared" si="443"/>
        <v>0</v>
      </c>
      <c r="V240" t="str">
        <f t="shared" si="444"/>
        <v>0</v>
      </c>
      <c r="W240" t="str">
        <f t="shared" si="445"/>
        <v>0</v>
      </c>
      <c r="X240" t="str">
        <f t="shared" si="446"/>
        <v>0</v>
      </c>
      <c r="Y240" t="str">
        <f t="shared" si="447"/>
        <v>0</v>
      </c>
      <c r="Z240" t="str">
        <f t="shared" si="448"/>
        <v>0</v>
      </c>
      <c r="AA240" t="str">
        <f t="shared" si="449"/>
        <v>0</v>
      </c>
      <c r="AB240" t="str">
        <f t="shared" si="450"/>
        <v>0</v>
      </c>
      <c r="AC240" t="str">
        <f t="shared" si="451"/>
        <v>0</v>
      </c>
      <c r="AD240" t="str">
        <f t="shared" si="452"/>
        <v>0</v>
      </c>
      <c r="AE240" t="str">
        <f t="shared" si="453"/>
        <v>0</v>
      </c>
      <c r="AF240" t="str">
        <f t="shared" si="454"/>
        <v>0</v>
      </c>
      <c r="AG240" t="str">
        <f t="shared" si="455"/>
        <v>0</v>
      </c>
      <c r="AH240" t="str">
        <f t="shared" si="456"/>
        <v>0</v>
      </c>
      <c r="AI240" t="str">
        <f t="shared" si="457"/>
        <v>0</v>
      </c>
      <c r="AJ240" t="str">
        <f t="shared" si="458"/>
        <v>0</v>
      </c>
      <c r="AK240" t="str">
        <f t="shared" si="459"/>
        <v>0</v>
      </c>
      <c r="AL240" t="str">
        <f t="shared" si="460"/>
        <v>0</v>
      </c>
      <c r="AM240" t="str">
        <f t="shared" si="461"/>
        <v>0</v>
      </c>
      <c r="AN240" t="str">
        <f t="shared" si="462"/>
        <v>0</v>
      </c>
      <c r="AO240" t="str">
        <f t="shared" si="463"/>
        <v>0</v>
      </c>
      <c r="AP240" t="str">
        <f t="shared" si="464"/>
        <v>0</v>
      </c>
      <c r="AQ240" t="str">
        <f t="shared" si="465"/>
        <v>0</v>
      </c>
      <c r="AR240" t="str">
        <f t="shared" si="466"/>
        <v>0</v>
      </c>
      <c r="AS240" t="str">
        <f t="shared" si="467"/>
        <v>0</v>
      </c>
      <c r="AT240" t="str">
        <f t="shared" si="468"/>
        <v>0</v>
      </c>
      <c r="AU240" t="str">
        <f t="shared" si="469"/>
        <v>0</v>
      </c>
      <c r="AV240" t="str">
        <f t="shared" si="470"/>
        <v>0</v>
      </c>
      <c r="AW240" t="str">
        <f t="shared" si="471"/>
        <v>0</v>
      </c>
      <c r="AX240" t="str">
        <f t="shared" si="472"/>
        <v>0</v>
      </c>
      <c r="AY240" t="str">
        <f t="shared" si="473"/>
        <v>0</v>
      </c>
      <c r="AZ240" t="str">
        <f t="shared" si="474"/>
        <v>0</v>
      </c>
      <c r="BA240" t="str">
        <f t="shared" si="475"/>
        <v>0</v>
      </c>
      <c r="BB240" t="str">
        <f t="shared" si="476"/>
        <v>0</v>
      </c>
      <c r="BC240" t="str">
        <f t="shared" si="477"/>
        <v>0</v>
      </c>
      <c r="BD240" t="str">
        <f t="shared" si="478"/>
        <v>0</v>
      </c>
      <c r="BE240" t="str">
        <f t="shared" si="479"/>
        <v>0</v>
      </c>
      <c r="BF240" t="str">
        <f t="shared" si="480"/>
        <v>0</v>
      </c>
      <c r="BG240" t="str">
        <f t="shared" si="481"/>
        <v>0</v>
      </c>
      <c r="BH240" t="str">
        <f t="shared" si="482"/>
        <v>0</v>
      </c>
      <c r="BI240" t="str">
        <f t="shared" si="483"/>
        <v>0</v>
      </c>
      <c r="BJ240" t="str">
        <f t="shared" si="484"/>
        <v>0</v>
      </c>
      <c r="BK240" t="str">
        <f t="shared" si="485"/>
        <v>0</v>
      </c>
      <c r="BL240" t="str">
        <f t="shared" si="486"/>
        <v>0</v>
      </c>
      <c r="BM240" t="str">
        <f t="shared" si="487"/>
        <v>0</v>
      </c>
      <c r="BN240" t="str">
        <f t="shared" si="488"/>
        <v>0</v>
      </c>
      <c r="BO240" t="str">
        <f t="shared" si="489"/>
        <v>0</v>
      </c>
      <c r="BP240" t="str">
        <f t="shared" si="490"/>
        <v>0</v>
      </c>
      <c r="BQ240" t="str">
        <f t="shared" si="491"/>
        <v>0</v>
      </c>
      <c r="BR240" t="str">
        <f t="shared" si="492"/>
        <v>0</v>
      </c>
      <c r="BS240" t="str">
        <f t="shared" si="493"/>
        <v>0</v>
      </c>
      <c r="BT240" t="str">
        <f t="shared" si="494"/>
        <v>0</v>
      </c>
      <c r="BU240" t="str">
        <f t="shared" si="495"/>
        <v>0</v>
      </c>
      <c r="BV240" t="str">
        <f t="shared" si="496"/>
        <v>0</v>
      </c>
      <c r="BW240" t="str">
        <f t="shared" si="497"/>
        <v>0</v>
      </c>
      <c r="BX240" t="str">
        <f t="shared" si="424"/>
        <v>0</v>
      </c>
      <c r="BY240" t="str">
        <f t="shared" si="498"/>
        <v>0</v>
      </c>
      <c r="BZ240" t="str">
        <f t="shared" si="499"/>
        <v>0</v>
      </c>
      <c r="CA240" t="str">
        <f t="shared" si="500"/>
        <v>0</v>
      </c>
      <c r="CB240" t="str">
        <f t="shared" si="501"/>
        <v>0</v>
      </c>
      <c r="CC240" t="str">
        <f t="shared" si="502"/>
        <v>0</v>
      </c>
      <c r="CD240" t="str">
        <f t="shared" si="503"/>
        <v>0</v>
      </c>
      <c r="CE240" t="str">
        <f t="shared" si="504"/>
        <v>0</v>
      </c>
      <c r="CF240" t="str">
        <f t="shared" si="505"/>
        <v>0</v>
      </c>
      <c r="CG240" t="str">
        <f t="shared" si="506"/>
        <v>0</v>
      </c>
      <c r="CH240" t="str">
        <f t="shared" si="507"/>
        <v>0</v>
      </c>
      <c r="CI240" t="str">
        <f t="shared" si="508"/>
        <v>0</v>
      </c>
      <c r="CJ240" t="str">
        <f t="shared" si="509"/>
        <v>0</v>
      </c>
      <c r="CK240" t="str">
        <f t="shared" si="510"/>
        <v>0</v>
      </c>
      <c r="CL240" t="str">
        <f t="shared" si="511"/>
        <v>0</v>
      </c>
      <c r="CM240" t="str">
        <f t="shared" si="512"/>
        <v>0</v>
      </c>
      <c r="CN240" t="str">
        <f t="shared" si="513"/>
        <v>0</v>
      </c>
      <c r="CO240" t="str">
        <f t="shared" si="514"/>
        <v>0</v>
      </c>
      <c r="CP240" t="str">
        <f t="shared" si="515"/>
        <v>0</v>
      </c>
      <c r="CQ240" t="str">
        <f t="shared" si="516"/>
        <v>0</v>
      </c>
      <c r="CR240" t="str">
        <f t="shared" si="517"/>
        <v>0</v>
      </c>
      <c r="CS240" t="str">
        <f t="shared" si="518"/>
        <v>0</v>
      </c>
      <c r="CT240" t="str">
        <f t="shared" si="519"/>
        <v>0</v>
      </c>
      <c r="CU240" t="str">
        <f t="shared" si="520"/>
        <v>0</v>
      </c>
      <c r="CV240" t="str">
        <f t="shared" si="521"/>
        <v>0</v>
      </c>
      <c r="CW240" t="str">
        <f t="shared" si="522"/>
        <v>0</v>
      </c>
      <c r="CX240" t="str">
        <f t="shared" si="523"/>
        <v>0</v>
      </c>
      <c r="CY240" t="str">
        <f t="shared" si="524"/>
        <v>0</v>
      </c>
      <c r="CZ240" t="str">
        <f t="shared" si="525"/>
        <v>0</v>
      </c>
      <c r="DA240" t="str">
        <f t="shared" si="425"/>
        <v>0</v>
      </c>
      <c r="DB240" t="str">
        <f t="shared" si="526"/>
        <v>0</v>
      </c>
      <c r="DC240" t="str">
        <f t="shared" si="527"/>
        <v>0</v>
      </c>
      <c r="DD240" t="str">
        <f t="shared" si="528"/>
        <v>0</v>
      </c>
      <c r="DE240" t="str">
        <f t="shared" si="529"/>
        <v>0</v>
      </c>
      <c r="DF240" t="str">
        <f t="shared" si="530"/>
        <v>0</v>
      </c>
      <c r="DG240" t="str">
        <f t="shared" si="531"/>
        <v>0</v>
      </c>
      <c r="DH240" t="str">
        <f>IF(ISNUMBER(SEARCH("menghindari dorongan fisik,",B240)),"1","0")</f>
        <v>0</v>
      </c>
      <c r="DI240" t="str">
        <f t="shared" si="532"/>
        <v>0</v>
      </c>
      <c r="DJ240" t="str">
        <f t="shared" si="533"/>
        <v>0</v>
      </c>
      <c r="DK240" t="str">
        <f t="shared" si="534"/>
        <v>0</v>
      </c>
      <c r="DL240" t="str">
        <f t="shared" si="535"/>
        <v>0</v>
      </c>
      <c r="DM240" t="str">
        <f t="shared" si="536"/>
        <v>0</v>
      </c>
      <c r="DN240" t="str">
        <f t="shared" si="537"/>
        <v>0</v>
      </c>
      <c r="DO240" t="str">
        <f t="shared" si="538"/>
        <v>0</v>
      </c>
      <c r="DP240" t="str">
        <f t="shared" si="539"/>
        <v>0</v>
      </c>
      <c r="DQ240" t="str">
        <f t="shared" si="540"/>
        <v>0</v>
      </c>
      <c r="DR240" t="str">
        <f t="shared" si="541"/>
        <v>0</v>
      </c>
      <c r="DS240" t="str">
        <f t="shared" si="542"/>
        <v>0</v>
      </c>
      <c r="DT240" t="str">
        <f t="shared" si="543"/>
        <v>0</v>
      </c>
      <c r="DU240" t="str">
        <f t="shared" si="544"/>
        <v>0</v>
      </c>
      <c r="DV240" t="str">
        <f t="shared" si="545"/>
        <v>0</v>
      </c>
      <c r="DW240" t="str">
        <f t="shared" si="546"/>
        <v>0</v>
      </c>
      <c r="DX240" t="str">
        <f t="shared" si="547"/>
        <v>0</v>
      </c>
      <c r="DY240" t="str">
        <f t="shared" si="548"/>
        <v>0</v>
      </c>
      <c r="DZ240" t="str">
        <f t="shared" si="549"/>
        <v>0</v>
      </c>
      <c r="EA240" t="str">
        <f t="shared" si="550"/>
        <v>0</v>
      </c>
      <c r="EB240" t="str">
        <f t="shared" si="551"/>
        <v>0</v>
      </c>
      <c r="EC240" t="str">
        <f t="shared" si="552"/>
        <v>0</v>
      </c>
      <c r="ED240" t="str">
        <f t="shared" si="553"/>
        <v>0</v>
      </c>
      <c r="EE240" t="str">
        <f t="shared" si="554"/>
        <v>0</v>
      </c>
      <c r="EF240" t="str">
        <f t="shared" si="555"/>
        <v>0</v>
      </c>
      <c r="EG240" t="str">
        <f t="shared" si="556"/>
        <v>0</v>
      </c>
      <c r="EH240" t="str">
        <f t="shared" si="557"/>
        <v>0</v>
      </c>
      <c r="EI240" t="str">
        <f t="shared" si="558"/>
        <v>0</v>
      </c>
      <c r="EJ240" t="str">
        <f t="shared" si="559"/>
        <v>0</v>
      </c>
      <c r="EK240" t="str">
        <f t="shared" si="560"/>
        <v>0</v>
      </c>
      <c r="EL240" t="str">
        <f t="shared" si="561"/>
        <v>0</v>
      </c>
      <c r="EM240" t="str">
        <f t="shared" si="562"/>
        <v>0</v>
      </c>
      <c r="EN240" t="str">
        <f t="shared" si="563"/>
        <v>0</v>
      </c>
    </row>
    <row r="241" spans="1:144" ht="39.950000000000003" customHeight="1" x14ac:dyDescent="0.25">
      <c r="A241" t="s">
        <v>374</v>
      </c>
      <c r="C241" t="str">
        <f t="shared" si="564"/>
        <v>0</v>
      </c>
      <c r="D241" t="str">
        <f t="shared" si="426"/>
        <v>0</v>
      </c>
      <c r="E241" t="str">
        <f t="shared" si="427"/>
        <v>0</v>
      </c>
      <c r="F241" t="str">
        <f t="shared" si="428"/>
        <v>0</v>
      </c>
      <c r="G241" t="str">
        <f t="shared" si="429"/>
        <v>0</v>
      </c>
      <c r="H241" t="str">
        <f t="shared" si="430"/>
        <v>0</v>
      </c>
      <c r="I241" t="str">
        <f t="shared" si="431"/>
        <v>0</v>
      </c>
      <c r="J241" t="str">
        <f t="shared" si="432"/>
        <v>0</v>
      </c>
      <c r="K241" t="str">
        <f t="shared" si="433"/>
        <v>0</v>
      </c>
      <c r="L241" t="str">
        <f t="shared" si="434"/>
        <v>0</v>
      </c>
      <c r="M241" t="str">
        <f t="shared" si="435"/>
        <v>0</v>
      </c>
      <c r="N241" t="str">
        <f t="shared" si="436"/>
        <v>0</v>
      </c>
      <c r="O241" t="str">
        <f t="shared" si="437"/>
        <v>0</v>
      </c>
      <c r="P241" t="str">
        <f t="shared" si="438"/>
        <v>0</v>
      </c>
      <c r="Q241" t="str">
        <f t="shared" si="439"/>
        <v>0</v>
      </c>
      <c r="R241" t="str">
        <f t="shared" si="440"/>
        <v>0</v>
      </c>
      <c r="S241" t="str">
        <f t="shared" si="441"/>
        <v>0</v>
      </c>
      <c r="T241" t="str">
        <f t="shared" si="442"/>
        <v>0</v>
      </c>
      <c r="U241" t="str">
        <f t="shared" si="443"/>
        <v>0</v>
      </c>
      <c r="V241" t="str">
        <f t="shared" si="444"/>
        <v>0</v>
      </c>
      <c r="W241" t="str">
        <f t="shared" si="445"/>
        <v>0</v>
      </c>
      <c r="X241" t="str">
        <f t="shared" si="446"/>
        <v>0</v>
      </c>
      <c r="Y241" t="str">
        <f t="shared" si="447"/>
        <v>0</v>
      </c>
      <c r="Z241" t="str">
        <f t="shared" si="448"/>
        <v>0</v>
      </c>
      <c r="AA241" t="str">
        <f t="shared" si="449"/>
        <v>0</v>
      </c>
      <c r="AB241" t="str">
        <f t="shared" si="450"/>
        <v>0</v>
      </c>
      <c r="AC241" t="str">
        <f t="shared" si="451"/>
        <v>0</v>
      </c>
      <c r="AD241" t="str">
        <f t="shared" si="452"/>
        <v>0</v>
      </c>
      <c r="AE241" t="str">
        <f t="shared" si="453"/>
        <v>0</v>
      </c>
      <c r="AF241" t="str">
        <f t="shared" si="454"/>
        <v>0</v>
      </c>
      <c r="AG241" t="str">
        <f t="shared" si="455"/>
        <v>0</v>
      </c>
      <c r="AH241" t="str">
        <f t="shared" si="456"/>
        <v>0</v>
      </c>
      <c r="AI241" t="str">
        <f t="shared" si="457"/>
        <v>0</v>
      </c>
      <c r="AJ241" t="str">
        <f t="shared" si="458"/>
        <v>0</v>
      </c>
      <c r="AK241" t="str">
        <f t="shared" si="459"/>
        <v>0</v>
      </c>
      <c r="AL241" t="str">
        <f t="shared" si="460"/>
        <v>0</v>
      </c>
      <c r="AM241" t="str">
        <f t="shared" si="461"/>
        <v>0</v>
      </c>
      <c r="AN241" t="str">
        <f t="shared" si="462"/>
        <v>0</v>
      </c>
      <c r="AO241" t="str">
        <f t="shared" si="463"/>
        <v>0</v>
      </c>
      <c r="AP241" t="str">
        <f t="shared" si="464"/>
        <v>0</v>
      </c>
      <c r="AQ241" t="str">
        <f t="shared" si="465"/>
        <v>0</v>
      </c>
      <c r="AR241" t="str">
        <f t="shared" si="466"/>
        <v>0</v>
      </c>
      <c r="AS241" t="str">
        <f t="shared" si="467"/>
        <v>0</v>
      </c>
      <c r="AT241" t="str">
        <f t="shared" si="468"/>
        <v>0</v>
      </c>
      <c r="AU241" t="str">
        <f t="shared" si="469"/>
        <v>0</v>
      </c>
      <c r="AV241" t="str">
        <f t="shared" si="470"/>
        <v>0</v>
      </c>
      <c r="AW241" t="str">
        <f t="shared" si="471"/>
        <v>0</v>
      </c>
      <c r="AX241" t="str">
        <f t="shared" si="472"/>
        <v>0</v>
      </c>
      <c r="AY241" t="str">
        <f t="shared" si="473"/>
        <v>0</v>
      </c>
      <c r="AZ241" t="str">
        <f t="shared" si="474"/>
        <v>0</v>
      </c>
      <c r="BA241" t="str">
        <f t="shared" si="475"/>
        <v>0</v>
      </c>
      <c r="BB241" t="str">
        <f t="shared" si="476"/>
        <v>0</v>
      </c>
      <c r="BC241" t="str">
        <f t="shared" si="477"/>
        <v>0</v>
      </c>
      <c r="BD241" t="str">
        <f t="shared" si="478"/>
        <v>0</v>
      </c>
      <c r="BE241" t="str">
        <f t="shared" si="479"/>
        <v>0</v>
      </c>
      <c r="BF241" t="str">
        <f t="shared" si="480"/>
        <v>0</v>
      </c>
      <c r="BG241" t="str">
        <f t="shared" si="481"/>
        <v>0</v>
      </c>
      <c r="BH241" t="str">
        <f t="shared" si="482"/>
        <v>0</v>
      </c>
      <c r="BI241" t="str">
        <f t="shared" si="483"/>
        <v>0</v>
      </c>
      <c r="BJ241" t="str">
        <f t="shared" si="484"/>
        <v>0</v>
      </c>
      <c r="BK241" t="str">
        <f t="shared" si="485"/>
        <v>0</v>
      </c>
      <c r="BL241" t="str">
        <f t="shared" si="486"/>
        <v>0</v>
      </c>
      <c r="BM241" t="str">
        <f t="shared" si="487"/>
        <v>0</v>
      </c>
      <c r="BN241" t="str">
        <f t="shared" si="488"/>
        <v>0</v>
      </c>
      <c r="BO241" t="str">
        <f t="shared" si="489"/>
        <v>0</v>
      </c>
      <c r="BP241" t="str">
        <f t="shared" si="490"/>
        <v>0</v>
      </c>
      <c r="BQ241" t="str">
        <f t="shared" si="491"/>
        <v>0</v>
      </c>
      <c r="BR241" t="str">
        <f t="shared" si="492"/>
        <v>0</v>
      </c>
      <c r="BS241" t="str">
        <f t="shared" si="493"/>
        <v>0</v>
      </c>
      <c r="BT241" t="str">
        <f t="shared" si="494"/>
        <v>0</v>
      </c>
      <c r="BU241" t="str">
        <f t="shared" si="495"/>
        <v>0</v>
      </c>
      <c r="BV241" t="str">
        <f t="shared" si="496"/>
        <v>0</v>
      </c>
      <c r="BW241" t="str">
        <f t="shared" si="497"/>
        <v>0</v>
      </c>
      <c r="BX241" t="str">
        <f t="shared" si="424"/>
        <v>0</v>
      </c>
      <c r="BY241" t="str">
        <f t="shared" si="498"/>
        <v>0</v>
      </c>
      <c r="BZ241" t="str">
        <f t="shared" si="499"/>
        <v>0</v>
      </c>
      <c r="CA241" t="str">
        <f t="shared" si="500"/>
        <v>0</v>
      </c>
      <c r="CB241" t="str">
        <f t="shared" si="501"/>
        <v>0</v>
      </c>
      <c r="CC241" t="str">
        <f t="shared" si="502"/>
        <v>0</v>
      </c>
      <c r="CD241" t="str">
        <f t="shared" si="503"/>
        <v>0</v>
      </c>
      <c r="CE241" t="str">
        <f t="shared" si="504"/>
        <v>0</v>
      </c>
      <c r="CF241" t="str">
        <f t="shared" si="505"/>
        <v>0</v>
      </c>
      <c r="CG241" t="str">
        <f t="shared" si="506"/>
        <v>0</v>
      </c>
      <c r="CH241" t="str">
        <f t="shared" si="507"/>
        <v>0</v>
      </c>
      <c r="CI241" t="str">
        <f t="shared" si="508"/>
        <v>0</v>
      </c>
      <c r="CJ241" t="str">
        <f t="shared" si="509"/>
        <v>0</v>
      </c>
      <c r="CK241" t="str">
        <f t="shared" si="510"/>
        <v>0</v>
      </c>
      <c r="CL241" t="str">
        <f t="shared" si="511"/>
        <v>0</v>
      </c>
      <c r="CM241" t="str">
        <f t="shared" si="512"/>
        <v>0</v>
      </c>
      <c r="CN241" t="str">
        <f t="shared" si="513"/>
        <v>0</v>
      </c>
      <c r="CO241" t="str">
        <f t="shared" si="514"/>
        <v>0</v>
      </c>
      <c r="CP241" t="str">
        <f t="shared" si="515"/>
        <v>0</v>
      </c>
      <c r="CQ241" t="str">
        <f t="shared" si="516"/>
        <v>0</v>
      </c>
      <c r="CR241" t="str">
        <f t="shared" si="517"/>
        <v>0</v>
      </c>
      <c r="CS241" t="str">
        <f t="shared" si="518"/>
        <v>0</v>
      </c>
      <c r="CT241" t="str">
        <f t="shared" si="519"/>
        <v>0</v>
      </c>
      <c r="CU241" t="str">
        <f t="shared" si="520"/>
        <v>0</v>
      </c>
      <c r="CV241" t="str">
        <f t="shared" si="521"/>
        <v>0</v>
      </c>
      <c r="CW241" t="str">
        <f t="shared" si="522"/>
        <v>0</v>
      </c>
      <c r="CX241" t="str">
        <f t="shared" si="523"/>
        <v>0</v>
      </c>
      <c r="CY241" t="str">
        <f t="shared" si="524"/>
        <v>0</v>
      </c>
      <c r="CZ241" t="str">
        <f t="shared" si="525"/>
        <v>0</v>
      </c>
      <c r="DA241" t="str">
        <f t="shared" si="425"/>
        <v>0</v>
      </c>
      <c r="DB241" t="str">
        <f t="shared" si="526"/>
        <v>0</v>
      </c>
      <c r="DC241" t="str">
        <f t="shared" si="527"/>
        <v>0</v>
      </c>
      <c r="DD241" t="str">
        <f t="shared" si="528"/>
        <v>0</v>
      </c>
      <c r="DE241" t="str">
        <f t="shared" si="529"/>
        <v>0</v>
      </c>
      <c r="DF241" t="str">
        <f t="shared" si="530"/>
        <v>0</v>
      </c>
      <c r="DG241" t="str">
        <f t="shared" si="531"/>
        <v>0</v>
      </c>
      <c r="DH241" t="str">
        <f>IF(ISNUMBER(SEARCH("menghindari dorongan fisik,",B241)),"1","0")</f>
        <v>0</v>
      </c>
      <c r="DI241" t="str">
        <f t="shared" si="532"/>
        <v>0</v>
      </c>
      <c r="DJ241" t="str">
        <f t="shared" si="533"/>
        <v>0</v>
      </c>
      <c r="DK241" t="str">
        <f t="shared" si="534"/>
        <v>0</v>
      </c>
      <c r="DL241" t="str">
        <f t="shared" si="535"/>
        <v>0</v>
      </c>
      <c r="DM241" t="str">
        <f t="shared" si="536"/>
        <v>0</v>
      </c>
      <c r="DN241" t="str">
        <f t="shared" si="537"/>
        <v>0</v>
      </c>
      <c r="DO241" t="str">
        <f t="shared" si="538"/>
        <v>0</v>
      </c>
      <c r="DP241" t="str">
        <f t="shared" si="539"/>
        <v>0</v>
      </c>
      <c r="DQ241" t="str">
        <f t="shared" si="540"/>
        <v>0</v>
      </c>
      <c r="DR241" t="str">
        <f t="shared" si="541"/>
        <v>0</v>
      </c>
      <c r="DS241" t="str">
        <f t="shared" si="542"/>
        <v>0</v>
      </c>
      <c r="DT241" t="str">
        <f t="shared" si="543"/>
        <v>0</v>
      </c>
      <c r="DU241" t="str">
        <f t="shared" si="544"/>
        <v>0</v>
      </c>
      <c r="DV241" t="str">
        <f t="shared" si="545"/>
        <v>0</v>
      </c>
      <c r="DW241" t="str">
        <f t="shared" si="546"/>
        <v>0</v>
      </c>
      <c r="DX241" t="str">
        <f t="shared" si="547"/>
        <v>0</v>
      </c>
      <c r="DY241" t="str">
        <f t="shared" si="548"/>
        <v>0</v>
      </c>
      <c r="DZ241" t="str">
        <f t="shared" si="549"/>
        <v>0</v>
      </c>
      <c r="EA241" t="str">
        <f t="shared" si="550"/>
        <v>0</v>
      </c>
      <c r="EB241" t="str">
        <f t="shared" si="551"/>
        <v>0</v>
      </c>
      <c r="EC241" t="str">
        <f t="shared" si="552"/>
        <v>0</v>
      </c>
      <c r="ED241" t="str">
        <f t="shared" si="553"/>
        <v>0</v>
      </c>
      <c r="EE241" t="str">
        <f t="shared" si="554"/>
        <v>0</v>
      </c>
      <c r="EF241" t="str">
        <f t="shared" si="555"/>
        <v>0</v>
      </c>
      <c r="EG241" t="str">
        <f t="shared" si="556"/>
        <v>0</v>
      </c>
      <c r="EH241" t="str">
        <f t="shared" si="557"/>
        <v>0</v>
      </c>
      <c r="EI241" t="str">
        <f t="shared" si="558"/>
        <v>0</v>
      </c>
      <c r="EJ241" t="str">
        <f t="shared" si="559"/>
        <v>0</v>
      </c>
      <c r="EK241" t="str">
        <f t="shared" si="560"/>
        <v>0</v>
      </c>
      <c r="EL241" t="str">
        <f t="shared" si="561"/>
        <v>0</v>
      </c>
      <c r="EM241" t="str">
        <f t="shared" si="562"/>
        <v>0</v>
      </c>
      <c r="EN241" t="str">
        <f t="shared" si="563"/>
        <v>0</v>
      </c>
    </row>
    <row r="242" spans="1:144" ht="39.950000000000003" customHeight="1" x14ac:dyDescent="0.25">
      <c r="A242" t="s">
        <v>375</v>
      </c>
      <c r="C242" t="str">
        <f t="shared" si="564"/>
        <v>0</v>
      </c>
      <c r="D242" t="str">
        <f t="shared" si="426"/>
        <v>0</v>
      </c>
      <c r="E242" t="str">
        <f t="shared" si="427"/>
        <v>0</v>
      </c>
      <c r="F242" t="str">
        <f t="shared" si="428"/>
        <v>0</v>
      </c>
      <c r="G242" t="str">
        <f t="shared" si="429"/>
        <v>0</v>
      </c>
      <c r="H242" t="str">
        <f t="shared" si="430"/>
        <v>0</v>
      </c>
      <c r="I242" t="str">
        <f t="shared" si="431"/>
        <v>0</v>
      </c>
      <c r="J242" t="str">
        <f t="shared" si="432"/>
        <v>0</v>
      </c>
      <c r="K242" t="str">
        <f t="shared" si="433"/>
        <v>0</v>
      </c>
      <c r="L242" t="str">
        <f t="shared" si="434"/>
        <v>0</v>
      </c>
      <c r="M242" t="str">
        <f t="shared" si="435"/>
        <v>0</v>
      </c>
      <c r="N242" t="str">
        <f t="shared" si="436"/>
        <v>0</v>
      </c>
      <c r="O242" t="str">
        <f t="shared" si="437"/>
        <v>0</v>
      </c>
      <c r="P242" t="str">
        <f t="shared" si="438"/>
        <v>0</v>
      </c>
      <c r="Q242" t="str">
        <f t="shared" si="439"/>
        <v>0</v>
      </c>
      <c r="R242" t="str">
        <f t="shared" si="440"/>
        <v>0</v>
      </c>
      <c r="S242" t="str">
        <f t="shared" si="441"/>
        <v>0</v>
      </c>
      <c r="T242" t="str">
        <f t="shared" si="442"/>
        <v>0</v>
      </c>
      <c r="U242" t="str">
        <f t="shared" si="443"/>
        <v>0</v>
      </c>
      <c r="V242" t="str">
        <f t="shared" si="444"/>
        <v>0</v>
      </c>
      <c r="W242" t="str">
        <f t="shared" si="445"/>
        <v>0</v>
      </c>
      <c r="X242" t="str">
        <f t="shared" si="446"/>
        <v>0</v>
      </c>
      <c r="Y242" t="str">
        <f t="shared" si="447"/>
        <v>0</v>
      </c>
      <c r="Z242" t="str">
        <f t="shared" si="448"/>
        <v>0</v>
      </c>
      <c r="AA242" t="str">
        <f t="shared" si="449"/>
        <v>0</v>
      </c>
      <c r="AB242" t="str">
        <f t="shared" si="450"/>
        <v>0</v>
      </c>
      <c r="AC242" t="str">
        <f t="shared" si="451"/>
        <v>0</v>
      </c>
      <c r="AD242" t="str">
        <f t="shared" si="452"/>
        <v>0</v>
      </c>
      <c r="AE242" t="str">
        <f t="shared" si="453"/>
        <v>0</v>
      </c>
      <c r="AF242" t="str">
        <f t="shared" si="454"/>
        <v>0</v>
      </c>
      <c r="AG242" t="str">
        <f t="shared" si="455"/>
        <v>0</v>
      </c>
      <c r="AH242" t="str">
        <f t="shared" si="456"/>
        <v>0</v>
      </c>
      <c r="AI242" t="str">
        <f t="shared" si="457"/>
        <v>0</v>
      </c>
      <c r="AJ242" t="str">
        <f t="shared" si="458"/>
        <v>0</v>
      </c>
      <c r="AK242" t="str">
        <f t="shared" si="459"/>
        <v>0</v>
      </c>
      <c r="AL242" t="str">
        <f t="shared" si="460"/>
        <v>0</v>
      </c>
      <c r="AM242" t="str">
        <f t="shared" si="461"/>
        <v>0</v>
      </c>
      <c r="AN242" t="str">
        <f t="shared" si="462"/>
        <v>0</v>
      </c>
      <c r="AO242" t="str">
        <f t="shared" si="463"/>
        <v>0</v>
      </c>
      <c r="AP242" t="str">
        <f t="shared" si="464"/>
        <v>0</v>
      </c>
      <c r="AQ242" t="str">
        <f t="shared" si="465"/>
        <v>0</v>
      </c>
      <c r="AR242" t="str">
        <f t="shared" si="466"/>
        <v>0</v>
      </c>
      <c r="AS242" t="str">
        <f t="shared" si="467"/>
        <v>0</v>
      </c>
      <c r="AT242" t="str">
        <f t="shared" si="468"/>
        <v>0</v>
      </c>
      <c r="AU242" t="str">
        <f t="shared" si="469"/>
        <v>0</v>
      </c>
      <c r="AV242" t="str">
        <f t="shared" si="470"/>
        <v>0</v>
      </c>
      <c r="AW242" t="str">
        <f t="shared" si="471"/>
        <v>0</v>
      </c>
      <c r="AX242" t="str">
        <f t="shared" si="472"/>
        <v>0</v>
      </c>
      <c r="AY242" t="str">
        <f t="shared" si="473"/>
        <v>0</v>
      </c>
      <c r="AZ242" t="str">
        <f t="shared" si="474"/>
        <v>0</v>
      </c>
      <c r="BA242" t="str">
        <f t="shared" si="475"/>
        <v>0</v>
      </c>
      <c r="BB242" t="str">
        <f t="shared" si="476"/>
        <v>0</v>
      </c>
      <c r="BC242" t="str">
        <f t="shared" si="477"/>
        <v>0</v>
      </c>
      <c r="BD242" t="str">
        <f t="shared" si="478"/>
        <v>0</v>
      </c>
      <c r="BE242" t="str">
        <f t="shared" si="479"/>
        <v>0</v>
      </c>
      <c r="BF242" t="str">
        <f t="shared" si="480"/>
        <v>0</v>
      </c>
      <c r="BG242" t="str">
        <f t="shared" si="481"/>
        <v>0</v>
      </c>
      <c r="BH242" t="str">
        <f t="shared" si="482"/>
        <v>0</v>
      </c>
      <c r="BI242" t="str">
        <f t="shared" si="483"/>
        <v>0</v>
      </c>
      <c r="BJ242" t="str">
        <f t="shared" si="484"/>
        <v>0</v>
      </c>
      <c r="BK242" t="str">
        <f t="shared" si="485"/>
        <v>0</v>
      </c>
      <c r="BL242" t="str">
        <f t="shared" si="486"/>
        <v>0</v>
      </c>
      <c r="BM242" t="str">
        <f t="shared" si="487"/>
        <v>0</v>
      </c>
      <c r="BN242" t="str">
        <f t="shared" si="488"/>
        <v>0</v>
      </c>
      <c r="BO242" t="str">
        <f t="shared" si="489"/>
        <v>0</v>
      </c>
      <c r="BP242" t="str">
        <f t="shared" si="490"/>
        <v>0</v>
      </c>
      <c r="BQ242" t="str">
        <f t="shared" si="491"/>
        <v>0</v>
      </c>
      <c r="BR242" t="str">
        <f t="shared" si="492"/>
        <v>0</v>
      </c>
      <c r="BS242" t="str">
        <f t="shared" si="493"/>
        <v>0</v>
      </c>
      <c r="BT242" t="str">
        <f t="shared" si="494"/>
        <v>0</v>
      </c>
      <c r="BU242" t="str">
        <f t="shared" si="495"/>
        <v>0</v>
      </c>
      <c r="BV242" t="str">
        <f t="shared" si="496"/>
        <v>0</v>
      </c>
      <c r="BW242" t="str">
        <f t="shared" si="497"/>
        <v>0</v>
      </c>
      <c r="BX242" t="str">
        <f t="shared" si="424"/>
        <v>0</v>
      </c>
      <c r="BY242" t="str">
        <f t="shared" si="498"/>
        <v>0</v>
      </c>
      <c r="BZ242" t="str">
        <f t="shared" si="499"/>
        <v>0</v>
      </c>
      <c r="CA242" t="str">
        <f t="shared" si="500"/>
        <v>0</v>
      </c>
      <c r="CB242" t="str">
        <f t="shared" si="501"/>
        <v>0</v>
      </c>
      <c r="CC242" t="str">
        <f t="shared" si="502"/>
        <v>0</v>
      </c>
      <c r="CD242" t="str">
        <f t="shared" si="503"/>
        <v>0</v>
      </c>
      <c r="CE242" t="str">
        <f t="shared" si="504"/>
        <v>0</v>
      </c>
      <c r="CF242" t="str">
        <f t="shared" si="505"/>
        <v>0</v>
      </c>
      <c r="CG242" t="str">
        <f t="shared" si="506"/>
        <v>0</v>
      </c>
      <c r="CH242" t="str">
        <f t="shared" si="507"/>
        <v>0</v>
      </c>
      <c r="CI242" t="str">
        <f t="shared" si="508"/>
        <v>0</v>
      </c>
      <c r="CJ242" t="str">
        <f t="shared" si="509"/>
        <v>0</v>
      </c>
      <c r="CK242" t="str">
        <f t="shared" si="510"/>
        <v>0</v>
      </c>
      <c r="CL242" t="str">
        <f t="shared" si="511"/>
        <v>0</v>
      </c>
      <c r="CM242" t="str">
        <f t="shared" si="512"/>
        <v>0</v>
      </c>
      <c r="CN242" t="str">
        <f t="shared" si="513"/>
        <v>0</v>
      </c>
      <c r="CO242" t="str">
        <f t="shared" si="514"/>
        <v>0</v>
      </c>
      <c r="CP242" t="str">
        <f t="shared" si="515"/>
        <v>0</v>
      </c>
      <c r="CQ242" t="str">
        <f t="shared" si="516"/>
        <v>0</v>
      </c>
      <c r="CR242" t="str">
        <f t="shared" si="517"/>
        <v>0</v>
      </c>
      <c r="CS242" t="str">
        <f t="shared" si="518"/>
        <v>0</v>
      </c>
      <c r="CT242" t="str">
        <f t="shared" si="519"/>
        <v>0</v>
      </c>
      <c r="CU242" t="str">
        <f t="shared" si="520"/>
        <v>0</v>
      </c>
      <c r="CV242" t="str">
        <f t="shared" si="521"/>
        <v>0</v>
      </c>
      <c r="CW242" t="str">
        <f t="shared" si="522"/>
        <v>0</v>
      </c>
      <c r="CX242" t="str">
        <f t="shared" si="523"/>
        <v>0</v>
      </c>
      <c r="CY242" t="str">
        <f t="shared" si="524"/>
        <v>0</v>
      </c>
      <c r="CZ242" t="str">
        <f t="shared" si="525"/>
        <v>0</v>
      </c>
      <c r="DA242" t="str">
        <f t="shared" si="425"/>
        <v>0</v>
      </c>
      <c r="DB242" t="str">
        <f t="shared" si="526"/>
        <v>0</v>
      </c>
      <c r="DC242" t="str">
        <f t="shared" si="527"/>
        <v>0</v>
      </c>
      <c r="DD242" t="str">
        <f t="shared" si="528"/>
        <v>0</v>
      </c>
      <c r="DE242" t="str">
        <f t="shared" si="529"/>
        <v>0</v>
      </c>
      <c r="DF242" t="str">
        <f t="shared" si="530"/>
        <v>0</v>
      </c>
      <c r="DG242" t="str">
        <f t="shared" si="531"/>
        <v>0</v>
      </c>
      <c r="DH242" t="str">
        <f>IF(ISNUMBER(SEARCH("menghindari dorongan fisik,",B242)),"1","0")</f>
        <v>0</v>
      </c>
      <c r="DI242" t="str">
        <f t="shared" si="532"/>
        <v>0</v>
      </c>
      <c r="DJ242" t="str">
        <f t="shared" si="533"/>
        <v>0</v>
      </c>
      <c r="DK242" t="str">
        <f t="shared" si="534"/>
        <v>0</v>
      </c>
      <c r="DL242" t="str">
        <f t="shared" si="535"/>
        <v>0</v>
      </c>
      <c r="DM242" t="str">
        <f t="shared" si="536"/>
        <v>0</v>
      </c>
      <c r="DN242" t="str">
        <f t="shared" si="537"/>
        <v>0</v>
      </c>
      <c r="DO242" t="str">
        <f t="shared" si="538"/>
        <v>0</v>
      </c>
      <c r="DP242" t="str">
        <f t="shared" si="539"/>
        <v>0</v>
      </c>
      <c r="DQ242" t="str">
        <f t="shared" si="540"/>
        <v>0</v>
      </c>
      <c r="DR242" t="str">
        <f t="shared" si="541"/>
        <v>0</v>
      </c>
      <c r="DS242" t="str">
        <f t="shared" si="542"/>
        <v>0</v>
      </c>
      <c r="DT242" t="str">
        <f t="shared" si="543"/>
        <v>0</v>
      </c>
      <c r="DU242" t="str">
        <f t="shared" si="544"/>
        <v>0</v>
      </c>
      <c r="DV242" t="str">
        <f t="shared" si="545"/>
        <v>0</v>
      </c>
      <c r="DW242" t="str">
        <f t="shared" si="546"/>
        <v>0</v>
      </c>
      <c r="DX242" t="str">
        <f t="shared" si="547"/>
        <v>0</v>
      </c>
      <c r="DY242" t="str">
        <f t="shared" si="548"/>
        <v>0</v>
      </c>
      <c r="DZ242" t="str">
        <f t="shared" si="549"/>
        <v>0</v>
      </c>
      <c r="EA242" t="str">
        <f t="shared" si="550"/>
        <v>0</v>
      </c>
      <c r="EB242" t="str">
        <f t="shared" si="551"/>
        <v>0</v>
      </c>
      <c r="EC242" t="str">
        <f t="shared" si="552"/>
        <v>0</v>
      </c>
      <c r="ED242" t="str">
        <f t="shared" si="553"/>
        <v>0</v>
      </c>
      <c r="EE242" t="str">
        <f t="shared" si="554"/>
        <v>0</v>
      </c>
      <c r="EF242" t="str">
        <f t="shared" si="555"/>
        <v>0</v>
      </c>
      <c r="EG242" t="str">
        <f t="shared" si="556"/>
        <v>0</v>
      </c>
      <c r="EH242" t="str">
        <f t="shared" si="557"/>
        <v>0</v>
      </c>
      <c r="EI242" t="str">
        <f t="shared" si="558"/>
        <v>0</v>
      </c>
      <c r="EJ242" t="str">
        <f t="shared" si="559"/>
        <v>0</v>
      </c>
      <c r="EK242" t="str">
        <f t="shared" si="560"/>
        <v>0</v>
      </c>
      <c r="EL242" t="str">
        <f t="shared" si="561"/>
        <v>0</v>
      </c>
      <c r="EM242" t="str">
        <f t="shared" si="562"/>
        <v>0</v>
      </c>
      <c r="EN242" t="str">
        <f t="shared" si="563"/>
        <v>0</v>
      </c>
    </row>
    <row r="243" spans="1:144" ht="39.950000000000003" customHeight="1" x14ac:dyDescent="0.25">
      <c r="A243" t="s">
        <v>376</v>
      </c>
      <c r="C243" t="str">
        <f t="shared" si="564"/>
        <v>0</v>
      </c>
      <c r="D243" t="str">
        <f t="shared" si="426"/>
        <v>0</v>
      </c>
      <c r="E243" t="str">
        <f t="shared" si="427"/>
        <v>0</v>
      </c>
      <c r="F243" t="str">
        <f t="shared" si="428"/>
        <v>0</v>
      </c>
      <c r="G243" t="str">
        <f t="shared" si="429"/>
        <v>0</v>
      </c>
      <c r="H243" t="str">
        <f t="shared" si="430"/>
        <v>0</v>
      </c>
      <c r="I243" t="str">
        <f t="shared" si="431"/>
        <v>0</v>
      </c>
      <c r="J243" t="str">
        <f t="shared" si="432"/>
        <v>0</v>
      </c>
      <c r="K243" t="str">
        <f t="shared" si="433"/>
        <v>0</v>
      </c>
      <c r="L243" t="str">
        <f t="shared" si="434"/>
        <v>0</v>
      </c>
      <c r="M243" t="str">
        <f t="shared" si="435"/>
        <v>0</v>
      </c>
      <c r="N243" t="str">
        <f t="shared" si="436"/>
        <v>0</v>
      </c>
      <c r="O243" t="str">
        <f t="shared" si="437"/>
        <v>0</v>
      </c>
      <c r="P243" t="str">
        <f t="shared" si="438"/>
        <v>0</v>
      </c>
      <c r="Q243" t="str">
        <f t="shared" si="439"/>
        <v>0</v>
      </c>
      <c r="R243" t="str">
        <f t="shared" si="440"/>
        <v>0</v>
      </c>
      <c r="S243" t="str">
        <f t="shared" si="441"/>
        <v>0</v>
      </c>
      <c r="T243" t="str">
        <f t="shared" si="442"/>
        <v>0</v>
      </c>
      <c r="U243" t="str">
        <f t="shared" si="443"/>
        <v>0</v>
      </c>
      <c r="V243" t="str">
        <f t="shared" si="444"/>
        <v>0</v>
      </c>
      <c r="W243" t="str">
        <f t="shared" si="445"/>
        <v>0</v>
      </c>
      <c r="X243" t="str">
        <f t="shared" si="446"/>
        <v>0</v>
      </c>
      <c r="Y243" t="str">
        <f t="shared" si="447"/>
        <v>0</v>
      </c>
      <c r="Z243" t="str">
        <f t="shared" si="448"/>
        <v>0</v>
      </c>
      <c r="AA243" t="str">
        <f t="shared" si="449"/>
        <v>0</v>
      </c>
      <c r="AB243" t="str">
        <f t="shared" si="450"/>
        <v>0</v>
      </c>
      <c r="AC243" t="str">
        <f t="shared" si="451"/>
        <v>0</v>
      </c>
      <c r="AD243" t="str">
        <f t="shared" si="452"/>
        <v>0</v>
      </c>
      <c r="AE243" t="str">
        <f t="shared" si="453"/>
        <v>0</v>
      </c>
      <c r="AF243" t="str">
        <f t="shared" si="454"/>
        <v>0</v>
      </c>
      <c r="AG243" t="str">
        <f t="shared" si="455"/>
        <v>0</v>
      </c>
      <c r="AH243" t="str">
        <f t="shared" si="456"/>
        <v>0</v>
      </c>
      <c r="AI243" t="str">
        <f t="shared" si="457"/>
        <v>0</v>
      </c>
      <c r="AJ243" t="str">
        <f t="shared" si="458"/>
        <v>0</v>
      </c>
      <c r="AK243" t="str">
        <f t="shared" si="459"/>
        <v>0</v>
      </c>
      <c r="AL243" t="str">
        <f t="shared" si="460"/>
        <v>0</v>
      </c>
      <c r="AM243" t="str">
        <f t="shared" si="461"/>
        <v>0</v>
      </c>
      <c r="AN243" t="str">
        <f t="shared" si="462"/>
        <v>0</v>
      </c>
      <c r="AO243" t="str">
        <f t="shared" si="463"/>
        <v>0</v>
      </c>
      <c r="AP243" t="str">
        <f t="shared" si="464"/>
        <v>0</v>
      </c>
      <c r="AQ243" t="str">
        <f t="shared" si="465"/>
        <v>0</v>
      </c>
      <c r="AR243" t="str">
        <f t="shared" si="466"/>
        <v>0</v>
      </c>
      <c r="AS243" t="str">
        <f t="shared" si="467"/>
        <v>0</v>
      </c>
      <c r="AT243" t="str">
        <f t="shared" si="468"/>
        <v>0</v>
      </c>
      <c r="AU243" t="str">
        <f t="shared" si="469"/>
        <v>0</v>
      </c>
      <c r="AV243" t="str">
        <f t="shared" si="470"/>
        <v>0</v>
      </c>
      <c r="AW243" t="str">
        <f t="shared" si="471"/>
        <v>0</v>
      </c>
      <c r="AX243" t="str">
        <f t="shared" si="472"/>
        <v>0</v>
      </c>
      <c r="AY243" t="str">
        <f t="shared" si="473"/>
        <v>0</v>
      </c>
      <c r="AZ243" t="str">
        <f t="shared" si="474"/>
        <v>0</v>
      </c>
      <c r="BA243" t="str">
        <f t="shared" si="475"/>
        <v>0</v>
      </c>
      <c r="BB243" t="str">
        <f t="shared" si="476"/>
        <v>0</v>
      </c>
      <c r="BC243" t="str">
        <f t="shared" si="477"/>
        <v>0</v>
      </c>
      <c r="BD243" t="str">
        <f t="shared" si="478"/>
        <v>0</v>
      </c>
      <c r="BE243" t="str">
        <f t="shared" si="479"/>
        <v>0</v>
      </c>
      <c r="BF243" t="str">
        <f t="shared" si="480"/>
        <v>0</v>
      </c>
      <c r="BG243" t="str">
        <f t="shared" si="481"/>
        <v>0</v>
      </c>
      <c r="BH243" t="str">
        <f t="shared" si="482"/>
        <v>0</v>
      </c>
      <c r="BI243" t="str">
        <f t="shared" si="483"/>
        <v>0</v>
      </c>
      <c r="BJ243" t="str">
        <f t="shared" si="484"/>
        <v>0</v>
      </c>
      <c r="BK243" t="str">
        <f t="shared" si="485"/>
        <v>0</v>
      </c>
      <c r="BL243" t="str">
        <f t="shared" si="486"/>
        <v>0</v>
      </c>
      <c r="BM243" t="str">
        <f t="shared" si="487"/>
        <v>0</v>
      </c>
      <c r="BN243" t="str">
        <f t="shared" si="488"/>
        <v>0</v>
      </c>
      <c r="BO243" t="str">
        <f t="shared" si="489"/>
        <v>0</v>
      </c>
      <c r="BP243" t="str">
        <f t="shared" si="490"/>
        <v>0</v>
      </c>
      <c r="BQ243" t="str">
        <f t="shared" si="491"/>
        <v>0</v>
      </c>
      <c r="BR243" t="str">
        <f t="shared" si="492"/>
        <v>0</v>
      </c>
      <c r="BS243" t="str">
        <f t="shared" si="493"/>
        <v>0</v>
      </c>
      <c r="BT243" t="str">
        <f t="shared" si="494"/>
        <v>0</v>
      </c>
      <c r="BU243" t="str">
        <f t="shared" si="495"/>
        <v>0</v>
      </c>
      <c r="BV243" t="str">
        <f t="shared" si="496"/>
        <v>0</v>
      </c>
      <c r="BW243" t="str">
        <f t="shared" si="497"/>
        <v>0</v>
      </c>
      <c r="BX243" t="str">
        <f t="shared" si="424"/>
        <v>0</v>
      </c>
      <c r="BY243" t="str">
        <f t="shared" si="498"/>
        <v>0</v>
      </c>
      <c r="BZ243" t="str">
        <f t="shared" si="499"/>
        <v>0</v>
      </c>
      <c r="CA243" t="str">
        <f t="shared" si="500"/>
        <v>0</v>
      </c>
      <c r="CB243" t="str">
        <f t="shared" si="501"/>
        <v>0</v>
      </c>
      <c r="CC243" t="str">
        <f t="shared" si="502"/>
        <v>0</v>
      </c>
      <c r="CD243" t="str">
        <f t="shared" si="503"/>
        <v>0</v>
      </c>
      <c r="CE243" t="str">
        <f t="shared" si="504"/>
        <v>0</v>
      </c>
      <c r="CF243" t="str">
        <f t="shared" si="505"/>
        <v>0</v>
      </c>
      <c r="CG243" t="str">
        <f t="shared" si="506"/>
        <v>0</v>
      </c>
      <c r="CH243" t="str">
        <f t="shared" si="507"/>
        <v>0</v>
      </c>
      <c r="CI243" t="str">
        <f t="shared" si="508"/>
        <v>0</v>
      </c>
      <c r="CJ243" t="str">
        <f t="shared" si="509"/>
        <v>0</v>
      </c>
      <c r="CK243" t="str">
        <f t="shared" si="510"/>
        <v>0</v>
      </c>
      <c r="CL243" t="str">
        <f t="shared" si="511"/>
        <v>0</v>
      </c>
      <c r="CM243" t="str">
        <f t="shared" si="512"/>
        <v>0</v>
      </c>
      <c r="CN243" t="str">
        <f t="shared" si="513"/>
        <v>0</v>
      </c>
      <c r="CO243" t="str">
        <f t="shared" si="514"/>
        <v>0</v>
      </c>
      <c r="CP243" t="str">
        <f t="shared" si="515"/>
        <v>0</v>
      </c>
      <c r="CQ243" t="str">
        <f t="shared" si="516"/>
        <v>0</v>
      </c>
      <c r="CR243" t="str">
        <f t="shared" si="517"/>
        <v>0</v>
      </c>
      <c r="CS243" t="str">
        <f t="shared" si="518"/>
        <v>0</v>
      </c>
      <c r="CT243" t="str">
        <f t="shared" si="519"/>
        <v>0</v>
      </c>
      <c r="CU243" t="str">
        <f t="shared" si="520"/>
        <v>0</v>
      </c>
      <c r="CV243" t="str">
        <f t="shared" si="521"/>
        <v>0</v>
      </c>
      <c r="CW243" t="str">
        <f t="shared" si="522"/>
        <v>0</v>
      </c>
      <c r="CX243" t="str">
        <f t="shared" si="523"/>
        <v>0</v>
      </c>
      <c r="CY243" t="str">
        <f t="shared" si="524"/>
        <v>0</v>
      </c>
      <c r="CZ243" t="str">
        <f t="shared" si="525"/>
        <v>0</v>
      </c>
      <c r="DA243" t="str">
        <f t="shared" si="425"/>
        <v>0</v>
      </c>
      <c r="DB243" t="str">
        <f t="shared" si="526"/>
        <v>0</v>
      </c>
      <c r="DC243" t="str">
        <f t="shared" si="527"/>
        <v>0</v>
      </c>
      <c r="DD243" t="str">
        <f t="shared" si="528"/>
        <v>0</v>
      </c>
      <c r="DE243" t="str">
        <f t="shared" si="529"/>
        <v>0</v>
      </c>
      <c r="DF243" t="str">
        <f t="shared" si="530"/>
        <v>0</v>
      </c>
      <c r="DG243" t="str">
        <f t="shared" si="531"/>
        <v>0</v>
      </c>
      <c r="DH243" t="str">
        <f>IF(ISNUMBER(SEARCH("menghindari dorongan fisik,",B243)),"1","0")</f>
        <v>0</v>
      </c>
      <c r="DI243" t="str">
        <f t="shared" si="532"/>
        <v>0</v>
      </c>
      <c r="DJ243" t="str">
        <f t="shared" si="533"/>
        <v>0</v>
      </c>
      <c r="DK243" t="str">
        <f t="shared" si="534"/>
        <v>0</v>
      </c>
      <c r="DL243" t="str">
        <f t="shared" si="535"/>
        <v>0</v>
      </c>
      <c r="DM243" t="str">
        <f t="shared" si="536"/>
        <v>0</v>
      </c>
      <c r="DN243" t="str">
        <f t="shared" si="537"/>
        <v>0</v>
      </c>
      <c r="DO243" t="str">
        <f t="shared" si="538"/>
        <v>0</v>
      </c>
      <c r="DP243" t="str">
        <f t="shared" si="539"/>
        <v>0</v>
      </c>
      <c r="DQ243" t="str">
        <f t="shared" si="540"/>
        <v>0</v>
      </c>
      <c r="DR243" t="str">
        <f t="shared" si="541"/>
        <v>0</v>
      </c>
      <c r="DS243" t="str">
        <f t="shared" si="542"/>
        <v>0</v>
      </c>
      <c r="DT243" t="str">
        <f t="shared" si="543"/>
        <v>0</v>
      </c>
      <c r="DU243" t="str">
        <f t="shared" si="544"/>
        <v>0</v>
      </c>
      <c r="DV243" t="str">
        <f t="shared" si="545"/>
        <v>0</v>
      </c>
      <c r="DW243" t="str">
        <f t="shared" si="546"/>
        <v>0</v>
      </c>
      <c r="DX243" t="str">
        <f t="shared" si="547"/>
        <v>0</v>
      </c>
      <c r="DY243" t="str">
        <f t="shared" si="548"/>
        <v>0</v>
      </c>
      <c r="DZ243" t="str">
        <f t="shared" si="549"/>
        <v>0</v>
      </c>
      <c r="EA243" t="str">
        <f t="shared" si="550"/>
        <v>0</v>
      </c>
      <c r="EB243" t="str">
        <f t="shared" si="551"/>
        <v>0</v>
      </c>
      <c r="EC243" t="str">
        <f t="shared" si="552"/>
        <v>0</v>
      </c>
      <c r="ED243" t="str">
        <f t="shared" si="553"/>
        <v>0</v>
      </c>
      <c r="EE243" t="str">
        <f t="shared" si="554"/>
        <v>0</v>
      </c>
      <c r="EF243" t="str">
        <f t="shared" si="555"/>
        <v>0</v>
      </c>
      <c r="EG243" t="str">
        <f t="shared" si="556"/>
        <v>0</v>
      </c>
      <c r="EH243" t="str">
        <f t="shared" si="557"/>
        <v>0</v>
      </c>
      <c r="EI243" t="str">
        <f t="shared" si="558"/>
        <v>0</v>
      </c>
      <c r="EJ243" t="str">
        <f t="shared" si="559"/>
        <v>0</v>
      </c>
      <c r="EK243" t="str">
        <f t="shared" si="560"/>
        <v>0</v>
      </c>
      <c r="EL243" t="str">
        <f t="shared" si="561"/>
        <v>0</v>
      </c>
      <c r="EM243" t="str">
        <f t="shared" si="562"/>
        <v>0</v>
      </c>
      <c r="EN243" t="str">
        <f t="shared" si="563"/>
        <v>0</v>
      </c>
    </row>
    <row r="244" spans="1:144" ht="39.950000000000003" customHeight="1" x14ac:dyDescent="0.25">
      <c r="A244" t="s">
        <v>377</v>
      </c>
      <c r="C244" t="str">
        <f t="shared" si="564"/>
        <v>0</v>
      </c>
      <c r="D244" t="str">
        <f t="shared" si="426"/>
        <v>0</v>
      </c>
      <c r="E244" t="str">
        <f t="shared" si="427"/>
        <v>0</v>
      </c>
      <c r="F244" t="str">
        <f t="shared" si="428"/>
        <v>0</v>
      </c>
      <c r="G244" t="str">
        <f t="shared" si="429"/>
        <v>0</v>
      </c>
      <c r="H244" t="str">
        <f t="shared" si="430"/>
        <v>0</v>
      </c>
      <c r="I244" t="str">
        <f t="shared" si="431"/>
        <v>0</v>
      </c>
      <c r="J244" t="str">
        <f t="shared" si="432"/>
        <v>0</v>
      </c>
      <c r="K244" t="str">
        <f t="shared" si="433"/>
        <v>0</v>
      </c>
      <c r="L244" t="str">
        <f t="shared" si="434"/>
        <v>0</v>
      </c>
      <c r="M244" t="str">
        <f t="shared" si="435"/>
        <v>0</v>
      </c>
      <c r="N244" t="str">
        <f t="shared" si="436"/>
        <v>0</v>
      </c>
      <c r="O244" t="str">
        <f t="shared" si="437"/>
        <v>0</v>
      </c>
      <c r="P244" t="str">
        <f t="shared" si="438"/>
        <v>0</v>
      </c>
      <c r="Q244" t="str">
        <f t="shared" si="439"/>
        <v>0</v>
      </c>
      <c r="R244" t="str">
        <f t="shared" si="440"/>
        <v>0</v>
      </c>
      <c r="S244" t="str">
        <f t="shared" si="441"/>
        <v>0</v>
      </c>
      <c r="T244" t="str">
        <f t="shared" si="442"/>
        <v>0</v>
      </c>
      <c r="U244" t="str">
        <f t="shared" si="443"/>
        <v>0</v>
      </c>
      <c r="V244" t="str">
        <f t="shared" si="444"/>
        <v>0</v>
      </c>
      <c r="W244" t="str">
        <f t="shared" si="445"/>
        <v>0</v>
      </c>
      <c r="X244" t="str">
        <f t="shared" si="446"/>
        <v>0</v>
      </c>
      <c r="Y244" t="str">
        <f t="shared" si="447"/>
        <v>0</v>
      </c>
      <c r="Z244" t="str">
        <f t="shared" si="448"/>
        <v>0</v>
      </c>
      <c r="AA244" t="str">
        <f t="shared" si="449"/>
        <v>0</v>
      </c>
      <c r="AB244" t="str">
        <f t="shared" si="450"/>
        <v>0</v>
      </c>
      <c r="AC244" t="str">
        <f t="shared" si="451"/>
        <v>0</v>
      </c>
      <c r="AD244" t="str">
        <f t="shared" si="452"/>
        <v>0</v>
      </c>
      <c r="AE244" t="str">
        <f t="shared" si="453"/>
        <v>0</v>
      </c>
      <c r="AF244" t="str">
        <f t="shared" si="454"/>
        <v>0</v>
      </c>
      <c r="AG244" t="str">
        <f t="shared" si="455"/>
        <v>0</v>
      </c>
      <c r="AH244" t="str">
        <f t="shared" si="456"/>
        <v>0</v>
      </c>
      <c r="AI244" t="str">
        <f t="shared" si="457"/>
        <v>0</v>
      </c>
      <c r="AJ244" t="str">
        <f t="shared" si="458"/>
        <v>0</v>
      </c>
      <c r="AK244" t="str">
        <f t="shared" si="459"/>
        <v>0</v>
      </c>
      <c r="AL244" t="str">
        <f t="shared" si="460"/>
        <v>0</v>
      </c>
      <c r="AM244" t="str">
        <f t="shared" si="461"/>
        <v>0</v>
      </c>
      <c r="AN244" t="str">
        <f t="shared" si="462"/>
        <v>0</v>
      </c>
      <c r="AO244" t="str">
        <f t="shared" si="463"/>
        <v>0</v>
      </c>
      <c r="AP244" t="str">
        <f t="shared" si="464"/>
        <v>0</v>
      </c>
      <c r="AQ244" t="str">
        <f t="shared" si="465"/>
        <v>0</v>
      </c>
      <c r="AR244" t="str">
        <f t="shared" si="466"/>
        <v>0</v>
      </c>
      <c r="AS244" t="str">
        <f t="shared" si="467"/>
        <v>0</v>
      </c>
      <c r="AT244" t="str">
        <f t="shared" si="468"/>
        <v>0</v>
      </c>
      <c r="AU244" t="str">
        <f t="shared" si="469"/>
        <v>0</v>
      </c>
      <c r="AV244" t="str">
        <f t="shared" si="470"/>
        <v>0</v>
      </c>
      <c r="AW244" t="str">
        <f t="shared" si="471"/>
        <v>0</v>
      </c>
      <c r="AX244" t="str">
        <f t="shared" si="472"/>
        <v>0</v>
      </c>
      <c r="AY244" t="str">
        <f t="shared" si="473"/>
        <v>0</v>
      </c>
      <c r="AZ244" t="str">
        <f t="shared" si="474"/>
        <v>0</v>
      </c>
      <c r="BA244" t="str">
        <f t="shared" si="475"/>
        <v>0</v>
      </c>
      <c r="BB244" t="str">
        <f t="shared" si="476"/>
        <v>0</v>
      </c>
      <c r="BC244" t="str">
        <f t="shared" si="477"/>
        <v>0</v>
      </c>
      <c r="BD244" t="str">
        <f t="shared" si="478"/>
        <v>0</v>
      </c>
      <c r="BE244" t="str">
        <f t="shared" si="479"/>
        <v>0</v>
      </c>
      <c r="BF244" t="str">
        <f t="shared" si="480"/>
        <v>0</v>
      </c>
      <c r="BG244" t="str">
        <f t="shared" si="481"/>
        <v>0</v>
      </c>
      <c r="BH244" t="str">
        <f t="shared" si="482"/>
        <v>0</v>
      </c>
      <c r="BI244" t="str">
        <f t="shared" si="483"/>
        <v>0</v>
      </c>
      <c r="BJ244" t="str">
        <f t="shared" si="484"/>
        <v>0</v>
      </c>
      <c r="BK244" t="str">
        <f t="shared" si="485"/>
        <v>0</v>
      </c>
      <c r="BL244" t="str">
        <f t="shared" si="486"/>
        <v>0</v>
      </c>
      <c r="BM244" t="str">
        <f t="shared" si="487"/>
        <v>0</v>
      </c>
      <c r="BN244" t="str">
        <f t="shared" si="488"/>
        <v>0</v>
      </c>
      <c r="BO244" t="str">
        <f t="shared" si="489"/>
        <v>0</v>
      </c>
      <c r="BP244" t="str">
        <f t="shared" si="490"/>
        <v>0</v>
      </c>
      <c r="BQ244" t="str">
        <f t="shared" si="491"/>
        <v>0</v>
      </c>
      <c r="BR244" t="str">
        <f t="shared" si="492"/>
        <v>0</v>
      </c>
      <c r="BS244" t="str">
        <f t="shared" si="493"/>
        <v>0</v>
      </c>
      <c r="BT244" t="str">
        <f t="shared" si="494"/>
        <v>0</v>
      </c>
      <c r="BU244" t="str">
        <f t="shared" si="495"/>
        <v>0</v>
      </c>
      <c r="BV244" t="str">
        <f t="shared" si="496"/>
        <v>0</v>
      </c>
      <c r="BW244" t="str">
        <f t="shared" si="497"/>
        <v>0</v>
      </c>
      <c r="BX244" t="str">
        <f t="shared" si="424"/>
        <v>0</v>
      </c>
      <c r="BY244" t="str">
        <f t="shared" si="498"/>
        <v>0</v>
      </c>
      <c r="BZ244" t="str">
        <f t="shared" si="499"/>
        <v>0</v>
      </c>
      <c r="CA244" t="str">
        <f t="shared" si="500"/>
        <v>0</v>
      </c>
      <c r="CB244" t="str">
        <f t="shared" si="501"/>
        <v>0</v>
      </c>
      <c r="CC244" t="str">
        <f t="shared" si="502"/>
        <v>0</v>
      </c>
      <c r="CD244" t="str">
        <f t="shared" si="503"/>
        <v>0</v>
      </c>
      <c r="CE244" t="str">
        <f t="shared" si="504"/>
        <v>0</v>
      </c>
      <c r="CF244" t="str">
        <f t="shared" si="505"/>
        <v>0</v>
      </c>
      <c r="CG244" t="str">
        <f t="shared" si="506"/>
        <v>0</v>
      </c>
      <c r="CH244" t="str">
        <f t="shared" si="507"/>
        <v>0</v>
      </c>
      <c r="CI244" t="str">
        <f t="shared" si="508"/>
        <v>0</v>
      </c>
      <c r="CJ244" t="str">
        <f t="shared" si="509"/>
        <v>0</v>
      </c>
      <c r="CK244" t="str">
        <f t="shared" si="510"/>
        <v>0</v>
      </c>
      <c r="CL244" t="str">
        <f t="shared" si="511"/>
        <v>0</v>
      </c>
      <c r="CM244" t="str">
        <f t="shared" si="512"/>
        <v>0</v>
      </c>
      <c r="CN244" t="str">
        <f t="shared" si="513"/>
        <v>0</v>
      </c>
      <c r="CO244" t="str">
        <f t="shared" si="514"/>
        <v>0</v>
      </c>
      <c r="CP244" t="str">
        <f t="shared" si="515"/>
        <v>0</v>
      </c>
      <c r="CQ244" t="str">
        <f t="shared" si="516"/>
        <v>0</v>
      </c>
      <c r="CR244" t="str">
        <f t="shared" si="517"/>
        <v>0</v>
      </c>
      <c r="CS244" t="str">
        <f t="shared" si="518"/>
        <v>0</v>
      </c>
      <c r="CT244" t="str">
        <f t="shared" si="519"/>
        <v>0</v>
      </c>
      <c r="CU244" t="str">
        <f t="shared" si="520"/>
        <v>0</v>
      </c>
      <c r="CV244" t="str">
        <f t="shared" si="521"/>
        <v>0</v>
      </c>
      <c r="CW244" t="str">
        <f t="shared" si="522"/>
        <v>0</v>
      </c>
      <c r="CX244" t="str">
        <f t="shared" si="523"/>
        <v>0</v>
      </c>
      <c r="CY244" t="str">
        <f t="shared" si="524"/>
        <v>0</v>
      </c>
      <c r="CZ244" t="str">
        <f t="shared" si="525"/>
        <v>0</v>
      </c>
      <c r="DA244" t="str">
        <f t="shared" si="425"/>
        <v>0</v>
      </c>
      <c r="DB244" t="str">
        <f t="shared" si="526"/>
        <v>0</v>
      </c>
      <c r="DC244" t="str">
        <f t="shared" si="527"/>
        <v>0</v>
      </c>
      <c r="DD244" t="str">
        <f t="shared" si="528"/>
        <v>0</v>
      </c>
      <c r="DE244" t="str">
        <f t="shared" si="529"/>
        <v>0</v>
      </c>
      <c r="DF244" t="str">
        <f t="shared" si="530"/>
        <v>0</v>
      </c>
      <c r="DG244" t="str">
        <f t="shared" si="531"/>
        <v>0</v>
      </c>
      <c r="DH244" t="str">
        <f>IF(ISNUMBER(SEARCH("menghindari dorongan fisik,",B244)),"1","0")</f>
        <v>0</v>
      </c>
      <c r="DI244" t="str">
        <f t="shared" si="532"/>
        <v>0</v>
      </c>
      <c r="DJ244" t="str">
        <f t="shared" si="533"/>
        <v>0</v>
      </c>
      <c r="DK244" t="str">
        <f t="shared" si="534"/>
        <v>0</v>
      </c>
      <c r="DL244" t="str">
        <f t="shared" si="535"/>
        <v>0</v>
      </c>
      <c r="DM244" t="str">
        <f t="shared" si="536"/>
        <v>0</v>
      </c>
      <c r="DN244" t="str">
        <f t="shared" si="537"/>
        <v>0</v>
      </c>
      <c r="DO244" t="str">
        <f t="shared" si="538"/>
        <v>0</v>
      </c>
      <c r="DP244" t="str">
        <f t="shared" si="539"/>
        <v>0</v>
      </c>
      <c r="DQ244" t="str">
        <f t="shared" si="540"/>
        <v>0</v>
      </c>
      <c r="DR244" t="str">
        <f t="shared" si="541"/>
        <v>0</v>
      </c>
      <c r="DS244" t="str">
        <f t="shared" si="542"/>
        <v>0</v>
      </c>
      <c r="DT244" t="str">
        <f t="shared" si="543"/>
        <v>0</v>
      </c>
      <c r="DU244" t="str">
        <f t="shared" si="544"/>
        <v>0</v>
      </c>
      <c r="DV244" t="str">
        <f t="shared" si="545"/>
        <v>0</v>
      </c>
      <c r="DW244" t="str">
        <f t="shared" si="546"/>
        <v>0</v>
      </c>
      <c r="DX244" t="str">
        <f t="shared" si="547"/>
        <v>0</v>
      </c>
      <c r="DY244" t="str">
        <f t="shared" si="548"/>
        <v>0</v>
      </c>
      <c r="DZ244" t="str">
        <f t="shared" si="549"/>
        <v>0</v>
      </c>
      <c r="EA244" t="str">
        <f t="shared" si="550"/>
        <v>0</v>
      </c>
      <c r="EB244" t="str">
        <f t="shared" si="551"/>
        <v>0</v>
      </c>
      <c r="EC244" t="str">
        <f t="shared" si="552"/>
        <v>0</v>
      </c>
      <c r="ED244" t="str">
        <f t="shared" si="553"/>
        <v>0</v>
      </c>
      <c r="EE244" t="str">
        <f t="shared" si="554"/>
        <v>0</v>
      </c>
      <c r="EF244" t="str">
        <f t="shared" si="555"/>
        <v>0</v>
      </c>
      <c r="EG244" t="str">
        <f t="shared" si="556"/>
        <v>0</v>
      </c>
      <c r="EH244" t="str">
        <f t="shared" si="557"/>
        <v>0</v>
      </c>
      <c r="EI244" t="str">
        <f t="shared" si="558"/>
        <v>0</v>
      </c>
      <c r="EJ244" t="str">
        <f t="shared" si="559"/>
        <v>0</v>
      </c>
      <c r="EK244" t="str">
        <f t="shared" si="560"/>
        <v>0</v>
      </c>
      <c r="EL244" t="str">
        <f t="shared" si="561"/>
        <v>0</v>
      </c>
      <c r="EM244" t="str">
        <f t="shared" si="562"/>
        <v>0</v>
      </c>
      <c r="EN244" t="str">
        <f t="shared" si="563"/>
        <v>0</v>
      </c>
    </row>
    <row r="245" spans="1:144" ht="39.950000000000003" customHeight="1" x14ac:dyDescent="0.25">
      <c r="A245" t="s">
        <v>378</v>
      </c>
      <c r="C245" t="str">
        <f t="shared" si="564"/>
        <v>0</v>
      </c>
      <c r="D245" t="str">
        <f t="shared" si="426"/>
        <v>0</v>
      </c>
      <c r="E245" t="str">
        <f t="shared" si="427"/>
        <v>0</v>
      </c>
      <c r="F245" t="str">
        <f t="shared" si="428"/>
        <v>0</v>
      </c>
      <c r="G245" t="str">
        <f t="shared" si="429"/>
        <v>0</v>
      </c>
      <c r="H245" t="str">
        <f t="shared" si="430"/>
        <v>0</v>
      </c>
      <c r="I245" t="str">
        <f t="shared" si="431"/>
        <v>0</v>
      </c>
      <c r="J245" t="str">
        <f t="shared" si="432"/>
        <v>0</v>
      </c>
      <c r="K245" t="str">
        <f t="shared" si="433"/>
        <v>0</v>
      </c>
      <c r="L245" t="str">
        <f t="shared" si="434"/>
        <v>0</v>
      </c>
      <c r="M245" t="str">
        <f t="shared" si="435"/>
        <v>0</v>
      </c>
      <c r="N245" t="str">
        <f t="shared" si="436"/>
        <v>0</v>
      </c>
      <c r="O245" t="str">
        <f t="shared" si="437"/>
        <v>0</v>
      </c>
      <c r="P245" t="str">
        <f t="shared" si="438"/>
        <v>0</v>
      </c>
      <c r="Q245" t="str">
        <f t="shared" si="439"/>
        <v>0</v>
      </c>
      <c r="R245" t="str">
        <f t="shared" si="440"/>
        <v>0</v>
      </c>
      <c r="S245" t="str">
        <f t="shared" si="441"/>
        <v>0</v>
      </c>
      <c r="T245" t="str">
        <f t="shared" si="442"/>
        <v>0</v>
      </c>
      <c r="U245" t="str">
        <f t="shared" si="443"/>
        <v>0</v>
      </c>
      <c r="V245" t="str">
        <f t="shared" si="444"/>
        <v>0</v>
      </c>
      <c r="W245" t="str">
        <f t="shared" si="445"/>
        <v>0</v>
      </c>
      <c r="X245" t="str">
        <f t="shared" si="446"/>
        <v>0</v>
      </c>
      <c r="Y245" t="str">
        <f t="shared" si="447"/>
        <v>0</v>
      </c>
      <c r="Z245" t="str">
        <f t="shared" si="448"/>
        <v>0</v>
      </c>
      <c r="AA245" t="str">
        <f t="shared" si="449"/>
        <v>0</v>
      </c>
      <c r="AB245" t="str">
        <f t="shared" si="450"/>
        <v>0</v>
      </c>
      <c r="AC245" t="str">
        <f t="shared" si="451"/>
        <v>0</v>
      </c>
      <c r="AD245" t="str">
        <f t="shared" si="452"/>
        <v>0</v>
      </c>
      <c r="AE245" t="str">
        <f t="shared" si="453"/>
        <v>0</v>
      </c>
      <c r="AF245" t="str">
        <f t="shared" si="454"/>
        <v>0</v>
      </c>
      <c r="AG245" t="str">
        <f t="shared" si="455"/>
        <v>0</v>
      </c>
      <c r="AH245" t="str">
        <f t="shared" si="456"/>
        <v>0</v>
      </c>
      <c r="AI245" t="str">
        <f t="shared" si="457"/>
        <v>0</v>
      </c>
      <c r="AJ245" t="str">
        <f t="shared" si="458"/>
        <v>0</v>
      </c>
      <c r="AK245" t="str">
        <f t="shared" si="459"/>
        <v>0</v>
      </c>
      <c r="AL245" t="str">
        <f t="shared" si="460"/>
        <v>0</v>
      </c>
      <c r="AM245" t="str">
        <f t="shared" si="461"/>
        <v>0</v>
      </c>
      <c r="AN245" t="str">
        <f t="shared" si="462"/>
        <v>0</v>
      </c>
      <c r="AO245" t="str">
        <f t="shared" si="463"/>
        <v>0</v>
      </c>
      <c r="AP245" t="str">
        <f t="shared" si="464"/>
        <v>0</v>
      </c>
      <c r="AQ245" t="str">
        <f t="shared" si="465"/>
        <v>0</v>
      </c>
      <c r="AR245" t="str">
        <f t="shared" si="466"/>
        <v>0</v>
      </c>
      <c r="AS245" t="str">
        <f t="shared" si="467"/>
        <v>0</v>
      </c>
      <c r="AT245" t="str">
        <f t="shared" si="468"/>
        <v>0</v>
      </c>
      <c r="AU245" t="str">
        <f t="shared" si="469"/>
        <v>0</v>
      </c>
      <c r="AV245" t="str">
        <f t="shared" si="470"/>
        <v>0</v>
      </c>
      <c r="AW245" t="str">
        <f t="shared" si="471"/>
        <v>0</v>
      </c>
      <c r="AX245" t="str">
        <f t="shared" si="472"/>
        <v>0</v>
      </c>
      <c r="AY245" t="str">
        <f t="shared" si="473"/>
        <v>0</v>
      </c>
      <c r="AZ245" t="str">
        <f t="shared" si="474"/>
        <v>0</v>
      </c>
      <c r="BA245" t="str">
        <f t="shared" si="475"/>
        <v>0</v>
      </c>
      <c r="BB245" t="str">
        <f t="shared" si="476"/>
        <v>0</v>
      </c>
      <c r="BC245" t="str">
        <f t="shared" si="477"/>
        <v>0</v>
      </c>
      <c r="BD245" t="str">
        <f t="shared" si="478"/>
        <v>0</v>
      </c>
      <c r="BE245" t="str">
        <f t="shared" si="479"/>
        <v>0</v>
      </c>
      <c r="BF245" t="str">
        <f t="shared" si="480"/>
        <v>0</v>
      </c>
      <c r="BG245" t="str">
        <f t="shared" si="481"/>
        <v>0</v>
      </c>
      <c r="BH245" t="str">
        <f t="shared" si="482"/>
        <v>0</v>
      </c>
      <c r="BI245" t="str">
        <f t="shared" si="483"/>
        <v>0</v>
      </c>
      <c r="BJ245" t="str">
        <f t="shared" si="484"/>
        <v>0</v>
      </c>
      <c r="BK245" t="str">
        <f t="shared" si="485"/>
        <v>0</v>
      </c>
      <c r="BL245" t="str">
        <f t="shared" si="486"/>
        <v>0</v>
      </c>
      <c r="BM245" t="str">
        <f t="shared" si="487"/>
        <v>0</v>
      </c>
      <c r="BN245" t="str">
        <f t="shared" si="488"/>
        <v>0</v>
      </c>
      <c r="BO245" t="str">
        <f t="shared" si="489"/>
        <v>0</v>
      </c>
      <c r="BP245" t="str">
        <f t="shared" si="490"/>
        <v>0</v>
      </c>
      <c r="BQ245" t="str">
        <f t="shared" si="491"/>
        <v>0</v>
      </c>
      <c r="BR245" t="str">
        <f t="shared" si="492"/>
        <v>0</v>
      </c>
      <c r="BS245" t="str">
        <f t="shared" si="493"/>
        <v>0</v>
      </c>
      <c r="BT245" t="str">
        <f t="shared" si="494"/>
        <v>0</v>
      </c>
      <c r="BU245" t="str">
        <f t="shared" si="495"/>
        <v>0</v>
      </c>
      <c r="BV245" t="str">
        <f t="shared" si="496"/>
        <v>0</v>
      </c>
      <c r="BW245" t="str">
        <f t="shared" si="497"/>
        <v>0</v>
      </c>
      <c r="BX245" t="str">
        <f t="shared" si="424"/>
        <v>0</v>
      </c>
      <c r="BY245" t="str">
        <f t="shared" si="498"/>
        <v>0</v>
      </c>
      <c r="BZ245" t="str">
        <f t="shared" si="499"/>
        <v>0</v>
      </c>
      <c r="CA245" t="str">
        <f t="shared" si="500"/>
        <v>0</v>
      </c>
      <c r="CB245" t="str">
        <f t="shared" si="501"/>
        <v>0</v>
      </c>
      <c r="CC245" t="str">
        <f t="shared" si="502"/>
        <v>0</v>
      </c>
      <c r="CD245" t="str">
        <f t="shared" si="503"/>
        <v>0</v>
      </c>
      <c r="CE245" t="str">
        <f t="shared" si="504"/>
        <v>0</v>
      </c>
      <c r="CF245" t="str">
        <f t="shared" si="505"/>
        <v>0</v>
      </c>
      <c r="CG245" t="str">
        <f t="shared" si="506"/>
        <v>0</v>
      </c>
      <c r="CH245" t="str">
        <f t="shared" si="507"/>
        <v>0</v>
      </c>
      <c r="CI245" t="str">
        <f t="shared" si="508"/>
        <v>0</v>
      </c>
      <c r="CJ245" t="str">
        <f t="shared" si="509"/>
        <v>0</v>
      </c>
      <c r="CK245" t="str">
        <f t="shared" si="510"/>
        <v>0</v>
      </c>
      <c r="CL245" t="str">
        <f t="shared" si="511"/>
        <v>0</v>
      </c>
      <c r="CM245" t="str">
        <f t="shared" si="512"/>
        <v>0</v>
      </c>
      <c r="CN245" t="str">
        <f t="shared" si="513"/>
        <v>0</v>
      </c>
      <c r="CO245" t="str">
        <f t="shared" si="514"/>
        <v>0</v>
      </c>
      <c r="CP245" t="str">
        <f t="shared" si="515"/>
        <v>0</v>
      </c>
      <c r="CQ245" t="str">
        <f t="shared" si="516"/>
        <v>0</v>
      </c>
      <c r="CR245" t="str">
        <f t="shared" si="517"/>
        <v>0</v>
      </c>
      <c r="CS245" t="str">
        <f t="shared" si="518"/>
        <v>0</v>
      </c>
      <c r="CT245" t="str">
        <f t="shared" si="519"/>
        <v>0</v>
      </c>
      <c r="CU245" t="str">
        <f t="shared" si="520"/>
        <v>0</v>
      </c>
      <c r="CV245" t="str">
        <f t="shared" si="521"/>
        <v>0</v>
      </c>
      <c r="CW245" t="str">
        <f t="shared" si="522"/>
        <v>0</v>
      </c>
      <c r="CX245" t="str">
        <f t="shared" si="523"/>
        <v>0</v>
      </c>
      <c r="CY245" t="str">
        <f t="shared" si="524"/>
        <v>0</v>
      </c>
      <c r="CZ245" t="str">
        <f t="shared" si="525"/>
        <v>0</v>
      </c>
      <c r="DA245" t="str">
        <f t="shared" si="425"/>
        <v>0</v>
      </c>
      <c r="DB245" t="str">
        <f t="shared" si="526"/>
        <v>0</v>
      </c>
      <c r="DC245" t="str">
        <f t="shared" si="527"/>
        <v>0</v>
      </c>
      <c r="DD245" t="str">
        <f t="shared" si="528"/>
        <v>0</v>
      </c>
      <c r="DE245" t="str">
        <f t="shared" si="529"/>
        <v>0</v>
      </c>
      <c r="DF245" t="str">
        <f t="shared" si="530"/>
        <v>0</v>
      </c>
      <c r="DG245" t="str">
        <f t="shared" si="531"/>
        <v>0</v>
      </c>
      <c r="DH245" t="str">
        <f>IF(ISNUMBER(SEARCH("menghindari dorongan fisik,",B245)),"1","0")</f>
        <v>0</v>
      </c>
      <c r="DI245" t="str">
        <f t="shared" si="532"/>
        <v>0</v>
      </c>
      <c r="DJ245" t="str">
        <f t="shared" si="533"/>
        <v>0</v>
      </c>
      <c r="DK245" t="str">
        <f t="shared" si="534"/>
        <v>0</v>
      </c>
      <c r="DL245" t="str">
        <f t="shared" si="535"/>
        <v>0</v>
      </c>
      <c r="DM245" t="str">
        <f t="shared" si="536"/>
        <v>0</v>
      </c>
      <c r="DN245" t="str">
        <f t="shared" si="537"/>
        <v>0</v>
      </c>
      <c r="DO245" t="str">
        <f t="shared" si="538"/>
        <v>0</v>
      </c>
      <c r="DP245" t="str">
        <f t="shared" si="539"/>
        <v>0</v>
      </c>
      <c r="DQ245" t="str">
        <f t="shared" si="540"/>
        <v>0</v>
      </c>
      <c r="DR245" t="str">
        <f t="shared" si="541"/>
        <v>0</v>
      </c>
      <c r="DS245" t="str">
        <f t="shared" si="542"/>
        <v>0</v>
      </c>
      <c r="DT245" t="str">
        <f t="shared" si="543"/>
        <v>0</v>
      </c>
      <c r="DU245" t="str">
        <f t="shared" si="544"/>
        <v>0</v>
      </c>
      <c r="DV245" t="str">
        <f t="shared" si="545"/>
        <v>0</v>
      </c>
      <c r="DW245" t="str">
        <f t="shared" si="546"/>
        <v>0</v>
      </c>
      <c r="DX245" t="str">
        <f t="shared" si="547"/>
        <v>0</v>
      </c>
      <c r="DY245" t="str">
        <f t="shared" si="548"/>
        <v>0</v>
      </c>
      <c r="DZ245" t="str">
        <f t="shared" si="549"/>
        <v>0</v>
      </c>
      <c r="EA245" t="str">
        <f t="shared" si="550"/>
        <v>0</v>
      </c>
      <c r="EB245" t="str">
        <f t="shared" si="551"/>
        <v>0</v>
      </c>
      <c r="EC245" t="str">
        <f t="shared" si="552"/>
        <v>0</v>
      </c>
      <c r="ED245" t="str">
        <f t="shared" si="553"/>
        <v>0</v>
      </c>
      <c r="EE245" t="str">
        <f t="shared" si="554"/>
        <v>0</v>
      </c>
      <c r="EF245" t="str">
        <f t="shared" si="555"/>
        <v>0</v>
      </c>
      <c r="EG245" t="str">
        <f t="shared" si="556"/>
        <v>0</v>
      </c>
      <c r="EH245" t="str">
        <f t="shared" si="557"/>
        <v>0</v>
      </c>
      <c r="EI245" t="str">
        <f t="shared" si="558"/>
        <v>0</v>
      </c>
      <c r="EJ245" t="str">
        <f t="shared" si="559"/>
        <v>0</v>
      </c>
      <c r="EK245" t="str">
        <f t="shared" si="560"/>
        <v>0</v>
      </c>
      <c r="EL245" t="str">
        <f t="shared" si="561"/>
        <v>0</v>
      </c>
      <c r="EM245" t="str">
        <f t="shared" si="562"/>
        <v>0</v>
      </c>
      <c r="EN245" t="str">
        <f t="shared" si="563"/>
        <v>0</v>
      </c>
    </row>
    <row r="246" spans="1:144" ht="39.950000000000003" customHeight="1" x14ac:dyDescent="0.25">
      <c r="A246" t="s">
        <v>379</v>
      </c>
      <c r="C246" t="str">
        <f t="shared" si="564"/>
        <v>0</v>
      </c>
      <c r="D246" t="str">
        <f t="shared" si="426"/>
        <v>0</v>
      </c>
      <c r="E246" t="str">
        <f t="shared" si="427"/>
        <v>0</v>
      </c>
      <c r="F246" t="str">
        <f t="shared" si="428"/>
        <v>0</v>
      </c>
      <c r="G246" t="str">
        <f t="shared" si="429"/>
        <v>0</v>
      </c>
      <c r="H246" t="str">
        <f t="shared" si="430"/>
        <v>0</v>
      </c>
      <c r="I246" t="str">
        <f t="shared" si="431"/>
        <v>0</v>
      </c>
      <c r="J246" t="str">
        <f t="shared" si="432"/>
        <v>0</v>
      </c>
      <c r="K246" t="str">
        <f t="shared" si="433"/>
        <v>0</v>
      </c>
      <c r="L246" t="str">
        <f t="shared" si="434"/>
        <v>0</v>
      </c>
      <c r="M246" t="str">
        <f t="shared" si="435"/>
        <v>0</v>
      </c>
      <c r="N246" t="str">
        <f t="shared" si="436"/>
        <v>0</v>
      </c>
      <c r="O246" t="str">
        <f t="shared" si="437"/>
        <v>0</v>
      </c>
      <c r="P246" t="str">
        <f t="shared" si="438"/>
        <v>0</v>
      </c>
      <c r="Q246" t="str">
        <f t="shared" si="439"/>
        <v>0</v>
      </c>
      <c r="R246" t="str">
        <f t="shared" si="440"/>
        <v>0</v>
      </c>
      <c r="S246" t="str">
        <f t="shared" si="441"/>
        <v>0</v>
      </c>
      <c r="T246" t="str">
        <f t="shared" si="442"/>
        <v>0</v>
      </c>
      <c r="U246" t="str">
        <f t="shared" si="443"/>
        <v>0</v>
      </c>
      <c r="V246" t="str">
        <f t="shared" si="444"/>
        <v>0</v>
      </c>
      <c r="W246" t="str">
        <f t="shared" si="445"/>
        <v>0</v>
      </c>
      <c r="X246" t="str">
        <f t="shared" si="446"/>
        <v>0</v>
      </c>
      <c r="Y246" t="str">
        <f t="shared" si="447"/>
        <v>0</v>
      </c>
      <c r="Z246" t="str">
        <f t="shared" si="448"/>
        <v>0</v>
      </c>
      <c r="AA246" t="str">
        <f t="shared" si="449"/>
        <v>0</v>
      </c>
      <c r="AB246" t="str">
        <f t="shared" si="450"/>
        <v>0</v>
      </c>
      <c r="AC246" t="str">
        <f t="shared" si="451"/>
        <v>0</v>
      </c>
      <c r="AD246" t="str">
        <f t="shared" si="452"/>
        <v>0</v>
      </c>
      <c r="AE246" t="str">
        <f t="shared" si="453"/>
        <v>0</v>
      </c>
      <c r="AF246" t="str">
        <f t="shared" si="454"/>
        <v>0</v>
      </c>
      <c r="AG246" t="str">
        <f t="shared" si="455"/>
        <v>0</v>
      </c>
      <c r="AH246" t="str">
        <f t="shared" si="456"/>
        <v>0</v>
      </c>
      <c r="AI246" t="str">
        <f t="shared" si="457"/>
        <v>0</v>
      </c>
      <c r="AJ246" t="str">
        <f t="shared" si="458"/>
        <v>0</v>
      </c>
      <c r="AK246" t="str">
        <f t="shared" si="459"/>
        <v>0</v>
      </c>
      <c r="AL246" t="str">
        <f t="shared" si="460"/>
        <v>0</v>
      </c>
      <c r="AM246" t="str">
        <f t="shared" si="461"/>
        <v>0</v>
      </c>
      <c r="AN246" t="str">
        <f t="shared" si="462"/>
        <v>0</v>
      </c>
      <c r="AO246" t="str">
        <f t="shared" si="463"/>
        <v>0</v>
      </c>
      <c r="AP246" t="str">
        <f t="shared" si="464"/>
        <v>0</v>
      </c>
      <c r="AQ246" t="str">
        <f t="shared" si="465"/>
        <v>0</v>
      </c>
      <c r="AR246" t="str">
        <f t="shared" si="466"/>
        <v>0</v>
      </c>
      <c r="AS246" t="str">
        <f t="shared" si="467"/>
        <v>0</v>
      </c>
      <c r="AT246" t="str">
        <f t="shared" si="468"/>
        <v>0</v>
      </c>
      <c r="AU246" t="str">
        <f t="shared" si="469"/>
        <v>0</v>
      </c>
      <c r="AV246" t="str">
        <f t="shared" si="470"/>
        <v>0</v>
      </c>
      <c r="AW246" t="str">
        <f t="shared" si="471"/>
        <v>0</v>
      </c>
      <c r="AX246" t="str">
        <f t="shared" si="472"/>
        <v>0</v>
      </c>
      <c r="AY246" t="str">
        <f t="shared" si="473"/>
        <v>0</v>
      </c>
      <c r="AZ246" t="str">
        <f t="shared" si="474"/>
        <v>0</v>
      </c>
      <c r="BA246" t="str">
        <f t="shared" si="475"/>
        <v>0</v>
      </c>
      <c r="BB246" t="str">
        <f t="shared" si="476"/>
        <v>0</v>
      </c>
      <c r="BC246" t="str">
        <f t="shared" si="477"/>
        <v>0</v>
      </c>
      <c r="BD246" t="str">
        <f t="shared" si="478"/>
        <v>0</v>
      </c>
      <c r="BE246" t="str">
        <f t="shared" si="479"/>
        <v>0</v>
      </c>
      <c r="BF246" t="str">
        <f t="shared" si="480"/>
        <v>0</v>
      </c>
      <c r="BG246" t="str">
        <f t="shared" si="481"/>
        <v>0</v>
      </c>
      <c r="BH246" t="str">
        <f t="shared" si="482"/>
        <v>0</v>
      </c>
      <c r="BI246" t="str">
        <f t="shared" si="483"/>
        <v>0</v>
      </c>
      <c r="BJ246" t="str">
        <f t="shared" si="484"/>
        <v>0</v>
      </c>
      <c r="BK246" t="str">
        <f t="shared" si="485"/>
        <v>0</v>
      </c>
      <c r="BL246" t="str">
        <f t="shared" si="486"/>
        <v>0</v>
      </c>
      <c r="BM246" t="str">
        <f t="shared" si="487"/>
        <v>0</v>
      </c>
      <c r="BN246" t="str">
        <f t="shared" si="488"/>
        <v>0</v>
      </c>
      <c r="BO246" t="str">
        <f t="shared" si="489"/>
        <v>0</v>
      </c>
      <c r="BP246" t="str">
        <f t="shared" si="490"/>
        <v>0</v>
      </c>
      <c r="BQ246" t="str">
        <f t="shared" si="491"/>
        <v>0</v>
      </c>
      <c r="BR246" t="str">
        <f t="shared" si="492"/>
        <v>0</v>
      </c>
      <c r="BS246" t="str">
        <f t="shared" si="493"/>
        <v>0</v>
      </c>
      <c r="BT246" t="str">
        <f t="shared" si="494"/>
        <v>0</v>
      </c>
      <c r="BU246" t="str">
        <f t="shared" si="495"/>
        <v>0</v>
      </c>
      <c r="BV246" t="str">
        <f t="shared" si="496"/>
        <v>0</v>
      </c>
      <c r="BW246" t="str">
        <f t="shared" si="497"/>
        <v>0</v>
      </c>
      <c r="BX246" t="str">
        <f t="shared" si="424"/>
        <v>0</v>
      </c>
      <c r="BY246" t="str">
        <f t="shared" si="498"/>
        <v>0</v>
      </c>
      <c r="BZ246" t="str">
        <f t="shared" si="499"/>
        <v>0</v>
      </c>
      <c r="CA246" t="str">
        <f t="shared" si="500"/>
        <v>0</v>
      </c>
      <c r="CB246" t="str">
        <f t="shared" si="501"/>
        <v>0</v>
      </c>
      <c r="CC246" t="str">
        <f t="shared" si="502"/>
        <v>0</v>
      </c>
      <c r="CD246" t="str">
        <f t="shared" si="503"/>
        <v>0</v>
      </c>
      <c r="CE246" t="str">
        <f t="shared" si="504"/>
        <v>0</v>
      </c>
      <c r="CF246" t="str">
        <f t="shared" si="505"/>
        <v>0</v>
      </c>
      <c r="CG246" t="str">
        <f t="shared" si="506"/>
        <v>0</v>
      </c>
      <c r="CH246" t="str">
        <f t="shared" si="507"/>
        <v>0</v>
      </c>
      <c r="CI246" t="str">
        <f t="shared" si="508"/>
        <v>0</v>
      </c>
      <c r="CJ246" t="str">
        <f t="shared" si="509"/>
        <v>0</v>
      </c>
      <c r="CK246" t="str">
        <f t="shared" si="510"/>
        <v>0</v>
      </c>
      <c r="CL246" t="str">
        <f t="shared" si="511"/>
        <v>0</v>
      </c>
      <c r="CM246" t="str">
        <f t="shared" si="512"/>
        <v>0</v>
      </c>
      <c r="CN246" t="str">
        <f t="shared" si="513"/>
        <v>0</v>
      </c>
      <c r="CO246" t="str">
        <f t="shared" si="514"/>
        <v>0</v>
      </c>
      <c r="CP246" t="str">
        <f t="shared" si="515"/>
        <v>0</v>
      </c>
      <c r="CQ246" t="str">
        <f t="shared" si="516"/>
        <v>0</v>
      </c>
      <c r="CR246" t="str">
        <f t="shared" si="517"/>
        <v>0</v>
      </c>
      <c r="CS246" t="str">
        <f t="shared" si="518"/>
        <v>0</v>
      </c>
      <c r="CT246" t="str">
        <f t="shared" si="519"/>
        <v>0</v>
      </c>
      <c r="CU246" t="str">
        <f t="shared" si="520"/>
        <v>0</v>
      </c>
      <c r="CV246" t="str">
        <f t="shared" si="521"/>
        <v>0</v>
      </c>
      <c r="CW246" t="str">
        <f t="shared" si="522"/>
        <v>0</v>
      </c>
      <c r="CX246" t="str">
        <f t="shared" si="523"/>
        <v>0</v>
      </c>
      <c r="CY246" t="str">
        <f t="shared" si="524"/>
        <v>0</v>
      </c>
      <c r="CZ246" t="str">
        <f t="shared" si="525"/>
        <v>0</v>
      </c>
      <c r="DA246" t="str">
        <f t="shared" si="425"/>
        <v>0</v>
      </c>
      <c r="DB246" t="str">
        <f t="shared" si="526"/>
        <v>0</v>
      </c>
      <c r="DC246" t="str">
        <f t="shared" si="527"/>
        <v>0</v>
      </c>
      <c r="DD246" t="str">
        <f t="shared" si="528"/>
        <v>0</v>
      </c>
      <c r="DE246" t="str">
        <f t="shared" si="529"/>
        <v>0</v>
      </c>
      <c r="DF246" t="str">
        <f t="shared" si="530"/>
        <v>0</v>
      </c>
      <c r="DG246" t="str">
        <f t="shared" si="531"/>
        <v>0</v>
      </c>
      <c r="DH246" t="str">
        <f>IF(ISNUMBER(SEARCH("menghindari dorongan fisik,",B246)),"1","0")</f>
        <v>0</v>
      </c>
      <c r="DI246" t="str">
        <f t="shared" si="532"/>
        <v>0</v>
      </c>
      <c r="DJ246" t="str">
        <f t="shared" si="533"/>
        <v>0</v>
      </c>
      <c r="DK246" t="str">
        <f t="shared" si="534"/>
        <v>0</v>
      </c>
      <c r="DL246" t="str">
        <f t="shared" si="535"/>
        <v>0</v>
      </c>
      <c r="DM246" t="str">
        <f t="shared" si="536"/>
        <v>0</v>
      </c>
      <c r="DN246" t="str">
        <f t="shared" si="537"/>
        <v>0</v>
      </c>
      <c r="DO246" t="str">
        <f t="shared" si="538"/>
        <v>0</v>
      </c>
      <c r="DP246" t="str">
        <f t="shared" si="539"/>
        <v>0</v>
      </c>
      <c r="DQ246" t="str">
        <f t="shared" si="540"/>
        <v>0</v>
      </c>
      <c r="DR246" t="str">
        <f t="shared" si="541"/>
        <v>0</v>
      </c>
      <c r="DS246" t="str">
        <f t="shared" si="542"/>
        <v>0</v>
      </c>
      <c r="DT246" t="str">
        <f t="shared" si="543"/>
        <v>0</v>
      </c>
      <c r="DU246" t="str">
        <f t="shared" si="544"/>
        <v>0</v>
      </c>
      <c r="DV246" t="str">
        <f t="shared" si="545"/>
        <v>0</v>
      </c>
      <c r="DW246" t="str">
        <f t="shared" si="546"/>
        <v>0</v>
      </c>
      <c r="DX246" t="str">
        <f t="shared" si="547"/>
        <v>0</v>
      </c>
      <c r="DY246" t="str">
        <f t="shared" si="548"/>
        <v>0</v>
      </c>
      <c r="DZ246" t="str">
        <f t="shared" si="549"/>
        <v>0</v>
      </c>
      <c r="EA246" t="str">
        <f t="shared" si="550"/>
        <v>0</v>
      </c>
      <c r="EB246" t="str">
        <f t="shared" si="551"/>
        <v>0</v>
      </c>
      <c r="EC246" t="str">
        <f t="shared" si="552"/>
        <v>0</v>
      </c>
      <c r="ED246" t="str">
        <f t="shared" si="553"/>
        <v>0</v>
      </c>
      <c r="EE246" t="str">
        <f t="shared" si="554"/>
        <v>0</v>
      </c>
      <c r="EF246" t="str">
        <f t="shared" si="555"/>
        <v>0</v>
      </c>
      <c r="EG246" t="str">
        <f t="shared" si="556"/>
        <v>0</v>
      </c>
      <c r="EH246" t="str">
        <f t="shared" si="557"/>
        <v>0</v>
      </c>
      <c r="EI246" t="str">
        <f t="shared" si="558"/>
        <v>0</v>
      </c>
      <c r="EJ246" t="str">
        <f t="shared" si="559"/>
        <v>0</v>
      </c>
      <c r="EK246" t="str">
        <f t="shared" si="560"/>
        <v>0</v>
      </c>
      <c r="EL246" t="str">
        <f t="shared" si="561"/>
        <v>0</v>
      </c>
      <c r="EM246" t="str">
        <f t="shared" si="562"/>
        <v>0</v>
      </c>
      <c r="EN246" t="str">
        <f t="shared" si="563"/>
        <v>0</v>
      </c>
    </row>
    <row r="247" spans="1:144" ht="39.950000000000003" customHeight="1" x14ac:dyDescent="0.25">
      <c r="A247" t="s">
        <v>380</v>
      </c>
      <c r="C247" t="str">
        <f t="shared" si="564"/>
        <v>0</v>
      </c>
      <c r="D247" t="str">
        <f t="shared" si="426"/>
        <v>0</v>
      </c>
      <c r="E247" t="str">
        <f t="shared" si="427"/>
        <v>0</v>
      </c>
      <c r="F247" t="str">
        <f t="shared" si="428"/>
        <v>0</v>
      </c>
      <c r="G247" t="str">
        <f t="shared" si="429"/>
        <v>0</v>
      </c>
      <c r="H247" t="str">
        <f t="shared" si="430"/>
        <v>0</v>
      </c>
      <c r="I247" t="str">
        <f t="shared" si="431"/>
        <v>0</v>
      </c>
      <c r="J247" t="str">
        <f t="shared" si="432"/>
        <v>0</v>
      </c>
      <c r="K247" t="str">
        <f t="shared" si="433"/>
        <v>0</v>
      </c>
      <c r="L247" t="str">
        <f t="shared" si="434"/>
        <v>0</v>
      </c>
      <c r="M247" t="str">
        <f t="shared" si="435"/>
        <v>0</v>
      </c>
      <c r="N247" t="str">
        <f t="shared" si="436"/>
        <v>0</v>
      </c>
      <c r="O247" t="str">
        <f t="shared" si="437"/>
        <v>0</v>
      </c>
      <c r="P247" t="str">
        <f t="shared" si="438"/>
        <v>0</v>
      </c>
      <c r="Q247" t="str">
        <f t="shared" si="439"/>
        <v>0</v>
      </c>
      <c r="R247" t="str">
        <f t="shared" si="440"/>
        <v>0</v>
      </c>
      <c r="S247" t="str">
        <f t="shared" si="441"/>
        <v>0</v>
      </c>
      <c r="T247" t="str">
        <f t="shared" si="442"/>
        <v>0</v>
      </c>
      <c r="U247" t="str">
        <f t="shared" si="443"/>
        <v>0</v>
      </c>
      <c r="V247" t="str">
        <f t="shared" si="444"/>
        <v>0</v>
      </c>
      <c r="W247" t="str">
        <f t="shared" si="445"/>
        <v>0</v>
      </c>
      <c r="X247" t="str">
        <f t="shared" si="446"/>
        <v>0</v>
      </c>
      <c r="Y247" t="str">
        <f t="shared" si="447"/>
        <v>0</v>
      </c>
      <c r="Z247" t="str">
        <f t="shared" si="448"/>
        <v>0</v>
      </c>
      <c r="AA247" t="str">
        <f t="shared" si="449"/>
        <v>0</v>
      </c>
      <c r="AB247" t="str">
        <f t="shared" si="450"/>
        <v>0</v>
      </c>
      <c r="AC247" t="str">
        <f t="shared" si="451"/>
        <v>0</v>
      </c>
      <c r="AD247" t="str">
        <f t="shared" si="452"/>
        <v>0</v>
      </c>
      <c r="AE247" t="str">
        <f t="shared" si="453"/>
        <v>0</v>
      </c>
      <c r="AF247" t="str">
        <f t="shared" si="454"/>
        <v>0</v>
      </c>
      <c r="AG247" t="str">
        <f t="shared" si="455"/>
        <v>0</v>
      </c>
      <c r="AH247" t="str">
        <f t="shared" si="456"/>
        <v>0</v>
      </c>
      <c r="AI247" t="str">
        <f t="shared" si="457"/>
        <v>0</v>
      </c>
      <c r="AJ247" t="str">
        <f t="shared" si="458"/>
        <v>0</v>
      </c>
      <c r="AK247" t="str">
        <f t="shared" si="459"/>
        <v>0</v>
      </c>
      <c r="AL247" t="str">
        <f t="shared" si="460"/>
        <v>0</v>
      </c>
      <c r="AM247" t="str">
        <f t="shared" si="461"/>
        <v>0</v>
      </c>
      <c r="AN247" t="str">
        <f t="shared" si="462"/>
        <v>0</v>
      </c>
      <c r="AO247" t="str">
        <f t="shared" si="463"/>
        <v>0</v>
      </c>
      <c r="AP247" t="str">
        <f t="shared" si="464"/>
        <v>0</v>
      </c>
      <c r="AQ247" t="str">
        <f t="shared" si="465"/>
        <v>0</v>
      </c>
      <c r="AR247" t="str">
        <f t="shared" si="466"/>
        <v>0</v>
      </c>
      <c r="AS247" t="str">
        <f t="shared" si="467"/>
        <v>0</v>
      </c>
      <c r="AT247" t="str">
        <f t="shared" si="468"/>
        <v>0</v>
      </c>
      <c r="AU247" t="str">
        <f t="shared" si="469"/>
        <v>0</v>
      </c>
      <c r="AV247" t="str">
        <f t="shared" si="470"/>
        <v>0</v>
      </c>
      <c r="AW247" t="str">
        <f t="shared" si="471"/>
        <v>0</v>
      </c>
      <c r="AX247" t="str">
        <f t="shared" si="472"/>
        <v>0</v>
      </c>
      <c r="AY247" t="str">
        <f t="shared" si="473"/>
        <v>0</v>
      </c>
      <c r="AZ247" t="str">
        <f t="shared" si="474"/>
        <v>0</v>
      </c>
      <c r="BA247" t="str">
        <f t="shared" si="475"/>
        <v>0</v>
      </c>
      <c r="BB247" t="str">
        <f t="shared" si="476"/>
        <v>0</v>
      </c>
      <c r="BC247" t="str">
        <f t="shared" si="477"/>
        <v>0</v>
      </c>
      <c r="BD247" t="str">
        <f t="shared" si="478"/>
        <v>0</v>
      </c>
      <c r="BE247" t="str">
        <f t="shared" si="479"/>
        <v>0</v>
      </c>
      <c r="BF247" t="str">
        <f t="shared" si="480"/>
        <v>0</v>
      </c>
      <c r="BG247" t="str">
        <f t="shared" si="481"/>
        <v>0</v>
      </c>
      <c r="BH247" t="str">
        <f t="shared" si="482"/>
        <v>0</v>
      </c>
      <c r="BI247" t="str">
        <f t="shared" si="483"/>
        <v>0</v>
      </c>
      <c r="BJ247" t="str">
        <f t="shared" si="484"/>
        <v>0</v>
      </c>
      <c r="BK247" t="str">
        <f t="shared" si="485"/>
        <v>0</v>
      </c>
      <c r="BL247" t="str">
        <f t="shared" si="486"/>
        <v>0</v>
      </c>
      <c r="BM247" t="str">
        <f t="shared" si="487"/>
        <v>0</v>
      </c>
      <c r="BN247" t="str">
        <f t="shared" si="488"/>
        <v>0</v>
      </c>
      <c r="BO247" t="str">
        <f t="shared" si="489"/>
        <v>0</v>
      </c>
      <c r="BP247" t="str">
        <f t="shared" si="490"/>
        <v>0</v>
      </c>
      <c r="BQ247" t="str">
        <f t="shared" si="491"/>
        <v>0</v>
      </c>
      <c r="BR247" t="str">
        <f t="shared" si="492"/>
        <v>0</v>
      </c>
      <c r="BS247" t="str">
        <f t="shared" si="493"/>
        <v>0</v>
      </c>
      <c r="BT247" t="str">
        <f t="shared" si="494"/>
        <v>0</v>
      </c>
      <c r="BU247" t="str">
        <f t="shared" si="495"/>
        <v>0</v>
      </c>
      <c r="BV247" t="str">
        <f t="shared" si="496"/>
        <v>0</v>
      </c>
      <c r="BW247" t="str">
        <f t="shared" si="497"/>
        <v>0</v>
      </c>
      <c r="BX247" t="str">
        <f t="shared" si="424"/>
        <v>0</v>
      </c>
      <c r="BY247" t="str">
        <f t="shared" si="498"/>
        <v>0</v>
      </c>
      <c r="BZ247" t="str">
        <f t="shared" si="499"/>
        <v>0</v>
      </c>
      <c r="CA247" t="str">
        <f t="shared" si="500"/>
        <v>0</v>
      </c>
      <c r="CB247" t="str">
        <f t="shared" si="501"/>
        <v>0</v>
      </c>
      <c r="CC247" t="str">
        <f t="shared" si="502"/>
        <v>0</v>
      </c>
      <c r="CD247" t="str">
        <f t="shared" si="503"/>
        <v>0</v>
      </c>
      <c r="CE247" t="str">
        <f t="shared" si="504"/>
        <v>0</v>
      </c>
      <c r="CF247" t="str">
        <f t="shared" si="505"/>
        <v>0</v>
      </c>
      <c r="CG247" t="str">
        <f t="shared" si="506"/>
        <v>0</v>
      </c>
      <c r="CH247" t="str">
        <f t="shared" si="507"/>
        <v>0</v>
      </c>
      <c r="CI247" t="str">
        <f t="shared" si="508"/>
        <v>0</v>
      </c>
      <c r="CJ247" t="str">
        <f t="shared" si="509"/>
        <v>0</v>
      </c>
      <c r="CK247" t="str">
        <f t="shared" si="510"/>
        <v>0</v>
      </c>
      <c r="CL247" t="str">
        <f t="shared" si="511"/>
        <v>0</v>
      </c>
      <c r="CM247" t="str">
        <f t="shared" si="512"/>
        <v>0</v>
      </c>
      <c r="CN247" t="str">
        <f t="shared" si="513"/>
        <v>0</v>
      </c>
      <c r="CO247" t="str">
        <f t="shared" si="514"/>
        <v>0</v>
      </c>
      <c r="CP247" t="str">
        <f t="shared" si="515"/>
        <v>0</v>
      </c>
      <c r="CQ247" t="str">
        <f t="shared" si="516"/>
        <v>0</v>
      </c>
      <c r="CR247" t="str">
        <f t="shared" si="517"/>
        <v>0</v>
      </c>
      <c r="CS247" t="str">
        <f t="shared" si="518"/>
        <v>0</v>
      </c>
      <c r="CT247" t="str">
        <f t="shared" si="519"/>
        <v>0</v>
      </c>
      <c r="CU247" t="str">
        <f t="shared" si="520"/>
        <v>0</v>
      </c>
      <c r="CV247" t="str">
        <f t="shared" si="521"/>
        <v>0</v>
      </c>
      <c r="CW247" t="str">
        <f t="shared" si="522"/>
        <v>0</v>
      </c>
      <c r="CX247" t="str">
        <f t="shared" si="523"/>
        <v>0</v>
      </c>
      <c r="CY247" t="str">
        <f t="shared" si="524"/>
        <v>0</v>
      </c>
      <c r="CZ247" t="str">
        <f t="shared" si="525"/>
        <v>0</v>
      </c>
      <c r="DA247" t="str">
        <f t="shared" si="425"/>
        <v>0</v>
      </c>
      <c r="DB247" t="str">
        <f t="shared" si="526"/>
        <v>0</v>
      </c>
      <c r="DC247" t="str">
        <f t="shared" si="527"/>
        <v>0</v>
      </c>
      <c r="DD247" t="str">
        <f t="shared" si="528"/>
        <v>0</v>
      </c>
      <c r="DE247" t="str">
        <f t="shared" si="529"/>
        <v>0</v>
      </c>
      <c r="DF247" t="str">
        <f t="shared" si="530"/>
        <v>0</v>
      </c>
      <c r="DG247" t="str">
        <f t="shared" si="531"/>
        <v>0</v>
      </c>
      <c r="DH247" t="str">
        <f>IF(ISNUMBER(SEARCH("menghindari dorongan fisik,",B247)),"1","0")</f>
        <v>0</v>
      </c>
      <c r="DI247" t="str">
        <f t="shared" si="532"/>
        <v>0</v>
      </c>
      <c r="DJ247" t="str">
        <f t="shared" si="533"/>
        <v>0</v>
      </c>
      <c r="DK247" t="str">
        <f t="shared" si="534"/>
        <v>0</v>
      </c>
      <c r="DL247" t="str">
        <f t="shared" si="535"/>
        <v>0</v>
      </c>
      <c r="DM247" t="str">
        <f t="shared" si="536"/>
        <v>0</v>
      </c>
      <c r="DN247" t="str">
        <f t="shared" si="537"/>
        <v>0</v>
      </c>
      <c r="DO247" t="str">
        <f t="shared" si="538"/>
        <v>0</v>
      </c>
      <c r="DP247" t="str">
        <f t="shared" si="539"/>
        <v>0</v>
      </c>
      <c r="DQ247" t="str">
        <f t="shared" si="540"/>
        <v>0</v>
      </c>
      <c r="DR247" t="str">
        <f t="shared" si="541"/>
        <v>0</v>
      </c>
      <c r="DS247" t="str">
        <f t="shared" si="542"/>
        <v>0</v>
      </c>
      <c r="DT247" t="str">
        <f t="shared" si="543"/>
        <v>0</v>
      </c>
      <c r="DU247" t="str">
        <f t="shared" si="544"/>
        <v>0</v>
      </c>
      <c r="DV247" t="str">
        <f t="shared" si="545"/>
        <v>0</v>
      </c>
      <c r="DW247" t="str">
        <f t="shared" si="546"/>
        <v>0</v>
      </c>
      <c r="DX247" t="str">
        <f t="shared" si="547"/>
        <v>0</v>
      </c>
      <c r="DY247" t="str">
        <f t="shared" si="548"/>
        <v>0</v>
      </c>
      <c r="DZ247" t="str">
        <f t="shared" si="549"/>
        <v>0</v>
      </c>
      <c r="EA247" t="str">
        <f t="shared" si="550"/>
        <v>0</v>
      </c>
      <c r="EB247" t="str">
        <f t="shared" si="551"/>
        <v>0</v>
      </c>
      <c r="EC247" t="str">
        <f t="shared" si="552"/>
        <v>0</v>
      </c>
      <c r="ED247" t="str">
        <f t="shared" si="553"/>
        <v>0</v>
      </c>
      <c r="EE247" t="str">
        <f t="shared" si="554"/>
        <v>0</v>
      </c>
      <c r="EF247" t="str">
        <f t="shared" si="555"/>
        <v>0</v>
      </c>
      <c r="EG247" t="str">
        <f t="shared" si="556"/>
        <v>0</v>
      </c>
      <c r="EH247" t="str">
        <f t="shared" si="557"/>
        <v>0</v>
      </c>
      <c r="EI247" t="str">
        <f t="shared" si="558"/>
        <v>0</v>
      </c>
      <c r="EJ247" t="str">
        <f t="shared" si="559"/>
        <v>0</v>
      </c>
      <c r="EK247" t="str">
        <f t="shared" si="560"/>
        <v>0</v>
      </c>
      <c r="EL247" t="str">
        <f t="shared" si="561"/>
        <v>0</v>
      </c>
      <c r="EM247" t="str">
        <f t="shared" si="562"/>
        <v>0</v>
      </c>
      <c r="EN247" t="str">
        <f t="shared" si="563"/>
        <v>0</v>
      </c>
    </row>
    <row r="248" spans="1:144" ht="39.950000000000003" customHeight="1" x14ac:dyDescent="0.25">
      <c r="A248" t="s">
        <v>381</v>
      </c>
      <c r="C248" t="str">
        <f t="shared" si="564"/>
        <v>0</v>
      </c>
      <c r="D248" t="str">
        <f t="shared" si="426"/>
        <v>0</v>
      </c>
      <c r="E248" t="str">
        <f t="shared" si="427"/>
        <v>0</v>
      </c>
      <c r="F248" t="str">
        <f t="shared" si="428"/>
        <v>0</v>
      </c>
      <c r="G248" t="str">
        <f t="shared" si="429"/>
        <v>0</v>
      </c>
      <c r="H248" t="str">
        <f t="shared" si="430"/>
        <v>0</v>
      </c>
      <c r="I248" t="str">
        <f t="shared" si="431"/>
        <v>0</v>
      </c>
      <c r="J248" t="str">
        <f t="shared" si="432"/>
        <v>0</v>
      </c>
      <c r="K248" t="str">
        <f t="shared" si="433"/>
        <v>0</v>
      </c>
      <c r="L248" t="str">
        <f t="shared" si="434"/>
        <v>0</v>
      </c>
      <c r="M248" t="str">
        <f t="shared" si="435"/>
        <v>0</v>
      </c>
      <c r="N248" t="str">
        <f t="shared" si="436"/>
        <v>0</v>
      </c>
      <c r="O248" t="str">
        <f t="shared" si="437"/>
        <v>0</v>
      </c>
      <c r="P248" t="str">
        <f t="shared" si="438"/>
        <v>0</v>
      </c>
      <c r="Q248" t="str">
        <f t="shared" si="439"/>
        <v>0</v>
      </c>
      <c r="R248" t="str">
        <f t="shared" si="440"/>
        <v>0</v>
      </c>
      <c r="S248" t="str">
        <f t="shared" si="441"/>
        <v>0</v>
      </c>
      <c r="T248" t="str">
        <f t="shared" si="442"/>
        <v>0</v>
      </c>
      <c r="U248" t="str">
        <f t="shared" si="443"/>
        <v>0</v>
      </c>
      <c r="V248" t="str">
        <f t="shared" si="444"/>
        <v>0</v>
      </c>
      <c r="W248" t="str">
        <f t="shared" si="445"/>
        <v>0</v>
      </c>
      <c r="X248" t="str">
        <f t="shared" si="446"/>
        <v>0</v>
      </c>
      <c r="Y248" t="str">
        <f t="shared" si="447"/>
        <v>0</v>
      </c>
      <c r="Z248" t="str">
        <f t="shared" si="448"/>
        <v>0</v>
      </c>
      <c r="AA248" t="str">
        <f t="shared" si="449"/>
        <v>0</v>
      </c>
      <c r="AB248" t="str">
        <f t="shared" si="450"/>
        <v>0</v>
      </c>
      <c r="AC248" t="str">
        <f t="shared" si="451"/>
        <v>0</v>
      </c>
      <c r="AD248" t="str">
        <f t="shared" si="452"/>
        <v>0</v>
      </c>
      <c r="AE248" t="str">
        <f t="shared" si="453"/>
        <v>0</v>
      </c>
      <c r="AF248" t="str">
        <f t="shared" si="454"/>
        <v>0</v>
      </c>
      <c r="AG248" t="str">
        <f t="shared" si="455"/>
        <v>0</v>
      </c>
      <c r="AH248" t="str">
        <f t="shared" si="456"/>
        <v>0</v>
      </c>
      <c r="AI248" t="str">
        <f t="shared" si="457"/>
        <v>0</v>
      </c>
      <c r="AJ248" t="str">
        <f t="shared" si="458"/>
        <v>0</v>
      </c>
      <c r="AK248" t="str">
        <f t="shared" si="459"/>
        <v>0</v>
      </c>
      <c r="AL248" t="str">
        <f t="shared" si="460"/>
        <v>0</v>
      </c>
      <c r="AM248" t="str">
        <f t="shared" si="461"/>
        <v>0</v>
      </c>
      <c r="AN248" t="str">
        <f t="shared" si="462"/>
        <v>0</v>
      </c>
      <c r="AO248" t="str">
        <f t="shared" si="463"/>
        <v>0</v>
      </c>
      <c r="AP248" t="str">
        <f t="shared" si="464"/>
        <v>0</v>
      </c>
      <c r="AQ248" t="str">
        <f t="shared" si="465"/>
        <v>0</v>
      </c>
      <c r="AR248" t="str">
        <f t="shared" si="466"/>
        <v>0</v>
      </c>
      <c r="AS248" t="str">
        <f t="shared" si="467"/>
        <v>0</v>
      </c>
      <c r="AT248" t="str">
        <f t="shared" si="468"/>
        <v>0</v>
      </c>
      <c r="AU248" t="str">
        <f t="shared" si="469"/>
        <v>0</v>
      </c>
      <c r="AV248" t="str">
        <f t="shared" si="470"/>
        <v>0</v>
      </c>
      <c r="AW248" t="str">
        <f t="shared" si="471"/>
        <v>0</v>
      </c>
      <c r="AX248" t="str">
        <f t="shared" si="472"/>
        <v>0</v>
      </c>
      <c r="AY248" t="str">
        <f t="shared" si="473"/>
        <v>0</v>
      </c>
      <c r="AZ248" t="str">
        <f t="shared" si="474"/>
        <v>0</v>
      </c>
      <c r="BA248" t="str">
        <f t="shared" si="475"/>
        <v>0</v>
      </c>
      <c r="BB248" t="str">
        <f t="shared" si="476"/>
        <v>0</v>
      </c>
      <c r="BC248" t="str">
        <f t="shared" si="477"/>
        <v>0</v>
      </c>
      <c r="BD248" t="str">
        <f t="shared" si="478"/>
        <v>0</v>
      </c>
      <c r="BE248" t="str">
        <f t="shared" si="479"/>
        <v>0</v>
      </c>
      <c r="BF248" t="str">
        <f t="shared" si="480"/>
        <v>0</v>
      </c>
      <c r="BG248" t="str">
        <f t="shared" si="481"/>
        <v>0</v>
      </c>
      <c r="BH248" t="str">
        <f t="shared" si="482"/>
        <v>0</v>
      </c>
      <c r="BI248" t="str">
        <f t="shared" si="483"/>
        <v>0</v>
      </c>
      <c r="BJ248" t="str">
        <f t="shared" si="484"/>
        <v>0</v>
      </c>
      <c r="BK248" t="str">
        <f t="shared" si="485"/>
        <v>0</v>
      </c>
      <c r="BL248" t="str">
        <f t="shared" si="486"/>
        <v>0</v>
      </c>
      <c r="BM248" t="str">
        <f t="shared" si="487"/>
        <v>0</v>
      </c>
      <c r="BN248" t="str">
        <f t="shared" si="488"/>
        <v>0</v>
      </c>
      <c r="BO248" t="str">
        <f t="shared" si="489"/>
        <v>0</v>
      </c>
      <c r="BP248" t="str">
        <f t="shared" si="490"/>
        <v>0</v>
      </c>
      <c r="BQ248" t="str">
        <f t="shared" si="491"/>
        <v>0</v>
      </c>
      <c r="BR248" t="str">
        <f t="shared" si="492"/>
        <v>0</v>
      </c>
      <c r="BS248" t="str">
        <f t="shared" si="493"/>
        <v>0</v>
      </c>
      <c r="BT248" t="str">
        <f t="shared" si="494"/>
        <v>0</v>
      </c>
      <c r="BU248" t="str">
        <f t="shared" si="495"/>
        <v>0</v>
      </c>
      <c r="BV248" t="str">
        <f t="shared" si="496"/>
        <v>0</v>
      </c>
      <c r="BW248" t="str">
        <f t="shared" si="497"/>
        <v>0</v>
      </c>
      <c r="BX248" t="str">
        <f t="shared" si="424"/>
        <v>0</v>
      </c>
      <c r="BY248" t="str">
        <f t="shared" si="498"/>
        <v>0</v>
      </c>
      <c r="BZ248" t="str">
        <f t="shared" si="499"/>
        <v>0</v>
      </c>
      <c r="CA248" t="str">
        <f t="shared" si="500"/>
        <v>0</v>
      </c>
      <c r="CB248" t="str">
        <f t="shared" si="501"/>
        <v>0</v>
      </c>
      <c r="CC248" t="str">
        <f t="shared" si="502"/>
        <v>0</v>
      </c>
      <c r="CD248" t="str">
        <f t="shared" si="503"/>
        <v>0</v>
      </c>
      <c r="CE248" t="str">
        <f t="shared" si="504"/>
        <v>0</v>
      </c>
      <c r="CF248" t="str">
        <f t="shared" si="505"/>
        <v>0</v>
      </c>
      <c r="CG248" t="str">
        <f t="shared" si="506"/>
        <v>0</v>
      </c>
      <c r="CH248" t="str">
        <f t="shared" si="507"/>
        <v>0</v>
      </c>
      <c r="CI248" t="str">
        <f t="shared" si="508"/>
        <v>0</v>
      </c>
      <c r="CJ248" t="str">
        <f t="shared" si="509"/>
        <v>0</v>
      </c>
      <c r="CK248" t="str">
        <f t="shared" si="510"/>
        <v>0</v>
      </c>
      <c r="CL248" t="str">
        <f t="shared" si="511"/>
        <v>0</v>
      </c>
      <c r="CM248" t="str">
        <f t="shared" si="512"/>
        <v>0</v>
      </c>
      <c r="CN248" t="str">
        <f t="shared" si="513"/>
        <v>0</v>
      </c>
      <c r="CO248" t="str">
        <f t="shared" si="514"/>
        <v>0</v>
      </c>
      <c r="CP248" t="str">
        <f t="shared" si="515"/>
        <v>0</v>
      </c>
      <c r="CQ248" t="str">
        <f t="shared" si="516"/>
        <v>0</v>
      </c>
      <c r="CR248" t="str">
        <f t="shared" si="517"/>
        <v>0</v>
      </c>
      <c r="CS248" t="str">
        <f t="shared" si="518"/>
        <v>0</v>
      </c>
      <c r="CT248" t="str">
        <f t="shared" si="519"/>
        <v>0</v>
      </c>
      <c r="CU248" t="str">
        <f t="shared" si="520"/>
        <v>0</v>
      </c>
      <c r="CV248" t="str">
        <f t="shared" si="521"/>
        <v>0</v>
      </c>
      <c r="CW248" t="str">
        <f t="shared" si="522"/>
        <v>0</v>
      </c>
      <c r="CX248" t="str">
        <f t="shared" si="523"/>
        <v>0</v>
      </c>
      <c r="CY248" t="str">
        <f t="shared" si="524"/>
        <v>0</v>
      </c>
      <c r="CZ248" t="str">
        <f t="shared" si="525"/>
        <v>0</v>
      </c>
      <c r="DA248" t="str">
        <f t="shared" si="425"/>
        <v>0</v>
      </c>
      <c r="DB248" t="str">
        <f t="shared" si="526"/>
        <v>0</v>
      </c>
      <c r="DC248" t="str">
        <f t="shared" si="527"/>
        <v>0</v>
      </c>
      <c r="DD248" t="str">
        <f t="shared" si="528"/>
        <v>0</v>
      </c>
      <c r="DE248" t="str">
        <f t="shared" si="529"/>
        <v>0</v>
      </c>
      <c r="DF248" t="str">
        <f t="shared" si="530"/>
        <v>0</v>
      </c>
      <c r="DG248" t="str">
        <f t="shared" si="531"/>
        <v>0</v>
      </c>
      <c r="DH248" t="str">
        <f>IF(ISNUMBER(SEARCH("menghindari dorongan fisik,",B248)),"1","0")</f>
        <v>0</v>
      </c>
      <c r="DI248" t="str">
        <f t="shared" si="532"/>
        <v>0</v>
      </c>
      <c r="DJ248" t="str">
        <f t="shared" si="533"/>
        <v>0</v>
      </c>
      <c r="DK248" t="str">
        <f t="shared" si="534"/>
        <v>0</v>
      </c>
      <c r="DL248" t="str">
        <f t="shared" si="535"/>
        <v>0</v>
      </c>
      <c r="DM248" t="str">
        <f t="shared" si="536"/>
        <v>0</v>
      </c>
      <c r="DN248" t="str">
        <f t="shared" si="537"/>
        <v>0</v>
      </c>
      <c r="DO248" t="str">
        <f t="shared" si="538"/>
        <v>0</v>
      </c>
      <c r="DP248" t="str">
        <f t="shared" si="539"/>
        <v>0</v>
      </c>
      <c r="DQ248" t="str">
        <f t="shared" si="540"/>
        <v>0</v>
      </c>
      <c r="DR248" t="str">
        <f t="shared" si="541"/>
        <v>0</v>
      </c>
      <c r="DS248" t="str">
        <f t="shared" si="542"/>
        <v>0</v>
      </c>
      <c r="DT248" t="str">
        <f t="shared" si="543"/>
        <v>0</v>
      </c>
      <c r="DU248" t="str">
        <f t="shared" si="544"/>
        <v>0</v>
      </c>
      <c r="DV248" t="str">
        <f t="shared" si="545"/>
        <v>0</v>
      </c>
      <c r="DW248" t="str">
        <f t="shared" si="546"/>
        <v>0</v>
      </c>
      <c r="DX248" t="str">
        <f t="shared" si="547"/>
        <v>0</v>
      </c>
      <c r="DY248" t="str">
        <f t="shared" si="548"/>
        <v>0</v>
      </c>
      <c r="DZ248" t="str">
        <f t="shared" si="549"/>
        <v>0</v>
      </c>
      <c r="EA248" t="str">
        <f t="shared" si="550"/>
        <v>0</v>
      </c>
      <c r="EB248" t="str">
        <f t="shared" si="551"/>
        <v>0</v>
      </c>
      <c r="EC248" t="str">
        <f t="shared" si="552"/>
        <v>0</v>
      </c>
      <c r="ED248" t="str">
        <f t="shared" si="553"/>
        <v>0</v>
      </c>
      <c r="EE248" t="str">
        <f t="shared" si="554"/>
        <v>0</v>
      </c>
      <c r="EF248" t="str">
        <f t="shared" si="555"/>
        <v>0</v>
      </c>
      <c r="EG248" t="str">
        <f t="shared" si="556"/>
        <v>0</v>
      </c>
      <c r="EH248" t="str">
        <f t="shared" si="557"/>
        <v>0</v>
      </c>
      <c r="EI248" t="str">
        <f t="shared" si="558"/>
        <v>0</v>
      </c>
      <c r="EJ248" t="str">
        <f t="shared" si="559"/>
        <v>0</v>
      </c>
      <c r="EK248" t="str">
        <f t="shared" si="560"/>
        <v>0</v>
      </c>
      <c r="EL248" t="str">
        <f t="shared" si="561"/>
        <v>0</v>
      </c>
      <c r="EM248" t="str">
        <f t="shared" si="562"/>
        <v>0</v>
      </c>
      <c r="EN248" t="str">
        <f t="shared" si="563"/>
        <v>0</v>
      </c>
    </row>
    <row r="249" spans="1:144" ht="39.950000000000003" customHeight="1" x14ac:dyDescent="0.25">
      <c r="A249" t="s">
        <v>382</v>
      </c>
      <c r="C249" t="str">
        <f t="shared" si="564"/>
        <v>0</v>
      </c>
      <c r="D249" t="str">
        <f t="shared" si="426"/>
        <v>0</v>
      </c>
      <c r="E249" t="str">
        <f t="shared" si="427"/>
        <v>0</v>
      </c>
      <c r="F249" t="str">
        <f t="shared" si="428"/>
        <v>0</v>
      </c>
      <c r="G249" t="str">
        <f t="shared" si="429"/>
        <v>0</v>
      </c>
      <c r="H249" t="str">
        <f t="shared" si="430"/>
        <v>0</v>
      </c>
      <c r="I249" t="str">
        <f t="shared" si="431"/>
        <v>0</v>
      </c>
      <c r="J249" t="str">
        <f t="shared" si="432"/>
        <v>0</v>
      </c>
      <c r="K249" t="str">
        <f t="shared" si="433"/>
        <v>0</v>
      </c>
      <c r="L249" t="str">
        <f t="shared" si="434"/>
        <v>0</v>
      </c>
      <c r="M249" t="str">
        <f t="shared" si="435"/>
        <v>0</v>
      </c>
      <c r="N249" t="str">
        <f t="shared" si="436"/>
        <v>0</v>
      </c>
      <c r="O249" t="str">
        <f t="shared" si="437"/>
        <v>0</v>
      </c>
      <c r="P249" t="str">
        <f t="shared" si="438"/>
        <v>0</v>
      </c>
      <c r="Q249" t="str">
        <f t="shared" si="439"/>
        <v>0</v>
      </c>
      <c r="R249" t="str">
        <f t="shared" si="440"/>
        <v>0</v>
      </c>
      <c r="S249" t="str">
        <f t="shared" si="441"/>
        <v>0</v>
      </c>
      <c r="T249" t="str">
        <f t="shared" si="442"/>
        <v>0</v>
      </c>
      <c r="U249" t="str">
        <f t="shared" si="443"/>
        <v>0</v>
      </c>
      <c r="V249" t="str">
        <f t="shared" si="444"/>
        <v>0</v>
      </c>
      <c r="W249" t="str">
        <f t="shared" si="445"/>
        <v>0</v>
      </c>
      <c r="X249" t="str">
        <f t="shared" si="446"/>
        <v>0</v>
      </c>
      <c r="Y249" t="str">
        <f t="shared" si="447"/>
        <v>0</v>
      </c>
      <c r="Z249" t="str">
        <f t="shared" si="448"/>
        <v>0</v>
      </c>
      <c r="AA249" t="str">
        <f t="shared" si="449"/>
        <v>0</v>
      </c>
      <c r="AB249" t="str">
        <f t="shared" si="450"/>
        <v>0</v>
      </c>
      <c r="AC249" t="str">
        <f t="shared" si="451"/>
        <v>0</v>
      </c>
      <c r="AD249" t="str">
        <f t="shared" si="452"/>
        <v>0</v>
      </c>
      <c r="AE249" t="str">
        <f t="shared" si="453"/>
        <v>0</v>
      </c>
      <c r="AF249" t="str">
        <f t="shared" si="454"/>
        <v>0</v>
      </c>
      <c r="AG249" t="str">
        <f t="shared" si="455"/>
        <v>0</v>
      </c>
      <c r="AH249" t="str">
        <f t="shared" si="456"/>
        <v>0</v>
      </c>
      <c r="AI249" t="str">
        <f t="shared" si="457"/>
        <v>0</v>
      </c>
      <c r="AJ249" t="str">
        <f t="shared" si="458"/>
        <v>0</v>
      </c>
      <c r="AK249" t="str">
        <f t="shared" si="459"/>
        <v>0</v>
      </c>
      <c r="AL249" t="str">
        <f t="shared" si="460"/>
        <v>0</v>
      </c>
      <c r="AM249" t="str">
        <f t="shared" si="461"/>
        <v>0</v>
      </c>
      <c r="AN249" t="str">
        <f t="shared" si="462"/>
        <v>0</v>
      </c>
      <c r="AO249" t="str">
        <f t="shared" si="463"/>
        <v>0</v>
      </c>
      <c r="AP249" t="str">
        <f t="shared" si="464"/>
        <v>0</v>
      </c>
      <c r="AQ249" t="str">
        <f t="shared" si="465"/>
        <v>0</v>
      </c>
      <c r="AR249" t="str">
        <f t="shared" si="466"/>
        <v>0</v>
      </c>
      <c r="AS249" t="str">
        <f t="shared" si="467"/>
        <v>0</v>
      </c>
      <c r="AT249" t="str">
        <f t="shared" si="468"/>
        <v>0</v>
      </c>
      <c r="AU249" t="str">
        <f t="shared" si="469"/>
        <v>0</v>
      </c>
      <c r="AV249" t="str">
        <f t="shared" si="470"/>
        <v>0</v>
      </c>
      <c r="AW249" t="str">
        <f t="shared" si="471"/>
        <v>0</v>
      </c>
      <c r="AX249" t="str">
        <f t="shared" si="472"/>
        <v>0</v>
      </c>
      <c r="AY249" t="str">
        <f t="shared" si="473"/>
        <v>0</v>
      </c>
      <c r="AZ249" t="str">
        <f t="shared" si="474"/>
        <v>0</v>
      </c>
      <c r="BA249" t="str">
        <f t="shared" si="475"/>
        <v>0</v>
      </c>
      <c r="BB249" t="str">
        <f t="shared" si="476"/>
        <v>0</v>
      </c>
      <c r="BC249" t="str">
        <f t="shared" si="477"/>
        <v>0</v>
      </c>
      <c r="BD249" t="str">
        <f t="shared" si="478"/>
        <v>0</v>
      </c>
      <c r="BE249" t="str">
        <f t="shared" si="479"/>
        <v>0</v>
      </c>
      <c r="BF249" t="str">
        <f t="shared" si="480"/>
        <v>0</v>
      </c>
      <c r="BG249" t="str">
        <f t="shared" si="481"/>
        <v>0</v>
      </c>
      <c r="BH249" t="str">
        <f t="shared" si="482"/>
        <v>0</v>
      </c>
      <c r="BI249" t="str">
        <f t="shared" si="483"/>
        <v>0</v>
      </c>
      <c r="BJ249" t="str">
        <f t="shared" si="484"/>
        <v>0</v>
      </c>
      <c r="BK249" t="str">
        <f t="shared" si="485"/>
        <v>0</v>
      </c>
      <c r="BL249" t="str">
        <f t="shared" si="486"/>
        <v>0</v>
      </c>
      <c r="BM249" t="str">
        <f t="shared" si="487"/>
        <v>0</v>
      </c>
      <c r="BN249" t="str">
        <f t="shared" si="488"/>
        <v>0</v>
      </c>
      <c r="BO249" t="str">
        <f t="shared" si="489"/>
        <v>0</v>
      </c>
      <c r="BP249" t="str">
        <f t="shared" si="490"/>
        <v>0</v>
      </c>
      <c r="BQ249" t="str">
        <f t="shared" si="491"/>
        <v>0</v>
      </c>
      <c r="BR249" t="str">
        <f t="shared" si="492"/>
        <v>0</v>
      </c>
      <c r="BS249" t="str">
        <f t="shared" si="493"/>
        <v>0</v>
      </c>
      <c r="BT249" t="str">
        <f t="shared" si="494"/>
        <v>0</v>
      </c>
      <c r="BU249" t="str">
        <f t="shared" si="495"/>
        <v>0</v>
      </c>
      <c r="BV249" t="str">
        <f t="shared" si="496"/>
        <v>0</v>
      </c>
      <c r="BW249" t="str">
        <f t="shared" si="497"/>
        <v>0</v>
      </c>
      <c r="BX249" t="str">
        <f t="shared" si="424"/>
        <v>0</v>
      </c>
      <c r="BY249" t="str">
        <f t="shared" si="498"/>
        <v>0</v>
      </c>
      <c r="BZ249" t="str">
        <f t="shared" si="499"/>
        <v>0</v>
      </c>
      <c r="CA249" t="str">
        <f t="shared" si="500"/>
        <v>0</v>
      </c>
      <c r="CB249" t="str">
        <f t="shared" si="501"/>
        <v>0</v>
      </c>
      <c r="CC249" t="str">
        <f t="shared" si="502"/>
        <v>0</v>
      </c>
      <c r="CD249" t="str">
        <f t="shared" si="503"/>
        <v>0</v>
      </c>
      <c r="CE249" t="str">
        <f t="shared" si="504"/>
        <v>0</v>
      </c>
      <c r="CF249" t="str">
        <f t="shared" si="505"/>
        <v>0</v>
      </c>
      <c r="CG249" t="str">
        <f t="shared" si="506"/>
        <v>0</v>
      </c>
      <c r="CH249" t="str">
        <f t="shared" si="507"/>
        <v>0</v>
      </c>
      <c r="CI249" t="str">
        <f t="shared" si="508"/>
        <v>0</v>
      </c>
      <c r="CJ249" t="str">
        <f t="shared" si="509"/>
        <v>0</v>
      </c>
      <c r="CK249" t="str">
        <f t="shared" si="510"/>
        <v>0</v>
      </c>
      <c r="CL249" t="str">
        <f t="shared" si="511"/>
        <v>0</v>
      </c>
      <c r="CM249" t="str">
        <f t="shared" si="512"/>
        <v>0</v>
      </c>
      <c r="CN249" t="str">
        <f t="shared" si="513"/>
        <v>0</v>
      </c>
      <c r="CO249" t="str">
        <f t="shared" si="514"/>
        <v>0</v>
      </c>
      <c r="CP249" t="str">
        <f t="shared" si="515"/>
        <v>0</v>
      </c>
      <c r="CQ249" t="str">
        <f t="shared" si="516"/>
        <v>0</v>
      </c>
      <c r="CR249" t="str">
        <f t="shared" si="517"/>
        <v>0</v>
      </c>
      <c r="CS249" t="str">
        <f t="shared" si="518"/>
        <v>0</v>
      </c>
      <c r="CT249" t="str">
        <f t="shared" si="519"/>
        <v>0</v>
      </c>
      <c r="CU249" t="str">
        <f t="shared" si="520"/>
        <v>0</v>
      </c>
      <c r="CV249" t="str">
        <f t="shared" si="521"/>
        <v>0</v>
      </c>
      <c r="CW249" t="str">
        <f t="shared" si="522"/>
        <v>0</v>
      </c>
      <c r="CX249" t="str">
        <f t="shared" si="523"/>
        <v>0</v>
      </c>
      <c r="CY249" t="str">
        <f t="shared" si="524"/>
        <v>0</v>
      </c>
      <c r="CZ249" t="str">
        <f t="shared" si="525"/>
        <v>0</v>
      </c>
      <c r="DA249" t="str">
        <f t="shared" si="425"/>
        <v>0</v>
      </c>
      <c r="DB249" t="str">
        <f t="shared" si="526"/>
        <v>0</v>
      </c>
      <c r="DC249" t="str">
        <f t="shared" si="527"/>
        <v>0</v>
      </c>
      <c r="DD249" t="str">
        <f t="shared" si="528"/>
        <v>0</v>
      </c>
      <c r="DE249" t="str">
        <f t="shared" si="529"/>
        <v>0</v>
      </c>
      <c r="DF249" t="str">
        <f t="shared" si="530"/>
        <v>0</v>
      </c>
      <c r="DG249" t="str">
        <f t="shared" si="531"/>
        <v>0</v>
      </c>
      <c r="DH249" t="str">
        <f>IF(ISNUMBER(SEARCH("menghindari dorongan fisik,",B249)),"1","0")</f>
        <v>0</v>
      </c>
      <c r="DI249" t="str">
        <f t="shared" si="532"/>
        <v>0</v>
      </c>
      <c r="DJ249" t="str">
        <f t="shared" si="533"/>
        <v>0</v>
      </c>
      <c r="DK249" t="str">
        <f t="shared" si="534"/>
        <v>0</v>
      </c>
      <c r="DL249" t="str">
        <f t="shared" si="535"/>
        <v>0</v>
      </c>
      <c r="DM249" t="str">
        <f t="shared" si="536"/>
        <v>0</v>
      </c>
      <c r="DN249" t="str">
        <f t="shared" si="537"/>
        <v>0</v>
      </c>
      <c r="DO249" t="str">
        <f t="shared" si="538"/>
        <v>0</v>
      </c>
      <c r="DP249" t="str">
        <f t="shared" si="539"/>
        <v>0</v>
      </c>
      <c r="DQ249" t="str">
        <f t="shared" si="540"/>
        <v>0</v>
      </c>
      <c r="DR249" t="str">
        <f t="shared" si="541"/>
        <v>0</v>
      </c>
      <c r="DS249" t="str">
        <f t="shared" si="542"/>
        <v>0</v>
      </c>
      <c r="DT249" t="str">
        <f t="shared" si="543"/>
        <v>0</v>
      </c>
      <c r="DU249" t="str">
        <f t="shared" si="544"/>
        <v>0</v>
      </c>
      <c r="DV249" t="str">
        <f t="shared" si="545"/>
        <v>0</v>
      </c>
      <c r="DW249" t="str">
        <f t="shared" si="546"/>
        <v>0</v>
      </c>
      <c r="DX249" t="str">
        <f t="shared" si="547"/>
        <v>0</v>
      </c>
      <c r="DY249" t="str">
        <f t="shared" si="548"/>
        <v>0</v>
      </c>
      <c r="DZ249" t="str">
        <f t="shared" si="549"/>
        <v>0</v>
      </c>
      <c r="EA249" t="str">
        <f t="shared" si="550"/>
        <v>0</v>
      </c>
      <c r="EB249" t="str">
        <f t="shared" si="551"/>
        <v>0</v>
      </c>
      <c r="EC249" t="str">
        <f t="shared" si="552"/>
        <v>0</v>
      </c>
      <c r="ED249" t="str">
        <f t="shared" si="553"/>
        <v>0</v>
      </c>
      <c r="EE249" t="str">
        <f t="shared" si="554"/>
        <v>0</v>
      </c>
      <c r="EF249" t="str">
        <f t="shared" si="555"/>
        <v>0</v>
      </c>
      <c r="EG249" t="str">
        <f t="shared" si="556"/>
        <v>0</v>
      </c>
      <c r="EH249" t="str">
        <f t="shared" si="557"/>
        <v>0</v>
      </c>
      <c r="EI249" t="str">
        <f t="shared" si="558"/>
        <v>0</v>
      </c>
      <c r="EJ249" t="str">
        <f t="shared" si="559"/>
        <v>0</v>
      </c>
      <c r="EK249" t="str">
        <f t="shared" si="560"/>
        <v>0</v>
      </c>
      <c r="EL249" t="str">
        <f t="shared" si="561"/>
        <v>0</v>
      </c>
      <c r="EM249" t="str">
        <f t="shared" si="562"/>
        <v>0</v>
      </c>
      <c r="EN249" t="str">
        <f t="shared" si="563"/>
        <v>0</v>
      </c>
    </row>
    <row r="250" spans="1:144" ht="39.950000000000003" customHeight="1" x14ac:dyDescent="0.25">
      <c r="A250" t="s">
        <v>383</v>
      </c>
      <c r="C250" t="str">
        <f t="shared" si="564"/>
        <v>0</v>
      </c>
      <c r="D250" t="str">
        <f t="shared" si="426"/>
        <v>0</v>
      </c>
      <c r="E250" t="str">
        <f t="shared" si="427"/>
        <v>0</v>
      </c>
      <c r="F250" t="str">
        <f t="shared" si="428"/>
        <v>0</v>
      </c>
      <c r="G250" t="str">
        <f t="shared" si="429"/>
        <v>0</v>
      </c>
      <c r="H250" t="str">
        <f t="shared" si="430"/>
        <v>0</v>
      </c>
      <c r="I250" t="str">
        <f t="shared" si="431"/>
        <v>0</v>
      </c>
      <c r="J250" t="str">
        <f t="shared" si="432"/>
        <v>0</v>
      </c>
      <c r="K250" t="str">
        <f t="shared" si="433"/>
        <v>0</v>
      </c>
      <c r="L250" t="str">
        <f t="shared" si="434"/>
        <v>0</v>
      </c>
      <c r="M250" t="str">
        <f t="shared" si="435"/>
        <v>0</v>
      </c>
      <c r="N250" t="str">
        <f t="shared" si="436"/>
        <v>0</v>
      </c>
      <c r="O250" t="str">
        <f t="shared" si="437"/>
        <v>0</v>
      </c>
      <c r="P250" t="str">
        <f t="shared" si="438"/>
        <v>0</v>
      </c>
      <c r="Q250" t="str">
        <f t="shared" si="439"/>
        <v>0</v>
      </c>
      <c r="R250" t="str">
        <f t="shared" si="440"/>
        <v>0</v>
      </c>
      <c r="S250" t="str">
        <f t="shared" si="441"/>
        <v>0</v>
      </c>
      <c r="T250" t="str">
        <f t="shared" si="442"/>
        <v>0</v>
      </c>
      <c r="U250" t="str">
        <f t="shared" si="443"/>
        <v>0</v>
      </c>
      <c r="V250" t="str">
        <f t="shared" si="444"/>
        <v>0</v>
      </c>
      <c r="W250" t="str">
        <f t="shared" si="445"/>
        <v>0</v>
      </c>
      <c r="X250" t="str">
        <f t="shared" si="446"/>
        <v>0</v>
      </c>
      <c r="Y250" t="str">
        <f t="shared" si="447"/>
        <v>0</v>
      </c>
      <c r="Z250" t="str">
        <f t="shared" si="448"/>
        <v>0</v>
      </c>
      <c r="AA250" t="str">
        <f t="shared" si="449"/>
        <v>0</v>
      </c>
      <c r="AB250" t="str">
        <f t="shared" si="450"/>
        <v>0</v>
      </c>
      <c r="AC250" t="str">
        <f t="shared" si="451"/>
        <v>0</v>
      </c>
      <c r="AD250" t="str">
        <f t="shared" si="452"/>
        <v>0</v>
      </c>
      <c r="AE250" t="str">
        <f t="shared" si="453"/>
        <v>0</v>
      </c>
      <c r="AF250" t="str">
        <f t="shared" si="454"/>
        <v>0</v>
      </c>
      <c r="AG250" t="str">
        <f t="shared" si="455"/>
        <v>0</v>
      </c>
      <c r="AH250" t="str">
        <f t="shared" si="456"/>
        <v>0</v>
      </c>
      <c r="AI250" t="str">
        <f t="shared" si="457"/>
        <v>0</v>
      </c>
      <c r="AJ250" t="str">
        <f t="shared" si="458"/>
        <v>0</v>
      </c>
      <c r="AK250" t="str">
        <f t="shared" si="459"/>
        <v>0</v>
      </c>
      <c r="AL250" t="str">
        <f t="shared" si="460"/>
        <v>0</v>
      </c>
      <c r="AM250" t="str">
        <f t="shared" si="461"/>
        <v>0</v>
      </c>
      <c r="AN250" t="str">
        <f t="shared" si="462"/>
        <v>0</v>
      </c>
      <c r="AO250" t="str">
        <f t="shared" si="463"/>
        <v>0</v>
      </c>
      <c r="AP250" t="str">
        <f t="shared" si="464"/>
        <v>0</v>
      </c>
      <c r="AQ250" t="str">
        <f t="shared" si="465"/>
        <v>0</v>
      </c>
      <c r="AR250" t="str">
        <f t="shared" si="466"/>
        <v>0</v>
      </c>
      <c r="AS250" t="str">
        <f t="shared" si="467"/>
        <v>0</v>
      </c>
      <c r="AT250" t="str">
        <f t="shared" si="468"/>
        <v>0</v>
      </c>
      <c r="AU250" t="str">
        <f t="shared" si="469"/>
        <v>0</v>
      </c>
      <c r="AV250" t="str">
        <f t="shared" si="470"/>
        <v>0</v>
      </c>
      <c r="AW250" t="str">
        <f t="shared" si="471"/>
        <v>0</v>
      </c>
      <c r="AX250" t="str">
        <f t="shared" si="472"/>
        <v>0</v>
      </c>
      <c r="AY250" t="str">
        <f t="shared" si="473"/>
        <v>0</v>
      </c>
      <c r="AZ250" t="str">
        <f t="shared" si="474"/>
        <v>0</v>
      </c>
      <c r="BA250" t="str">
        <f t="shared" si="475"/>
        <v>0</v>
      </c>
      <c r="BB250" t="str">
        <f t="shared" si="476"/>
        <v>0</v>
      </c>
      <c r="BC250" t="str">
        <f t="shared" si="477"/>
        <v>0</v>
      </c>
      <c r="BD250" t="str">
        <f t="shared" si="478"/>
        <v>0</v>
      </c>
      <c r="BE250" t="str">
        <f t="shared" si="479"/>
        <v>0</v>
      </c>
      <c r="BF250" t="str">
        <f t="shared" si="480"/>
        <v>0</v>
      </c>
      <c r="BG250" t="str">
        <f t="shared" si="481"/>
        <v>0</v>
      </c>
      <c r="BH250" t="str">
        <f t="shared" si="482"/>
        <v>0</v>
      </c>
      <c r="BI250" t="str">
        <f t="shared" si="483"/>
        <v>0</v>
      </c>
      <c r="BJ250" t="str">
        <f t="shared" si="484"/>
        <v>0</v>
      </c>
      <c r="BK250" t="str">
        <f t="shared" si="485"/>
        <v>0</v>
      </c>
      <c r="BL250" t="str">
        <f t="shared" si="486"/>
        <v>0</v>
      </c>
      <c r="BM250" t="str">
        <f t="shared" si="487"/>
        <v>0</v>
      </c>
      <c r="BN250" t="str">
        <f t="shared" si="488"/>
        <v>0</v>
      </c>
      <c r="BO250" t="str">
        <f t="shared" si="489"/>
        <v>0</v>
      </c>
      <c r="BP250" t="str">
        <f t="shared" si="490"/>
        <v>0</v>
      </c>
      <c r="BQ250" t="str">
        <f t="shared" si="491"/>
        <v>0</v>
      </c>
      <c r="BR250" t="str">
        <f t="shared" si="492"/>
        <v>0</v>
      </c>
      <c r="BS250" t="str">
        <f t="shared" si="493"/>
        <v>0</v>
      </c>
      <c r="BT250" t="str">
        <f t="shared" si="494"/>
        <v>0</v>
      </c>
      <c r="BU250" t="str">
        <f t="shared" si="495"/>
        <v>0</v>
      </c>
      <c r="BV250" t="str">
        <f t="shared" si="496"/>
        <v>0</v>
      </c>
      <c r="BW250" t="str">
        <f t="shared" si="497"/>
        <v>0</v>
      </c>
      <c r="BX250" t="str">
        <f t="shared" si="424"/>
        <v>0</v>
      </c>
      <c r="BY250" t="str">
        <f t="shared" si="498"/>
        <v>0</v>
      </c>
      <c r="BZ250" t="str">
        <f t="shared" si="499"/>
        <v>0</v>
      </c>
      <c r="CA250" t="str">
        <f t="shared" si="500"/>
        <v>0</v>
      </c>
      <c r="CB250" t="str">
        <f t="shared" si="501"/>
        <v>0</v>
      </c>
      <c r="CC250" t="str">
        <f t="shared" si="502"/>
        <v>0</v>
      </c>
      <c r="CD250" t="str">
        <f t="shared" si="503"/>
        <v>0</v>
      </c>
      <c r="CE250" t="str">
        <f t="shared" si="504"/>
        <v>0</v>
      </c>
      <c r="CF250" t="str">
        <f t="shared" si="505"/>
        <v>0</v>
      </c>
      <c r="CG250" t="str">
        <f t="shared" si="506"/>
        <v>0</v>
      </c>
      <c r="CH250" t="str">
        <f t="shared" si="507"/>
        <v>0</v>
      </c>
      <c r="CI250" t="str">
        <f t="shared" si="508"/>
        <v>0</v>
      </c>
      <c r="CJ250" t="str">
        <f t="shared" si="509"/>
        <v>0</v>
      </c>
      <c r="CK250" t="str">
        <f t="shared" si="510"/>
        <v>0</v>
      </c>
      <c r="CL250" t="str">
        <f t="shared" si="511"/>
        <v>0</v>
      </c>
      <c r="CM250" t="str">
        <f t="shared" si="512"/>
        <v>0</v>
      </c>
      <c r="CN250" t="str">
        <f t="shared" si="513"/>
        <v>0</v>
      </c>
      <c r="CO250" t="str">
        <f t="shared" si="514"/>
        <v>0</v>
      </c>
      <c r="CP250" t="str">
        <f t="shared" si="515"/>
        <v>0</v>
      </c>
      <c r="CQ250" t="str">
        <f t="shared" si="516"/>
        <v>0</v>
      </c>
      <c r="CR250" t="str">
        <f t="shared" si="517"/>
        <v>0</v>
      </c>
      <c r="CS250" t="str">
        <f t="shared" si="518"/>
        <v>0</v>
      </c>
      <c r="CT250" t="str">
        <f t="shared" si="519"/>
        <v>0</v>
      </c>
      <c r="CU250" t="str">
        <f t="shared" si="520"/>
        <v>0</v>
      </c>
      <c r="CV250" t="str">
        <f t="shared" si="521"/>
        <v>0</v>
      </c>
      <c r="CW250" t="str">
        <f t="shared" si="522"/>
        <v>0</v>
      </c>
      <c r="CX250" t="str">
        <f t="shared" si="523"/>
        <v>0</v>
      </c>
      <c r="CY250" t="str">
        <f t="shared" si="524"/>
        <v>0</v>
      </c>
      <c r="CZ250" t="str">
        <f t="shared" si="525"/>
        <v>0</v>
      </c>
      <c r="DA250" t="str">
        <f t="shared" si="425"/>
        <v>0</v>
      </c>
      <c r="DB250" t="str">
        <f t="shared" si="526"/>
        <v>0</v>
      </c>
      <c r="DC250" t="str">
        <f t="shared" si="527"/>
        <v>0</v>
      </c>
      <c r="DD250" t="str">
        <f t="shared" si="528"/>
        <v>0</v>
      </c>
      <c r="DE250" t="str">
        <f t="shared" si="529"/>
        <v>0</v>
      </c>
      <c r="DF250" t="str">
        <f t="shared" si="530"/>
        <v>0</v>
      </c>
      <c r="DG250" t="str">
        <f t="shared" si="531"/>
        <v>0</v>
      </c>
      <c r="DH250" t="str">
        <f>IF(ISNUMBER(SEARCH("menghindari dorongan fisik,",B250)),"1","0")</f>
        <v>0</v>
      </c>
      <c r="DI250" t="str">
        <f t="shared" si="532"/>
        <v>0</v>
      </c>
      <c r="DJ250" t="str">
        <f t="shared" si="533"/>
        <v>0</v>
      </c>
      <c r="DK250" t="str">
        <f t="shared" si="534"/>
        <v>0</v>
      </c>
      <c r="DL250" t="str">
        <f t="shared" si="535"/>
        <v>0</v>
      </c>
      <c r="DM250" t="str">
        <f t="shared" si="536"/>
        <v>0</v>
      </c>
      <c r="DN250" t="str">
        <f t="shared" si="537"/>
        <v>0</v>
      </c>
      <c r="DO250" t="str">
        <f t="shared" si="538"/>
        <v>0</v>
      </c>
      <c r="DP250" t="str">
        <f t="shared" si="539"/>
        <v>0</v>
      </c>
      <c r="DQ250" t="str">
        <f t="shared" si="540"/>
        <v>0</v>
      </c>
      <c r="DR250" t="str">
        <f t="shared" si="541"/>
        <v>0</v>
      </c>
      <c r="DS250" t="str">
        <f t="shared" si="542"/>
        <v>0</v>
      </c>
      <c r="DT250" t="str">
        <f t="shared" si="543"/>
        <v>0</v>
      </c>
      <c r="DU250" t="str">
        <f t="shared" si="544"/>
        <v>0</v>
      </c>
      <c r="DV250" t="str">
        <f t="shared" si="545"/>
        <v>0</v>
      </c>
      <c r="DW250" t="str">
        <f t="shared" si="546"/>
        <v>0</v>
      </c>
      <c r="DX250" t="str">
        <f t="shared" si="547"/>
        <v>0</v>
      </c>
      <c r="DY250" t="str">
        <f t="shared" si="548"/>
        <v>0</v>
      </c>
      <c r="DZ250" t="str">
        <f t="shared" si="549"/>
        <v>0</v>
      </c>
      <c r="EA250" t="str">
        <f t="shared" si="550"/>
        <v>0</v>
      </c>
      <c r="EB250" t="str">
        <f t="shared" si="551"/>
        <v>0</v>
      </c>
      <c r="EC250" t="str">
        <f t="shared" si="552"/>
        <v>0</v>
      </c>
      <c r="ED250" t="str">
        <f t="shared" si="553"/>
        <v>0</v>
      </c>
      <c r="EE250" t="str">
        <f t="shared" si="554"/>
        <v>0</v>
      </c>
      <c r="EF250" t="str">
        <f t="shared" si="555"/>
        <v>0</v>
      </c>
      <c r="EG250" t="str">
        <f t="shared" si="556"/>
        <v>0</v>
      </c>
      <c r="EH250" t="str">
        <f t="shared" si="557"/>
        <v>0</v>
      </c>
      <c r="EI250" t="str">
        <f t="shared" si="558"/>
        <v>0</v>
      </c>
      <c r="EJ250" t="str">
        <f t="shared" si="559"/>
        <v>0</v>
      </c>
      <c r="EK250" t="str">
        <f t="shared" si="560"/>
        <v>0</v>
      </c>
      <c r="EL250" t="str">
        <f t="shared" si="561"/>
        <v>0</v>
      </c>
      <c r="EM250" t="str">
        <f t="shared" si="562"/>
        <v>0</v>
      </c>
      <c r="EN250" t="str">
        <f t="shared" si="563"/>
        <v>0</v>
      </c>
    </row>
    <row r="251" spans="1:144" ht="39.950000000000003" customHeight="1" x14ac:dyDescent="0.25">
      <c r="A251" t="s">
        <v>384</v>
      </c>
      <c r="C251" t="str">
        <f t="shared" si="564"/>
        <v>0</v>
      </c>
      <c r="D251" t="str">
        <f t="shared" si="426"/>
        <v>0</v>
      </c>
      <c r="E251" t="str">
        <f t="shared" si="427"/>
        <v>0</v>
      </c>
      <c r="F251" t="str">
        <f t="shared" si="428"/>
        <v>0</v>
      </c>
      <c r="G251" t="str">
        <f t="shared" si="429"/>
        <v>0</v>
      </c>
      <c r="H251" t="str">
        <f t="shared" si="430"/>
        <v>0</v>
      </c>
      <c r="I251" t="str">
        <f t="shared" si="431"/>
        <v>0</v>
      </c>
      <c r="J251" t="str">
        <f t="shared" si="432"/>
        <v>0</v>
      </c>
      <c r="K251" t="str">
        <f t="shared" si="433"/>
        <v>0</v>
      </c>
      <c r="L251" t="str">
        <f t="shared" si="434"/>
        <v>0</v>
      </c>
      <c r="M251" t="str">
        <f t="shared" si="435"/>
        <v>0</v>
      </c>
      <c r="N251" t="str">
        <f t="shared" si="436"/>
        <v>0</v>
      </c>
      <c r="O251" t="str">
        <f t="shared" si="437"/>
        <v>0</v>
      </c>
      <c r="P251" t="str">
        <f t="shared" si="438"/>
        <v>0</v>
      </c>
      <c r="Q251" t="str">
        <f t="shared" si="439"/>
        <v>0</v>
      </c>
      <c r="R251" t="str">
        <f t="shared" si="440"/>
        <v>0</v>
      </c>
      <c r="S251" t="str">
        <f t="shared" si="441"/>
        <v>0</v>
      </c>
      <c r="T251" t="str">
        <f t="shared" si="442"/>
        <v>0</v>
      </c>
      <c r="U251" t="str">
        <f t="shared" si="443"/>
        <v>0</v>
      </c>
      <c r="V251" t="str">
        <f t="shared" si="444"/>
        <v>0</v>
      </c>
      <c r="W251" t="str">
        <f t="shared" si="445"/>
        <v>0</v>
      </c>
      <c r="X251" t="str">
        <f t="shared" si="446"/>
        <v>0</v>
      </c>
      <c r="Y251" t="str">
        <f t="shared" si="447"/>
        <v>0</v>
      </c>
      <c r="Z251" t="str">
        <f t="shared" si="448"/>
        <v>0</v>
      </c>
      <c r="AA251" t="str">
        <f t="shared" si="449"/>
        <v>0</v>
      </c>
      <c r="AB251" t="str">
        <f t="shared" si="450"/>
        <v>0</v>
      </c>
      <c r="AC251" t="str">
        <f t="shared" si="451"/>
        <v>0</v>
      </c>
      <c r="AD251" t="str">
        <f t="shared" si="452"/>
        <v>0</v>
      </c>
      <c r="AE251" t="str">
        <f t="shared" si="453"/>
        <v>0</v>
      </c>
      <c r="AF251" t="str">
        <f t="shared" si="454"/>
        <v>0</v>
      </c>
      <c r="AG251" t="str">
        <f t="shared" si="455"/>
        <v>0</v>
      </c>
      <c r="AH251" t="str">
        <f t="shared" si="456"/>
        <v>0</v>
      </c>
      <c r="AI251" t="str">
        <f t="shared" si="457"/>
        <v>0</v>
      </c>
      <c r="AJ251" t="str">
        <f t="shared" si="458"/>
        <v>0</v>
      </c>
      <c r="AK251" t="str">
        <f t="shared" si="459"/>
        <v>0</v>
      </c>
      <c r="AL251" t="str">
        <f t="shared" si="460"/>
        <v>0</v>
      </c>
      <c r="AM251" t="str">
        <f t="shared" si="461"/>
        <v>0</v>
      </c>
      <c r="AN251" t="str">
        <f t="shared" si="462"/>
        <v>0</v>
      </c>
      <c r="AO251" t="str">
        <f t="shared" si="463"/>
        <v>0</v>
      </c>
      <c r="AP251" t="str">
        <f t="shared" si="464"/>
        <v>0</v>
      </c>
      <c r="AQ251" t="str">
        <f t="shared" si="465"/>
        <v>0</v>
      </c>
      <c r="AR251" t="str">
        <f t="shared" si="466"/>
        <v>0</v>
      </c>
      <c r="AS251" t="str">
        <f t="shared" si="467"/>
        <v>0</v>
      </c>
      <c r="AT251" t="str">
        <f t="shared" si="468"/>
        <v>0</v>
      </c>
      <c r="AU251" t="str">
        <f t="shared" si="469"/>
        <v>0</v>
      </c>
      <c r="AV251" t="str">
        <f t="shared" si="470"/>
        <v>0</v>
      </c>
      <c r="AW251" t="str">
        <f t="shared" si="471"/>
        <v>0</v>
      </c>
      <c r="AX251" t="str">
        <f t="shared" si="472"/>
        <v>0</v>
      </c>
      <c r="AY251" t="str">
        <f t="shared" si="473"/>
        <v>0</v>
      </c>
      <c r="AZ251" t="str">
        <f t="shared" si="474"/>
        <v>0</v>
      </c>
      <c r="BA251" t="str">
        <f t="shared" si="475"/>
        <v>0</v>
      </c>
      <c r="BB251" t="str">
        <f t="shared" si="476"/>
        <v>0</v>
      </c>
      <c r="BC251" t="str">
        <f t="shared" si="477"/>
        <v>0</v>
      </c>
      <c r="BD251" t="str">
        <f t="shared" si="478"/>
        <v>0</v>
      </c>
      <c r="BE251" t="str">
        <f t="shared" si="479"/>
        <v>0</v>
      </c>
      <c r="BF251" t="str">
        <f t="shared" si="480"/>
        <v>0</v>
      </c>
      <c r="BG251" t="str">
        <f t="shared" si="481"/>
        <v>0</v>
      </c>
      <c r="BH251" t="str">
        <f t="shared" si="482"/>
        <v>0</v>
      </c>
      <c r="BI251" t="str">
        <f t="shared" si="483"/>
        <v>0</v>
      </c>
      <c r="BJ251" t="str">
        <f t="shared" si="484"/>
        <v>0</v>
      </c>
      <c r="BK251" t="str">
        <f t="shared" si="485"/>
        <v>0</v>
      </c>
      <c r="BL251" t="str">
        <f t="shared" si="486"/>
        <v>0</v>
      </c>
      <c r="BM251" t="str">
        <f t="shared" si="487"/>
        <v>0</v>
      </c>
      <c r="BN251" t="str">
        <f t="shared" si="488"/>
        <v>0</v>
      </c>
      <c r="BO251" t="str">
        <f t="shared" si="489"/>
        <v>0</v>
      </c>
      <c r="BP251" t="str">
        <f t="shared" si="490"/>
        <v>0</v>
      </c>
      <c r="BQ251" t="str">
        <f t="shared" si="491"/>
        <v>0</v>
      </c>
      <c r="BR251" t="str">
        <f t="shared" si="492"/>
        <v>0</v>
      </c>
      <c r="BS251" t="str">
        <f t="shared" si="493"/>
        <v>0</v>
      </c>
      <c r="BT251" t="str">
        <f t="shared" si="494"/>
        <v>0</v>
      </c>
      <c r="BU251" t="str">
        <f t="shared" si="495"/>
        <v>0</v>
      </c>
      <c r="BV251" t="str">
        <f t="shared" si="496"/>
        <v>0</v>
      </c>
      <c r="BW251" t="str">
        <f t="shared" si="497"/>
        <v>0</v>
      </c>
      <c r="BX251" t="str">
        <f t="shared" si="424"/>
        <v>0</v>
      </c>
      <c r="BY251" t="str">
        <f t="shared" si="498"/>
        <v>0</v>
      </c>
      <c r="BZ251" t="str">
        <f t="shared" si="499"/>
        <v>0</v>
      </c>
      <c r="CA251" t="str">
        <f t="shared" si="500"/>
        <v>0</v>
      </c>
      <c r="CB251" t="str">
        <f t="shared" si="501"/>
        <v>0</v>
      </c>
      <c r="CC251" t="str">
        <f t="shared" si="502"/>
        <v>0</v>
      </c>
      <c r="CD251" t="str">
        <f t="shared" si="503"/>
        <v>0</v>
      </c>
      <c r="CE251" t="str">
        <f t="shared" si="504"/>
        <v>0</v>
      </c>
      <c r="CF251" t="str">
        <f t="shared" si="505"/>
        <v>0</v>
      </c>
      <c r="CG251" t="str">
        <f t="shared" si="506"/>
        <v>0</v>
      </c>
      <c r="CH251" t="str">
        <f t="shared" si="507"/>
        <v>0</v>
      </c>
      <c r="CI251" t="str">
        <f t="shared" si="508"/>
        <v>0</v>
      </c>
      <c r="CJ251" t="str">
        <f t="shared" si="509"/>
        <v>0</v>
      </c>
      <c r="CK251" t="str">
        <f t="shared" si="510"/>
        <v>0</v>
      </c>
      <c r="CL251" t="str">
        <f t="shared" si="511"/>
        <v>0</v>
      </c>
      <c r="CM251" t="str">
        <f t="shared" si="512"/>
        <v>0</v>
      </c>
      <c r="CN251" t="str">
        <f t="shared" si="513"/>
        <v>0</v>
      </c>
      <c r="CO251" t="str">
        <f t="shared" si="514"/>
        <v>0</v>
      </c>
      <c r="CP251" t="str">
        <f t="shared" si="515"/>
        <v>0</v>
      </c>
      <c r="CQ251" t="str">
        <f t="shared" si="516"/>
        <v>0</v>
      </c>
      <c r="CR251" t="str">
        <f t="shared" si="517"/>
        <v>0</v>
      </c>
      <c r="CS251" t="str">
        <f t="shared" si="518"/>
        <v>0</v>
      </c>
      <c r="CT251" t="str">
        <f t="shared" si="519"/>
        <v>0</v>
      </c>
      <c r="CU251" t="str">
        <f t="shared" si="520"/>
        <v>0</v>
      </c>
      <c r="CV251" t="str">
        <f t="shared" si="521"/>
        <v>0</v>
      </c>
      <c r="CW251" t="str">
        <f t="shared" si="522"/>
        <v>0</v>
      </c>
      <c r="CX251" t="str">
        <f t="shared" si="523"/>
        <v>0</v>
      </c>
      <c r="CY251" t="str">
        <f t="shared" si="524"/>
        <v>0</v>
      </c>
      <c r="CZ251" t="str">
        <f t="shared" si="525"/>
        <v>0</v>
      </c>
      <c r="DA251" t="str">
        <f t="shared" si="425"/>
        <v>0</v>
      </c>
      <c r="DB251" t="str">
        <f t="shared" si="526"/>
        <v>0</v>
      </c>
      <c r="DC251" t="str">
        <f t="shared" si="527"/>
        <v>0</v>
      </c>
      <c r="DD251" t="str">
        <f t="shared" si="528"/>
        <v>0</v>
      </c>
      <c r="DE251" t="str">
        <f t="shared" si="529"/>
        <v>0</v>
      </c>
      <c r="DF251" t="str">
        <f t="shared" si="530"/>
        <v>0</v>
      </c>
      <c r="DG251" t="str">
        <f t="shared" si="531"/>
        <v>0</v>
      </c>
      <c r="DH251" t="str">
        <f>IF(ISNUMBER(SEARCH("menghindari dorongan fisik,",B251)),"1","0")</f>
        <v>0</v>
      </c>
      <c r="DI251" t="str">
        <f t="shared" si="532"/>
        <v>0</v>
      </c>
      <c r="DJ251" t="str">
        <f t="shared" si="533"/>
        <v>0</v>
      </c>
      <c r="DK251" t="str">
        <f t="shared" si="534"/>
        <v>0</v>
      </c>
      <c r="DL251" t="str">
        <f t="shared" si="535"/>
        <v>0</v>
      </c>
      <c r="DM251" t="str">
        <f t="shared" si="536"/>
        <v>0</v>
      </c>
      <c r="DN251" t="str">
        <f t="shared" si="537"/>
        <v>0</v>
      </c>
      <c r="DO251" t="str">
        <f t="shared" si="538"/>
        <v>0</v>
      </c>
      <c r="DP251" t="str">
        <f t="shared" si="539"/>
        <v>0</v>
      </c>
      <c r="DQ251" t="str">
        <f t="shared" si="540"/>
        <v>0</v>
      </c>
      <c r="DR251" t="str">
        <f t="shared" si="541"/>
        <v>0</v>
      </c>
      <c r="DS251" t="str">
        <f t="shared" si="542"/>
        <v>0</v>
      </c>
      <c r="DT251" t="str">
        <f t="shared" si="543"/>
        <v>0</v>
      </c>
      <c r="DU251" t="str">
        <f t="shared" si="544"/>
        <v>0</v>
      </c>
      <c r="DV251" t="str">
        <f t="shared" si="545"/>
        <v>0</v>
      </c>
      <c r="DW251" t="str">
        <f t="shared" si="546"/>
        <v>0</v>
      </c>
      <c r="DX251" t="str">
        <f t="shared" si="547"/>
        <v>0</v>
      </c>
      <c r="DY251" t="str">
        <f t="shared" si="548"/>
        <v>0</v>
      </c>
      <c r="DZ251" t="str">
        <f t="shared" si="549"/>
        <v>0</v>
      </c>
      <c r="EA251" t="str">
        <f t="shared" si="550"/>
        <v>0</v>
      </c>
      <c r="EB251" t="str">
        <f t="shared" si="551"/>
        <v>0</v>
      </c>
      <c r="EC251" t="str">
        <f t="shared" si="552"/>
        <v>0</v>
      </c>
      <c r="ED251" t="str">
        <f t="shared" si="553"/>
        <v>0</v>
      </c>
      <c r="EE251" t="str">
        <f t="shared" si="554"/>
        <v>0</v>
      </c>
      <c r="EF251" t="str">
        <f t="shared" si="555"/>
        <v>0</v>
      </c>
      <c r="EG251" t="str">
        <f t="shared" si="556"/>
        <v>0</v>
      </c>
      <c r="EH251" t="str">
        <f t="shared" si="557"/>
        <v>0</v>
      </c>
      <c r="EI251" t="str">
        <f t="shared" si="558"/>
        <v>0</v>
      </c>
      <c r="EJ251" t="str">
        <f t="shared" si="559"/>
        <v>0</v>
      </c>
      <c r="EK251" t="str">
        <f t="shared" si="560"/>
        <v>0</v>
      </c>
      <c r="EL251" t="str">
        <f t="shared" si="561"/>
        <v>0</v>
      </c>
      <c r="EM251" t="str">
        <f t="shared" si="562"/>
        <v>0</v>
      </c>
      <c r="EN251" t="str">
        <f t="shared" si="563"/>
        <v>0</v>
      </c>
    </row>
    <row r="252" spans="1:144" ht="39.950000000000003" customHeight="1" x14ac:dyDescent="0.25">
      <c r="A252" t="s">
        <v>385</v>
      </c>
      <c r="C252" t="str">
        <f t="shared" si="564"/>
        <v>0</v>
      </c>
      <c r="D252" t="str">
        <f t="shared" si="426"/>
        <v>0</v>
      </c>
      <c r="E252" t="str">
        <f t="shared" si="427"/>
        <v>0</v>
      </c>
      <c r="F252" t="str">
        <f t="shared" si="428"/>
        <v>0</v>
      </c>
      <c r="G252" t="str">
        <f t="shared" si="429"/>
        <v>0</v>
      </c>
      <c r="H252" t="str">
        <f t="shared" si="430"/>
        <v>0</v>
      </c>
      <c r="I252" t="str">
        <f t="shared" si="431"/>
        <v>0</v>
      </c>
      <c r="J252" t="str">
        <f t="shared" si="432"/>
        <v>0</v>
      </c>
      <c r="K252" t="str">
        <f t="shared" si="433"/>
        <v>0</v>
      </c>
      <c r="L252" t="str">
        <f t="shared" si="434"/>
        <v>0</v>
      </c>
      <c r="M252" t="str">
        <f t="shared" si="435"/>
        <v>0</v>
      </c>
      <c r="N252" t="str">
        <f t="shared" si="436"/>
        <v>0</v>
      </c>
      <c r="O252" t="str">
        <f t="shared" si="437"/>
        <v>0</v>
      </c>
      <c r="P252" t="str">
        <f t="shared" si="438"/>
        <v>0</v>
      </c>
      <c r="Q252" t="str">
        <f t="shared" si="439"/>
        <v>0</v>
      </c>
      <c r="R252" t="str">
        <f t="shared" si="440"/>
        <v>0</v>
      </c>
      <c r="S252" t="str">
        <f t="shared" si="441"/>
        <v>0</v>
      </c>
      <c r="T252" t="str">
        <f t="shared" si="442"/>
        <v>0</v>
      </c>
      <c r="U252" t="str">
        <f t="shared" si="443"/>
        <v>0</v>
      </c>
      <c r="V252" t="str">
        <f t="shared" si="444"/>
        <v>0</v>
      </c>
      <c r="W252" t="str">
        <f t="shared" si="445"/>
        <v>0</v>
      </c>
      <c r="X252" t="str">
        <f t="shared" si="446"/>
        <v>0</v>
      </c>
      <c r="Y252" t="str">
        <f t="shared" si="447"/>
        <v>0</v>
      </c>
      <c r="Z252" t="str">
        <f t="shared" si="448"/>
        <v>0</v>
      </c>
      <c r="AA252" t="str">
        <f t="shared" si="449"/>
        <v>0</v>
      </c>
      <c r="AB252" t="str">
        <f t="shared" si="450"/>
        <v>0</v>
      </c>
      <c r="AC252" t="str">
        <f t="shared" si="451"/>
        <v>0</v>
      </c>
      <c r="AD252" t="str">
        <f t="shared" si="452"/>
        <v>0</v>
      </c>
      <c r="AE252" t="str">
        <f t="shared" si="453"/>
        <v>0</v>
      </c>
      <c r="AF252" t="str">
        <f t="shared" si="454"/>
        <v>0</v>
      </c>
      <c r="AG252" t="str">
        <f t="shared" si="455"/>
        <v>0</v>
      </c>
      <c r="AH252" t="str">
        <f t="shared" si="456"/>
        <v>0</v>
      </c>
      <c r="AI252" t="str">
        <f t="shared" si="457"/>
        <v>0</v>
      </c>
      <c r="AJ252" t="str">
        <f t="shared" si="458"/>
        <v>0</v>
      </c>
      <c r="AK252" t="str">
        <f t="shared" si="459"/>
        <v>0</v>
      </c>
      <c r="AL252" t="str">
        <f t="shared" si="460"/>
        <v>0</v>
      </c>
      <c r="AM252" t="str">
        <f t="shared" si="461"/>
        <v>0</v>
      </c>
      <c r="AN252" t="str">
        <f t="shared" si="462"/>
        <v>0</v>
      </c>
      <c r="AO252" t="str">
        <f t="shared" si="463"/>
        <v>0</v>
      </c>
      <c r="AP252" t="str">
        <f t="shared" si="464"/>
        <v>0</v>
      </c>
      <c r="AQ252" t="str">
        <f t="shared" si="465"/>
        <v>0</v>
      </c>
      <c r="AR252" t="str">
        <f t="shared" si="466"/>
        <v>0</v>
      </c>
      <c r="AS252" t="str">
        <f t="shared" si="467"/>
        <v>0</v>
      </c>
      <c r="AT252" t="str">
        <f t="shared" si="468"/>
        <v>0</v>
      </c>
      <c r="AU252" t="str">
        <f t="shared" si="469"/>
        <v>0</v>
      </c>
      <c r="AV252" t="str">
        <f t="shared" si="470"/>
        <v>0</v>
      </c>
      <c r="AW252" t="str">
        <f t="shared" si="471"/>
        <v>0</v>
      </c>
      <c r="AX252" t="str">
        <f t="shared" si="472"/>
        <v>0</v>
      </c>
      <c r="AY252" t="str">
        <f t="shared" si="473"/>
        <v>0</v>
      </c>
      <c r="AZ252" t="str">
        <f t="shared" si="474"/>
        <v>0</v>
      </c>
      <c r="BA252" t="str">
        <f t="shared" si="475"/>
        <v>0</v>
      </c>
      <c r="BB252" t="str">
        <f t="shared" si="476"/>
        <v>0</v>
      </c>
      <c r="BC252" t="str">
        <f t="shared" si="477"/>
        <v>0</v>
      </c>
      <c r="BD252" t="str">
        <f t="shared" si="478"/>
        <v>0</v>
      </c>
      <c r="BE252" t="str">
        <f t="shared" si="479"/>
        <v>0</v>
      </c>
      <c r="BF252" t="str">
        <f t="shared" si="480"/>
        <v>0</v>
      </c>
      <c r="BG252" t="str">
        <f t="shared" si="481"/>
        <v>0</v>
      </c>
      <c r="BH252" t="str">
        <f t="shared" si="482"/>
        <v>0</v>
      </c>
      <c r="BI252" t="str">
        <f t="shared" si="483"/>
        <v>0</v>
      </c>
      <c r="BJ252" t="str">
        <f t="shared" si="484"/>
        <v>0</v>
      </c>
      <c r="BK252" t="str">
        <f t="shared" si="485"/>
        <v>0</v>
      </c>
      <c r="BL252" t="str">
        <f t="shared" si="486"/>
        <v>0</v>
      </c>
      <c r="BM252" t="str">
        <f t="shared" si="487"/>
        <v>0</v>
      </c>
      <c r="BN252" t="str">
        <f t="shared" si="488"/>
        <v>0</v>
      </c>
      <c r="BO252" t="str">
        <f t="shared" si="489"/>
        <v>0</v>
      </c>
      <c r="BP252" t="str">
        <f t="shared" si="490"/>
        <v>0</v>
      </c>
      <c r="BQ252" t="str">
        <f t="shared" si="491"/>
        <v>0</v>
      </c>
      <c r="BR252" t="str">
        <f t="shared" si="492"/>
        <v>0</v>
      </c>
      <c r="BS252" t="str">
        <f t="shared" si="493"/>
        <v>0</v>
      </c>
      <c r="BT252" t="str">
        <f t="shared" si="494"/>
        <v>0</v>
      </c>
      <c r="BU252" t="str">
        <f t="shared" si="495"/>
        <v>0</v>
      </c>
      <c r="BV252" t="str">
        <f t="shared" si="496"/>
        <v>0</v>
      </c>
      <c r="BW252" t="str">
        <f t="shared" si="497"/>
        <v>0</v>
      </c>
      <c r="BX252" t="str">
        <f t="shared" si="424"/>
        <v>0</v>
      </c>
      <c r="BY252" t="str">
        <f t="shared" si="498"/>
        <v>0</v>
      </c>
      <c r="BZ252" t="str">
        <f t="shared" si="499"/>
        <v>0</v>
      </c>
      <c r="CA252" t="str">
        <f t="shared" si="500"/>
        <v>0</v>
      </c>
      <c r="CB252" t="str">
        <f t="shared" si="501"/>
        <v>0</v>
      </c>
      <c r="CC252" t="str">
        <f t="shared" si="502"/>
        <v>0</v>
      </c>
      <c r="CD252" t="str">
        <f t="shared" si="503"/>
        <v>0</v>
      </c>
      <c r="CE252" t="str">
        <f t="shared" si="504"/>
        <v>0</v>
      </c>
      <c r="CF252" t="str">
        <f t="shared" si="505"/>
        <v>0</v>
      </c>
      <c r="CG252" t="str">
        <f t="shared" si="506"/>
        <v>0</v>
      </c>
      <c r="CH252" t="str">
        <f t="shared" si="507"/>
        <v>0</v>
      </c>
      <c r="CI252" t="str">
        <f t="shared" si="508"/>
        <v>0</v>
      </c>
      <c r="CJ252" t="str">
        <f t="shared" si="509"/>
        <v>0</v>
      </c>
      <c r="CK252" t="str">
        <f t="shared" si="510"/>
        <v>0</v>
      </c>
      <c r="CL252" t="str">
        <f t="shared" si="511"/>
        <v>0</v>
      </c>
      <c r="CM252" t="str">
        <f t="shared" si="512"/>
        <v>0</v>
      </c>
      <c r="CN252" t="str">
        <f t="shared" si="513"/>
        <v>0</v>
      </c>
      <c r="CO252" t="str">
        <f t="shared" si="514"/>
        <v>0</v>
      </c>
      <c r="CP252" t="str">
        <f t="shared" si="515"/>
        <v>0</v>
      </c>
      <c r="CQ252" t="str">
        <f t="shared" si="516"/>
        <v>0</v>
      </c>
      <c r="CR252" t="str">
        <f t="shared" si="517"/>
        <v>0</v>
      </c>
      <c r="CS252" t="str">
        <f t="shared" si="518"/>
        <v>0</v>
      </c>
      <c r="CT252" t="str">
        <f t="shared" si="519"/>
        <v>0</v>
      </c>
      <c r="CU252" t="str">
        <f t="shared" si="520"/>
        <v>0</v>
      </c>
      <c r="CV252" t="str">
        <f t="shared" si="521"/>
        <v>0</v>
      </c>
      <c r="CW252" t="str">
        <f t="shared" si="522"/>
        <v>0</v>
      </c>
      <c r="CX252" t="str">
        <f t="shared" si="523"/>
        <v>0</v>
      </c>
      <c r="CY252" t="str">
        <f t="shared" si="524"/>
        <v>0</v>
      </c>
      <c r="CZ252" t="str">
        <f t="shared" si="525"/>
        <v>0</v>
      </c>
      <c r="DA252" t="str">
        <f t="shared" si="425"/>
        <v>0</v>
      </c>
      <c r="DB252" t="str">
        <f t="shared" si="526"/>
        <v>0</v>
      </c>
      <c r="DC252" t="str">
        <f t="shared" si="527"/>
        <v>0</v>
      </c>
      <c r="DD252" t="str">
        <f t="shared" si="528"/>
        <v>0</v>
      </c>
      <c r="DE252" t="str">
        <f t="shared" si="529"/>
        <v>0</v>
      </c>
      <c r="DF252" t="str">
        <f t="shared" si="530"/>
        <v>0</v>
      </c>
      <c r="DG252" t="str">
        <f t="shared" si="531"/>
        <v>0</v>
      </c>
      <c r="DH252" t="str">
        <f>IF(ISNUMBER(SEARCH("menghindari dorongan fisik,",B252)),"1","0")</f>
        <v>0</v>
      </c>
      <c r="DI252" t="str">
        <f t="shared" si="532"/>
        <v>0</v>
      </c>
      <c r="DJ252" t="str">
        <f t="shared" si="533"/>
        <v>0</v>
      </c>
      <c r="DK252" t="str">
        <f t="shared" si="534"/>
        <v>0</v>
      </c>
      <c r="DL252" t="str">
        <f t="shared" si="535"/>
        <v>0</v>
      </c>
      <c r="DM252" t="str">
        <f t="shared" si="536"/>
        <v>0</v>
      </c>
      <c r="DN252" t="str">
        <f t="shared" si="537"/>
        <v>0</v>
      </c>
      <c r="DO252" t="str">
        <f t="shared" si="538"/>
        <v>0</v>
      </c>
      <c r="DP252" t="str">
        <f t="shared" si="539"/>
        <v>0</v>
      </c>
      <c r="DQ252" t="str">
        <f t="shared" si="540"/>
        <v>0</v>
      </c>
      <c r="DR252" t="str">
        <f t="shared" si="541"/>
        <v>0</v>
      </c>
      <c r="DS252" t="str">
        <f t="shared" si="542"/>
        <v>0</v>
      </c>
      <c r="DT252" t="str">
        <f t="shared" si="543"/>
        <v>0</v>
      </c>
      <c r="DU252" t="str">
        <f t="shared" si="544"/>
        <v>0</v>
      </c>
      <c r="DV252" t="str">
        <f t="shared" si="545"/>
        <v>0</v>
      </c>
      <c r="DW252" t="str">
        <f t="shared" si="546"/>
        <v>0</v>
      </c>
      <c r="DX252" t="str">
        <f t="shared" si="547"/>
        <v>0</v>
      </c>
      <c r="DY252" t="str">
        <f t="shared" si="548"/>
        <v>0</v>
      </c>
      <c r="DZ252" t="str">
        <f t="shared" si="549"/>
        <v>0</v>
      </c>
      <c r="EA252" t="str">
        <f t="shared" si="550"/>
        <v>0</v>
      </c>
      <c r="EB252" t="str">
        <f t="shared" si="551"/>
        <v>0</v>
      </c>
      <c r="EC252" t="str">
        <f t="shared" si="552"/>
        <v>0</v>
      </c>
      <c r="ED252" t="str">
        <f t="shared" si="553"/>
        <v>0</v>
      </c>
      <c r="EE252" t="str">
        <f t="shared" si="554"/>
        <v>0</v>
      </c>
      <c r="EF252" t="str">
        <f t="shared" si="555"/>
        <v>0</v>
      </c>
      <c r="EG252" t="str">
        <f t="shared" si="556"/>
        <v>0</v>
      </c>
      <c r="EH252" t="str">
        <f t="shared" si="557"/>
        <v>0</v>
      </c>
      <c r="EI252" t="str">
        <f t="shared" si="558"/>
        <v>0</v>
      </c>
      <c r="EJ252" t="str">
        <f t="shared" si="559"/>
        <v>0</v>
      </c>
      <c r="EK252" t="str">
        <f t="shared" si="560"/>
        <v>0</v>
      </c>
      <c r="EL252" t="str">
        <f t="shared" si="561"/>
        <v>0</v>
      </c>
      <c r="EM252" t="str">
        <f t="shared" si="562"/>
        <v>0</v>
      </c>
      <c r="EN252" t="str">
        <f t="shared" si="563"/>
        <v>0</v>
      </c>
    </row>
    <row r="253" spans="1:144" ht="39.950000000000003" customHeight="1" x14ac:dyDescent="0.25">
      <c r="A253" t="s">
        <v>386</v>
      </c>
      <c r="C253" t="str">
        <f t="shared" si="564"/>
        <v>0</v>
      </c>
      <c r="D253" t="str">
        <f t="shared" si="426"/>
        <v>0</v>
      </c>
      <c r="E253" t="str">
        <f t="shared" si="427"/>
        <v>0</v>
      </c>
      <c r="F253" t="str">
        <f t="shared" si="428"/>
        <v>0</v>
      </c>
      <c r="G253" t="str">
        <f t="shared" si="429"/>
        <v>0</v>
      </c>
      <c r="H253" t="str">
        <f t="shared" si="430"/>
        <v>0</v>
      </c>
      <c r="I253" t="str">
        <f t="shared" si="431"/>
        <v>0</v>
      </c>
      <c r="J253" t="str">
        <f t="shared" si="432"/>
        <v>0</v>
      </c>
      <c r="K253" t="str">
        <f t="shared" si="433"/>
        <v>0</v>
      </c>
      <c r="L253" t="str">
        <f t="shared" si="434"/>
        <v>0</v>
      </c>
      <c r="M253" t="str">
        <f t="shared" si="435"/>
        <v>0</v>
      </c>
      <c r="N253" t="str">
        <f t="shared" si="436"/>
        <v>0</v>
      </c>
      <c r="O253" t="str">
        <f t="shared" si="437"/>
        <v>0</v>
      </c>
      <c r="P253" t="str">
        <f t="shared" si="438"/>
        <v>0</v>
      </c>
      <c r="Q253" t="str">
        <f t="shared" si="439"/>
        <v>0</v>
      </c>
      <c r="R253" t="str">
        <f t="shared" si="440"/>
        <v>0</v>
      </c>
      <c r="S253" t="str">
        <f t="shared" si="441"/>
        <v>0</v>
      </c>
      <c r="T253" t="str">
        <f t="shared" si="442"/>
        <v>0</v>
      </c>
      <c r="U253" t="str">
        <f t="shared" si="443"/>
        <v>0</v>
      </c>
      <c r="V253" t="str">
        <f t="shared" si="444"/>
        <v>0</v>
      </c>
      <c r="W253" t="str">
        <f t="shared" si="445"/>
        <v>0</v>
      </c>
      <c r="X253" t="str">
        <f t="shared" si="446"/>
        <v>0</v>
      </c>
      <c r="Y253" t="str">
        <f t="shared" si="447"/>
        <v>0</v>
      </c>
      <c r="Z253" t="str">
        <f t="shared" si="448"/>
        <v>0</v>
      </c>
      <c r="AA253" t="str">
        <f t="shared" si="449"/>
        <v>0</v>
      </c>
      <c r="AB253" t="str">
        <f t="shared" si="450"/>
        <v>0</v>
      </c>
      <c r="AC253" t="str">
        <f t="shared" si="451"/>
        <v>0</v>
      </c>
      <c r="AD253" t="str">
        <f t="shared" si="452"/>
        <v>0</v>
      </c>
      <c r="AE253" t="str">
        <f t="shared" si="453"/>
        <v>0</v>
      </c>
      <c r="AF253" t="str">
        <f t="shared" si="454"/>
        <v>0</v>
      </c>
      <c r="AG253" t="str">
        <f t="shared" si="455"/>
        <v>0</v>
      </c>
      <c r="AH253" t="str">
        <f t="shared" si="456"/>
        <v>0</v>
      </c>
      <c r="AI253" t="str">
        <f t="shared" si="457"/>
        <v>0</v>
      </c>
      <c r="AJ253" t="str">
        <f t="shared" si="458"/>
        <v>0</v>
      </c>
      <c r="AK253" t="str">
        <f t="shared" si="459"/>
        <v>0</v>
      </c>
      <c r="AL253" t="str">
        <f t="shared" si="460"/>
        <v>0</v>
      </c>
      <c r="AM253" t="str">
        <f t="shared" si="461"/>
        <v>0</v>
      </c>
      <c r="AN253" t="str">
        <f t="shared" si="462"/>
        <v>0</v>
      </c>
      <c r="AO253" t="str">
        <f t="shared" si="463"/>
        <v>0</v>
      </c>
      <c r="AP253" t="str">
        <f t="shared" si="464"/>
        <v>0</v>
      </c>
      <c r="AQ253" t="str">
        <f t="shared" si="465"/>
        <v>0</v>
      </c>
      <c r="AR253" t="str">
        <f t="shared" si="466"/>
        <v>0</v>
      </c>
      <c r="AS253" t="str">
        <f t="shared" si="467"/>
        <v>0</v>
      </c>
      <c r="AT253" t="str">
        <f t="shared" si="468"/>
        <v>0</v>
      </c>
      <c r="AU253" t="str">
        <f t="shared" si="469"/>
        <v>0</v>
      </c>
      <c r="AV253" t="str">
        <f t="shared" si="470"/>
        <v>0</v>
      </c>
      <c r="AW253" t="str">
        <f t="shared" si="471"/>
        <v>0</v>
      </c>
      <c r="AX253" t="str">
        <f t="shared" si="472"/>
        <v>0</v>
      </c>
      <c r="AY253" t="str">
        <f t="shared" si="473"/>
        <v>0</v>
      </c>
      <c r="AZ253" t="str">
        <f t="shared" si="474"/>
        <v>0</v>
      </c>
      <c r="BA253" t="str">
        <f t="shared" si="475"/>
        <v>0</v>
      </c>
      <c r="BB253" t="str">
        <f t="shared" si="476"/>
        <v>0</v>
      </c>
      <c r="BC253" t="str">
        <f t="shared" si="477"/>
        <v>0</v>
      </c>
      <c r="BD253" t="str">
        <f t="shared" si="478"/>
        <v>0</v>
      </c>
      <c r="BE253" t="str">
        <f t="shared" si="479"/>
        <v>0</v>
      </c>
      <c r="BF253" t="str">
        <f t="shared" si="480"/>
        <v>0</v>
      </c>
      <c r="BG253" t="str">
        <f t="shared" si="481"/>
        <v>0</v>
      </c>
      <c r="BH253" t="str">
        <f t="shared" si="482"/>
        <v>0</v>
      </c>
      <c r="BI253" t="str">
        <f t="shared" si="483"/>
        <v>0</v>
      </c>
      <c r="BJ253" t="str">
        <f t="shared" si="484"/>
        <v>0</v>
      </c>
      <c r="BK253" t="str">
        <f t="shared" si="485"/>
        <v>0</v>
      </c>
      <c r="BL253" t="str">
        <f t="shared" si="486"/>
        <v>0</v>
      </c>
      <c r="BM253" t="str">
        <f t="shared" si="487"/>
        <v>0</v>
      </c>
      <c r="BN253" t="str">
        <f t="shared" si="488"/>
        <v>0</v>
      </c>
      <c r="BO253" t="str">
        <f t="shared" si="489"/>
        <v>0</v>
      </c>
      <c r="BP253" t="str">
        <f t="shared" si="490"/>
        <v>0</v>
      </c>
      <c r="BQ253" t="str">
        <f t="shared" si="491"/>
        <v>0</v>
      </c>
      <c r="BR253" t="str">
        <f t="shared" si="492"/>
        <v>0</v>
      </c>
      <c r="BS253" t="str">
        <f t="shared" si="493"/>
        <v>0</v>
      </c>
      <c r="BT253" t="str">
        <f t="shared" si="494"/>
        <v>0</v>
      </c>
      <c r="BU253" t="str">
        <f t="shared" si="495"/>
        <v>0</v>
      </c>
      <c r="BV253" t="str">
        <f t="shared" si="496"/>
        <v>0</v>
      </c>
      <c r="BW253" t="str">
        <f t="shared" si="497"/>
        <v>0</v>
      </c>
      <c r="BX253" t="str">
        <f t="shared" si="424"/>
        <v>0</v>
      </c>
      <c r="BY253" t="str">
        <f t="shared" si="498"/>
        <v>0</v>
      </c>
      <c r="BZ253" t="str">
        <f t="shared" si="499"/>
        <v>0</v>
      </c>
      <c r="CA253" t="str">
        <f t="shared" si="500"/>
        <v>0</v>
      </c>
      <c r="CB253" t="str">
        <f t="shared" si="501"/>
        <v>0</v>
      </c>
      <c r="CC253" t="str">
        <f t="shared" si="502"/>
        <v>0</v>
      </c>
      <c r="CD253" t="str">
        <f t="shared" si="503"/>
        <v>0</v>
      </c>
      <c r="CE253" t="str">
        <f t="shared" si="504"/>
        <v>0</v>
      </c>
      <c r="CF253" t="str">
        <f t="shared" si="505"/>
        <v>0</v>
      </c>
      <c r="CG253" t="str">
        <f t="shared" si="506"/>
        <v>0</v>
      </c>
      <c r="CH253" t="str">
        <f t="shared" si="507"/>
        <v>0</v>
      </c>
      <c r="CI253" t="str">
        <f t="shared" si="508"/>
        <v>0</v>
      </c>
      <c r="CJ253" t="str">
        <f t="shared" si="509"/>
        <v>0</v>
      </c>
      <c r="CK253" t="str">
        <f t="shared" si="510"/>
        <v>0</v>
      </c>
      <c r="CL253" t="str">
        <f t="shared" si="511"/>
        <v>0</v>
      </c>
      <c r="CM253" t="str">
        <f t="shared" si="512"/>
        <v>0</v>
      </c>
      <c r="CN253" t="str">
        <f t="shared" si="513"/>
        <v>0</v>
      </c>
      <c r="CO253" t="str">
        <f t="shared" si="514"/>
        <v>0</v>
      </c>
      <c r="CP253" t="str">
        <f t="shared" si="515"/>
        <v>0</v>
      </c>
      <c r="CQ253" t="str">
        <f t="shared" si="516"/>
        <v>0</v>
      </c>
      <c r="CR253" t="str">
        <f t="shared" si="517"/>
        <v>0</v>
      </c>
      <c r="CS253" t="str">
        <f t="shared" si="518"/>
        <v>0</v>
      </c>
      <c r="CT253" t="str">
        <f t="shared" si="519"/>
        <v>0</v>
      </c>
      <c r="CU253" t="str">
        <f t="shared" si="520"/>
        <v>0</v>
      </c>
      <c r="CV253" t="str">
        <f t="shared" si="521"/>
        <v>0</v>
      </c>
      <c r="CW253" t="str">
        <f t="shared" si="522"/>
        <v>0</v>
      </c>
      <c r="CX253" t="str">
        <f t="shared" si="523"/>
        <v>0</v>
      </c>
      <c r="CY253" t="str">
        <f t="shared" si="524"/>
        <v>0</v>
      </c>
      <c r="CZ253" t="str">
        <f t="shared" si="525"/>
        <v>0</v>
      </c>
      <c r="DA253" t="str">
        <f t="shared" si="425"/>
        <v>0</v>
      </c>
      <c r="DB253" t="str">
        <f t="shared" si="526"/>
        <v>0</v>
      </c>
      <c r="DC253" t="str">
        <f t="shared" si="527"/>
        <v>0</v>
      </c>
      <c r="DD253" t="str">
        <f t="shared" si="528"/>
        <v>0</v>
      </c>
      <c r="DE253" t="str">
        <f t="shared" si="529"/>
        <v>0</v>
      </c>
      <c r="DF253" t="str">
        <f t="shared" si="530"/>
        <v>0</v>
      </c>
      <c r="DG253" t="str">
        <f t="shared" si="531"/>
        <v>0</v>
      </c>
      <c r="DH253" t="str">
        <f>IF(ISNUMBER(SEARCH("menghindari dorongan fisik,",B253)),"1","0")</f>
        <v>0</v>
      </c>
      <c r="DI253" t="str">
        <f t="shared" si="532"/>
        <v>0</v>
      </c>
      <c r="DJ253" t="str">
        <f t="shared" si="533"/>
        <v>0</v>
      </c>
      <c r="DK253" t="str">
        <f t="shared" si="534"/>
        <v>0</v>
      </c>
      <c r="DL253" t="str">
        <f t="shared" si="535"/>
        <v>0</v>
      </c>
      <c r="DM253" t="str">
        <f t="shared" si="536"/>
        <v>0</v>
      </c>
      <c r="DN253" t="str">
        <f t="shared" si="537"/>
        <v>0</v>
      </c>
      <c r="DO253" t="str">
        <f t="shared" si="538"/>
        <v>0</v>
      </c>
      <c r="DP253" t="str">
        <f t="shared" si="539"/>
        <v>0</v>
      </c>
      <c r="DQ253" t="str">
        <f t="shared" si="540"/>
        <v>0</v>
      </c>
      <c r="DR253" t="str">
        <f t="shared" si="541"/>
        <v>0</v>
      </c>
      <c r="DS253" t="str">
        <f t="shared" si="542"/>
        <v>0</v>
      </c>
      <c r="DT253" t="str">
        <f t="shared" si="543"/>
        <v>0</v>
      </c>
      <c r="DU253" t="str">
        <f t="shared" si="544"/>
        <v>0</v>
      </c>
      <c r="DV253" t="str">
        <f t="shared" si="545"/>
        <v>0</v>
      </c>
      <c r="DW253" t="str">
        <f t="shared" si="546"/>
        <v>0</v>
      </c>
      <c r="DX253" t="str">
        <f t="shared" si="547"/>
        <v>0</v>
      </c>
      <c r="DY253" t="str">
        <f t="shared" si="548"/>
        <v>0</v>
      </c>
      <c r="DZ253" t="str">
        <f t="shared" si="549"/>
        <v>0</v>
      </c>
      <c r="EA253" t="str">
        <f t="shared" si="550"/>
        <v>0</v>
      </c>
      <c r="EB253" t="str">
        <f t="shared" si="551"/>
        <v>0</v>
      </c>
      <c r="EC253" t="str">
        <f t="shared" si="552"/>
        <v>0</v>
      </c>
      <c r="ED253" t="str">
        <f t="shared" si="553"/>
        <v>0</v>
      </c>
      <c r="EE253" t="str">
        <f t="shared" si="554"/>
        <v>0</v>
      </c>
      <c r="EF253" t="str">
        <f t="shared" si="555"/>
        <v>0</v>
      </c>
      <c r="EG253" t="str">
        <f t="shared" si="556"/>
        <v>0</v>
      </c>
      <c r="EH253" t="str">
        <f t="shared" si="557"/>
        <v>0</v>
      </c>
      <c r="EI253" t="str">
        <f t="shared" si="558"/>
        <v>0</v>
      </c>
      <c r="EJ253" t="str">
        <f t="shared" si="559"/>
        <v>0</v>
      </c>
      <c r="EK253" t="str">
        <f t="shared" si="560"/>
        <v>0</v>
      </c>
      <c r="EL253" t="str">
        <f t="shared" si="561"/>
        <v>0</v>
      </c>
      <c r="EM253" t="str">
        <f t="shared" si="562"/>
        <v>0</v>
      </c>
      <c r="EN253" t="str">
        <f t="shared" si="563"/>
        <v>0</v>
      </c>
    </row>
    <row r="254" spans="1:144" ht="39.950000000000003" customHeight="1" x14ac:dyDescent="0.25">
      <c r="A254" t="s">
        <v>387</v>
      </c>
      <c r="C254" t="str">
        <f t="shared" si="564"/>
        <v>0</v>
      </c>
      <c r="D254" t="str">
        <f t="shared" si="426"/>
        <v>0</v>
      </c>
      <c r="E254" t="str">
        <f t="shared" si="427"/>
        <v>0</v>
      </c>
      <c r="F254" t="str">
        <f t="shared" si="428"/>
        <v>0</v>
      </c>
      <c r="G254" t="str">
        <f t="shared" si="429"/>
        <v>0</v>
      </c>
      <c r="H254" t="str">
        <f t="shared" si="430"/>
        <v>0</v>
      </c>
      <c r="I254" t="str">
        <f t="shared" si="431"/>
        <v>0</v>
      </c>
      <c r="J254" t="str">
        <f t="shared" si="432"/>
        <v>0</v>
      </c>
      <c r="K254" t="str">
        <f t="shared" si="433"/>
        <v>0</v>
      </c>
      <c r="L254" t="str">
        <f t="shared" si="434"/>
        <v>0</v>
      </c>
      <c r="M254" t="str">
        <f t="shared" si="435"/>
        <v>0</v>
      </c>
      <c r="N254" t="str">
        <f t="shared" si="436"/>
        <v>0</v>
      </c>
      <c r="O254" t="str">
        <f t="shared" si="437"/>
        <v>0</v>
      </c>
      <c r="P254" t="str">
        <f t="shared" si="438"/>
        <v>0</v>
      </c>
      <c r="Q254" t="str">
        <f t="shared" si="439"/>
        <v>0</v>
      </c>
      <c r="R254" t="str">
        <f t="shared" si="440"/>
        <v>0</v>
      </c>
      <c r="S254" t="str">
        <f t="shared" si="441"/>
        <v>0</v>
      </c>
      <c r="T254" t="str">
        <f t="shared" si="442"/>
        <v>0</v>
      </c>
      <c r="U254" t="str">
        <f t="shared" si="443"/>
        <v>0</v>
      </c>
      <c r="V254" t="str">
        <f t="shared" si="444"/>
        <v>0</v>
      </c>
      <c r="W254" t="str">
        <f t="shared" si="445"/>
        <v>0</v>
      </c>
      <c r="X254" t="str">
        <f t="shared" si="446"/>
        <v>0</v>
      </c>
      <c r="Y254" t="str">
        <f t="shared" si="447"/>
        <v>0</v>
      </c>
      <c r="Z254" t="str">
        <f t="shared" si="448"/>
        <v>0</v>
      </c>
      <c r="AA254" t="str">
        <f t="shared" si="449"/>
        <v>0</v>
      </c>
      <c r="AB254" t="str">
        <f t="shared" si="450"/>
        <v>0</v>
      </c>
      <c r="AC254" t="str">
        <f t="shared" si="451"/>
        <v>0</v>
      </c>
      <c r="AD254" t="str">
        <f t="shared" si="452"/>
        <v>0</v>
      </c>
      <c r="AE254" t="str">
        <f t="shared" si="453"/>
        <v>0</v>
      </c>
      <c r="AF254" t="str">
        <f t="shared" si="454"/>
        <v>0</v>
      </c>
      <c r="AG254" t="str">
        <f t="shared" si="455"/>
        <v>0</v>
      </c>
      <c r="AH254" t="str">
        <f t="shared" si="456"/>
        <v>0</v>
      </c>
      <c r="AI254" t="str">
        <f t="shared" si="457"/>
        <v>0</v>
      </c>
      <c r="AJ254" t="str">
        <f t="shared" si="458"/>
        <v>0</v>
      </c>
      <c r="AK254" t="str">
        <f t="shared" si="459"/>
        <v>0</v>
      </c>
      <c r="AL254" t="str">
        <f t="shared" si="460"/>
        <v>0</v>
      </c>
      <c r="AM254" t="str">
        <f t="shared" si="461"/>
        <v>0</v>
      </c>
      <c r="AN254" t="str">
        <f t="shared" si="462"/>
        <v>0</v>
      </c>
      <c r="AO254" t="str">
        <f t="shared" si="463"/>
        <v>0</v>
      </c>
      <c r="AP254" t="str">
        <f t="shared" si="464"/>
        <v>0</v>
      </c>
      <c r="AQ254" t="str">
        <f t="shared" si="465"/>
        <v>0</v>
      </c>
      <c r="AR254" t="str">
        <f t="shared" si="466"/>
        <v>0</v>
      </c>
      <c r="AS254" t="str">
        <f t="shared" si="467"/>
        <v>0</v>
      </c>
      <c r="AT254" t="str">
        <f t="shared" si="468"/>
        <v>0</v>
      </c>
      <c r="AU254" t="str">
        <f t="shared" si="469"/>
        <v>0</v>
      </c>
      <c r="AV254" t="str">
        <f t="shared" si="470"/>
        <v>0</v>
      </c>
      <c r="AW254" t="str">
        <f t="shared" si="471"/>
        <v>0</v>
      </c>
      <c r="AX254" t="str">
        <f t="shared" si="472"/>
        <v>0</v>
      </c>
      <c r="AY254" t="str">
        <f t="shared" si="473"/>
        <v>0</v>
      </c>
      <c r="AZ254" t="str">
        <f t="shared" si="474"/>
        <v>0</v>
      </c>
      <c r="BA254" t="str">
        <f t="shared" si="475"/>
        <v>0</v>
      </c>
      <c r="BB254" t="str">
        <f t="shared" si="476"/>
        <v>0</v>
      </c>
      <c r="BC254" t="str">
        <f t="shared" si="477"/>
        <v>0</v>
      </c>
      <c r="BD254" t="str">
        <f t="shared" si="478"/>
        <v>0</v>
      </c>
      <c r="BE254" t="str">
        <f t="shared" si="479"/>
        <v>0</v>
      </c>
      <c r="BF254" t="str">
        <f t="shared" si="480"/>
        <v>0</v>
      </c>
      <c r="BG254" t="str">
        <f t="shared" si="481"/>
        <v>0</v>
      </c>
      <c r="BH254" t="str">
        <f t="shared" si="482"/>
        <v>0</v>
      </c>
      <c r="BI254" t="str">
        <f t="shared" si="483"/>
        <v>0</v>
      </c>
      <c r="BJ254" t="str">
        <f t="shared" si="484"/>
        <v>0</v>
      </c>
      <c r="BK254" t="str">
        <f t="shared" si="485"/>
        <v>0</v>
      </c>
      <c r="BL254" t="str">
        <f t="shared" si="486"/>
        <v>0</v>
      </c>
      <c r="BM254" t="str">
        <f t="shared" si="487"/>
        <v>0</v>
      </c>
      <c r="BN254" t="str">
        <f t="shared" si="488"/>
        <v>0</v>
      </c>
      <c r="BO254" t="str">
        <f t="shared" si="489"/>
        <v>0</v>
      </c>
      <c r="BP254" t="str">
        <f t="shared" si="490"/>
        <v>0</v>
      </c>
      <c r="BQ254" t="str">
        <f t="shared" si="491"/>
        <v>0</v>
      </c>
      <c r="BR254" t="str">
        <f t="shared" si="492"/>
        <v>0</v>
      </c>
      <c r="BS254" t="str">
        <f t="shared" si="493"/>
        <v>0</v>
      </c>
      <c r="BT254" t="str">
        <f t="shared" si="494"/>
        <v>0</v>
      </c>
      <c r="BU254" t="str">
        <f t="shared" si="495"/>
        <v>0</v>
      </c>
      <c r="BV254" t="str">
        <f t="shared" si="496"/>
        <v>0</v>
      </c>
      <c r="BW254" t="str">
        <f t="shared" si="497"/>
        <v>0</v>
      </c>
      <c r="BX254" t="str">
        <f t="shared" si="424"/>
        <v>0</v>
      </c>
      <c r="BY254" t="str">
        <f t="shared" si="498"/>
        <v>0</v>
      </c>
      <c r="BZ254" t="str">
        <f t="shared" si="499"/>
        <v>0</v>
      </c>
      <c r="CA254" t="str">
        <f t="shared" si="500"/>
        <v>0</v>
      </c>
      <c r="CB254" t="str">
        <f t="shared" si="501"/>
        <v>0</v>
      </c>
      <c r="CC254" t="str">
        <f t="shared" si="502"/>
        <v>0</v>
      </c>
      <c r="CD254" t="str">
        <f t="shared" si="503"/>
        <v>0</v>
      </c>
      <c r="CE254" t="str">
        <f t="shared" si="504"/>
        <v>0</v>
      </c>
      <c r="CF254" t="str">
        <f t="shared" si="505"/>
        <v>0</v>
      </c>
      <c r="CG254" t="str">
        <f t="shared" si="506"/>
        <v>0</v>
      </c>
      <c r="CH254" t="str">
        <f t="shared" si="507"/>
        <v>0</v>
      </c>
      <c r="CI254" t="str">
        <f t="shared" si="508"/>
        <v>0</v>
      </c>
      <c r="CJ254" t="str">
        <f t="shared" si="509"/>
        <v>0</v>
      </c>
      <c r="CK254" t="str">
        <f t="shared" si="510"/>
        <v>0</v>
      </c>
      <c r="CL254" t="str">
        <f t="shared" si="511"/>
        <v>0</v>
      </c>
      <c r="CM254" t="str">
        <f t="shared" si="512"/>
        <v>0</v>
      </c>
      <c r="CN254" t="str">
        <f t="shared" si="513"/>
        <v>0</v>
      </c>
      <c r="CO254" t="str">
        <f t="shared" si="514"/>
        <v>0</v>
      </c>
      <c r="CP254" t="str">
        <f t="shared" si="515"/>
        <v>0</v>
      </c>
      <c r="CQ254" t="str">
        <f t="shared" si="516"/>
        <v>0</v>
      </c>
      <c r="CR254" t="str">
        <f t="shared" si="517"/>
        <v>0</v>
      </c>
      <c r="CS254" t="str">
        <f t="shared" si="518"/>
        <v>0</v>
      </c>
      <c r="CT254" t="str">
        <f t="shared" si="519"/>
        <v>0</v>
      </c>
      <c r="CU254" t="str">
        <f t="shared" si="520"/>
        <v>0</v>
      </c>
      <c r="CV254" t="str">
        <f t="shared" si="521"/>
        <v>0</v>
      </c>
      <c r="CW254" t="str">
        <f t="shared" si="522"/>
        <v>0</v>
      </c>
      <c r="CX254" t="str">
        <f t="shared" si="523"/>
        <v>0</v>
      </c>
      <c r="CY254" t="str">
        <f t="shared" si="524"/>
        <v>0</v>
      </c>
      <c r="CZ254" t="str">
        <f t="shared" si="525"/>
        <v>0</v>
      </c>
      <c r="DA254" t="str">
        <f t="shared" si="425"/>
        <v>0</v>
      </c>
      <c r="DB254" t="str">
        <f t="shared" si="526"/>
        <v>0</v>
      </c>
      <c r="DC254" t="str">
        <f t="shared" si="527"/>
        <v>0</v>
      </c>
      <c r="DD254" t="str">
        <f t="shared" si="528"/>
        <v>0</v>
      </c>
      <c r="DE254" t="str">
        <f t="shared" si="529"/>
        <v>0</v>
      </c>
      <c r="DF254" t="str">
        <f t="shared" si="530"/>
        <v>0</v>
      </c>
      <c r="DG254" t="str">
        <f t="shared" si="531"/>
        <v>0</v>
      </c>
      <c r="DH254" t="str">
        <f>IF(ISNUMBER(SEARCH("menghindari dorongan fisik,",B254)),"1","0")</f>
        <v>0</v>
      </c>
      <c r="DI254" t="str">
        <f t="shared" si="532"/>
        <v>0</v>
      </c>
      <c r="DJ254" t="str">
        <f t="shared" si="533"/>
        <v>0</v>
      </c>
      <c r="DK254" t="str">
        <f t="shared" si="534"/>
        <v>0</v>
      </c>
      <c r="DL254" t="str">
        <f t="shared" si="535"/>
        <v>0</v>
      </c>
      <c r="DM254" t="str">
        <f t="shared" si="536"/>
        <v>0</v>
      </c>
      <c r="DN254" t="str">
        <f t="shared" si="537"/>
        <v>0</v>
      </c>
      <c r="DO254" t="str">
        <f t="shared" si="538"/>
        <v>0</v>
      </c>
      <c r="DP254" t="str">
        <f t="shared" si="539"/>
        <v>0</v>
      </c>
      <c r="DQ254" t="str">
        <f t="shared" si="540"/>
        <v>0</v>
      </c>
      <c r="DR254" t="str">
        <f t="shared" si="541"/>
        <v>0</v>
      </c>
      <c r="DS254" t="str">
        <f t="shared" si="542"/>
        <v>0</v>
      </c>
      <c r="DT254" t="str">
        <f t="shared" si="543"/>
        <v>0</v>
      </c>
      <c r="DU254" t="str">
        <f t="shared" si="544"/>
        <v>0</v>
      </c>
      <c r="DV254" t="str">
        <f t="shared" si="545"/>
        <v>0</v>
      </c>
      <c r="DW254" t="str">
        <f t="shared" si="546"/>
        <v>0</v>
      </c>
      <c r="DX254" t="str">
        <f t="shared" si="547"/>
        <v>0</v>
      </c>
      <c r="DY254" t="str">
        <f t="shared" si="548"/>
        <v>0</v>
      </c>
      <c r="DZ254" t="str">
        <f t="shared" si="549"/>
        <v>0</v>
      </c>
      <c r="EA254" t="str">
        <f t="shared" si="550"/>
        <v>0</v>
      </c>
      <c r="EB254" t="str">
        <f t="shared" si="551"/>
        <v>0</v>
      </c>
      <c r="EC254" t="str">
        <f t="shared" si="552"/>
        <v>0</v>
      </c>
      <c r="ED254" t="str">
        <f t="shared" si="553"/>
        <v>0</v>
      </c>
      <c r="EE254" t="str">
        <f t="shared" si="554"/>
        <v>0</v>
      </c>
      <c r="EF254" t="str">
        <f t="shared" si="555"/>
        <v>0</v>
      </c>
      <c r="EG254" t="str">
        <f t="shared" si="556"/>
        <v>0</v>
      </c>
      <c r="EH254" t="str">
        <f t="shared" si="557"/>
        <v>0</v>
      </c>
      <c r="EI254" t="str">
        <f t="shared" si="558"/>
        <v>0</v>
      </c>
      <c r="EJ254" t="str">
        <f t="shared" si="559"/>
        <v>0</v>
      </c>
      <c r="EK254" t="str">
        <f t="shared" si="560"/>
        <v>0</v>
      </c>
      <c r="EL254" t="str">
        <f t="shared" si="561"/>
        <v>0</v>
      </c>
      <c r="EM254" t="str">
        <f t="shared" si="562"/>
        <v>0</v>
      </c>
      <c r="EN254" t="str">
        <f t="shared" si="563"/>
        <v>0</v>
      </c>
    </row>
    <row r="255" spans="1:144" ht="39.950000000000003" customHeight="1" x14ac:dyDescent="0.25">
      <c r="A255" t="s">
        <v>388</v>
      </c>
      <c r="C255" t="str">
        <f t="shared" si="564"/>
        <v>0</v>
      </c>
      <c r="D255" t="str">
        <f t="shared" si="426"/>
        <v>0</v>
      </c>
      <c r="E255" t="str">
        <f t="shared" si="427"/>
        <v>0</v>
      </c>
      <c r="F255" t="str">
        <f t="shared" si="428"/>
        <v>0</v>
      </c>
      <c r="G255" t="str">
        <f t="shared" si="429"/>
        <v>0</v>
      </c>
      <c r="H255" t="str">
        <f t="shared" si="430"/>
        <v>0</v>
      </c>
      <c r="I255" t="str">
        <f t="shared" si="431"/>
        <v>0</v>
      </c>
      <c r="J255" t="str">
        <f t="shared" si="432"/>
        <v>0</v>
      </c>
      <c r="K255" t="str">
        <f t="shared" si="433"/>
        <v>0</v>
      </c>
      <c r="L255" t="str">
        <f t="shared" si="434"/>
        <v>0</v>
      </c>
      <c r="M255" t="str">
        <f t="shared" si="435"/>
        <v>0</v>
      </c>
      <c r="N255" t="str">
        <f t="shared" si="436"/>
        <v>0</v>
      </c>
      <c r="O255" t="str">
        <f t="shared" si="437"/>
        <v>0</v>
      </c>
      <c r="P255" t="str">
        <f t="shared" si="438"/>
        <v>0</v>
      </c>
      <c r="Q255" t="str">
        <f t="shared" si="439"/>
        <v>0</v>
      </c>
      <c r="R255" t="str">
        <f t="shared" si="440"/>
        <v>0</v>
      </c>
      <c r="S255" t="str">
        <f t="shared" si="441"/>
        <v>0</v>
      </c>
      <c r="T255" t="str">
        <f t="shared" si="442"/>
        <v>0</v>
      </c>
      <c r="U255" t="str">
        <f t="shared" si="443"/>
        <v>0</v>
      </c>
      <c r="V255" t="str">
        <f t="shared" si="444"/>
        <v>0</v>
      </c>
      <c r="W255" t="str">
        <f t="shared" si="445"/>
        <v>0</v>
      </c>
      <c r="X255" t="str">
        <f t="shared" si="446"/>
        <v>0</v>
      </c>
      <c r="Y255" t="str">
        <f t="shared" si="447"/>
        <v>0</v>
      </c>
      <c r="Z255" t="str">
        <f t="shared" si="448"/>
        <v>0</v>
      </c>
      <c r="AA255" t="str">
        <f t="shared" si="449"/>
        <v>0</v>
      </c>
      <c r="AB255" t="str">
        <f t="shared" si="450"/>
        <v>0</v>
      </c>
      <c r="AC255" t="str">
        <f t="shared" si="451"/>
        <v>0</v>
      </c>
      <c r="AD255" t="str">
        <f t="shared" si="452"/>
        <v>0</v>
      </c>
      <c r="AE255" t="str">
        <f t="shared" si="453"/>
        <v>0</v>
      </c>
      <c r="AF255" t="str">
        <f t="shared" si="454"/>
        <v>0</v>
      </c>
      <c r="AG255" t="str">
        <f t="shared" si="455"/>
        <v>0</v>
      </c>
      <c r="AH255" t="str">
        <f t="shared" si="456"/>
        <v>0</v>
      </c>
      <c r="AI255" t="str">
        <f t="shared" si="457"/>
        <v>0</v>
      </c>
      <c r="AJ255" t="str">
        <f t="shared" si="458"/>
        <v>0</v>
      </c>
      <c r="AK255" t="str">
        <f t="shared" si="459"/>
        <v>0</v>
      </c>
      <c r="AL255" t="str">
        <f t="shared" si="460"/>
        <v>0</v>
      </c>
      <c r="AM255" t="str">
        <f t="shared" si="461"/>
        <v>0</v>
      </c>
      <c r="AN255" t="str">
        <f t="shared" si="462"/>
        <v>0</v>
      </c>
      <c r="AO255" t="str">
        <f t="shared" si="463"/>
        <v>0</v>
      </c>
      <c r="AP255" t="str">
        <f t="shared" si="464"/>
        <v>0</v>
      </c>
      <c r="AQ255" t="str">
        <f t="shared" si="465"/>
        <v>0</v>
      </c>
      <c r="AR255" t="str">
        <f t="shared" si="466"/>
        <v>0</v>
      </c>
      <c r="AS255" t="str">
        <f t="shared" si="467"/>
        <v>0</v>
      </c>
      <c r="AT255" t="str">
        <f t="shared" si="468"/>
        <v>0</v>
      </c>
      <c r="AU255" t="str">
        <f t="shared" si="469"/>
        <v>0</v>
      </c>
      <c r="AV255" t="str">
        <f t="shared" si="470"/>
        <v>0</v>
      </c>
      <c r="AW255" t="str">
        <f t="shared" si="471"/>
        <v>0</v>
      </c>
      <c r="AX255" t="str">
        <f t="shared" si="472"/>
        <v>0</v>
      </c>
      <c r="AY255" t="str">
        <f t="shared" si="473"/>
        <v>0</v>
      </c>
      <c r="AZ255" t="str">
        <f t="shared" si="474"/>
        <v>0</v>
      </c>
      <c r="BA255" t="str">
        <f t="shared" si="475"/>
        <v>0</v>
      </c>
      <c r="BB255" t="str">
        <f t="shared" si="476"/>
        <v>0</v>
      </c>
      <c r="BC255" t="str">
        <f t="shared" si="477"/>
        <v>0</v>
      </c>
      <c r="BD255" t="str">
        <f t="shared" si="478"/>
        <v>0</v>
      </c>
      <c r="BE255" t="str">
        <f t="shared" si="479"/>
        <v>0</v>
      </c>
      <c r="BF255" t="str">
        <f t="shared" si="480"/>
        <v>0</v>
      </c>
      <c r="BG255" t="str">
        <f t="shared" si="481"/>
        <v>0</v>
      </c>
      <c r="BH255" t="str">
        <f t="shared" si="482"/>
        <v>0</v>
      </c>
      <c r="BI255" t="str">
        <f t="shared" si="483"/>
        <v>0</v>
      </c>
      <c r="BJ255" t="str">
        <f t="shared" si="484"/>
        <v>0</v>
      </c>
      <c r="BK255" t="str">
        <f t="shared" si="485"/>
        <v>0</v>
      </c>
      <c r="BL255" t="str">
        <f t="shared" si="486"/>
        <v>0</v>
      </c>
      <c r="BM255" t="str">
        <f t="shared" si="487"/>
        <v>0</v>
      </c>
      <c r="BN255" t="str">
        <f t="shared" si="488"/>
        <v>0</v>
      </c>
      <c r="BO255" t="str">
        <f t="shared" si="489"/>
        <v>0</v>
      </c>
      <c r="BP255" t="str">
        <f t="shared" si="490"/>
        <v>0</v>
      </c>
      <c r="BQ255" t="str">
        <f t="shared" si="491"/>
        <v>0</v>
      </c>
      <c r="BR255" t="str">
        <f t="shared" si="492"/>
        <v>0</v>
      </c>
      <c r="BS255" t="str">
        <f t="shared" si="493"/>
        <v>0</v>
      </c>
      <c r="BT255" t="str">
        <f t="shared" si="494"/>
        <v>0</v>
      </c>
      <c r="BU255" t="str">
        <f t="shared" si="495"/>
        <v>0</v>
      </c>
      <c r="BV255" t="str">
        <f t="shared" si="496"/>
        <v>0</v>
      </c>
      <c r="BW255" t="str">
        <f t="shared" si="497"/>
        <v>0</v>
      </c>
      <c r="BX255" t="str">
        <f t="shared" si="424"/>
        <v>0</v>
      </c>
      <c r="BY255" t="str">
        <f t="shared" si="498"/>
        <v>0</v>
      </c>
      <c r="BZ255" t="str">
        <f t="shared" si="499"/>
        <v>0</v>
      </c>
      <c r="CA255" t="str">
        <f t="shared" si="500"/>
        <v>0</v>
      </c>
      <c r="CB255" t="str">
        <f t="shared" si="501"/>
        <v>0</v>
      </c>
      <c r="CC255" t="str">
        <f t="shared" si="502"/>
        <v>0</v>
      </c>
      <c r="CD255" t="str">
        <f t="shared" si="503"/>
        <v>0</v>
      </c>
      <c r="CE255" t="str">
        <f t="shared" si="504"/>
        <v>0</v>
      </c>
      <c r="CF255" t="str">
        <f t="shared" si="505"/>
        <v>0</v>
      </c>
      <c r="CG255" t="str">
        <f t="shared" si="506"/>
        <v>0</v>
      </c>
      <c r="CH255" t="str">
        <f t="shared" si="507"/>
        <v>0</v>
      </c>
      <c r="CI255" t="str">
        <f t="shared" si="508"/>
        <v>0</v>
      </c>
      <c r="CJ255" t="str">
        <f t="shared" si="509"/>
        <v>0</v>
      </c>
      <c r="CK255" t="str">
        <f t="shared" si="510"/>
        <v>0</v>
      </c>
      <c r="CL255" t="str">
        <f t="shared" si="511"/>
        <v>0</v>
      </c>
      <c r="CM255" t="str">
        <f t="shared" si="512"/>
        <v>0</v>
      </c>
      <c r="CN255" t="str">
        <f t="shared" si="513"/>
        <v>0</v>
      </c>
      <c r="CO255" t="str">
        <f t="shared" si="514"/>
        <v>0</v>
      </c>
      <c r="CP255" t="str">
        <f t="shared" si="515"/>
        <v>0</v>
      </c>
      <c r="CQ255" t="str">
        <f t="shared" si="516"/>
        <v>0</v>
      </c>
      <c r="CR255" t="str">
        <f t="shared" si="517"/>
        <v>0</v>
      </c>
      <c r="CS255" t="str">
        <f t="shared" si="518"/>
        <v>0</v>
      </c>
      <c r="CT255" t="str">
        <f t="shared" si="519"/>
        <v>0</v>
      </c>
      <c r="CU255" t="str">
        <f t="shared" si="520"/>
        <v>0</v>
      </c>
      <c r="CV255" t="str">
        <f t="shared" si="521"/>
        <v>0</v>
      </c>
      <c r="CW255" t="str">
        <f t="shared" si="522"/>
        <v>0</v>
      </c>
      <c r="CX255" t="str">
        <f t="shared" si="523"/>
        <v>0</v>
      </c>
      <c r="CY255" t="str">
        <f t="shared" si="524"/>
        <v>0</v>
      </c>
      <c r="CZ255" t="str">
        <f t="shared" si="525"/>
        <v>0</v>
      </c>
      <c r="DA255" t="str">
        <f t="shared" si="425"/>
        <v>0</v>
      </c>
      <c r="DB255" t="str">
        <f t="shared" si="526"/>
        <v>0</v>
      </c>
      <c r="DC255" t="str">
        <f t="shared" si="527"/>
        <v>0</v>
      </c>
      <c r="DD255" t="str">
        <f t="shared" si="528"/>
        <v>0</v>
      </c>
      <c r="DE255" t="str">
        <f t="shared" si="529"/>
        <v>0</v>
      </c>
      <c r="DF255" t="str">
        <f t="shared" si="530"/>
        <v>0</v>
      </c>
      <c r="DG255" t="str">
        <f t="shared" si="531"/>
        <v>0</v>
      </c>
      <c r="DH255" t="str">
        <f>IF(ISNUMBER(SEARCH("menghindari dorongan fisik,",B255)),"1","0")</f>
        <v>0</v>
      </c>
      <c r="DI255" t="str">
        <f t="shared" si="532"/>
        <v>0</v>
      </c>
      <c r="DJ255" t="str">
        <f t="shared" si="533"/>
        <v>0</v>
      </c>
      <c r="DK255" t="str">
        <f t="shared" si="534"/>
        <v>0</v>
      </c>
      <c r="DL255" t="str">
        <f t="shared" si="535"/>
        <v>0</v>
      </c>
      <c r="DM255" t="str">
        <f t="shared" si="536"/>
        <v>0</v>
      </c>
      <c r="DN255" t="str">
        <f t="shared" si="537"/>
        <v>0</v>
      </c>
      <c r="DO255" t="str">
        <f t="shared" si="538"/>
        <v>0</v>
      </c>
      <c r="DP255" t="str">
        <f t="shared" si="539"/>
        <v>0</v>
      </c>
      <c r="DQ255" t="str">
        <f t="shared" si="540"/>
        <v>0</v>
      </c>
      <c r="DR255" t="str">
        <f t="shared" si="541"/>
        <v>0</v>
      </c>
      <c r="DS255" t="str">
        <f t="shared" si="542"/>
        <v>0</v>
      </c>
      <c r="DT255" t="str">
        <f t="shared" si="543"/>
        <v>0</v>
      </c>
      <c r="DU255" t="str">
        <f t="shared" si="544"/>
        <v>0</v>
      </c>
      <c r="DV255" t="str">
        <f t="shared" si="545"/>
        <v>0</v>
      </c>
      <c r="DW255" t="str">
        <f t="shared" si="546"/>
        <v>0</v>
      </c>
      <c r="DX255" t="str">
        <f t="shared" si="547"/>
        <v>0</v>
      </c>
      <c r="DY255" t="str">
        <f t="shared" si="548"/>
        <v>0</v>
      </c>
      <c r="DZ255" t="str">
        <f t="shared" si="549"/>
        <v>0</v>
      </c>
      <c r="EA255" t="str">
        <f t="shared" si="550"/>
        <v>0</v>
      </c>
      <c r="EB255" t="str">
        <f t="shared" si="551"/>
        <v>0</v>
      </c>
      <c r="EC255" t="str">
        <f t="shared" si="552"/>
        <v>0</v>
      </c>
      <c r="ED255" t="str">
        <f t="shared" si="553"/>
        <v>0</v>
      </c>
      <c r="EE255" t="str">
        <f t="shared" si="554"/>
        <v>0</v>
      </c>
      <c r="EF255" t="str">
        <f t="shared" si="555"/>
        <v>0</v>
      </c>
      <c r="EG255" t="str">
        <f t="shared" si="556"/>
        <v>0</v>
      </c>
      <c r="EH255" t="str">
        <f t="shared" si="557"/>
        <v>0</v>
      </c>
      <c r="EI255" t="str">
        <f t="shared" si="558"/>
        <v>0</v>
      </c>
      <c r="EJ255" t="str">
        <f t="shared" si="559"/>
        <v>0</v>
      </c>
      <c r="EK255" t="str">
        <f t="shared" si="560"/>
        <v>0</v>
      </c>
      <c r="EL255" t="str">
        <f t="shared" si="561"/>
        <v>0</v>
      </c>
      <c r="EM255" t="str">
        <f t="shared" si="562"/>
        <v>0</v>
      </c>
      <c r="EN255" t="str">
        <f t="shared" si="563"/>
        <v>0</v>
      </c>
    </row>
    <row r="256" spans="1:144" ht="39.950000000000003" customHeight="1" x14ac:dyDescent="0.25">
      <c r="A256" t="s">
        <v>389</v>
      </c>
      <c r="C256" t="str">
        <f t="shared" si="564"/>
        <v>0</v>
      </c>
      <c r="D256" t="str">
        <f t="shared" si="426"/>
        <v>0</v>
      </c>
      <c r="E256" t="str">
        <f t="shared" si="427"/>
        <v>0</v>
      </c>
      <c r="F256" t="str">
        <f t="shared" si="428"/>
        <v>0</v>
      </c>
      <c r="G256" t="str">
        <f t="shared" si="429"/>
        <v>0</v>
      </c>
      <c r="H256" t="str">
        <f t="shared" si="430"/>
        <v>0</v>
      </c>
      <c r="I256" t="str">
        <f t="shared" si="431"/>
        <v>0</v>
      </c>
      <c r="J256" t="str">
        <f t="shared" si="432"/>
        <v>0</v>
      </c>
      <c r="K256" t="str">
        <f t="shared" si="433"/>
        <v>0</v>
      </c>
      <c r="L256" t="str">
        <f t="shared" si="434"/>
        <v>0</v>
      </c>
      <c r="M256" t="str">
        <f t="shared" si="435"/>
        <v>0</v>
      </c>
      <c r="N256" t="str">
        <f t="shared" si="436"/>
        <v>0</v>
      </c>
      <c r="O256" t="str">
        <f t="shared" si="437"/>
        <v>0</v>
      </c>
      <c r="P256" t="str">
        <f t="shared" si="438"/>
        <v>0</v>
      </c>
      <c r="Q256" t="str">
        <f t="shared" si="439"/>
        <v>0</v>
      </c>
      <c r="R256" t="str">
        <f t="shared" si="440"/>
        <v>0</v>
      </c>
      <c r="S256" t="str">
        <f t="shared" si="441"/>
        <v>0</v>
      </c>
      <c r="T256" t="str">
        <f t="shared" si="442"/>
        <v>0</v>
      </c>
      <c r="U256" t="str">
        <f t="shared" si="443"/>
        <v>0</v>
      </c>
      <c r="V256" t="str">
        <f t="shared" si="444"/>
        <v>0</v>
      </c>
      <c r="W256" t="str">
        <f t="shared" si="445"/>
        <v>0</v>
      </c>
      <c r="X256" t="str">
        <f t="shared" si="446"/>
        <v>0</v>
      </c>
      <c r="Y256" t="str">
        <f t="shared" si="447"/>
        <v>0</v>
      </c>
      <c r="Z256" t="str">
        <f t="shared" si="448"/>
        <v>0</v>
      </c>
      <c r="AA256" t="str">
        <f t="shared" si="449"/>
        <v>0</v>
      </c>
      <c r="AB256" t="str">
        <f t="shared" si="450"/>
        <v>0</v>
      </c>
      <c r="AC256" t="str">
        <f t="shared" si="451"/>
        <v>0</v>
      </c>
      <c r="AD256" t="str">
        <f t="shared" si="452"/>
        <v>0</v>
      </c>
      <c r="AE256" t="str">
        <f t="shared" si="453"/>
        <v>0</v>
      </c>
      <c r="AF256" t="str">
        <f t="shared" si="454"/>
        <v>0</v>
      </c>
      <c r="AG256" t="str">
        <f t="shared" si="455"/>
        <v>0</v>
      </c>
      <c r="AH256" t="str">
        <f t="shared" si="456"/>
        <v>0</v>
      </c>
      <c r="AI256" t="str">
        <f t="shared" si="457"/>
        <v>0</v>
      </c>
      <c r="AJ256" t="str">
        <f t="shared" si="458"/>
        <v>0</v>
      </c>
      <c r="AK256" t="str">
        <f t="shared" si="459"/>
        <v>0</v>
      </c>
      <c r="AL256" t="str">
        <f t="shared" si="460"/>
        <v>0</v>
      </c>
      <c r="AM256" t="str">
        <f t="shared" si="461"/>
        <v>0</v>
      </c>
      <c r="AN256" t="str">
        <f t="shared" si="462"/>
        <v>0</v>
      </c>
      <c r="AO256" t="str">
        <f t="shared" si="463"/>
        <v>0</v>
      </c>
      <c r="AP256" t="str">
        <f t="shared" si="464"/>
        <v>0</v>
      </c>
      <c r="AQ256" t="str">
        <f t="shared" si="465"/>
        <v>0</v>
      </c>
      <c r="AR256" t="str">
        <f t="shared" si="466"/>
        <v>0</v>
      </c>
      <c r="AS256" t="str">
        <f t="shared" si="467"/>
        <v>0</v>
      </c>
      <c r="AT256" t="str">
        <f t="shared" si="468"/>
        <v>0</v>
      </c>
      <c r="AU256" t="str">
        <f t="shared" si="469"/>
        <v>0</v>
      </c>
      <c r="AV256" t="str">
        <f t="shared" si="470"/>
        <v>0</v>
      </c>
      <c r="AW256" t="str">
        <f t="shared" si="471"/>
        <v>0</v>
      </c>
      <c r="AX256" t="str">
        <f t="shared" si="472"/>
        <v>0</v>
      </c>
      <c r="AY256" t="str">
        <f t="shared" si="473"/>
        <v>0</v>
      </c>
      <c r="AZ256" t="str">
        <f t="shared" si="474"/>
        <v>0</v>
      </c>
      <c r="BA256" t="str">
        <f t="shared" si="475"/>
        <v>0</v>
      </c>
      <c r="BB256" t="str">
        <f t="shared" si="476"/>
        <v>0</v>
      </c>
      <c r="BC256" t="str">
        <f t="shared" si="477"/>
        <v>0</v>
      </c>
      <c r="BD256" t="str">
        <f t="shared" si="478"/>
        <v>0</v>
      </c>
      <c r="BE256" t="str">
        <f t="shared" si="479"/>
        <v>0</v>
      </c>
      <c r="BF256" t="str">
        <f t="shared" si="480"/>
        <v>0</v>
      </c>
      <c r="BG256" t="str">
        <f t="shared" si="481"/>
        <v>0</v>
      </c>
      <c r="BH256" t="str">
        <f t="shared" si="482"/>
        <v>0</v>
      </c>
      <c r="BI256" t="str">
        <f t="shared" si="483"/>
        <v>0</v>
      </c>
      <c r="BJ256" t="str">
        <f t="shared" si="484"/>
        <v>0</v>
      </c>
      <c r="BK256" t="str">
        <f t="shared" si="485"/>
        <v>0</v>
      </c>
      <c r="BL256" t="str">
        <f t="shared" si="486"/>
        <v>0</v>
      </c>
      <c r="BM256" t="str">
        <f t="shared" si="487"/>
        <v>0</v>
      </c>
      <c r="BN256" t="str">
        <f t="shared" si="488"/>
        <v>0</v>
      </c>
      <c r="BO256" t="str">
        <f t="shared" si="489"/>
        <v>0</v>
      </c>
      <c r="BP256" t="str">
        <f t="shared" si="490"/>
        <v>0</v>
      </c>
      <c r="BQ256" t="str">
        <f t="shared" si="491"/>
        <v>0</v>
      </c>
      <c r="BR256" t="str">
        <f t="shared" si="492"/>
        <v>0</v>
      </c>
      <c r="BS256" t="str">
        <f t="shared" si="493"/>
        <v>0</v>
      </c>
      <c r="BT256" t="str">
        <f t="shared" si="494"/>
        <v>0</v>
      </c>
      <c r="BU256" t="str">
        <f t="shared" si="495"/>
        <v>0</v>
      </c>
      <c r="BV256" t="str">
        <f t="shared" si="496"/>
        <v>0</v>
      </c>
      <c r="BW256" t="str">
        <f t="shared" si="497"/>
        <v>0</v>
      </c>
      <c r="BX256" t="str">
        <f t="shared" si="424"/>
        <v>0</v>
      </c>
      <c r="BY256" t="str">
        <f t="shared" si="498"/>
        <v>0</v>
      </c>
      <c r="BZ256" t="str">
        <f t="shared" si="499"/>
        <v>0</v>
      </c>
      <c r="CA256" t="str">
        <f t="shared" si="500"/>
        <v>0</v>
      </c>
      <c r="CB256" t="str">
        <f t="shared" si="501"/>
        <v>0</v>
      </c>
      <c r="CC256" t="str">
        <f t="shared" si="502"/>
        <v>0</v>
      </c>
      <c r="CD256" t="str">
        <f t="shared" si="503"/>
        <v>0</v>
      </c>
      <c r="CE256" t="str">
        <f t="shared" si="504"/>
        <v>0</v>
      </c>
      <c r="CF256" t="str">
        <f t="shared" si="505"/>
        <v>0</v>
      </c>
      <c r="CG256" t="str">
        <f t="shared" si="506"/>
        <v>0</v>
      </c>
      <c r="CH256" t="str">
        <f t="shared" si="507"/>
        <v>0</v>
      </c>
      <c r="CI256" t="str">
        <f t="shared" si="508"/>
        <v>0</v>
      </c>
      <c r="CJ256" t="str">
        <f t="shared" si="509"/>
        <v>0</v>
      </c>
      <c r="CK256" t="str">
        <f t="shared" si="510"/>
        <v>0</v>
      </c>
      <c r="CL256" t="str">
        <f t="shared" si="511"/>
        <v>0</v>
      </c>
      <c r="CM256" t="str">
        <f t="shared" si="512"/>
        <v>0</v>
      </c>
      <c r="CN256" t="str">
        <f t="shared" si="513"/>
        <v>0</v>
      </c>
      <c r="CO256" t="str">
        <f t="shared" si="514"/>
        <v>0</v>
      </c>
      <c r="CP256" t="str">
        <f t="shared" si="515"/>
        <v>0</v>
      </c>
      <c r="CQ256" t="str">
        <f t="shared" si="516"/>
        <v>0</v>
      </c>
      <c r="CR256" t="str">
        <f t="shared" si="517"/>
        <v>0</v>
      </c>
      <c r="CS256" t="str">
        <f t="shared" si="518"/>
        <v>0</v>
      </c>
      <c r="CT256" t="str">
        <f t="shared" si="519"/>
        <v>0</v>
      </c>
      <c r="CU256" t="str">
        <f t="shared" si="520"/>
        <v>0</v>
      </c>
      <c r="CV256" t="str">
        <f t="shared" si="521"/>
        <v>0</v>
      </c>
      <c r="CW256" t="str">
        <f t="shared" si="522"/>
        <v>0</v>
      </c>
      <c r="CX256" t="str">
        <f t="shared" si="523"/>
        <v>0</v>
      </c>
      <c r="CY256" t="str">
        <f t="shared" si="524"/>
        <v>0</v>
      </c>
      <c r="CZ256" t="str">
        <f t="shared" si="525"/>
        <v>0</v>
      </c>
      <c r="DA256" t="str">
        <f t="shared" si="425"/>
        <v>0</v>
      </c>
      <c r="DB256" t="str">
        <f t="shared" si="526"/>
        <v>0</v>
      </c>
      <c r="DC256" t="str">
        <f t="shared" si="527"/>
        <v>0</v>
      </c>
      <c r="DD256" t="str">
        <f t="shared" si="528"/>
        <v>0</v>
      </c>
      <c r="DE256" t="str">
        <f t="shared" si="529"/>
        <v>0</v>
      </c>
      <c r="DF256" t="str">
        <f t="shared" si="530"/>
        <v>0</v>
      </c>
      <c r="DG256" t="str">
        <f t="shared" si="531"/>
        <v>0</v>
      </c>
      <c r="DH256" t="str">
        <f>IF(ISNUMBER(SEARCH("menghindari dorongan fisik,",B256)),"1","0")</f>
        <v>0</v>
      </c>
      <c r="DI256" t="str">
        <f t="shared" si="532"/>
        <v>0</v>
      </c>
      <c r="DJ256" t="str">
        <f t="shared" si="533"/>
        <v>0</v>
      </c>
      <c r="DK256" t="str">
        <f t="shared" si="534"/>
        <v>0</v>
      </c>
      <c r="DL256" t="str">
        <f t="shared" si="535"/>
        <v>0</v>
      </c>
      <c r="DM256" t="str">
        <f t="shared" si="536"/>
        <v>0</v>
      </c>
      <c r="DN256" t="str">
        <f t="shared" si="537"/>
        <v>0</v>
      </c>
      <c r="DO256" t="str">
        <f t="shared" si="538"/>
        <v>0</v>
      </c>
      <c r="DP256" t="str">
        <f t="shared" si="539"/>
        <v>0</v>
      </c>
      <c r="DQ256" t="str">
        <f t="shared" si="540"/>
        <v>0</v>
      </c>
      <c r="DR256" t="str">
        <f t="shared" si="541"/>
        <v>0</v>
      </c>
      <c r="DS256" t="str">
        <f t="shared" si="542"/>
        <v>0</v>
      </c>
      <c r="DT256" t="str">
        <f t="shared" si="543"/>
        <v>0</v>
      </c>
      <c r="DU256" t="str">
        <f t="shared" si="544"/>
        <v>0</v>
      </c>
      <c r="DV256" t="str">
        <f t="shared" si="545"/>
        <v>0</v>
      </c>
      <c r="DW256" t="str">
        <f t="shared" si="546"/>
        <v>0</v>
      </c>
      <c r="DX256" t="str">
        <f t="shared" si="547"/>
        <v>0</v>
      </c>
      <c r="DY256" t="str">
        <f t="shared" si="548"/>
        <v>0</v>
      </c>
      <c r="DZ256" t="str">
        <f t="shared" si="549"/>
        <v>0</v>
      </c>
      <c r="EA256" t="str">
        <f t="shared" si="550"/>
        <v>0</v>
      </c>
      <c r="EB256" t="str">
        <f t="shared" si="551"/>
        <v>0</v>
      </c>
      <c r="EC256" t="str">
        <f t="shared" si="552"/>
        <v>0</v>
      </c>
      <c r="ED256" t="str">
        <f t="shared" si="553"/>
        <v>0</v>
      </c>
      <c r="EE256" t="str">
        <f t="shared" si="554"/>
        <v>0</v>
      </c>
      <c r="EF256" t="str">
        <f t="shared" si="555"/>
        <v>0</v>
      </c>
      <c r="EG256" t="str">
        <f t="shared" si="556"/>
        <v>0</v>
      </c>
      <c r="EH256" t="str">
        <f t="shared" si="557"/>
        <v>0</v>
      </c>
      <c r="EI256" t="str">
        <f t="shared" si="558"/>
        <v>0</v>
      </c>
      <c r="EJ256" t="str">
        <f t="shared" si="559"/>
        <v>0</v>
      </c>
      <c r="EK256" t="str">
        <f t="shared" si="560"/>
        <v>0</v>
      </c>
      <c r="EL256" t="str">
        <f t="shared" si="561"/>
        <v>0</v>
      </c>
      <c r="EM256" t="str">
        <f t="shared" si="562"/>
        <v>0</v>
      </c>
      <c r="EN256" t="str">
        <f t="shared" si="563"/>
        <v>0</v>
      </c>
    </row>
    <row r="257" spans="1:144" ht="39.950000000000003" customHeight="1" x14ac:dyDescent="0.25">
      <c r="A257" t="s">
        <v>390</v>
      </c>
      <c r="C257" t="str">
        <f t="shared" si="564"/>
        <v>0</v>
      </c>
      <c r="D257" t="str">
        <f t="shared" si="426"/>
        <v>0</v>
      </c>
      <c r="E257" t="str">
        <f t="shared" si="427"/>
        <v>0</v>
      </c>
      <c r="F257" t="str">
        <f t="shared" si="428"/>
        <v>0</v>
      </c>
      <c r="G257" t="str">
        <f t="shared" si="429"/>
        <v>0</v>
      </c>
      <c r="H257" t="str">
        <f t="shared" si="430"/>
        <v>0</v>
      </c>
      <c r="I257" t="str">
        <f t="shared" si="431"/>
        <v>0</v>
      </c>
      <c r="J257" t="str">
        <f t="shared" si="432"/>
        <v>0</v>
      </c>
      <c r="K257" t="str">
        <f t="shared" si="433"/>
        <v>0</v>
      </c>
      <c r="L257" t="str">
        <f t="shared" si="434"/>
        <v>0</v>
      </c>
      <c r="M257" t="str">
        <f t="shared" si="435"/>
        <v>0</v>
      </c>
      <c r="N257" t="str">
        <f t="shared" si="436"/>
        <v>0</v>
      </c>
      <c r="O257" t="str">
        <f t="shared" si="437"/>
        <v>0</v>
      </c>
      <c r="P257" t="str">
        <f t="shared" si="438"/>
        <v>0</v>
      </c>
      <c r="Q257" t="str">
        <f t="shared" si="439"/>
        <v>0</v>
      </c>
      <c r="R257" t="str">
        <f t="shared" si="440"/>
        <v>0</v>
      </c>
      <c r="S257" t="str">
        <f t="shared" si="441"/>
        <v>0</v>
      </c>
      <c r="T257" t="str">
        <f t="shared" si="442"/>
        <v>0</v>
      </c>
      <c r="U257" t="str">
        <f t="shared" si="443"/>
        <v>0</v>
      </c>
      <c r="V257" t="str">
        <f t="shared" si="444"/>
        <v>0</v>
      </c>
      <c r="W257" t="str">
        <f t="shared" si="445"/>
        <v>0</v>
      </c>
      <c r="X257" t="str">
        <f t="shared" si="446"/>
        <v>0</v>
      </c>
      <c r="Y257" t="str">
        <f t="shared" si="447"/>
        <v>0</v>
      </c>
      <c r="Z257" t="str">
        <f t="shared" si="448"/>
        <v>0</v>
      </c>
      <c r="AA257" t="str">
        <f t="shared" si="449"/>
        <v>0</v>
      </c>
      <c r="AB257" t="str">
        <f t="shared" si="450"/>
        <v>0</v>
      </c>
      <c r="AC257" t="str">
        <f t="shared" si="451"/>
        <v>0</v>
      </c>
      <c r="AD257" t="str">
        <f t="shared" si="452"/>
        <v>0</v>
      </c>
      <c r="AE257" t="str">
        <f t="shared" si="453"/>
        <v>0</v>
      </c>
      <c r="AF257" t="str">
        <f t="shared" si="454"/>
        <v>0</v>
      </c>
      <c r="AG257" t="str">
        <f t="shared" si="455"/>
        <v>0</v>
      </c>
      <c r="AH257" t="str">
        <f t="shared" si="456"/>
        <v>0</v>
      </c>
      <c r="AI257" t="str">
        <f t="shared" si="457"/>
        <v>0</v>
      </c>
      <c r="AJ257" t="str">
        <f t="shared" si="458"/>
        <v>0</v>
      </c>
      <c r="AK257" t="str">
        <f t="shared" si="459"/>
        <v>0</v>
      </c>
      <c r="AL257" t="str">
        <f t="shared" si="460"/>
        <v>0</v>
      </c>
      <c r="AM257" t="str">
        <f t="shared" si="461"/>
        <v>0</v>
      </c>
      <c r="AN257" t="str">
        <f t="shared" si="462"/>
        <v>0</v>
      </c>
      <c r="AO257" t="str">
        <f t="shared" si="463"/>
        <v>0</v>
      </c>
      <c r="AP257" t="str">
        <f t="shared" si="464"/>
        <v>0</v>
      </c>
      <c r="AQ257" t="str">
        <f t="shared" si="465"/>
        <v>0</v>
      </c>
      <c r="AR257" t="str">
        <f t="shared" si="466"/>
        <v>0</v>
      </c>
      <c r="AS257" t="str">
        <f t="shared" si="467"/>
        <v>0</v>
      </c>
      <c r="AT257" t="str">
        <f t="shared" si="468"/>
        <v>0</v>
      </c>
      <c r="AU257" t="str">
        <f t="shared" si="469"/>
        <v>0</v>
      </c>
      <c r="AV257" t="str">
        <f t="shared" si="470"/>
        <v>0</v>
      </c>
      <c r="AW257" t="str">
        <f t="shared" si="471"/>
        <v>0</v>
      </c>
      <c r="AX257" t="str">
        <f t="shared" si="472"/>
        <v>0</v>
      </c>
      <c r="AY257" t="str">
        <f t="shared" si="473"/>
        <v>0</v>
      </c>
      <c r="AZ257" t="str">
        <f t="shared" si="474"/>
        <v>0</v>
      </c>
      <c r="BA257" t="str">
        <f t="shared" si="475"/>
        <v>0</v>
      </c>
      <c r="BB257" t="str">
        <f t="shared" si="476"/>
        <v>0</v>
      </c>
      <c r="BC257" t="str">
        <f t="shared" si="477"/>
        <v>0</v>
      </c>
      <c r="BD257" t="str">
        <f t="shared" si="478"/>
        <v>0</v>
      </c>
      <c r="BE257" t="str">
        <f t="shared" si="479"/>
        <v>0</v>
      </c>
      <c r="BF257" t="str">
        <f t="shared" si="480"/>
        <v>0</v>
      </c>
      <c r="BG257" t="str">
        <f t="shared" si="481"/>
        <v>0</v>
      </c>
      <c r="BH257" t="str">
        <f t="shared" si="482"/>
        <v>0</v>
      </c>
      <c r="BI257" t="str">
        <f t="shared" si="483"/>
        <v>0</v>
      </c>
      <c r="BJ257" t="str">
        <f t="shared" si="484"/>
        <v>0</v>
      </c>
      <c r="BK257" t="str">
        <f t="shared" si="485"/>
        <v>0</v>
      </c>
      <c r="BL257" t="str">
        <f t="shared" si="486"/>
        <v>0</v>
      </c>
      <c r="BM257" t="str">
        <f t="shared" si="487"/>
        <v>0</v>
      </c>
      <c r="BN257" t="str">
        <f t="shared" si="488"/>
        <v>0</v>
      </c>
      <c r="BO257" t="str">
        <f t="shared" si="489"/>
        <v>0</v>
      </c>
      <c r="BP257" t="str">
        <f t="shared" si="490"/>
        <v>0</v>
      </c>
      <c r="BQ257" t="str">
        <f t="shared" si="491"/>
        <v>0</v>
      </c>
      <c r="BR257" t="str">
        <f t="shared" si="492"/>
        <v>0</v>
      </c>
      <c r="BS257" t="str">
        <f t="shared" si="493"/>
        <v>0</v>
      </c>
      <c r="BT257" t="str">
        <f t="shared" si="494"/>
        <v>0</v>
      </c>
      <c r="BU257" t="str">
        <f t="shared" si="495"/>
        <v>0</v>
      </c>
      <c r="BV257" t="str">
        <f t="shared" si="496"/>
        <v>0</v>
      </c>
      <c r="BW257" t="str">
        <f t="shared" si="497"/>
        <v>0</v>
      </c>
      <c r="BX257" t="str">
        <f t="shared" si="424"/>
        <v>0</v>
      </c>
      <c r="BY257" t="str">
        <f t="shared" si="498"/>
        <v>0</v>
      </c>
      <c r="BZ257" t="str">
        <f t="shared" si="499"/>
        <v>0</v>
      </c>
      <c r="CA257" t="str">
        <f t="shared" si="500"/>
        <v>0</v>
      </c>
      <c r="CB257" t="str">
        <f t="shared" si="501"/>
        <v>0</v>
      </c>
      <c r="CC257" t="str">
        <f t="shared" si="502"/>
        <v>0</v>
      </c>
      <c r="CD257" t="str">
        <f t="shared" si="503"/>
        <v>0</v>
      </c>
      <c r="CE257" t="str">
        <f t="shared" si="504"/>
        <v>0</v>
      </c>
      <c r="CF257" t="str">
        <f t="shared" si="505"/>
        <v>0</v>
      </c>
      <c r="CG257" t="str">
        <f t="shared" si="506"/>
        <v>0</v>
      </c>
      <c r="CH257" t="str">
        <f t="shared" si="507"/>
        <v>0</v>
      </c>
      <c r="CI257" t="str">
        <f t="shared" si="508"/>
        <v>0</v>
      </c>
      <c r="CJ257" t="str">
        <f t="shared" si="509"/>
        <v>0</v>
      </c>
      <c r="CK257" t="str">
        <f t="shared" si="510"/>
        <v>0</v>
      </c>
      <c r="CL257" t="str">
        <f t="shared" si="511"/>
        <v>0</v>
      </c>
      <c r="CM257" t="str">
        <f t="shared" si="512"/>
        <v>0</v>
      </c>
      <c r="CN257" t="str">
        <f t="shared" si="513"/>
        <v>0</v>
      </c>
      <c r="CO257" t="str">
        <f t="shared" si="514"/>
        <v>0</v>
      </c>
      <c r="CP257" t="str">
        <f t="shared" si="515"/>
        <v>0</v>
      </c>
      <c r="CQ257" t="str">
        <f t="shared" si="516"/>
        <v>0</v>
      </c>
      <c r="CR257" t="str">
        <f t="shared" si="517"/>
        <v>0</v>
      </c>
      <c r="CS257" t="str">
        <f t="shared" si="518"/>
        <v>0</v>
      </c>
      <c r="CT257" t="str">
        <f t="shared" si="519"/>
        <v>0</v>
      </c>
      <c r="CU257" t="str">
        <f t="shared" si="520"/>
        <v>0</v>
      </c>
      <c r="CV257" t="str">
        <f t="shared" si="521"/>
        <v>0</v>
      </c>
      <c r="CW257" t="str">
        <f t="shared" si="522"/>
        <v>0</v>
      </c>
      <c r="CX257" t="str">
        <f t="shared" si="523"/>
        <v>0</v>
      </c>
      <c r="CY257" t="str">
        <f t="shared" si="524"/>
        <v>0</v>
      </c>
      <c r="CZ257" t="str">
        <f t="shared" si="525"/>
        <v>0</v>
      </c>
      <c r="DA257" t="str">
        <f t="shared" si="425"/>
        <v>0</v>
      </c>
      <c r="DB257" t="str">
        <f t="shared" si="526"/>
        <v>0</v>
      </c>
      <c r="DC257" t="str">
        <f t="shared" si="527"/>
        <v>0</v>
      </c>
      <c r="DD257" t="str">
        <f t="shared" si="528"/>
        <v>0</v>
      </c>
      <c r="DE257" t="str">
        <f t="shared" si="529"/>
        <v>0</v>
      </c>
      <c r="DF257" t="str">
        <f t="shared" si="530"/>
        <v>0</v>
      </c>
      <c r="DG257" t="str">
        <f t="shared" si="531"/>
        <v>0</v>
      </c>
      <c r="DH257" t="str">
        <f>IF(ISNUMBER(SEARCH("menghindari dorongan fisik,",B257)),"1","0")</f>
        <v>0</v>
      </c>
      <c r="DI257" t="str">
        <f t="shared" si="532"/>
        <v>0</v>
      </c>
      <c r="DJ257" t="str">
        <f t="shared" si="533"/>
        <v>0</v>
      </c>
      <c r="DK257" t="str">
        <f t="shared" si="534"/>
        <v>0</v>
      </c>
      <c r="DL257" t="str">
        <f t="shared" si="535"/>
        <v>0</v>
      </c>
      <c r="DM257" t="str">
        <f t="shared" si="536"/>
        <v>0</v>
      </c>
      <c r="DN257" t="str">
        <f t="shared" si="537"/>
        <v>0</v>
      </c>
      <c r="DO257" t="str">
        <f t="shared" si="538"/>
        <v>0</v>
      </c>
      <c r="DP257" t="str">
        <f t="shared" si="539"/>
        <v>0</v>
      </c>
      <c r="DQ257" t="str">
        <f t="shared" si="540"/>
        <v>0</v>
      </c>
      <c r="DR257" t="str">
        <f t="shared" si="541"/>
        <v>0</v>
      </c>
      <c r="DS257" t="str">
        <f t="shared" si="542"/>
        <v>0</v>
      </c>
      <c r="DT257" t="str">
        <f t="shared" si="543"/>
        <v>0</v>
      </c>
      <c r="DU257" t="str">
        <f t="shared" si="544"/>
        <v>0</v>
      </c>
      <c r="DV257" t="str">
        <f t="shared" si="545"/>
        <v>0</v>
      </c>
      <c r="DW257" t="str">
        <f t="shared" si="546"/>
        <v>0</v>
      </c>
      <c r="DX257" t="str">
        <f t="shared" si="547"/>
        <v>0</v>
      </c>
      <c r="DY257" t="str">
        <f t="shared" si="548"/>
        <v>0</v>
      </c>
      <c r="DZ257" t="str">
        <f t="shared" si="549"/>
        <v>0</v>
      </c>
      <c r="EA257" t="str">
        <f t="shared" si="550"/>
        <v>0</v>
      </c>
      <c r="EB257" t="str">
        <f t="shared" si="551"/>
        <v>0</v>
      </c>
      <c r="EC257" t="str">
        <f t="shared" si="552"/>
        <v>0</v>
      </c>
      <c r="ED257" t="str">
        <f t="shared" si="553"/>
        <v>0</v>
      </c>
      <c r="EE257" t="str">
        <f t="shared" si="554"/>
        <v>0</v>
      </c>
      <c r="EF257" t="str">
        <f t="shared" si="555"/>
        <v>0</v>
      </c>
      <c r="EG257" t="str">
        <f t="shared" si="556"/>
        <v>0</v>
      </c>
      <c r="EH257" t="str">
        <f t="shared" si="557"/>
        <v>0</v>
      </c>
      <c r="EI257" t="str">
        <f t="shared" si="558"/>
        <v>0</v>
      </c>
      <c r="EJ257" t="str">
        <f t="shared" si="559"/>
        <v>0</v>
      </c>
      <c r="EK257" t="str">
        <f t="shared" si="560"/>
        <v>0</v>
      </c>
      <c r="EL257" t="str">
        <f t="shared" si="561"/>
        <v>0</v>
      </c>
      <c r="EM257" t="str">
        <f t="shared" si="562"/>
        <v>0</v>
      </c>
      <c r="EN257" t="str">
        <f t="shared" si="563"/>
        <v>0</v>
      </c>
    </row>
    <row r="258" spans="1:144" ht="39.950000000000003" customHeight="1" x14ac:dyDescent="0.25">
      <c r="A258" t="s">
        <v>391</v>
      </c>
      <c r="C258" t="str">
        <f t="shared" si="564"/>
        <v>0</v>
      </c>
      <c r="D258" t="str">
        <f t="shared" si="426"/>
        <v>0</v>
      </c>
      <c r="E258" t="str">
        <f t="shared" si="427"/>
        <v>0</v>
      </c>
      <c r="F258" t="str">
        <f t="shared" si="428"/>
        <v>0</v>
      </c>
      <c r="G258" t="str">
        <f t="shared" si="429"/>
        <v>0</v>
      </c>
      <c r="H258" t="str">
        <f t="shared" si="430"/>
        <v>0</v>
      </c>
      <c r="I258" t="str">
        <f t="shared" si="431"/>
        <v>0</v>
      </c>
      <c r="J258" t="str">
        <f t="shared" si="432"/>
        <v>0</v>
      </c>
      <c r="K258" t="str">
        <f t="shared" si="433"/>
        <v>0</v>
      </c>
      <c r="L258" t="str">
        <f t="shared" si="434"/>
        <v>0</v>
      </c>
      <c r="M258" t="str">
        <f t="shared" si="435"/>
        <v>0</v>
      </c>
      <c r="N258" t="str">
        <f t="shared" si="436"/>
        <v>0</v>
      </c>
      <c r="O258" t="str">
        <f t="shared" si="437"/>
        <v>0</v>
      </c>
      <c r="P258" t="str">
        <f t="shared" si="438"/>
        <v>0</v>
      </c>
      <c r="Q258" t="str">
        <f t="shared" si="439"/>
        <v>0</v>
      </c>
      <c r="R258" t="str">
        <f t="shared" si="440"/>
        <v>0</v>
      </c>
      <c r="S258" t="str">
        <f t="shared" si="441"/>
        <v>0</v>
      </c>
      <c r="T258" t="str">
        <f t="shared" si="442"/>
        <v>0</v>
      </c>
      <c r="U258" t="str">
        <f t="shared" si="443"/>
        <v>0</v>
      </c>
      <c r="V258" t="str">
        <f t="shared" si="444"/>
        <v>0</v>
      </c>
      <c r="W258" t="str">
        <f t="shared" si="445"/>
        <v>0</v>
      </c>
      <c r="X258" t="str">
        <f t="shared" si="446"/>
        <v>0</v>
      </c>
      <c r="Y258" t="str">
        <f t="shared" si="447"/>
        <v>0</v>
      </c>
      <c r="Z258" t="str">
        <f t="shared" si="448"/>
        <v>0</v>
      </c>
      <c r="AA258" t="str">
        <f t="shared" si="449"/>
        <v>0</v>
      </c>
      <c r="AB258" t="str">
        <f t="shared" si="450"/>
        <v>0</v>
      </c>
      <c r="AC258" t="str">
        <f t="shared" si="451"/>
        <v>0</v>
      </c>
      <c r="AD258" t="str">
        <f t="shared" si="452"/>
        <v>0</v>
      </c>
      <c r="AE258" t="str">
        <f t="shared" si="453"/>
        <v>0</v>
      </c>
      <c r="AF258" t="str">
        <f t="shared" si="454"/>
        <v>0</v>
      </c>
      <c r="AG258" t="str">
        <f t="shared" si="455"/>
        <v>0</v>
      </c>
      <c r="AH258" t="str">
        <f t="shared" si="456"/>
        <v>0</v>
      </c>
      <c r="AI258" t="str">
        <f t="shared" si="457"/>
        <v>0</v>
      </c>
      <c r="AJ258" t="str">
        <f t="shared" si="458"/>
        <v>0</v>
      </c>
      <c r="AK258" t="str">
        <f t="shared" si="459"/>
        <v>0</v>
      </c>
      <c r="AL258" t="str">
        <f t="shared" si="460"/>
        <v>0</v>
      </c>
      <c r="AM258" t="str">
        <f t="shared" si="461"/>
        <v>0</v>
      </c>
      <c r="AN258" t="str">
        <f t="shared" si="462"/>
        <v>0</v>
      </c>
      <c r="AO258" t="str">
        <f t="shared" si="463"/>
        <v>0</v>
      </c>
      <c r="AP258" t="str">
        <f t="shared" si="464"/>
        <v>0</v>
      </c>
      <c r="AQ258" t="str">
        <f t="shared" si="465"/>
        <v>0</v>
      </c>
      <c r="AR258" t="str">
        <f t="shared" si="466"/>
        <v>0</v>
      </c>
      <c r="AS258" t="str">
        <f t="shared" si="467"/>
        <v>0</v>
      </c>
      <c r="AT258" t="str">
        <f t="shared" si="468"/>
        <v>0</v>
      </c>
      <c r="AU258" t="str">
        <f t="shared" si="469"/>
        <v>0</v>
      </c>
      <c r="AV258" t="str">
        <f t="shared" si="470"/>
        <v>0</v>
      </c>
      <c r="AW258" t="str">
        <f t="shared" si="471"/>
        <v>0</v>
      </c>
      <c r="AX258" t="str">
        <f t="shared" si="472"/>
        <v>0</v>
      </c>
      <c r="AY258" t="str">
        <f t="shared" si="473"/>
        <v>0</v>
      </c>
      <c r="AZ258" t="str">
        <f t="shared" si="474"/>
        <v>0</v>
      </c>
      <c r="BA258" t="str">
        <f t="shared" si="475"/>
        <v>0</v>
      </c>
      <c r="BB258" t="str">
        <f t="shared" si="476"/>
        <v>0</v>
      </c>
      <c r="BC258" t="str">
        <f t="shared" si="477"/>
        <v>0</v>
      </c>
      <c r="BD258" t="str">
        <f t="shared" si="478"/>
        <v>0</v>
      </c>
      <c r="BE258" t="str">
        <f t="shared" si="479"/>
        <v>0</v>
      </c>
      <c r="BF258" t="str">
        <f t="shared" si="480"/>
        <v>0</v>
      </c>
      <c r="BG258" t="str">
        <f t="shared" si="481"/>
        <v>0</v>
      </c>
      <c r="BH258" t="str">
        <f t="shared" si="482"/>
        <v>0</v>
      </c>
      <c r="BI258" t="str">
        <f t="shared" si="483"/>
        <v>0</v>
      </c>
      <c r="BJ258" t="str">
        <f t="shared" si="484"/>
        <v>0</v>
      </c>
      <c r="BK258" t="str">
        <f t="shared" si="485"/>
        <v>0</v>
      </c>
      <c r="BL258" t="str">
        <f t="shared" si="486"/>
        <v>0</v>
      </c>
      <c r="BM258" t="str">
        <f t="shared" si="487"/>
        <v>0</v>
      </c>
      <c r="BN258" t="str">
        <f t="shared" si="488"/>
        <v>0</v>
      </c>
      <c r="BO258" t="str">
        <f t="shared" si="489"/>
        <v>0</v>
      </c>
      <c r="BP258" t="str">
        <f t="shared" si="490"/>
        <v>0</v>
      </c>
      <c r="BQ258" t="str">
        <f t="shared" si="491"/>
        <v>0</v>
      </c>
      <c r="BR258" t="str">
        <f t="shared" si="492"/>
        <v>0</v>
      </c>
      <c r="BS258" t="str">
        <f t="shared" si="493"/>
        <v>0</v>
      </c>
      <c r="BT258" t="str">
        <f t="shared" si="494"/>
        <v>0</v>
      </c>
      <c r="BU258" t="str">
        <f t="shared" si="495"/>
        <v>0</v>
      </c>
      <c r="BV258" t="str">
        <f t="shared" si="496"/>
        <v>0</v>
      </c>
      <c r="BW258" t="str">
        <f t="shared" si="497"/>
        <v>0</v>
      </c>
      <c r="BX258" t="str">
        <f t="shared" si="424"/>
        <v>0</v>
      </c>
      <c r="BY258" t="str">
        <f t="shared" si="498"/>
        <v>0</v>
      </c>
      <c r="BZ258" t="str">
        <f t="shared" si="499"/>
        <v>0</v>
      </c>
      <c r="CA258" t="str">
        <f t="shared" si="500"/>
        <v>0</v>
      </c>
      <c r="CB258" t="str">
        <f t="shared" si="501"/>
        <v>0</v>
      </c>
      <c r="CC258" t="str">
        <f t="shared" si="502"/>
        <v>0</v>
      </c>
      <c r="CD258" t="str">
        <f t="shared" si="503"/>
        <v>0</v>
      </c>
      <c r="CE258" t="str">
        <f t="shared" si="504"/>
        <v>0</v>
      </c>
      <c r="CF258" t="str">
        <f t="shared" si="505"/>
        <v>0</v>
      </c>
      <c r="CG258" t="str">
        <f t="shared" si="506"/>
        <v>0</v>
      </c>
      <c r="CH258" t="str">
        <f t="shared" si="507"/>
        <v>0</v>
      </c>
      <c r="CI258" t="str">
        <f t="shared" si="508"/>
        <v>0</v>
      </c>
      <c r="CJ258" t="str">
        <f t="shared" si="509"/>
        <v>0</v>
      </c>
      <c r="CK258" t="str">
        <f t="shared" si="510"/>
        <v>0</v>
      </c>
      <c r="CL258" t="str">
        <f t="shared" si="511"/>
        <v>0</v>
      </c>
      <c r="CM258" t="str">
        <f t="shared" si="512"/>
        <v>0</v>
      </c>
      <c r="CN258" t="str">
        <f t="shared" si="513"/>
        <v>0</v>
      </c>
      <c r="CO258" t="str">
        <f t="shared" si="514"/>
        <v>0</v>
      </c>
      <c r="CP258" t="str">
        <f t="shared" si="515"/>
        <v>0</v>
      </c>
      <c r="CQ258" t="str">
        <f t="shared" si="516"/>
        <v>0</v>
      </c>
      <c r="CR258" t="str">
        <f t="shared" si="517"/>
        <v>0</v>
      </c>
      <c r="CS258" t="str">
        <f t="shared" si="518"/>
        <v>0</v>
      </c>
      <c r="CT258" t="str">
        <f t="shared" si="519"/>
        <v>0</v>
      </c>
      <c r="CU258" t="str">
        <f t="shared" si="520"/>
        <v>0</v>
      </c>
      <c r="CV258" t="str">
        <f t="shared" si="521"/>
        <v>0</v>
      </c>
      <c r="CW258" t="str">
        <f t="shared" si="522"/>
        <v>0</v>
      </c>
      <c r="CX258" t="str">
        <f t="shared" si="523"/>
        <v>0</v>
      </c>
      <c r="CY258" t="str">
        <f t="shared" si="524"/>
        <v>0</v>
      </c>
      <c r="CZ258" t="str">
        <f t="shared" si="525"/>
        <v>0</v>
      </c>
      <c r="DA258" t="str">
        <f t="shared" si="425"/>
        <v>0</v>
      </c>
      <c r="DB258" t="str">
        <f t="shared" si="526"/>
        <v>0</v>
      </c>
      <c r="DC258" t="str">
        <f t="shared" si="527"/>
        <v>0</v>
      </c>
      <c r="DD258" t="str">
        <f t="shared" si="528"/>
        <v>0</v>
      </c>
      <c r="DE258" t="str">
        <f t="shared" si="529"/>
        <v>0</v>
      </c>
      <c r="DF258" t="str">
        <f t="shared" si="530"/>
        <v>0</v>
      </c>
      <c r="DG258" t="str">
        <f t="shared" si="531"/>
        <v>0</v>
      </c>
      <c r="DH258" t="str">
        <f>IF(ISNUMBER(SEARCH("menghindari dorongan fisik,",B258)),"1","0")</f>
        <v>0</v>
      </c>
      <c r="DI258" t="str">
        <f t="shared" si="532"/>
        <v>0</v>
      </c>
      <c r="DJ258" t="str">
        <f t="shared" si="533"/>
        <v>0</v>
      </c>
      <c r="DK258" t="str">
        <f t="shared" si="534"/>
        <v>0</v>
      </c>
      <c r="DL258" t="str">
        <f t="shared" si="535"/>
        <v>0</v>
      </c>
      <c r="DM258" t="str">
        <f t="shared" si="536"/>
        <v>0</v>
      </c>
      <c r="DN258" t="str">
        <f t="shared" si="537"/>
        <v>0</v>
      </c>
      <c r="DO258" t="str">
        <f t="shared" si="538"/>
        <v>0</v>
      </c>
      <c r="DP258" t="str">
        <f t="shared" si="539"/>
        <v>0</v>
      </c>
      <c r="DQ258" t="str">
        <f t="shared" si="540"/>
        <v>0</v>
      </c>
      <c r="DR258" t="str">
        <f t="shared" si="541"/>
        <v>0</v>
      </c>
      <c r="DS258" t="str">
        <f t="shared" si="542"/>
        <v>0</v>
      </c>
      <c r="DT258" t="str">
        <f t="shared" si="543"/>
        <v>0</v>
      </c>
      <c r="DU258" t="str">
        <f t="shared" si="544"/>
        <v>0</v>
      </c>
      <c r="DV258" t="str">
        <f t="shared" si="545"/>
        <v>0</v>
      </c>
      <c r="DW258" t="str">
        <f t="shared" si="546"/>
        <v>0</v>
      </c>
      <c r="DX258" t="str">
        <f t="shared" si="547"/>
        <v>0</v>
      </c>
      <c r="DY258" t="str">
        <f t="shared" si="548"/>
        <v>0</v>
      </c>
      <c r="DZ258" t="str">
        <f t="shared" si="549"/>
        <v>0</v>
      </c>
      <c r="EA258" t="str">
        <f t="shared" si="550"/>
        <v>0</v>
      </c>
      <c r="EB258" t="str">
        <f t="shared" si="551"/>
        <v>0</v>
      </c>
      <c r="EC258" t="str">
        <f t="shared" si="552"/>
        <v>0</v>
      </c>
      <c r="ED258" t="str">
        <f t="shared" si="553"/>
        <v>0</v>
      </c>
      <c r="EE258" t="str">
        <f t="shared" si="554"/>
        <v>0</v>
      </c>
      <c r="EF258" t="str">
        <f t="shared" si="555"/>
        <v>0</v>
      </c>
      <c r="EG258" t="str">
        <f t="shared" si="556"/>
        <v>0</v>
      </c>
      <c r="EH258" t="str">
        <f t="shared" si="557"/>
        <v>0</v>
      </c>
      <c r="EI258" t="str">
        <f t="shared" si="558"/>
        <v>0</v>
      </c>
      <c r="EJ258" t="str">
        <f t="shared" si="559"/>
        <v>0</v>
      </c>
      <c r="EK258" t="str">
        <f t="shared" si="560"/>
        <v>0</v>
      </c>
      <c r="EL258" t="str">
        <f t="shared" si="561"/>
        <v>0</v>
      </c>
      <c r="EM258" t="str">
        <f t="shared" si="562"/>
        <v>0</v>
      </c>
      <c r="EN258" t="str">
        <f t="shared" si="563"/>
        <v>0</v>
      </c>
    </row>
    <row r="259" spans="1:144" ht="39.950000000000003" customHeight="1" x14ac:dyDescent="0.25">
      <c r="A259" t="s">
        <v>392</v>
      </c>
      <c r="C259" t="str">
        <f t="shared" si="564"/>
        <v>0</v>
      </c>
      <c r="D259" t="str">
        <f t="shared" si="426"/>
        <v>0</v>
      </c>
      <c r="E259" t="str">
        <f t="shared" si="427"/>
        <v>0</v>
      </c>
      <c r="F259" t="str">
        <f t="shared" si="428"/>
        <v>0</v>
      </c>
      <c r="G259" t="str">
        <f t="shared" si="429"/>
        <v>0</v>
      </c>
      <c r="H259" t="str">
        <f t="shared" si="430"/>
        <v>0</v>
      </c>
      <c r="I259" t="str">
        <f t="shared" si="431"/>
        <v>0</v>
      </c>
      <c r="J259" t="str">
        <f t="shared" si="432"/>
        <v>0</v>
      </c>
      <c r="K259" t="str">
        <f t="shared" si="433"/>
        <v>0</v>
      </c>
      <c r="L259" t="str">
        <f t="shared" si="434"/>
        <v>0</v>
      </c>
      <c r="M259" t="str">
        <f t="shared" si="435"/>
        <v>0</v>
      </c>
      <c r="N259" t="str">
        <f t="shared" si="436"/>
        <v>0</v>
      </c>
      <c r="O259" t="str">
        <f t="shared" si="437"/>
        <v>0</v>
      </c>
      <c r="P259" t="str">
        <f t="shared" si="438"/>
        <v>0</v>
      </c>
      <c r="Q259" t="str">
        <f t="shared" si="439"/>
        <v>0</v>
      </c>
      <c r="R259" t="str">
        <f t="shared" si="440"/>
        <v>0</v>
      </c>
      <c r="S259" t="str">
        <f t="shared" si="441"/>
        <v>0</v>
      </c>
      <c r="T259" t="str">
        <f t="shared" si="442"/>
        <v>0</v>
      </c>
      <c r="U259" t="str">
        <f t="shared" si="443"/>
        <v>0</v>
      </c>
      <c r="V259" t="str">
        <f t="shared" si="444"/>
        <v>0</v>
      </c>
      <c r="W259" t="str">
        <f t="shared" si="445"/>
        <v>0</v>
      </c>
      <c r="X259" t="str">
        <f t="shared" si="446"/>
        <v>0</v>
      </c>
      <c r="Y259" t="str">
        <f t="shared" si="447"/>
        <v>0</v>
      </c>
      <c r="Z259" t="str">
        <f t="shared" si="448"/>
        <v>0</v>
      </c>
      <c r="AA259" t="str">
        <f t="shared" si="449"/>
        <v>0</v>
      </c>
      <c r="AB259" t="str">
        <f t="shared" si="450"/>
        <v>0</v>
      </c>
      <c r="AC259" t="str">
        <f t="shared" si="451"/>
        <v>0</v>
      </c>
      <c r="AD259" t="str">
        <f t="shared" si="452"/>
        <v>0</v>
      </c>
      <c r="AE259" t="str">
        <f t="shared" si="453"/>
        <v>0</v>
      </c>
      <c r="AF259" t="str">
        <f t="shared" si="454"/>
        <v>0</v>
      </c>
      <c r="AG259" t="str">
        <f t="shared" si="455"/>
        <v>0</v>
      </c>
      <c r="AH259" t="str">
        <f t="shared" si="456"/>
        <v>0</v>
      </c>
      <c r="AI259" t="str">
        <f t="shared" si="457"/>
        <v>0</v>
      </c>
      <c r="AJ259" t="str">
        <f t="shared" si="458"/>
        <v>0</v>
      </c>
      <c r="AK259" t="str">
        <f t="shared" si="459"/>
        <v>0</v>
      </c>
      <c r="AL259" t="str">
        <f t="shared" si="460"/>
        <v>0</v>
      </c>
      <c r="AM259" t="str">
        <f t="shared" si="461"/>
        <v>0</v>
      </c>
      <c r="AN259" t="str">
        <f t="shared" si="462"/>
        <v>0</v>
      </c>
      <c r="AO259" t="str">
        <f t="shared" si="463"/>
        <v>0</v>
      </c>
      <c r="AP259" t="str">
        <f t="shared" si="464"/>
        <v>0</v>
      </c>
      <c r="AQ259" t="str">
        <f t="shared" si="465"/>
        <v>0</v>
      </c>
      <c r="AR259" t="str">
        <f t="shared" si="466"/>
        <v>0</v>
      </c>
      <c r="AS259" t="str">
        <f t="shared" si="467"/>
        <v>0</v>
      </c>
      <c r="AT259" t="str">
        <f t="shared" si="468"/>
        <v>0</v>
      </c>
      <c r="AU259" t="str">
        <f t="shared" si="469"/>
        <v>0</v>
      </c>
      <c r="AV259" t="str">
        <f t="shared" si="470"/>
        <v>0</v>
      </c>
      <c r="AW259" t="str">
        <f t="shared" si="471"/>
        <v>0</v>
      </c>
      <c r="AX259" t="str">
        <f t="shared" si="472"/>
        <v>0</v>
      </c>
      <c r="AY259" t="str">
        <f t="shared" si="473"/>
        <v>0</v>
      </c>
      <c r="AZ259" t="str">
        <f t="shared" si="474"/>
        <v>0</v>
      </c>
      <c r="BA259" t="str">
        <f t="shared" si="475"/>
        <v>0</v>
      </c>
      <c r="BB259" t="str">
        <f t="shared" si="476"/>
        <v>0</v>
      </c>
      <c r="BC259" t="str">
        <f t="shared" si="477"/>
        <v>0</v>
      </c>
      <c r="BD259" t="str">
        <f t="shared" si="478"/>
        <v>0</v>
      </c>
      <c r="BE259" t="str">
        <f t="shared" si="479"/>
        <v>0</v>
      </c>
      <c r="BF259" t="str">
        <f t="shared" si="480"/>
        <v>0</v>
      </c>
      <c r="BG259" t="str">
        <f t="shared" si="481"/>
        <v>0</v>
      </c>
      <c r="BH259" t="str">
        <f t="shared" si="482"/>
        <v>0</v>
      </c>
      <c r="BI259" t="str">
        <f t="shared" si="483"/>
        <v>0</v>
      </c>
      <c r="BJ259" t="str">
        <f t="shared" si="484"/>
        <v>0</v>
      </c>
      <c r="BK259" t="str">
        <f t="shared" si="485"/>
        <v>0</v>
      </c>
      <c r="BL259" t="str">
        <f t="shared" si="486"/>
        <v>0</v>
      </c>
      <c r="BM259" t="str">
        <f t="shared" si="487"/>
        <v>0</v>
      </c>
      <c r="BN259" t="str">
        <f t="shared" si="488"/>
        <v>0</v>
      </c>
      <c r="BO259" t="str">
        <f t="shared" si="489"/>
        <v>0</v>
      </c>
      <c r="BP259" t="str">
        <f t="shared" si="490"/>
        <v>0</v>
      </c>
      <c r="BQ259" t="str">
        <f t="shared" si="491"/>
        <v>0</v>
      </c>
      <c r="BR259" t="str">
        <f t="shared" si="492"/>
        <v>0</v>
      </c>
      <c r="BS259" t="str">
        <f t="shared" si="493"/>
        <v>0</v>
      </c>
      <c r="BT259" t="str">
        <f t="shared" si="494"/>
        <v>0</v>
      </c>
      <c r="BU259" t="str">
        <f t="shared" si="495"/>
        <v>0</v>
      </c>
      <c r="BV259" t="str">
        <f t="shared" si="496"/>
        <v>0</v>
      </c>
      <c r="BW259" t="str">
        <f t="shared" si="497"/>
        <v>0</v>
      </c>
      <c r="BX259" t="str">
        <f t="shared" si="424"/>
        <v>0</v>
      </c>
      <c r="BY259" t="str">
        <f t="shared" si="498"/>
        <v>0</v>
      </c>
      <c r="BZ259" t="str">
        <f t="shared" si="499"/>
        <v>0</v>
      </c>
      <c r="CA259" t="str">
        <f t="shared" si="500"/>
        <v>0</v>
      </c>
      <c r="CB259" t="str">
        <f t="shared" si="501"/>
        <v>0</v>
      </c>
      <c r="CC259" t="str">
        <f t="shared" si="502"/>
        <v>0</v>
      </c>
      <c r="CD259" t="str">
        <f t="shared" si="503"/>
        <v>0</v>
      </c>
      <c r="CE259" t="str">
        <f t="shared" si="504"/>
        <v>0</v>
      </c>
      <c r="CF259" t="str">
        <f t="shared" si="505"/>
        <v>0</v>
      </c>
      <c r="CG259" t="str">
        <f t="shared" si="506"/>
        <v>0</v>
      </c>
      <c r="CH259" t="str">
        <f t="shared" si="507"/>
        <v>0</v>
      </c>
      <c r="CI259" t="str">
        <f t="shared" si="508"/>
        <v>0</v>
      </c>
      <c r="CJ259" t="str">
        <f t="shared" si="509"/>
        <v>0</v>
      </c>
      <c r="CK259" t="str">
        <f t="shared" si="510"/>
        <v>0</v>
      </c>
      <c r="CL259" t="str">
        <f t="shared" si="511"/>
        <v>0</v>
      </c>
      <c r="CM259" t="str">
        <f t="shared" si="512"/>
        <v>0</v>
      </c>
      <c r="CN259" t="str">
        <f t="shared" si="513"/>
        <v>0</v>
      </c>
      <c r="CO259" t="str">
        <f t="shared" si="514"/>
        <v>0</v>
      </c>
      <c r="CP259" t="str">
        <f t="shared" si="515"/>
        <v>0</v>
      </c>
      <c r="CQ259" t="str">
        <f t="shared" si="516"/>
        <v>0</v>
      </c>
      <c r="CR259" t="str">
        <f t="shared" si="517"/>
        <v>0</v>
      </c>
      <c r="CS259" t="str">
        <f t="shared" si="518"/>
        <v>0</v>
      </c>
      <c r="CT259" t="str">
        <f t="shared" si="519"/>
        <v>0</v>
      </c>
      <c r="CU259" t="str">
        <f t="shared" si="520"/>
        <v>0</v>
      </c>
      <c r="CV259" t="str">
        <f t="shared" si="521"/>
        <v>0</v>
      </c>
      <c r="CW259" t="str">
        <f t="shared" si="522"/>
        <v>0</v>
      </c>
      <c r="CX259" t="str">
        <f t="shared" si="523"/>
        <v>0</v>
      </c>
      <c r="CY259" t="str">
        <f t="shared" si="524"/>
        <v>0</v>
      </c>
      <c r="CZ259" t="str">
        <f t="shared" si="525"/>
        <v>0</v>
      </c>
      <c r="DA259" t="str">
        <f t="shared" si="425"/>
        <v>0</v>
      </c>
      <c r="DB259" t="str">
        <f t="shared" si="526"/>
        <v>0</v>
      </c>
      <c r="DC259" t="str">
        <f t="shared" si="527"/>
        <v>0</v>
      </c>
      <c r="DD259" t="str">
        <f t="shared" si="528"/>
        <v>0</v>
      </c>
      <c r="DE259" t="str">
        <f t="shared" si="529"/>
        <v>0</v>
      </c>
      <c r="DF259" t="str">
        <f t="shared" si="530"/>
        <v>0</v>
      </c>
      <c r="DG259" t="str">
        <f t="shared" si="531"/>
        <v>0</v>
      </c>
      <c r="DH259" t="str">
        <f>IF(ISNUMBER(SEARCH("menghindari dorongan fisik,",B259)),"1","0")</f>
        <v>0</v>
      </c>
      <c r="DI259" t="str">
        <f t="shared" si="532"/>
        <v>0</v>
      </c>
      <c r="DJ259" t="str">
        <f t="shared" si="533"/>
        <v>0</v>
      </c>
      <c r="DK259" t="str">
        <f t="shared" si="534"/>
        <v>0</v>
      </c>
      <c r="DL259" t="str">
        <f t="shared" si="535"/>
        <v>0</v>
      </c>
      <c r="DM259" t="str">
        <f t="shared" si="536"/>
        <v>0</v>
      </c>
      <c r="DN259" t="str">
        <f t="shared" si="537"/>
        <v>0</v>
      </c>
      <c r="DO259" t="str">
        <f t="shared" si="538"/>
        <v>0</v>
      </c>
      <c r="DP259" t="str">
        <f t="shared" si="539"/>
        <v>0</v>
      </c>
      <c r="DQ259" t="str">
        <f t="shared" si="540"/>
        <v>0</v>
      </c>
      <c r="DR259" t="str">
        <f t="shared" si="541"/>
        <v>0</v>
      </c>
      <c r="DS259" t="str">
        <f t="shared" si="542"/>
        <v>0</v>
      </c>
      <c r="DT259" t="str">
        <f t="shared" si="543"/>
        <v>0</v>
      </c>
      <c r="DU259" t="str">
        <f t="shared" si="544"/>
        <v>0</v>
      </c>
      <c r="DV259" t="str">
        <f t="shared" si="545"/>
        <v>0</v>
      </c>
      <c r="DW259" t="str">
        <f t="shared" si="546"/>
        <v>0</v>
      </c>
      <c r="DX259" t="str">
        <f t="shared" si="547"/>
        <v>0</v>
      </c>
      <c r="DY259" t="str">
        <f t="shared" si="548"/>
        <v>0</v>
      </c>
      <c r="DZ259" t="str">
        <f t="shared" si="549"/>
        <v>0</v>
      </c>
      <c r="EA259" t="str">
        <f t="shared" si="550"/>
        <v>0</v>
      </c>
      <c r="EB259" t="str">
        <f t="shared" si="551"/>
        <v>0</v>
      </c>
      <c r="EC259" t="str">
        <f t="shared" si="552"/>
        <v>0</v>
      </c>
      <c r="ED259" t="str">
        <f t="shared" si="553"/>
        <v>0</v>
      </c>
      <c r="EE259" t="str">
        <f t="shared" si="554"/>
        <v>0</v>
      </c>
      <c r="EF259" t="str">
        <f t="shared" si="555"/>
        <v>0</v>
      </c>
      <c r="EG259" t="str">
        <f t="shared" si="556"/>
        <v>0</v>
      </c>
      <c r="EH259" t="str">
        <f t="shared" si="557"/>
        <v>0</v>
      </c>
      <c r="EI259" t="str">
        <f t="shared" si="558"/>
        <v>0</v>
      </c>
      <c r="EJ259" t="str">
        <f t="shared" si="559"/>
        <v>0</v>
      </c>
      <c r="EK259" t="str">
        <f t="shared" si="560"/>
        <v>0</v>
      </c>
      <c r="EL259" t="str">
        <f t="shared" si="561"/>
        <v>0</v>
      </c>
      <c r="EM259" t="str">
        <f t="shared" si="562"/>
        <v>0</v>
      </c>
      <c r="EN259" t="str">
        <f t="shared" si="563"/>
        <v>0</v>
      </c>
    </row>
    <row r="260" spans="1:144" ht="39.950000000000003" customHeight="1" x14ac:dyDescent="0.25">
      <c r="A260" t="s">
        <v>393</v>
      </c>
      <c r="C260" t="str">
        <f t="shared" si="564"/>
        <v>0</v>
      </c>
      <c r="D260" t="str">
        <f t="shared" si="426"/>
        <v>0</v>
      </c>
      <c r="E260" t="str">
        <f t="shared" si="427"/>
        <v>0</v>
      </c>
      <c r="F260" t="str">
        <f t="shared" si="428"/>
        <v>0</v>
      </c>
      <c r="G260" t="str">
        <f t="shared" si="429"/>
        <v>0</v>
      </c>
      <c r="H260" t="str">
        <f t="shared" si="430"/>
        <v>0</v>
      </c>
      <c r="I260" t="str">
        <f t="shared" si="431"/>
        <v>0</v>
      </c>
      <c r="J260" t="str">
        <f t="shared" si="432"/>
        <v>0</v>
      </c>
      <c r="K260" t="str">
        <f t="shared" si="433"/>
        <v>0</v>
      </c>
      <c r="L260" t="str">
        <f t="shared" si="434"/>
        <v>0</v>
      </c>
      <c r="M260" t="str">
        <f t="shared" si="435"/>
        <v>0</v>
      </c>
      <c r="N260" t="str">
        <f t="shared" si="436"/>
        <v>0</v>
      </c>
      <c r="O260" t="str">
        <f t="shared" si="437"/>
        <v>0</v>
      </c>
      <c r="P260" t="str">
        <f t="shared" si="438"/>
        <v>0</v>
      </c>
      <c r="Q260" t="str">
        <f t="shared" si="439"/>
        <v>0</v>
      </c>
      <c r="R260" t="str">
        <f t="shared" si="440"/>
        <v>0</v>
      </c>
      <c r="S260" t="str">
        <f t="shared" si="441"/>
        <v>0</v>
      </c>
      <c r="T260" t="str">
        <f t="shared" si="442"/>
        <v>0</v>
      </c>
      <c r="U260" t="str">
        <f t="shared" si="443"/>
        <v>0</v>
      </c>
      <c r="V260" t="str">
        <f t="shared" si="444"/>
        <v>0</v>
      </c>
      <c r="W260" t="str">
        <f t="shared" si="445"/>
        <v>0</v>
      </c>
      <c r="X260" t="str">
        <f t="shared" si="446"/>
        <v>0</v>
      </c>
      <c r="Y260" t="str">
        <f t="shared" si="447"/>
        <v>0</v>
      </c>
      <c r="Z260" t="str">
        <f t="shared" si="448"/>
        <v>0</v>
      </c>
      <c r="AA260" t="str">
        <f t="shared" si="449"/>
        <v>0</v>
      </c>
      <c r="AB260" t="str">
        <f t="shared" si="450"/>
        <v>0</v>
      </c>
      <c r="AC260" t="str">
        <f t="shared" si="451"/>
        <v>0</v>
      </c>
      <c r="AD260" t="str">
        <f t="shared" si="452"/>
        <v>0</v>
      </c>
      <c r="AE260" t="str">
        <f t="shared" si="453"/>
        <v>0</v>
      </c>
      <c r="AF260" t="str">
        <f t="shared" si="454"/>
        <v>0</v>
      </c>
      <c r="AG260" t="str">
        <f t="shared" si="455"/>
        <v>0</v>
      </c>
      <c r="AH260" t="str">
        <f t="shared" si="456"/>
        <v>0</v>
      </c>
      <c r="AI260" t="str">
        <f t="shared" si="457"/>
        <v>0</v>
      </c>
      <c r="AJ260" t="str">
        <f t="shared" si="458"/>
        <v>0</v>
      </c>
      <c r="AK260" t="str">
        <f t="shared" si="459"/>
        <v>0</v>
      </c>
      <c r="AL260" t="str">
        <f t="shared" si="460"/>
        <v>0</v>
      </c>
      <c r="AM260" t="str">
        <f t="shared" si="461"/>
        <v>0</v>
      </c>
      <c r="AN260" t="str">
        <f t="shared" si="462"/>
        <v>0</v>
      </c>
      <c r="AO260" t="str">
        <f t="shared" si="463"/>
        <v>0</v>
      </c>
      <c r="AP260" t="str">
        <f t="shared" si="464"/>
        <v>0</v>
      </c>
      <c r="AQ260" t="str">
        <f t="shared" si="465"/>
        <v>0</v>
      </c>
      <c r="AR260" t="str">
        <f t="shared" si="466"/>
        <v>0</v>
      </c>
      <c r="AS260" t="str">
        <f t="shared" si="467"/>
        <v>0</v>
      </c>
      <c r="AT260" t="str">
        <f t="shared" si="468"/>
        <v>0</v>
      </c>
      <c r="AU260" t="str">
        <f t="shared" si="469"/>
        <v>0</v>
      </c>
      <c r="AV260" t="str">
        <f t="shared" si="470"/>
        <v>0</v>
      </c>
      <c r="AW260" t="str">
        <f t="shared" si="471"/>
        <v>0</v>
      </c>
      <c r="AX260" t="str">
        <f t="shared" si="472"/>
        <v>0</v>
      </c>
      <c r="AY260" t="str">
        <f t="shared" si="473"/>
        <v>0</v>
      </c>
      <c r="AZ260" t="str">
        <f t="shared" si="474"/>
        <v>0</v>
      </c>
      <c r="BA260" t="str">
        <f t="shared" si="475"/>
        <v>0</v>
      </c>
      <c r="BB260" t="str">
        <f t="shared" si="476"/>
        <v>0</v>
      </c>
      <c r="BC260" t="str">
        <f t="shared" si="477"/>
        <v>0</v>
      </c>
      <c r="BD260" t="str">
        <f t="shared" si="478"/>
        <v>0</v>
      </c>
      <c r="BE260" t="str">
        <f t="shared" si="479"/>
        <v>0</v>
      </c>
      <c r="BF260" t="str">
        <f t="shared" si="480"/>
        <v>0</v>
      </c>
      <c r="BG260" t="str">
        <f t="shared" si="481"/>
        <v>0</v>
      </c>
      <c r="BH260" t="str">
        <f t="shared" si="482"/>
        <v>0</v>
      </c>
      <c r="BI260" t="str">
        <f t="shared" si="483"/>
        <v>0</v>
      </c>
      <c r="BJ260" t="str">
        <f t="shared" si="484"/>
        <v>0</v>
      </c>
      <c r="BK260" t="str">
        <f t="shared" si="485"/>
        <v>0</v>
      </c>
      <c r="BL260" t="str">
        <f t="shared" si="486"/>
        <v>0</v>
      </c>
      <c r="BM260" t="str">
        <f t="shared" si="487"/>
        <v>0</v>
      </c>
      <c r="BN260" t="str">
        <f t="shared" si="488"/>
        <v>0</v>
      </c>
      <c r="BO260" t="str">
        <f t="shared" si="489"/>
        <v>0</v>
      </c>
      <c r="BP260" t="str">
        <f t="shared" si="490"/>
        <v>0</v>
      </c>
      <c r="BQ260" t="str">
        <f t="shared" si="491"/>
        <v>0</v>
      </c>
      <c r="BR260" t="str">
        <f t="shared" si="492"/>
        <v>0</v>
      </c>
      <c r="BS260" t="str">
        <f t="shared" si="493"/>
        <v>0</v>
      </c>
      <c r="BT260" t="str">
        <f t="shared" si="494"/>
        <v>0</v>
      </c>
      <c r="BU260" t="str">
        <f t="shared" si="495"/>
        <v>0</v>
      </c>
      <c r="BV260" t="str">
        <f t="shared" si="496"/>
        <v>0</v>
      </c>
      <c r="BW260" t="str">
        <f t="shared" si="497"/>
        <v>0</v>
      </c>
      <c r="BX260" t="str">
        <f t="shared" si="424"/>
        <v>0</v>
      </c>
      <c r="BY260" t="str">
        <f t="shared" si="498"/>
        <v>0</v>
      </c>
      <c r="BZ260" t="str">
        <f t="shared" si="499"/>
        <v>0</v>
      </c>
      <c r="CA260" t="str">
        <f t="shared" si="500"/>
        <v>0</v>
      </c>
      <c r="CB260" t="str">
        <f t="shared" si="501"/>
        <v>0</v>
      </c>
      <c r="CC260" t="str">
        <f t="shared" si="502"/>
        <v>0</v>
      </c>
      <c r="CD260" t="str">
        <f t="shared" si="503"/>
        <v>0</v>
      </c>
      <c r="CE260" t="str">
        <f t="shared" si="504"/>
        <v>0</v>
      </c>
      <c r="CF260" t="str">
        <f t="shared" si="505"/>
        <v>0</v>
      </c>
      <c r="CG260" t="str">
        <f t="shared" si="506"/>
        <v>0</v>
      </c>
      <c r="CH260" t="str">
        <f t="shared" si="507"/>
        <v>0</v>
      </c>
      <c r="CI260" t="str">
        <f t="shared" si="508"/>
        <v>0</v>
      </c>
      <c r="CJ260" t="str">
        <f t="shared" si="509"/>
        <v>0</v>
      </c>
      <c r="CK260" t="str">
        <f t="shared" si="510"/>
        <v>0</v>
      </c>
      <c r="CL260" t="str">
        <f t="shared" si="511"/>
        <v>0</v>
      </c>
      <c r="CM260" t="str">
        <f t="shared" si="512"/>
        <v>0</v>
      </c>
      <c r="CN260" t="str">
        <f t="shared" si="513"/>
        <v>0</v>
      </c>
      <c r="CO260" t="str">
        <f t="shared" si="514"/>
        <v>0</v>
      </c>
      <c r="CP260" t="str">
        <f t="shared" si="515"/>
        <v>0</v>
      </c>
      <c r="CQ260" t="str">
        <f t="shared" si="516"/>
        <v>0</v>
      </c>
      <c r="CR260" t="str">
        <f t="shared" si="517"/>
        <v>0</v>
      </c>
      <c r="CS260" t="str">
        <f t="shared" si="518"/>
        <v>0</v>
      </c>
      <c r="CT260" t="str">
        <f t="shared" si="519"/>
        <v>0</v>
      </c>
      <c r="CU260" t="str">
        <f t="shared" si="520"/>
        <v>0</v>
      </c>
      <c r="CV260" t="str">
        <f t="shared" si="521"/>
        <v>0</v>
      </c>
      <c r="CW260" t="str">
        <f t="shared" si="522"/>
        <v>0</v>
      </c>
      <c r="CX260" t="str">
        <f t="shared" si="523"/>
        <v>0</v>
      </c>
      <c r="CY260" t="str">
        <f t="shared" si="524"/>
        <v>0</v>
      </c>
      <c r="CZ260" t="str">
        <f t="shared" si="525"/>
        <v>0</v>
      </c>
      <c r="DA260" t="str">
        <f t="shared" si="425"/>
        <v>0</v>
      </c>
      <c r="DB260" t="str">
        <f t="shared" si="526"/>
        <v>0</v>
      </c>
      <c r="DC260" t="str">
        <f t="shared" si="527"/>
        <v>0</v>
      </c>
      <c r="DD260" t="str">
        <f t="shared" si="528"/>
        <v>0</v>
      </c>
      <c r="DE260" t="str">
        <f t="shared" si="529"/>
        <v>0</v>
      </c>
      <c r="DF260" t="str">
        <f t="shared" si="530"/>
        <v>0</v>
      </c>
      <c r="DG260" t="str">
        <f t="shared" si="531"/>
        <v>0</v>
      </c>
      <c r="DH260" t="str">
        <f>IF(ISNUMBER(SEARCH("menghindari dorongan fisik,",B260)),"1","0")</f>
        <v>0</v>
      </c>
      <c r="DI260" t="str">
        <f t="shared" si="532"/>
        <v>0</v>
      </c>
      <c r="DJ260" t="str">
        <f t="shared" si="533"/>
        <v>0</v>
      </c>
      <c r="DK260" t="str">
        <f t="shared" si="534"/>
        <v>0</v>
      </c>
      <c r="DL260" t="str">
        <f t="shared" si="535"/>
        <v>0</v>
      </c>
      <c r="DM260" t="str">
        <f t="shared" si="536"/>
        <v>0</v>
      </c>
      <c r="DN260" t="str">
        <f t="shared" si="537"/>
        <v>0</v>
      </c>
      <c r="DO260" t="str">
        <f t="shared" si="538"/>
        <v>0</v>
      </c>
      <c r="DP260" t="str">
        <f t="shared" si="539"/>
        <v>0</v>
      </c>
      <c r="DQ260" t="str">
        <f t="shared" si="540"/>
        <v>0</v>
      </c>
      <c r="DR260" t="str">
        <f t="shared" si="541"/>
        <v>0</v>
      </c>
      <c r="DS260" t="str">
        <f t="shared" si="542"/>
        <v>0</v>
      </c>
      <c r="DT260" t="str">
        <f t="shared" si="543"/>
        <v>0</v>
      </c>
      <c r="DU260" t="str">
        <f t="shared" si="544"/>
        <v>0</v>
      </c>
      <c r="DV260" t="str">
        <f t="shared" si="545"/>
        <v>0</v>
      </c>
      <c r="DW260" t="str">
        <f t="shared" si="546"/>
        <v>0</v>
      </c>
      <c r="DX260" t="str">
        <f t="shared" si="547"/>
        <v>0</v>
      </c>
      <c r="DY260" t="str">
        <f t="shared" si="548"/>
        <v>0</v>
      </c>
      <c r="DZ260" t="str">
        <f t="shared" si="549"/>
        <v>0</v>
      </c>
      <c r="EA260" t="str">
        <f t="shared" si="550"/>
        <v>0</v>
      </c>
      <c r="EB260" t="str">
        <f t="shared" si="551"/>
        <v>0</v>
      </c>
      <c r="EC260" t="str">
        <f t="shared" si="552"/>
        <v>0</v>
      </c>
      <c r="ED260" t="str">
        <f t="shared" si="553"/>
        <v>0</v>
      </c>
      <c r="EE260" t="str">
        <f t="shared" si="554"/>
        <v>0</v>
      </c>
      <c r="EF260" t="str">
        <f t="shared" si="555"/>
        <v>0</v>
      </c>
      <c r="EG260" t="str">
        <f t="shared" si="556"/>
        <v>0</v>
      </c>
      <c r="EH260" t="str">
        <f t="shared" si="557"/>
        <v>0</v>
      </c>
      <c r="EI260" t="str">
        <f t="shared" si="558"/>
        <v>0</v>
      </c>
      <c r="EJ260" t="str">
        <f t="shared" si="559"/>
        <v>0</v>
      </c>
      <c r="EK260" t="str">
        <f t="shared" si="560"/>
        <v>0</v>
      </c>
      <c r="EL260" t="str">
        <f t="shared" si="561"/>
        <v>0</v>
      </c>
      <c r="EM260" t="str">
        <f t="shared" si="562"/>
        <v>0</v>
      </c>
      <c r="EN260" t="str">
        <f t="shared" si="563"/>
        <v>0</v>
      </c>
    </row>
    <row r="261" spans="1:144" ht="39.950000000000003" customHeight="1" x14ac:dyDescent="0.25">
      <c r="A261" t="s">
        <v>394</v>
      </c>
      <c r="C261" t="str">
        <f t="shared" si="564"/>
        <v>0</v>
      </c>
      <c r="D261" t="str">
        <f t="shared" si="426"/>
        <v>0</v>
      </c>
      <c r="E261" t="str">
        <f t="shared" si="427"/>
        <v>0</v>
      </c>
      <c r="F261" t="str">
        <f t="shared" si="428"/>
        <v>0</v>
      </c>
      <c r="G261" t="str">
        <f t="shared" si="429"/>
        <v>0</v>
      </c>
      <c r="H261" t="str">
        <f t="shared" si="430"/>
        <v>0</v>
      </c>
      <c r="I261" t="str">
        <f t="shared" si="431"/>
        <v>0</v>
      </c>
      <c r="J261" t="str">
        <f t="shared" si="432"/>
        <v>0</v>
      </c>
      <c r="K261" t="str">
        <f t="shared" si="433"/>
        <v>0</v>
      </c>
      <c r="L261" t="str">
        <f t="shared" si="434"/>
        <v>0</v>
      </c>
      <c r="M261" t="str">
        <f t="shared" si="435"/>
        <v>0</v>
      </c>
      <c r="N261" t="str">
        <f t="shared" si="436"/>
        <v>0</v>
      </c>
      <c r="O261" t="str">
        <f t="shared" si="437"/>
        <v>0</v>
      </c>
      <c r="P261" t="str">
        <f t="shared" si="438"/>
        <v>0</v>
      </c>
      <c r="Q261" t="str">
        <f t="shared" si="439"/>
        <v>0</v>
      </c>
      <c r="R261" t="str">
        <f t="shared" si="440"/>
        <v>0</v>
      </c>
      <c r="S261" t="str">
        <f t="shared" si="441"/>
        <v>0</v>
      </c>
      <c r="T261" t="str">
        <f t="shared" si="442"/>
        <v>0</v>
      </c>
      <c r="U261" t="str">
        <f t="shared" si="443"/>
        <v>0</v>
      </c>
      <c r="V261" t="str">
        <f t="shared" si="444"/>
        <v>0</v>
      </c>
      <c r="W261" t="str">
        <f t="shared" si="445"/>
        <v>0</v>
      </c>
      <c r="X261" t="str">
        <f t="shared" si="446"/>
        <v>0</v>
      </c>
      <c r="Y261" t="str">
        <f t="shared" si="447"/>
        <v>0</v>
      </c>
      <c r="Z261" t="str">
        <f t="shared" si="448"/>
        <v>0</v>
      </c>
      <c r="AA261" t="str">
        <f t="shared" si="449"/>
        <v>0</v>
      </c>
      <c r="AB261" t="str">
        <f t="shared" si="450"/>
        <v>0</v>
      </c>
      <c r="AC261" t="str">
        <f t="shared" si="451"/>
        <v>0</v>
      </c>
      <c r="AD261" t="str">
        <f t="shared" si="452"/>
        <v>0</v>
      </c>
      <c r="AE261" t="str">
        <f t="shared" si="453"/>
        <v>0</v>
      </c>
      <c r="AF261" t="str">
        <f t="shared" si="454"/>
        <v>0</v>
      </c>
      <c r="AG261" t="str">
        <f t="shared" si="455"/>
        <v>0</v>
      </c>
      <c r="AH261" t="str">
        <f t="shared" si="456"/>
        <v>0</v>
      </c>
      <c r="AI261" t="str">
        <f t="shared" si="457"/>
        <v>0</v>
      </c>
      <c r="AJ261" t="str">
        <f t="shared" si="458"/>
        <v>0</v>
      </c>
      <c r="AK261" t="str">
        <f t="shared" si="459"/>
        <v>0</v>
      </c>
      <c r="AL261" t="str">
        <f t="shared" si="460"/>
        <v>0</v>
      </c>
      <c r="AM261" t="str">
        <f t="shared" si="461"/>
        <v>0</v>
      </c>
      <c r="AN261" t="str">
        <f t="shared" si="462"/>
        <v>0</v>
      </c>
      <c r="AO261" t="str">
        <f t="shared" si="463"/>
        <v>0</v>
      </c>
      <c r="AP261" t="str">
        <f t="shared" si="464"/>
        <v>0</v>
      </c>
      <c r="AQ261" t="str">
        <f t="shared" si="465"/>
        <v>0</v>
      </c>
      <c r="AR261" t="str">
        <f t="shared" si="466"/>
        <v>0</v>
      </c>
      <c r="AS261" t="str">
        <f t="shared" si="467"/>
        <v>0</v>
      </c>
      <c r="AT261" t="str">
        <f t="shared" si="468"/>
        <v>0</v>
      </c>
      <c r="AU261" t="str">
        <f t="shared" si="469"/>
        <v>0</v>
      </c>
      <c r="AV261" t="str">
        <f t="shared" si="470"/>
        <v>0</v>
      </c>
      <c r="AW261" t="str">
        <f t="shared" si="471"/>
        <v>0</v>
      </c>
      <c r="AX261" t="str">
        <f t="shared" si="472"/>
        <v>0</v>
      </c>
      <c r="AY261" t="str">
        <f t="shared" si="473"/>
        <v>0</v>
      </c>
      <c r="AZ261" t="str">
        <f t="shared" si="474"/>
        <v>0</v>
      </c>
      <c r="BA261" t="str">
        <f t="shared" si="475"/>
        <v>0</v>
      </c>
      <c r="BB261" t="str">
        <f t="shared" si="476"/>
        <v>0</v>
      </c>
      <c r="BC261" t="str">
        <f t="shared" si="477"/>
        <v>0</v>
      </c>
      <c r="BD261" t="str">
        <f t="shared" si="478"/>
        <v>0</v>
      </c>
      <c r="BE261" t="str">
        <f t="shared" si="479"/>
        <v>0</v>
      </c>
      <c r="BF261" t="str">
        <f t="shared" si="480"/>
        <v>0</v>
      </c>
      <c r="BG261" t="str">
        <f t="shared" si="481"/>
        <v>0</v>
      </c>
      <c r="BH261" t="str">
        <f t="shared" si="482"/>
        <v>0</v>
      </c>
      <c r="BI261" t="str">
        <f t="shared" si="483"/>
        <v>0</v>
      </c>
      <c r="BJ261" t="str">
        <f t="shared" si="484"/>
        <v>0</v>
      </c>
      <c r="BK261" t="str">
        <f t="shared" si="485"/>
        <v>0</v>
      </c>
      <c r="BL261" t="str">
        <f t="shared" si="486"/>
        <v>0</v>
      </c>
      <c r="BM261" t="str">
        <f t="shared" si="487"/>
        <v>0</v>
      </c>
      <c r="BN261" t="str">
        <f t="shared" si="488"/>
        <v>0</v>
      </c>
      <c r="BO261" t="str">
        <f t="shared" si="489"/>
        <v>0</v>
      </c>
      <c r="BP261" t="str">
        <f t="shared" si="490"/>
        <v>0</v>
      </c>
      <c r="BQ261" t="str">
        <f t="shared" si="491"/>
        <v>0</v>
      </c>
      <c r="BR261" t="str">
        <f t="shared" si="492"/>
        <v>0</v>
      </c>
      <c r="BS261" t="str">
        <f t="shared" si="493"/>
        <v>0</v>
      </c>
      <c r="BT261" t="str">
        <f t="shared" si="494"/>
        <v>0</v>
      </c>
      <c r="BU261" t="str">
        <f t="shared" si="495"/>
        <v>0</v>
      </c>
      <c r="BV261" t="str">
        <f t="shared" si="496"/>
        <v>0</v>
      </c>
      <c r="BW261" t="str">
        <f t="shared" si="497"/>
        <v>0</v>
      </c>
      <c r="BX261" t="str">
        <f t="shared" si="424"/>
        <v>0</v>
      </c>
      <c r="BY261" t="str">
        <f t="shared" si="498"/>
        <v>0</v>
      </c>
      <c r="BZ261" t="str">
        <f t="shared" si="499"/>
        <v>0</v>
      </c>
      <c r="CA261" t="str">
        <f t="shared" si="500"/>
        <v>0</v>
      </c>
      <c r="CB261" t="str">
        <f t="shared" si="501"/>
        <v>0</v>
      </c>
      <c r="CC261" t="str">
        <f t="shared" si="502"/>
        <v>0</v>
      </c>
      <c r="CD261" t="str">
        <f t="shared" si="503"/>
        <v>0</v>
      </c>
      <c r="CE261" t="str">
        <f t="shared" si="504"/>
        <v>0</v>
      </c>
      <c r="CF261" t="str">
        <f t="shared" si="505"/>
        <v>0</v>
      </c>
      <c r="CG261" t="str">
        <f t="shared" si="506"/>
        <v>0</v>
      </c>
      <c r="CH261" t="str">
        <f t="shared" si="507"/>
        <v>0</v>
      </c>
      <c r="CI261" t="str">
        <f t="shared" si="508"/>
        <v>0</v>
      </c>
      <c r="CJ261" t="str">
        <f t="shared" si="509"/>
        <v>0</v>
      </c>
      <c r="CK261" t="str">
        <f t="shared" si="510"/>
        <v>0</v>
      </c>
      <c r="CL261" t="str">
        <f t="shared" si="511"/>
        <v>0</v>
      </c>
      <c r="CM261" t="str">
        <f t="shared" si="512"/>
        <v>0</v>
      </c>
      <c r="CN261" t="str">
        <f t="shared" si="513"/>
        <v>0</v>
      </c>
      <c r="CO261" t="str">
        <f t="shared" si="514"/>
        <v>0</v>
      </c>
      <c r="CP261" t="str">
        <f t="shared" si="515"/>
        <v>0</v>
      </c>
      <c r="CQ261" t="str">
        <f t="shared" si="516"/>
        <v>0</v>
      </c>
      <c r="CR261" t="str">
        <f t="shared" si="517"/>
        <v>0</v>
      </c>
      <c r="CS261" t="str">
        <f t="shared" si="518"/>
        <v>0</v>
      </c>
      <c r="CT261" t="str">
        <f t="shared" si="519"/>
        <v>0</v>
      </c>
      <c r="CU261" t="str">
        <f t="shared" si="520"/>
        <v>0</v>
      </c>
      <c r="CV261" t="str">
        <f t="shared" si="521"/>
        <v>0</v>
      </c>
      <c r="CW261" t="str">
        <f t="shared" si="522"/>
        <v>0</v>
      </c>
      <c r="CX261" t="str">
        <f t="shared" si="523"/>
        <v>0</v>
      </c>
      <c r="CY261" t="str">
        <f t="shared" si="524"/>
        <v>0</v>
      </c>
      <c r="CZ261" t="str">
        <f t="shared" si="525"/>
        <v>0</v>
      </c>
      <c r="DA261" t="str">
        <f t="shared" si="425"/>
        <v>0</v>
      </c>
      <c r="DB261" t="str">
        <f t="shared" si="526"/>
        <v>0</v>
      </c>
      <c r="DC261" t="str">
        <f t="shared" si="527"/>
        <v>0</v>
      </c>
      <c r="DD261" t="str">
        <f t="shared" si="528"/>
        <v>0</v>
      </c>
      <c r="DE261" t="str">
        <f t="shared" si="529"/>
        <v>0</v>
      </c>
      <c r="DF261" t="str">
        <f t="shared" si="530"/>
        <v>0</v>
      </c>
      <c r="DG261" t="str">
        <f t="shared" si="531"/>
        <v>0</v>
      </c>
      <c r="DH261" t="str">
        <f>IF(ISNUMBER(SEARCH("menghindari dorongan fisik,",B261)),"1","0")</f>
        <v>0</v>
      </c>
      <c r="DI261" t="str">
        <f t="shared" si="532"/>
        <v>0</v>
      </c>
      <c r="DJ261" t="str">
        <f t="shared" si="533"/>
        <v>0</v>
      </c>
      <c r="DK261" t="str">
        <f t="shared" si="534"/>
        <v>0</v>
      </c>
      <c r="DL261" t="str">
        <f t="shared" si="535"/>
        <v>0</v>
      </c>
      <c r="DM261" t="str">
        <f t="shared" si="536"/>
        <v>0</v>
      </c>
      <c r="DN261" t="str">
        <f t="shared" si="537"/>
        <v>0</v>
      </c>
      <c r="DO261" t="str">
        <f t="shared" si="538"/>
        <v>0</v>
      </c>
      <c r="DP261" t="str">
        <f t="shared" si="539"/>
        <v>0</v>
      </c>
      <c r="DQ261" t="str">
        <f t="shared" si="540"/>
        <v>0</v>
      </c>
      <c r="DR261" t="str">
        <f t="shared" si="541"/>
        <v>0</v>
      </c>
      <c r="DS261" t="str">
        <f t="shared" si="542"/>
        <v>0</v>
      </c>
      <c r="DT261" t="str">
        <f t="shared" si="543"/>
        <v>0</v>
      </c>
      <c r="DU261" t="str">
        <f t="shared" si="544"/>
        <v>0</v>
      </c>
      <c r="DV261" t="str">
        <f t="shared" si="545"/>
        <v>0</v>
      </c>
      <c r="DW261" t="str">
        <f t="shared" si="546"/>
        <v>0</v>
      </c>
      <c r="DX261" t="str">
        <f t="shared" si="547"/>
        <v>0</v>
      </c>
      <c r="DY261" t="str">
        <f t="shared" si="548"/>
        <v>0</v>
      </c>
      <c r="DZ261" t="str">
        <f t="shared" si="549"/>
        <v>0</v>
      </c>
      <c r="EA261" t="str">
        <f t="shared" si="550"/>
        <v>0</v>
      </c>
      <c r="EB261" t="str">
        <f t="shared" si="551"/>
        <v>0</v>
      </c>
      <c r="EC261" t="str">
        <f t="shared" si="552"/>
        <v>0</v>
      </c>
      <c r="ED261" t="str">
        <f t="shared" si="553"/>
        <v>0</v>
      </c>
      <c r="EE261" t="str">
        <f t="shared" si="554"/>
        <v>0</v>
      </c>
      <c r="EF261" t="str">
        <f t="shared" si="555"/>
        <v>0</v>
      </c>
      <c r="EG261" t="str">
        <f t="shared" si="556"/>
        <v>0</v>
      </c>
      <c r="EH261" t="str">
        <f t="shared" si="557"/>
        <v>0</v>
      </c>
      <c r="EI261" t="str">
        <f t="shared" si="558"/>
        <v>0</v>
      </c>
      <c r="EJ261" t="str">
        <f t="shared" si="559"/>
        <v>0</v>
      </c>
      <c r="EK261" t="str">
        <f t="shared" si="560"/>
        <v>0</v>
      </c>
      <c r="EL261" t="str">
        <f t="shared" si="561"/>
        <v>0</v>
      </c>
      <c r="EM261" t="str">
        <f t="shared" si="562"/>
        <v>0</v>
      </c>
      <c r="EN261" t="str">
        <f t="shared" si="563"/>
        <v>0</v>
      </c>
    </row>
    <row r="262" spans="1:144" ht="39.950000000000003" customHeight="1" x14ac:dyDescent="0.25">
      <c r="A262" t="s">
        <v>395</v>
      </c>
      <c r="C262" t="str">
        <f t="shared" si="564"/>
        <v>0</v>
      </c>
      <c r="D262" t="str">
        <f t="shared" si="426"/>
        <v>0</v>
      </c>
      <c r="E262" t="str">
        <f t="shared" si="427"/>
        <v>0</v>
      </c>
      <c r="F262" t="str">
        <f t="shared" si="428"/>
        <v>0</v>
      </c>
      <c r="G262" t="str">
        <f t="shared" si="429"/>
        <v>0</v>
      </c>
      <c r="H262" t="str">
        <f t="shared" si="430"/>
        <v>0</v>
      </c>
      <c r="I262" t="str">
        <f t="shared" si="431"/>
        <v>0</v>
      </c>
      <c r="J262" t="str">
        <f t="shared" si="432"/>
        <v>0</v>
      </c>
      <c r="K262" t="str">
        <f t="shared" si="433"/>
        <v>0</v>
      </c>
      <c r="L262" t="str">
        <f t="shared" si="434"/>
        <v>0</v>
      </c>
      <c r="M262" t="str">
        <f t="shared" si="435"/>
        <v>0</v>
      </c>
      <c r="N262" t="str">
        <f t="shared" si="436"/>
        <v>0</v>
      </c>
      <c r="O262" t="str">
        <f t="shared" si="437"/>
        <v>0</v>
      </c>
      <c r="P262" t="str">
        <f t="shared" si="438"/>
        <v>0</v>
      </c>
      <c r="Q262" t="str">
        <f t="shared" si="439"/>
        <v>0</v>
      </c>
      <c r="R262" t="str">
        <f t="shared" si="440"/>
        <v>0</v>
      </c>
      <c r="S262" t="str">
        <f t="shared" si="441"/>
        <v>0</v>
      </c>
      <c r="T262" t="str">
        <f t="shared" si="442"/>
        <v>0</v>
      </c>
      <c r="U262" t="str">
        <f t="shared" si="443"/>
        <v>0</v>
      </c>
      <c r="V262" t="str">
        <f t="shared" si="444"/>
        <v>0</v>
      </c>
      <c r="W262" t="str">
        <f t="shared" si="445"/>
        <v>0</v>
      </c>
      <c r="X262" t="str">
        <f t="shared" si="446"/>
        <v>0</v>
      </c>
      <c r="Y262" t="str">
        <f t="shared" si="447"/>
        <v>0</v>
      </c>
      <c r="Z262" t="str">
        <f t="shared" si="448"/>
        <v>0</v>
      </c>
      <c r="AA262" t="str">
        <f t="shared" si="449"/>
        <v>0</v>
      </c>
      <c r="AB262" t="str">
        <f t="shared" si="450"/>
        <v>0</v>
      </c>
      <c r="AC262" t="str">
        <f t="shared" si="451"/>
        <v>0</v>
      </c>
      <c r="AD262" t="str">
        <f t="shared" si="452"/>
        <v>0</v>
      </c>
      <c r="AE262" t="str">
        <f t="shared" si="453"/>
        <v>0</v>
      </c>
      <c r="AF262" t="str">
        <f t="shared" si="454"/>
        <v>0</v>
      </c>
      <c r="AG262" t="str">
        <f t="shared" si="455"/>
        <v>0</v>
      </c>
      <c r="AH262" t="str">
        <f t="shared" si="456"/>
        <v>0</v>
      </c>
      <c r="AI262" t="str">
        <f t="shared" si="457"/>
        <v>0</v>
      </c>
      <c r="AJ262" t="str">
        <f t="shared" si="458"/>
        <v>0</v>
      </c>
      <c r="AK262" t="str">
        <f t="shared" si="459"/>
        <v>0</v>
      </c>
      <c r="AL262" t="str">
        <f t="shared" si="460"/>
        <v>0</v>
      </c>
      <c r="AM262" t="str">
        <f t="shared" si="461"/>
        <v>0</v>
      </c>
      <c r="AN262" t="str">
        <f t="shared" si="462"/>
        <v>0</v>
      </c>
      <c r="AO262" t="str">
        <f t="shared" si="463"/>
        <v>0</v>
      </c>
      <c r="AP262" t="str">
        <f t="shared" si="464"/>
        <v>0</v>
      </c>
      <c r="AQ262" t="str">
        <f t="shared" si="465"/>
        <v>0</v>
      </c>
      <c r="AR262" t="str">
        <f t="shared" si="466"/>
        <v>0</v>
      </c>
      <c r="AS262" t="str">
        <f t="shared" si="467"/>
        <v>0</v>
      </c>
      <c r="AT262" t="str">
        <f t="shared" si="468"/>
        <v>0</v>
      </c>
      <c r="AU262" t="str">
        <f t="shared" si="469"/>
        <v>0</v>
      </c>
      <c r="AV262" t="str">
        <f t="shared" si="470"/>
        <v>0</v>
      </c>
      <c r="AW262" t="str">
        <f t="shared" si="471"/>
        <v>0</v>
      </c>
      <c r="AX262" t="str">
        <f t="shared" si="472"/>
        <v>0</v>
      </c>
      <c r="AY262" t="str">
        <f t="shared" si="473"/>
        <v>0</v>
      </c>
      <c r="AZ262" t="str">
        <f t="shared" si="474"/>
        <v>0</v>
      </c>
      <c r="BA262" t="str">
        <f t="shared" si="475"/>
        <v>0</v>
      </c>
      <c r="BB262" t="str">
        <f t="shared" si="476"/>
        <v>0</v>
      </c>
      <c r="BC262" t="str">
        <f t="shared" si="477"/>
        <v>0</v>
      </c>
      <c r="BD262" t="str">
        <f t="shared" si="478"/>
        <v>0</v>
      </c>
      <c r="BE262" t="str">
        <f t="shared" si="479"/>
        <v>0</v>
      </c>
      <c r="BF262" t="str">
        <f t="shared" si="480"/>
        <v>0</v>
      </c>
      <c r="BG262" t="str">
        <f t="shared" si="481"/>
        <v>0</v>
      </c>
      <c r="BH262" t="str">
        <f t="shared" si="482"/>
        <v>0</v>
      </c>
      <c r="BI262" t="str">
        <f t="shared" si="483"/>
        <v>0</v>
      </c>
      <c r="BJ262" t="str">
        <f t="shared" si="484"/>
        <v>0</v>
      </c>
      <c r="BK262" t="str">
        <f t="shared" si="485"/>
        <v>0</v>
      </c>
      <c r="BL262" t="str">
        <f t="shared" si="486"/>
        <v>0</v>
      </c>
      <c r="BM262" t="str">
        <f t="shared" si="487"/>
        <v>0</v>
      </c>
      <c r="BN262" t="str">
        <f t="shared" si="488"/>
        <v>0</v>
      </c>
      <c r="BO262" t="str">
        <f t="shared" si="489"/>
        <v>0</v>
      </c>
      <c r="BP262" t="str">
        <f t="shared" si="490"/>
        <v>0</v>
      </c>
      <c r="BQ262" t="str">
        <f t="shared" si="491"/>
        <v>0</v>
      </c>
      <c r="BR262" t="str">
        <f t="shared" si="492"/>
        <v>0</v>
      </c>
      <c r="BS262" t="str">
        <f t="shared" si="493"/>
        <v>0</v>
      </c>
      <c r="BT262" t="str">
        <f t="shared" si="494"/>
        <v>0</v>
      </c>
      <c r="BU262" t="str">
        <f t="shared" si="495"/>
        <v>0</v>
      </c>
      <c r="BV262" t="str">
        <f t="shared" si="496"/>
        <v>0</v>
      </c>
      <c r="BW262" t="str">
        <f t="shared" si="497"/>
        <v>0</v>
      </c>
      <c r="BX262" t="str">
        <f t="shared" si="424"/>
        <v>0</v>
      </c>
      <c r="BY262" t="str">
        <f t="shared" si="498"/>
        <v>0</v>
      </c>
      <c r="BZ262" t="str">
        <f t="shared" si="499"/>
        <v>0</v>
      </c>
      <c r="CA262" t="str">
        <f t="shared" si="500"/>
        <v>0</v>
      </c>
      <c r="CB262" t="str">
        <f t="shared" si="501"/>
        <v>0</v>
      </c>
      <c r="CC262" t="str">
        <f t="shared" si="502"/>
        <v>0</v>
      </c>
      <c r="CD262" t="str">
        <f t="shared" si="503"/>
        <v>0</v>
      </c>
      <c r="CE262" t="str">
        <f t="shared" si="504"/>
        <v>0</v>
      </c>
      <c r="CF262" t="str">
        <f t="shared" si="505"/>
        <v>0</v>
      </c>
      <c r="CG262" t="str">
        <f t="shared" si="506"/>
        <v>0</v>
      </c>
      <c r="CH262" t="str">
        <f t="shared" si="507"/>
        <v>0</v>
      </c>
      <c r="CI262" t="str">
        <f t="shared" si="508"/>
        <v>0</v>
      </c>
      <c r="CJ262" t="str">
        <f t="shared" si="509"/>
        <v>0</v>
      </c>
      <c r="CK262" t="str">
        <f t="shared" si="510"/>
        <v>0</v>
      </c>
      <c r="CL262" t="str">
        <f t="shared" si="511"/>
        <v>0</v>
      </c>
      <c r="CM262" t="str">
        <f t="shared" si="512"/>
        <v>0</v>
      </c>
      <c r="CN262" t="str">
        <f t="shared" si="513"/>
        <v>0</v>
      </c>
      <c r="CO262" t="str">
        <f t="shared" si="514"/>
        <v>0</v>
      </c>
      <c r="CP262" t="str">
        <f t="shared" si="515"/>
        <v>0</v>
      </c>
      <c r="CQ262" t="str">
        <f t="shared" si="516"/>
        <v>0</v>
      </c>
      <c r="CR262" t="str">
        <f t="shared" si="517"/>
        <v>0</v>
      </c>
      <c r="CS262" t="str">
        <f t="shared" si="518"/>
        <v>0</v>
      </c>
      <c r="CT262" t="str">
        <f t="shared" si="519"/>
        <v>0</v>
      </c>
      <c r="CU262" t="str">
        <f t="shared" si="520"/>
        <v>0</v>
      </c>
      <c r="CV262" t="str">
        <f t="shared" si="521"/>
        <v>0</v>
      </c>
      <c r="CW262" t="str">
        <f t="shared" si="522"/>
        <v>0</v>
      </c>
      <c r="CX262" t="str">
        <f t="shared" si="523"/>
        <v>0</v>
      </c>
      <c r="CY262" t="str">
        <f t="shared" si="524"/>
        <v>0</v>
      </c>
      <c r="CZ262" t="str">
        <f t="shared" si="525"/>
        <v>0</v>
      </c>
      <c r="DA262" t="str">
        <f t="shared" si="425"/>
        <v>0</v>
      </c>
      <c r="DB262" t="str">
        <f t="shared" si="526"/>
        <v>0</v>
      </c>
      <c r="DC262" t="str">
        <f t="shared" si="527"/>
        <v>0</v>
      </c>
      <c r="DD262" t="str">
        <f t="shared" si="528"/>
        <v>0</v>
      </c>
      <c r="DE262" t="str">
        <f t="shared" si="529"/>
        <v>0</v>
      </c>
      <c r="DF262" t="str">
        <f t="shared" si="530"/>
        <v>0</v>
      </c>
      <c r="DG262" t="str">
        <f t="shared" si="531"/>
        <v>0</v>
      </c>
      <c r="DH262" t="str">
        <f>IF(ISNUMBER(SEARCH("menghindari dorongan fisik,",B262)),"1","0")</f>
        <v>0</v>
      </c>
      <c r="DI262" t="str">
        <f t="shared" si="532"/>
        <v>0</v>
      </c>
      <c r="DJ262" t="str">
        <f t="shared" si="533"/>
        <v>0</v>
      </c>
      <c r="DK262" t="str">
        <f t="shared" si="534"/>
        <v>0</v>
      </c>
      <c r="DL262" t="str">
        <f t="shared" si="535"/>
        <v>0</v>
      </c>
      <c r="DM262" t="str">
        <f t="shared" si="536"/>
        <v>0</v>
      </c>
      <c r="DN262" t="str">
        <f t="shared" si="537"/>
        <v>0</v>
      </c>
      <c r="DO262" t="str">
        <f t="shared" si="538"/>
        <v>0</v>
      </c>
      <c r="DP262" t="str">
        <f t="shared" si="539"/>
        <v>0</v>
      </c>
      <c r="DQ262" t="str">
        <f t="shared" si="540"/>
        <v>0</v>
      </c>
      <c r="DR262" t="str">
        <f t="shared" si="541"/>
        <v>0</v>
      </c>
      <c r="DS262" t="str">
        <f t="shared" si="542"/>
        <v>0</v>
      </c>
      <c r="DT262" t="str">
        <f t="shared" si="543"/>
        <v>0</v>
      </c>
      <c r="DU262" t="str">
        <f t="shared" si="544"/>
        <v>0</v>
      </c>
      <c r="DV262" t="str">
        <f t="shared" si="545"/>
        <v>0</v>
      </c>
      <c r="DW262" t="str">
        <f t="shared" si="546"/>
        <v>0</v>
      </c>
      <c r="DX262" t="str">
        <f t="shared" si="547"/>
        <v>0</v>
      </c>
      <c r="DY262" t="str">
        <f t="shared" si="548"/>
        <v>0</v>
      </c>
      <c r="DZ262" t="str">
        <f t="shared" si="549"/>
        <v>0</v>
      </c>
      <c r="EA262" t="str">
        <f t="shared" si="550"/>
        <v>0</v>
      </c>
      <c r="EB262" t="str">
        <f t="shared" si="551"/>
        <v>0</v>
      </c>
      <c r="EC262" t="str">
        <f t="shared" si="552"/>
        <v>0</v>
      </c>
      <c r="ED262" t="str">
        <f t="shared" si="553"/>
        <v>0</v>
      </c>
      <c r="EE262" t="str">
        <f t="shared" si="554"/>
        <v>0</v>
      </c>
      <c r="EF262" t="str">
        <f t="shared" si="555"/>
        <v>0</v>
      </c>
      <c r="EG262" t="str">
        <f t="shared" si="556"/>
        <v>0</v>
      </c>
      <c r="EH262" t="str">
        <f t="shared" si="557"/>
        <v>0</v>
      </c>
      <c r="EI262" t="str">
        <f t="shared" si="558"/>
        <v>0</v>
      </c>
      <c r="EJ262" t="str">
        <f t="shared" si="559"/>
        <v>0</v>
      </c>
      <c r="EK262" t="str">
        <f t="shared" si="560"/>
        <v>0</v>
      </c>
      <c r="EL262" t="str">
        <f t="shared" si="561"/>
        <v>0</v>
      </c>
      <c r="EM262" t="str">
        <f t="shared" si="562"/>
        <v>0</v>
      </c>
      <c r="EN262" t="str">
        <f t="shared" si="563"/>
        <v>0</v>
      </c>
    </row>
    <row r="263" spans="1:144" ht="39.950000000000003" customHeight="1" x14ac:dyDescent="0.25">
      <c r="A263" t="s">
        <v>396</v>
      </c>
      <c r="C263" t="str">
        <f t="shared" si="564"/>
        <v>0</v>
      </c>
      <c r="D263" t="str">
        <f t="shared" si="426"/>
        <v>0</v>
      </c>
      <c r="E263" t="str">
        <f t="shared" si="427"/>
        <v>0</v>
      </c>
      <c r="F263" t="str">
        <f t="shared" si="428"/>
        <v>0</v>
      </c>
      <c r="G263" t="str">
        <f t="shared" si="429"/>
        <v>0</v>
      </c>
      <c r="H263" t="str">
        <f t="shared" si="430"/>
        <v>0</v>
      </c>
      <c r="I263" t="str">
        <f t="shared" si="431"/>
        <v>0</v>
      </c>
      <c r="J263" t="str">
        <f t="shared" si="432"/>
        <v>0</v>
      </c>
      <c r="K263" t="str">
        <f t="shared" si="433"/>
        <v>0</v>
      </c>
      <c r="L263" t="str">
        <f t="shared" si="434"/>
        <v>0</v>
      </c>
      <c r="M263" t="str">
        <f t="shared" si="435"/>
        <v>0</v>
      </c>
      <c r="N263" t="str">
        <f t="shared" si="436"/>
        <v>0</v>
      </c>
      <c r="O263" t="str">
        <f t="shared" si="437"/>
        <v>0</v>
      </c>
      <c r="P263" t="str">
        <f t="shared" si="438"/>
        <v>0</v>
      </c>
      <c r="Q263" t="str">
        <f t="shared" si="439"/>
        <v>0</v>
      </c>
      <c r="R263" t="str">
        <f t="shared" si="440"/>
        <v>0</v>
      </c>
      <c r="S263" t="str">
        <f t="shared" si="441"/>
        <v>0</v>
      </c>
      <c r="T263" t="str">
        <f t="shared" si="442"/>
        <v>0</v>
      </c>
      <c r="U263" t="str">
        <f t="shared" si="443"/>
        <v>0</v>
      </c>
      <c r="V263" t="str">
        <f t="shared" si="444"/>
        <v>0</v>
      </c>
      <c r="W263" t="str">
        <f t="shared" si="445"/>
        <v>0</v>
      </c>
      <c r="X263" t="str">
        <f t="shared" si="446"/>
        <v>0</v>
      </c>
      <c r="Y263" t="str">
        <f t="shared" si="447"/>
        <v>0</v>
      </c>
      <c r="Z263" t="str">
        <f t="shared" si="448"/>
        <v>0</v>
      </c>
      <c r="AA263" t="str">
        <f t="shared" si="449"/>
        <v>0</v>
      </c>
      <c r="AB263" t="str">
        <f t="shared" si="450"/>
        <v>0</v>
      </c>
      <c r="AC263" t="str">
        <f t="shared" si="451"/>
        <v>0</v>
      </c>
      <c r="AD263" t="str">
        <f t="shared" si="452"/>
        <v>0</v>
      </c>
      <c r="AE263" t="str">
        <f t="shared" si="453"/>
        <v>0</v>
      </c>
      <c r="AF263" t="str">
        <f t="shared" si="454"/>
        <v>0</v>
      </c>
      <c r="AG263" t="str">
        <f t="shared" si="455"/>
        <v>0</v>
      </c>
      <c r="AH263" t="str">
        <f t="shared" si="456"/>
        <v>0</v>
      </c>
      <c r="AI263" t="str">
        <f t="shared" si="457"/>
        <v>0</v>
      </c>
      <c r="AJ263" t="str">
        <f t="shared" si="458"/>
        <v>0</v>
      </c>
      <c r="AK263" t="str">
        <f t="shared" si="459"/>
        <v>0</v>
      </c>
      <c r="AL263" t="str">
        <f t="shared" si="460"/>
        <v>0</v>
      </c>
      <c r="AM263" t="str">
        <f t="shared" si="461"/>
        <v>0</v>
      </c>
      <c r="AN263" t="str">
        <f t="shared" si="462"/>
        <v>0</v>
      </c>
      <c r="AO263" t="str">
        <f t="shared" si="463"/>
        <v>0</v>
      </c>
      <c r="AP263" t="str">
        <f t="shared" si="464"/>
        <v>0</v>
      </c>
      <c r="AQ263" t="str">
        <f t="shared" si="465"/>
        <v>0</v>
      </c>
      <c r="AR263" t="str">
        <f t="shared" si="466"/>
        <v>0</v>
      </c>
      <c r="AS263" t="str">
        <f t="shared" si="467"/>
        <v>0</v>
      </c>
      <c r="AT263" t="str">
        <f t="shared" si="468"/>
        <v>0</v>
      </c>
      <c r="AU263" t="str">
        <f t="shared" si="469"/>
        <v>0</v>
      </c>
      <c r="AV263" t="str">
        <f t="shared" si="470"/>
        <v>0</v>
      </c>
      <c r="AW263" t="str">
        <f t="shared" si="471"/>
        <v>0</v>
      </c>
      <c r="AX263" t="str">
        <f t="shared" si="472"/>
        <v>0</v>
      </c>
      <c r="AY263" t="str">
        <f t="shared" si="473"/>
        <v>0</v>
      </c>
      <c r="AZ263" t="str">
        <f t="shared" si="474"/>
        <v>0</v>
      </c>
      <c r="BA263" t="str">
        <f t="shared" si="475"/>
        <v>0</v>
      </c>
      <c r="BB263" t="str">
        <f t="shared" si="476"/>
        <v>0</v>
      </c>
      <c r="BC263" t="str">
        <f t="shared" si="477"/>
        <v>0</v>
      </c>
      <c r="BD263" t="str">
        <f t="shared" si="478"/>
        <v>0</v>
      </c>
      <c r="BE263" t="str">
        <f t="shared" si="479"/>
        <v>0</v>
      </c>
      <c r="BF263" t="str">
        <f t="shared" si="480"/>
        <v>0</v>
      </c>
      <c r="BG263" t="str">
        <f t="shared" si="481"/>
        <v>0</v>
      </c>
      <c r="BH263" t="str">
        <f t="shared" si="482"/>
        <v>0</v>
      </c>
      <c r="BI263" t="str">
        <f t="shared" si="483"/>
        <v>0</v>
      </c>
      <c r="BJ263" t="str">
        <f t="shared" si="484"/>
        <v>0</v>
      </c>
      <c r="BK263" t="str">
        <f t="shared" si="485"/>
        <v>0</v>
      </c>
      <c r="BL263" t="str">
        <f t="shared" si="486"/>
        <v>0</v>
      </c>
      <c r="BM263" t="str">
        <f t="shared" si="487"/>
        <v>0</v>
      </c>
      <c r="BN263" t="str">
        <f t="shared" si="488"/>
        <v>0</v>
      </c>
      <c r="BO263" t="str">
        <f t="shared" si="489"/>
        <v>0</v>
      </c>
      <c r="BP263" t="str">
        <f t="shared" si="490"/>
        <v>0</v>
      </c>
      <c r="BQ263" t="str">
        <f t="shared" si="491"/>
        <v>0</v>
      </c>
      <c r="BR263" t="str">
        <f t="shared" si="492"/>
        <v>0</v>
      </c>
      <c r="BS263" t="str">
        <f t="shared" si="493"/>
        <v>0</v>
      </c>
      <c r="BT263" t="str">
        <f t="shared" si="494"/>
        <v>0</v>
      </c>
      <c r="BU263" t="str">
        <f t="shared" si="495"/>
        <v>0</v>
      </c>
      <c r="BV263" t="str">
        <f t="shared" si="496"/>
        <v>0</v>
      </c>
      <c r="BW263" t="str">
        <f t="shared" si="497"/>
        <v>0</v>
      </c>
      <c r="BX263" t="str">
        <f t="shared" si="424"/>
        <v>0</v>
      </c>
      <c r="BY263" t="str">
        <f t="shared" si="498"/>
        <v>0</v>
      </c>
      <c r="BZ263" t="str">
        <f t="shared" si="499"/>
        <v>0</v>
      </c>
      <c r="CA263" t="str">
        <f t="shared" si="500"/>
        <v>0</v>
      </c>
      <c r="CB263" t="str">
        <f t="shared" si="501"/>
        <v>0</v>
      </c>
      <c r="CC263" t="str">
        <f t="shared" si="502"/>
        <v>0</v>
      </c>
      <c r="CD263" t="str">
        <f t="shared" si="503"/>
        <v>0</v>
      </c>
      <c r="CE263" t="str">
        <f t="shared" si="504"/>
        <v>0</v>
      </c>
      <c r="CF263" t="str">
        <f t="shared" si="505"/>
        <v>0</v>
      </c>
      <c r="CG263" t="str">
        <f t="shared" si="506"/>
        <v>0</v>
      </c>
      <c r="CH263" t="str">
        <f t="shared" si="507"/>
        <v>0</v>
      </c>
      <c r="CI263" t="str">
        <f t="shared" si="508"/>
        <v>0</v>
      </c>
      <c r="CJ263" t="str">
        <f t="shared" si="509"/>
        <v>0</v>
      </c>
      <c r="CK263" t="str">
        <f t="shared" si="510"/>
        <v>0</v>
      </c>
      <c r="CL263" t="str">
        <f t="shared" si="511"/>
        <v>0</v>
      </c>
      <c r="CM263" t="str">
        <f t="shared" si="512"/>
        <v>0</v>
      </c>
      <c r="CN263" t="str">
        <f t="shared" si="513"/>
        <v>0</v>
      </c>
      <c r="CO263" t="str">
        <f t="shared" si="514"/>
        <v>0</v>
      </c>
      <c r="CP263" t="str">
        <f t="shared" si="515"/>
        <v>0</v>
      </c>
      <c r="CQ263" t="str">
        <f t="shared" si="516"/>
        <v>0</v>
      </c>
      <c r="CR263" t="str">
        <f t="shared" si="517"/>
        <v>0</v>
      </c>
      <c r="CS263" t="str">
        <f t="shared" si="518"/>
        <v>0</v>
      </c>
      <c r="CT263" t="str">
        <f t="shared" si="519"/>
        <v>0</v>
      </c>
      <c r="CU263" t="str">
        <f t="shared" si="520"/>
        <v>0</v>
      </c>
      <c r="CV263" t="str">
        <f t="shared" si="521"/>
        <v>0</v>
      </c>
      <c r="CW263" t="str">
        <f t="shared" si="522"/>
        <v>0</v>
      </c>
      <c r="CX263" t="str">
        <f t="shared" si="523"/>
        <v>0</v>
      </c>
      <c r="CY263" t="str">
        <f t="shared" si="524"/>
        <v>0</v>
      </c>
      <c r="CZ263" t="str">
        <f t="shared" si="525"/>
        <v>0</v>
      </c>
      <c r="DA263" t="str">
        <f t="shared" si="425"/>
        <v>0</v>
      </c>
      <c r="DB263" t="str">
        <f t="shared" si="526"/>
        <v>0</v>
      </c>
      <c r="DC263" t="str">
        <f t="shared" si="527"/>
        <v>0</v>
      </c>
      <c r="DD263" t="str">
        <f t="shared" si="528"/>
        <v>0</v>
      </c>
      <c r="DE263" t="str">
        <f t="shared" si="529"/>
        <v>0</v>
      </c>
      <c r="DF263" t="str">
        <f t="shared" si="530"/>
        <v>0</v>
      </c>
      <c r="DG263" t="str">
        <f t="shared" si="531"/>
        <v>0</v>
      </c>
      <c r="DH263" t="str">
        <f>IF(ISNUMBER(SEARCH("menghindari dorongan fisik,",B263)),"1","0")</f>
        <v>0</v>
      </c>
      <c r="DI263" t="str">
        <f t="shared" si="532"/>
        <v>0</v>
      </c>
      <c r="DJ263" t="str">
        <f t="shared" si="533"/>
        <v>0</v>
      </c>
      <c r="DK263" t="str">
        <f t="shared" si="534"/>
        <v>0</v>
      </c>
      <c r="DL263" t="str">
        <f t="shared" si="535"/>
        <v>0</v>
      </c>
      <c r="DM263" t="str">
        <f t="shared" si="536"/>
        <v>0</v>
      </c>
      <c r="DN263" t="str">
        <f t="shared" si="537"/>
        <v>0</v>
      </c>
      <c r="DO263" t="str">
        <f t="shared" si="538"/>
        <v>0</v>
      </c>
      <c r="DP263" t="str">
        <f t="shared" si="539"/>
        <v>0</v>
      </c>
      <c r="DQ263" t="str">
        <f t="shared" si="540"/>
        <v>0</v>
      </c>
      <c r="DR263" t="str">
        <f t="shared" si="541"/>
        <v>0</v>
      </c>
      <c r="DS263" t="str">
        <f t="shared" si="542"/>
        <v>0</v>
      </c>
      <c r="DT263" t="str">
        <f t="shared" si="543"/>
        <v>0</v>
      </c>
      <c r="DU263" t="str">
        <f t="shared" si="544"/>
        <v>0</v>
      </c>
      <c r="DV263" t="str">
        <f t="shared" si="545"/>
        <v>0</v>
      </c>
      <c r="DW263" t="str">
        <f t="shared" si="546"/>
        <v>0</v>
      </c>
      <c r="DX263" t="str">
        <f t="shared" si="547"/>
        <v>0</v>
      </c>
      <c r="DY263" t="str">
        <f t="shared" si="548"/>
        <v>0</v>
      </c>
      <c r="DZ263" t="str">
        <f t="shared" si="549"/>
        <v>0</v>
      </c>
      <c r="EA263" t="str">
        <f t="shared" si="550"/>
        <v>0</v>
      </c>
      <c r="EB263" t="str">
        <f t="shared" si="551"/>
        <v>0</v>
      </c>
      <c r="EC263" t="str">
        <f t="shared" si="552"/>
        <v>0</v>
      </c>
      <c r="ED263" t="str">
        <f t="shared" si="553"/>
        <v>0</v>
      </c>
      <c r="EE263" t="str">
        <f t="shared" si="554"/>
        <v>0</v>
      </c>
      <c r="EF263" t="str">
        <f t="shared" si="555"/>
        <v>0</v>
      </c>
      <c r="EG263" t="str">
        <f t="shared" si="556"/>
        <v>0</v>
      </c>
      <c r="EH263" t="str">
        <f t="shared" si="557"/>
        <v>0</v>
      </c>
      <c r="EI263" t="str">
        <f t="shared" si="558"/>
        <v>0</v>
      </c>
      <c r="EJ263" t="str">
        <f t="shared" si="559"/>
        <v>0</v>
      </c>
      <c r="EK263" t="str">
        <f t="shared" si="560"/>
        <v>0</v>
      </c>
      <c r="EL263" t="str">
        <f t="shared" si="561"/>
        <v>0</v>
      </c>
      <c r="EM263" t="str">
        <f t="shared" si="562"/>
        <v>0</v>
      </c>
      <c r="EN263" t="str">
        <f t="shared" si="563"/>
        <v>0</v>
      </c>
    </row>
    <row r="264" spans="1:144" ht="39.950000000000003" customHeight="1" x14ac:dyDescent="0.25">
      <c r="A264" t="s">
        <v>397</v>
      </c>
      <c r="C264" t="str">
        <f t="shared" si="564"/>
        <v>0</v>
      </c>
      <c r="D264" t="str">
        <f t="shared" si="426"/>
        <v>0</v>
      </c>
      <c r="E264" t="str">
        <f t="shared" si="427"/>
        <v>0</v>
      </c>
      <c r="F264" t="str">
        <f t="shared" si="428"/>
        <v>0</v>
      </c>
      <c r="G264" t="str">
        <f t="shared" si="429"/>
        <v>0</v>
      </c>
      <c r="H264" t="str">
        <f t="shared" si="430"/>
        <v>0</v>
      </c>
      <c r="I264" t="str">
        <f t="shared" si="431"/>
        <v>0</v>
      </c>
      <c r="J264" t="str">
        <f t="shared" si="432"/>
        <v>0</v>
      </c>
      <c r="K264" t="str">
        <f t="shared" si="433"/>
        <v>0</v>
      </c>
      <c r="L264" t="str">
        <f t="shared" si="434"/>
        <v>0</v>
      </c>
      <c r="M264" t="str">
        <f t="shared" si="435"/>
        <v>0</v>
      </c>
      <c r="N264" t="str">
        <f t="shared" si="436"/>
        <v>0</v>
      </c>
      <c r="O264" t="str">
        <f t="shared" si="437"/>
        <v>0</v>
      </c>
      <c r="P264" t="str">
        <f t="shared" si="438"/>
        <v>0</v>
      </c>
      <c r="Q264" t="str">
        <f t="shared" si="439"/>
        <v>0</v>
      </c>
      <c r="R264" t="str">
        <f t="shared" si="440"/>
        <v>0</v>
      </c>
      <c r="S264" t="str">
        <f t="shared" si="441"/>
        <v>0</v>
      </c>
      <c r="T264" t="str">
        <f t="shared" si="442"/>
        <v>0</v>
      </c>
      <c r="U264" t="str">
        <f t="shared" si="443"/>
        <v>0</v>
      </c>
      <c r="V264" t="str">
        <f t="shared" si="444"/>
        <v>0</v>
      </c>
      <c r="W264" t="str">
        <f t="shared" si="445"/>
        <v>0</v>
      </c>
      <c r="X264" t="str">
        <f t="shared" si="446"/>
        <v>0</v>
      </c>
      <c r="Y264" t="str">
        <f t="shared" si="447"/>
        <v>0</v>
      </c>
      <c r="Z264" t="str">
        <f t="shared" si="448"/>
        <v>0</v>
      </c>
      <c r="AA264" t="str">
        <f t="shared" si="449"/>
        <v>0</v>
      </c>
      <c r="AB264" t="str">
        <f t="shared" si="450"/>
        <v>0</v>
      </c>
      <c r="AC264" t="str">
        <f t="shared" si="451"/>
        <v>0</v>
      </c>
      <c r="AD264" t="str">
        <f t="shared" si="452"/>
        <v>0</v>
      </c>
      <c r="AE264" t="str">
        <f t="shared" si="453"/>
        <v>0</v>
      </c>
      <c r="AF264" t="str">
        <f t="shared" si="454"/>
        <v>0</v>
      </c>
      <c r="AG264" t="str">
        <f t="shared" si="455"/>
        <v>0</v>
      </c>
      <c r="AH264" t="str">
        <f t="shared" si="456"/>
        <v>0</v>
      </c>
      <c r="AI264" t="str">
        <f t="shared" si="457"/>
        <v>0</v>
      </c>
      <c r="AJ264" t="str">
        <f t="shared" si="458"/>
        <v>0</v>
      </c>
      <c r="AK264" t="str">
        <f t="shared" si="459"/>
        <v>0</v>
      </c>
      <c r="AL264" t="str">
        <f t="shared" si="460"/>
        <v>0</v>
      </c>
      <c r="AM264" t="str">
        <f t="shared" si="461"/>
        <v>0</v>
      </c>
      <c r="AN264" t="str">
        <f t="shared" si="462"/>
        <v>0</v>
      </c>
      <c r="AO264" t="str">
        <f t="shared" si="463"/>
        <v>0</v>
      </c>
      <c r="AP264" t="str">
        <f t="shared" si="464"/>
        <v>0</v>
      </c>
      <c r="AQ264" t="str">
        <f t="shared" si="465"/>
        <v>0</v>
      </c>
      <c r="AR264" t="str">
        <f t="shared" si="466"/>
        <v>0</v>
      </c>
      <c r="AS264" t="str">
        <f t="shared" si="467"/>
        <v>0</v>
      </c>
      <c r="AT264" t="str">
        <f t="shared" si="468"/>
        <v>0</v>
      </c>
      <c r="AU264" t="str">
        <f t="shared" si="469"/>
        <v>0</v>
      </c>
      <c r="AV264" t="str">
        <f t="shared" si="470"/>
        <v>0</v>
      </c>
      <c r="AW264" t="str">
        <f t="shared" si="471"/>
        <v>0</v>
      </c>
      <c r="AX264" t="str">
        <f t="shared" si="472"/>
        <v>0</v>
      </c>
      <c r="AY264" t="str">
        <f t="shared" si="473"/>
        <v>0</v>
      </c>
      <c r="AZ264" t="str">
        <f t="shared" si="474"/>
        <v>0</v>
      </c>
      <c r="BA264" t="str">
        <f t="shared" si="475"/>
        <v>0</v>
      </c>
      <c r="BB264" t="str">
        <f t="shared" si="476"/>
        <v>0</v>
      </c>
      <c r="BC264" t="str">
        <f t="shared" si="477"/>
        <v>0</v>
      </c>
      <c r="BD264" t="str">
        <f t="shared" si="478"/>
        <v>0</v>
      </c>
      <c r="BE264" t="str">
        <f t="shared" si="479"/>
        <v>0</v>
      </c>
      <c r="BF264" t="str">
        <f t="shared" si="480"/>
        <v>0</v>
      </c>
      <c r="BG264" t="str">
        <f t="shared" si="481"/>
        <v>0</v>
      </c>
      <c r="BH264" t="str">
        <f t="shared" si="482"/>
        <v>0</v>
      </c>
      <c r="BI264" t="str">
        <f t="shared" si="483"/>
        <v>0</v>
      </c>
      <c r="BJ264" t="str">
        <f t="shared" si="484"/>
        <v>0</v>
      </c>
      <c r="BK264" t="str">
        <f t="shared" si="485"/>
        <v>0</v>
      </c>
      <c r="BL264" t="str">
        <f t="shared" si="486"/>
        <v>0</v>
      </c>
      <c r="BM264" t="str">
        <f t="shared" si="487"/>
        <v>0</v>
      </c>
      <c r="BN264" t="str">
        <f t="shared" si="488"/>
        <v>0</v>
      </c>
      <c r="BO264" t="str">
        <f t="shared" si="489"/>
        <v>0</v>
      </c>
      <c r="BP264" t="str">
        <f t="shared" si="490"/>
        <v>0</v>
      </c>
      <c r="BQ264" t="str">
        <f t="shared" si="491"/>
        <v>0</v>
      </c>
      <c r="BR264" t="str">
        <f t="shared" si="492"/>
        <v>0</v>
      </c>
      <c r="BS264" t="str">
        <f t="shared" si="493"/>
        <v>0</v>
      </c>
      <c r="BT264" t="str">
        <f t="shared" si="494"/>
        <v>0</v>
      </c>
      <c r="BU264" t="str">
        <f t="shared" si="495"/>
        <v>0</v>
      </c>
      <c r="BV264" t="str">
        <f t="shared" si="496"/>
        <v>0</v>
      </c>
      <c r="BW264" t="str">
        <f t="shared" si="497"/>
        <v>0</v>
      </c>
      <c r="BX264" t="str">
        <f t="shared" si="424"/>
        <v>0</v>
      </c>
      <c r="BY264" t="str">
        <f t="shared" si="498"/>
        <v>0</v>
      </c>
      <c r="BZ264" t="str">
        <f t="shared" si="499"/>
        <v>0</v>
      </c>
      <c r="CA264" t="str">
        <f t="shared" si="500"/>
        <v>0</v>
      </c>
      <c r="CB264" t="str">
        <f t="shared" si="501"/>
        <v>0</v>
      </c>
      <c r="CC264" t="str">
        <f t="shared" si="502"/>
        <v>0</v>
      </c>
      <c r="CD264" t="str">
        <f t="shared" si="503"/>
        <v>0</v>
      </c>
      <c r="CE264" t="str">
        <f t="shared" si="504"/>
        <v>0</v>
      </c>
      <c r="CF264" t="str">
        <f t="shared" si="505"/>
        <v>0</v>
      </c>
      <c r="CG264" t="str">
        <f t="shared" si="506"/>
        <v>0</v>
      </c>
      <c r="CH264" t="str">
        <f t="shared" si="507"/>
        <v>0</v>
      </c>
      <c r="CI264" t="str">
        <f t="shared" si="508"/>
        <v>0</v>
      </c>
      <c r="CJ264" t="str">
        <f t="shared" si="509"/>
        <v>0</v>
      </c>
      <c r="CK264" t="str">
        <f t="shared" si="510"/>
        <v>0</v>
      </c>
      <c r="CL264" t="str">
        <f t="shared" si="511"/>
        <v>0</v>
      </c>
      <c r="CM264" t="str">
        <f t="shared" si="512"/>
        <v>0</v>
      </c>
      <c r="CN264" t="str">
        <f t="shared" si="513"/>
        <v>0</v>
      </c>
      <c r="CO264" t="str">
        <f t="shared" si="514"/>
        <v>0</v>
      </c>
      <c r="CP264" t="str">
        <f t="shared" si="515"/>
        <v>0</v>
      </c>
      <c r="CQ264" t="str">
        <f t="shared" si="516"/>
        <v>0</v>
      </c>
      <c r="CR264" t="str">
        <f t="shared" si="517"/>
        <v>0</v>
      </c>
      <c r="CS264" t="str">
        <f t="shared" si="518"/>
        <v>0</v>
      </c>
      <c r="CT264" t="str">
        <f t="shared" si="519"/>
        <v>0</v>
      </c>
      <c r="CU264" t="str">
        <f t="shared" si="520"/>
        <v>0</v>
      </c>
      <c r="CV264" t="str">
        <f t="shared" si="521"/>
        <v>0</v>
      </c>
      <c r="CW264" t="str">
        <f t="shared" si="522"/>
        <v>0</v>
      </c>
      <c r="CX264" t="str">
        <f t="shared" si="523"/>
        <v>0</v>
      </c>
      <c r="CY264" t="str">
        <f t="shared" si="524"/>
        <v>0</v>
      </c>
      <c r="CZ264" t="str">
        <f t="shared" si="525"/>
        <v>0</v>
      </c>
      <c r="DA264" t="str">
        <f t="shared" si="425"/>
        <v>0</v>
      </c>
      <c r="DB264" t="str">
        <f t="shared" si="526"/>
        <v>0</v>
      </c>
      <c r="DC264" t="str">
        <f t="shared" si="527"/>
        <v>0</v>
      </c>
      <c r="DD264" t="str">
        <f t="shared" si="528"/>
        <v>0</v>
      </c>
      <c r="DE264" t="str">
        <f t="shared" si="529"/>
        <v>0</v>
      </c>
      <c r="DF264" t="str">
        <f t="shared" si="530"/>
        <v>0</v>
      </c>
      <c r="DG264" t="str">
        <f t="shared" si="531"/>
        <v>0</v>
      </c>
      <c r="DH264" t="str">
        <f>IF(ISNUMBER(SEARCH("menghindari dorongan fisik,",B264)),"1","0")</f>
        <v>0</v>
      </c>
      <c r="DI264" t="str">
        <f t="shared" si="532"/>
        <v>0</v>
      </c>
      <c r="DJ264" t="str">
        <f t="shared" si="533"/>
        <v>0</v>
      </c>
      <c r="DK264" t="str">
        <f t="shared" si="534"/>
        <v>0</v>
      </c>
      <c r="DL264" t="str">
        <f t="shared" si="535"/>
        <v>0</v>
      </c>
      <c r="DM264" t="str">
        <f t="shared" si="536"/>
        <v>0</v>
      </c>
      <c r="DN264" t="str">
        <f t="shared" si="537"/>
        <v>0</v>
      </c>
      <c r="DO264" t="str">
        <f t="shared" si="538"/>
        <v>0</v>
      </c>
      <c r="DP264" t="str">
        <f t="shared" si="539"/>
        <v>0</v>
      </c>
      <c r="DQ264" t="str">
        <f t="shared" si="540"/>
        <v>0</v>
      </c>
      <c r="DR264" t="str">
        <f t="shared" si="541"/>
        <v>0</v>
      </c>
      <c r="DS264" t="str">
        <f t="shared" si="542"/>
        <v>0</v>
      </c>
      <c r="DT264" t="str">
        <f t="shared" si="543"/>
        <v>0</v>
      </c>
      <c r="DU264" t="str">
        <f t="shared" si="544"/>
        <v>0</v>
      </c>
      <c r="DV264" t="str">
        <f t="shared" si="545"/>
        <v>0</v>
      </c>
      <c r="DW264" t="str">
        <f t="shared" si="546"/>
        <v>0</v>
      </c>
      <c r="DX264" t="str">
        <f t="shared" si="547"/>
        <v>0</v>
      </c>
      <c r="DY264" t="str">
        <f t="shared" si="548"/>
        <v>0</v>
      </c>
      <c r="DZ264" t="str">
        <f t="shared" si="549"/>
        <v>0</v>
      </c>
      <c r="EA264" t="str">
        <f t="shared" si="550"/>
        <v>0</v>
      </c>
      <c r="EB264" t="str">
        <f t="shared" si="551"/>
        <v>0</v>
      </c>
      <c r="EC264" t="str">
        <f t="shared" si="552"/>
        <v>0</v>
      </c>
      <c r="ED264" t="str">
        <f t="shared" si="553"/>
        <v>0</v>
      </c>
      <c r="EE264" t="str">
        <f t="shared" si="554"/>
        <v>0</v>
      </c>
      <c r="EF264" t="str">
        <f t="shared" si="555"/>
        <v>0</v>
      </c>
      <c r="EG264" t="str">
        <f t="shared" si="556"/>
        <v>0</v>
      </c>
      <c r="EH264" t="str">
        <f t="shared" si="557"/>
        <v>0</v>
      </c>
      <c r="EI264" t="str">
        <f t="shared" si="558"/>
        <v>0</v>
      </c>
      <c r="EJ264" t="str">
        <f t="shared" si="559"/>
        <v>0</v>
      </c>
      <c r="EK264" t="str">
        <f t="shared" si="560"/>
        <v>0</v>
      </c>
      <c r="EL264" t="str">
        <f t="shared" si="561"/>
        <v>0</v>
      </c>
      <c r="EM264" t="str">
        <f t="shared" si="562"/>
        <v>0</v>
      </c>
      <c r="EN264" t="str">
        <f t="shared" si="563"/>
        <v>0</v>
      </c>
    </row>
    <row r="265" spans="1:144" ht="39.950000000000003" customHeight="1" x14ac:dyDescent="0.25">
      <c r="A265" t="s">
        <v>398</v>
      </c>
      <c r="C265" t="str">
        <f t="shared" si="564"/>
        <v>0</v>
      </c>
      <c r="D265" t="str">
        <f t="shared" si="426"/>
        <v>0</v>
      </c>
      <c r="E265" t="str">
        <f t="shared" si="427"/>
        <v>0</v>
      </c>
      <c r="F265" t="str">
        <f t="shared" si="428"/>
        <v>0</v>
      </c>
      <c r="G265" t="str">
        <f t="shared" si="429"/>
        <v>0</v>
      </c>
      <c r="H265" t="str">
        <f t="shared" si="430"/>
        <v>0</v>
      </c>
      <c r="I265" t="str">
        <f t="shared" si="431"/>
        <v>0</v>
      </c>
      <c r="J265" t="str">
        <f t="shared" si="432"/>
        <v>0</v>
      </c>
      <c r="K265" t="str">
        <f t="shared" si="433"/>
        <v>0</v>
      </c>
      <c r="L265" t="str">
        <f t="shared" si="434"/>
        <v>0</v>
      </c>
      <c r="M265" t="str">
        <f t="shared" si="435"/>
        <v>0</v>
      </c>
      <c r="N265" t="str">
        <f t="shared" si="436"/>
        <v>0</v>
      </c>
      <c r="O265" t="str">
        <f t="shared" si="437"/>
        <v>0</v>
      </c>
      <c r="P265" t="str">
        <f t="shared" si="438"/>
        <v>0</v>
      </c>
      <c r="Q265" t="str">
        <f t="shared" si="439"/>
        <v>0</v>
      </c>
      <c r="R265" t="str">
        <f t="shared" si="440"/>
        <v>0</v>
      </c>
      <c r="S265" t="str">
        <f t="shared" si="441"/>
        <v>0</v>
      </c>
      <c r="T265" t="str">
        <f t="shared" si="442"/>
        <v>0</v>
      </c>
      <c r="U265" t="str">
        <f t="shared" si="443"/>
        <v>0</v>
      </c>
      <c r="V265" t="str">
        <f t="shared" si="444"/>
        <v>0</v>
      </c>
      <c r="W265" t="str">
        <f t="shared" si="445"/>
        <v>0</v>
      </c>
      <c r="X265" t="str">
        <f t="shared" si="446"/>
        <v>0</v>
      </c>
      <c r="Y265" t="str">
        <f t="shared" si="447"/>
        <v>0</v>
      </c>
      <c r="Z265" t="str">
        <f t="shared" si="448"/>
        <v>0</v>
      </c>
      <c r="AA265" t="str">
        <f t="shared" si="449"/>
        <v>0</v>
      </c>
      <c r="AB265" t="str">
        <f t="shared" si="450"/>
        <v>0</v>
      </c>
      <c r="AC265" t="str">
        <f t="shared" si="451"/>
        <v>0</v>
      </c>
      <c r="AD265" t="str">
        <f t="shared" si="452"/>
        <v>0</v>
      </c>
      <c r="AE265" t="str">
        <f t="shared" si="453"/>
        <v>0</v>
      </c>
      <c r="AF265" t="str">
        <f t="shared" si="454"/>
        <v>0</v>
      </c>
      <c r="AG265" t="str">
        <f t="shared" si="455"/>
        <v>0</v>
      </c>
      <c r="AH265" t="str">
        <f t="shared" si="456"/>
        <v>0</v>
      </c>
      <c r="AI265" t="str">
        <f t="shared" si="457"/>
        <v>0</v>
      </c>
      <c r="AJ265" t="str">
        <f t="shared" si="458"/>
        <v>0</v>
      </c>
      <c r="AK265" t="str">
        <f t="shared" si="459"/>
        <v>0</v>
      </c>
      <c r="AL265" t="str">
        <f t="shared" si="460"/>
        <v>0</v>
      </c>
      <c r="AM265" t="str">
        <f t="shared" si="461"/>
        <v>0</v>
      </c>
      <c r="AN265" t="str">
        <f t="shared" si="462"/>
        <v>0</v>
      </c>
      <c r="AO265" t="str">
        <f t="shared" si="463"/>
        <v>0</v>
      </c>
      <c r="AP265" t="str">
        <f t="shared" si="464"/>
        <v>0</v>
      </c>
      <c r="AQ265" t="str">
        <f t="shared" si="465"/>
        <v>0</v>
      </c>
      <c r="AR265" t="str">
        <f t="shared" si="466"/>
        <v>0</v>
      </c>
      <c r="AS265" t="str">
        <f t="shared" si="467"/>
        <v>0</v>
      </c>
      <c r="AT265" t="str">
        <f t="shared" si="468"/>
        <v>0</v>
      </c>
      <c r="AU265" t="str">
        <f t="shared" si="469"/>
        <v>0</v>
      </c>
      <c r="AV265" t="str">
        <f t="shared" si="470"/>
        <v>0</v>
      </c>
      <c r="AW265" t="str">
        <f t="shared" si="471"/>
        <v>0</v>
      </c>
      <c r="AX265" t="str">
        <f t="shared" si="472"/>
        <v>0</v>
      </c>
      <c r="AY265" t="str">
        <f t="shared" si="473"/>
        <v>0</v>
      </c>
      <c r="AZ265" t="str">
        <f t="shared" si="474"/>
        <v>0</v>
      </c>
      <c r="BA265" t="str">
        <f t="shared" si="475"/>
        <v>0</v>
      </c>
      <c r="BB265" t="str">
        <f t="shared" si="476"/>
        <v>0</v>
      </c>
      <c r="BC265" t="str">
        <f t="shared" si="477"/>
        <v>0</v>
      </c>
      <c r="BD265" t="str">
        <f t="shared" si="478"/>
        <v>0</v>
      </c>
      <c r="BE265" t="str">
        <f t="shared" si="479"/>
        <v>0</v>
      </c>
      <c r="BF265" t="str">
        <f t="shared" si="480"/>
        <v>0</v>
      </c>
      <c r="BG265" t="str">
        <f t="shared" si="481"/>
        <v>0</v>
      </c>
      <c r="BH265" t="str">
        <f t="shared" si="482"/>
        <v>0</v>
      </c>
      <c r="BI265" t="str">
        <f t="shared" si="483"/>
        <v>0</v>
      </c>
      <c r="BJ265" t="str">
        <f t="shared" si="484"/>
        <v>0</v>
      </c>
      <c r="BK265" t="str">
        <f t="shared" si="485"/>
        <v>0</v>
      </c>
      <c r="BL265" t="str">
        <f t="shared" si="486"/>
        <v>0</v>
      </c>
      <c r="BM265" t="str">
        <f t="shared" si="487"/>
        <v>0</v>
      </c>
      <c r="BN265" t="str">
        <f t="shared" si="488"/>
        <v>0</v>
      </c>
      <c r="BO265" t="str">
        <f t="shared" si="489"/>
        <v>0</v>
      </c>
      <c r="BP265" t="str">
        <f t="shared" si="490"/>
        <v>0</v>
      </c>
      <c r="BQ265" t="str">
        <f t="shared" si="491"/>
        <v>0</v>
      </c>
      <c r="BR265" t="str">
        <f t="shared" si="492"/>
        <v>0</v>
      </c>
      <c r="BS265" t="str">
        <f t="shared" si="493"/>
        <v>0</v>
      </c>
      <c r="BT265" t="str">
        <f t="shared" si="494"/>
        <v>0</v>
      </c>
      <c r="BU265" t="str">
        <f t="shared" si="495"/>
        <v>0</v>
      </c>
      <c r="BV265" t="str">
        <f t="shared" si="496"/>
        <v>0</v>
      </c>
      <c r="BW265" t="str">
        <f t="shared" si="497"/>
        <v>0</v>
      </c>
      <c r="BX265" t="str">
        <f t="shared" si="424"/>
        <v>0</v>
      </c>
      <c r="BY265" t="str">
        <f t="shared" si="498"/>
        <v>0</v>
      </c>
      <c r="BZ265" t="str">
        <f t="shared" si="499"/>
        <v>0</v>
      </c>
      <c r="CA265" t="str">
        <f t="shared" si="500"/>
        <v>0</v>
      </c>
      <c r="CB265" t="str">
        <f t="shared" si="501"/>
        <v>0</v>
      </c>
      <c r="CC265" t="str">
        <f t="shared" si="502"/>
        <v>0</v>
      </c>
      <c r="CD265" t="str">
        <f t="shared" si="503"/>
        <v>0</v>
      </c>
      <c r="CE265" t="str">
        <f t="shared" si="504"/>
        <v>0</v>
      </c>
      <c r="CF265" t="str">
        <f t="shared" si="505"/>
        <v>0</v>
      </c>
      <c r="CG265" t="str">
        <f t="shared" si="506"/>
        <v>0</v>
      </c>
      <c r="CH265" t="str">
        <f t="shared" si="507"/>
        <v>0</v>
      </c>
      <c r="CI265" t="str">
        <f t="shared" si="508"/>
        <v>0</v>
      </c>
      <c r="CJ265" t="str">
        <f t="shared" si="509"/>
        <v>0</v>
      </c>
      <c r="CK265" t="str">
        <f t="shared" si="510"/>
        <v>0</v>
      </c>
      <c r="CL265" t="str">
        <f t="shared" si="511"/>
        <v>0</v>
      </c>
      <c r="CM265" t="str">
        <f t="shared" si="512"/>
        <v>0</v>
      </c>
      <c r="CN265" t="str">
        <f t="shared" si="513"/>
        <v>0</v>
      </c>
      <c r="CO265" t="str">
        <f t="shared" si="514"/>
        <v>0</v>
      </c>
      <c r="CP265" t="str">
        <f t="shared" si="515"/>
        <v>0</v>
      </c>
      <c r="CQ265" t="str">
        <f t="shared" si="516"/>
        <v>0</v>
      </c>
      <c r="CR265" t="str">
        <f t="shared" si="517"/>
        <v>0</v>
      </c>
      <c r="CS265" t="str">
        <f t="shared" si="518"/>
        <v>0</v>
      </c>
      <c r="CT265" t="str">
        <f t="shared" si="519"/>
        <v>0</v>
      </c>
      <c r="CU265" t="str">
        <f t="shared" si="520"/>
        <v>0</v>
      </c>
      <c r="CV265" t="str">
        <f t="shared" si="521"/>
        <v>0</v>
      </c>
      <c r="CW265" t="str">
        <f t="shared" si="522"/>
        <v>0</v>
      </c>
      <c r="CX265" t="str">
        <f t="shared" si="523"/>
        <v>0</v>
      </c>
      <c r="CY265" t="str">
        <f t="shared" si="524"/>
        <v>0</v>
      </c>
      <c r="CZ265" t="str">
        <f t="shared" si="525"/>
        <v>0</v>
      </c>
      <c r="DA265" t="str">
        <f t="shared" si="425"/>
        <v>0</v>
      </c>
      <c r="DB265" t="str">
        <f t="shared" si="526"/>
        <v>0</v>
      </c>
      <c r="DC265" t="str">
        <f t="shared" si="527"/>
        <v>0</v>
      </c>
      <c r="DD265" t="str">
        <f t="shared" si="528"/>
        <v>0</v>
      </c>
      <c r="DE265" t="str">
        <f t="shared" si="529"/>
        <v>0</v>
      </c>
      <c r="DF265" t="str">
        <f t="shared" si="530"/>
        <v>0</v>
      </c>
      <c r="DG265" t="str">
        <f t="shared" si="531"/>
        <v>0</v>
      </c>
      <c r="DH265" t="str">
        <f>IF(ISNUMBER(SEARCH("menghindari dorongan fisik,",B265)),"1","0")</f>
        <v>0</v>
      </c>
      <c r="DI265" t="str">
        <f t="shared" si="532"/>
        <v>0</v>
      </c>
      <c r="DJ265" t="str">
        <f t="shared" si="533"/>
        <v>0</v>
      </c>
      <c r="DK265" t="str">
        <f t="shared" si="534"/>
        <v>0</v>
      </c>
      <c r="DL265" t="str">
        <f t="shared" si="535"/>
        <v>0</v>
      </c>
      <c r="DM265" t="str">
        <f t="shared" si="536"/>
        <v>0</v>
      </c>
      <c r="DN265" t="str">
        <f t="shared" si="537"/>
        <v>0</v>
      </c>
      <c r="DO265" t="str">
        <f t="shared" si="538"/>
        <v>0</v>
      </c>
      <c r="DP265" t="str">
        <f t="shared" si="539"/>
        <v>0</v>
      </c>
      <c r="DQ265" t="str">
        <f t="shared" si="540"/>
        <v>0</v>
      </c>
      <c r="DR265" t="str">
        <f t="shared" si="541"/>
        <v>0</v>
      </c>
      <c r="DS265" t="str">
        <f t="shared" si="542"/>
        <v>0</v>
      </c>
      <c r="DT265" t="str">
        <f t="shared" si="543"/>
        <v>0</v>
      </c>
      <c r="DU265" t="str">
        <f t="shared" si="544"/>
        <v>0</v>
      </c>
      <c r="DV265" t="str">
        <f t="shared" si="545"/>
        <v>0</v>
      </c>
      <c r="DW265" t="str">
        <f t="shared" si="546"/>
        <v>0</v>
      </c>
      <c r="DX265" t="str">
        <f t="shared" si="547"/>
        <v>0</v>
      </c>
      <c r="DY265" t="str">
        <f t="shared" si="548"/>
        <v>0</v>
      </c>
      <c r="DZ265" t="str">
        <f t="shared" si="549"/>
        <v>0</v>
      </c>
      <c r="EA265" t="str">
        <f t="shared" si="550"/>
        <v>0</v>
      </c>
      <c r="EB265" t="str">
        <f t="shared" si="551"/>
        <v>0</v>
      </c>
      <c r="EC265" t="str">
        <f t="shared" si="552"/>
        <v>0</v>
      </c>
      <c r="ED265" t="str">
        <f t="shared" si="553"/>
        <v>0</v>
      </c>
      <c r="EE265" t="str">
        <f t="shared" si="554"/>
        <v>0</v>
      </c>
      <c r="EF265" t="str">
        <f t="shared" si="555"/>
        <v>0</v>
      </c>
      <c r="EG265" t="str">
        <f t="shared" si="556"/>
        <v>0</v>
      </c>
      <c r="EH265" t="str">
        <f t="shared" si="557"/>
        <v>0</v>
      </c>
      <c r="EI265" t="str">
        <f t="shared" si="558"/>
        <v>0</v>
      </c>
      <c r="EJ265" t="str">
        <f t="shared" si="559"/>
        <v>0</v>
      </c>
      <c r="EK265" t="str">
        <f t="shared" si="560"/>
        <v>0</v>
      </c>
      <c r="EL265" t="str">
        <f t="shared" si="561"/>
        <v>0</v>
      </c>
      <c r="EM265" t="str">
        <f t="shared" si="562"/>
        <v>0</v>
      </c>
      <c r="EN265" t="str">
        <f t="shared" si="563"/>
        <v>0</v>
      </c>
    </row>
    <row r="266" spans="1:144" ht="39.950000000000003" customHeight="1" x14ac:dyDescent="0.25">
      <c r="A266" t="s">
        <v>399</v>
      </c>
      <c r="C266" t="str">
        <f t="shared" si="564"/>
        <v>0</v>
      </c>
      <c r="D266" t="str">
        <f t="shared" si="426"/>
        <v>0</v>
      </c>
      <c r="E266" t="str">
        <f t="shared" si="427"/>
        <v>0</v>
      </c>
      <c r="F266" t="str">
        <f t="shared" si="428"/>
        <v>0</v>
      </c>
      <c r="G266" t="str">
        <f t="shared" si="429"/>
        <v>0</v>
      </c>
      <c r="H266" t="str">
        <f t="shared" si="430"/>
        <v>0</v>
      </c>
      <c r="I266" t="str">
        <f t="shared" si="431"/>
        <v>0</v>
      </c>
      <c r="J266" t="str">
        <f t="shared" si="432"/>
        <v>0</v>
      </c>
      <c r="K266" t="str">
        <f t="shared" si="433"/>
        <v>0</v>
      </c>
      <c r="L266" t="str">
        <f t="shared" si="434"/>
        <v>0</v>
      </c>
      <c r="M266" t="str">
        <f t="shared" si="435"/>
        <v>0</v>
      </c>
      <c r="N266" t="str">
        <f t="shared" si="436"/>
        <v>0</v>
      </c>
      <c r="O266" t="str">
        <f t="shared" si="437"/>
        <v>0</v>
      </c>
      <c r="P266" t="str">
        <f t="shared" si="438"/>
        <v>0</v>
      </c>
      <c r="Q266" t="str">
        <f t="shared" si="439"/>
        <v>0</v>
      </c>
      <c r="R266" t="str">
        <f t="shared" si="440"/>
        <v>0</v>
      </c>
      <c r="S266" t="str">
        <f t="shared" si="441"/>
        <v>0</v>
      </c>
      <c r="T266" t="str">
        <f t="shared" si="442"/>
        <v>0</v>
      </c>
      <c r="U266" t="str">
        <f t="shared" si="443"/>
        <v>0</v>
      </c>
      <c r="V266" t="str">
        <f t="shared" si="444"/>
        <v>0</v>
      </c>
      <c r="W266" t="str">
        <f t="shared" si="445"/>
        <v>0</v>
      </c>
      <c r="X266" t="str">
        <f t="shared" si="446"/>
        <v>0</v>
      </c>
      <c r="Y266" t="str">
        <f t="shared" si="447"/>
        <v>0</v>
      </c>
      <c r="Z266" t="str">
        <f t="shared" si="448"/>
        <v>0</v>
      </c>
      <c r="AA266" t="str">
        <f t="shared" si="449"/>
        <v>0</v>
      </c>
      <c r="AB266" t="str">
        <f t="shared" si="450"/>
        <v>0</v>
      </c>
      <c r="AC266" t="str">
        <f t="shared" si="451"/>
        <v>0</v>
      </c>
      <c r="AD266" t="str">
        <f t="shared" si="452"/>
        <v>0</v>
      </c>
      <c r="AE266" t="str">
        <f t="shared" si="453"/>
        <v>0</v>
      </c>
      <c r="AF266" t="str">
        <f t="shared" si="454"/>
        <v>0</v>
      </c>
      <c r="AG266" t="str">
        <f t="shared" si="455"/>
        <v>0</v>
      </c>
      <c r="AH266" t="str">
        <f t="shared" si="456"/>
        <v>0</v>
      </c>
      <c r="AI266" t="str">
        <f t="shared" si="457"/>
        <v>0</v>
      </c>
      <c r="AJ266" t="str">
        <f t="shared" si="458"/>
        <v>0</v>
      </c>
      <c r="AK266" t="str">
        <f t="shared" si="459"/>
        <v>0</v>
      </c>
      <c r="AL266" t="str">
        <f t="shared" si="460"/>
        <v>0</v>
      </c>
      <c r="AM266" t="str">
        <f t="shared" si="461"/>
        <v>0</v>
      </c>
      <c r="AN266" t="str">
        <f t="shared" si="462"/>
        <v>0</v>
      </c>
      <c r="AO266" t="str">
        <f t="shared" si="463"/>
        <v>0</v>
      </c>
      <c r="AP266" t="str">
        <f t="shared" si="464"/>
        <v>0</v>
      </c>
      <c r="AQ266" t="str">
        <f t="shared" si="465"/>
        <v>0</v>
      </c>
      <c r="AR266" t="str">
        <f t="shared" si="466"/>
        <v>0</v>
      </c>
      <c r="AS266" t="str">
        <f t="shared" si="467"/>
        <v>0</v>
      </c>
      <c r="AT266" t="str">
        <f t="shared" si="468"/>
        <v>0</v>
      </c>
      <c r="AU266" t="str">
        <f t="shared" si="469"/>
        <v>0</v>
      </c>
      <c r="AV266" t="str">
        <f t="shared" si="470"/>
        <v>0</v>
      </c>
      <c r="AW266" t="str">
        <f t="shared" si="471"/>
        <v>0</v>
      </c>
      <c r="AX266" t="str">
        <f t="shared" si="472"/>
        <v>0</v>
      </c>
      <c r="AY266" t="str">
        <f t="shared" si="473"/>
        <v>0</v>
      </c>
      <c r="AZ266" t="str">
        <f t="shared" si="474"/>
        <v>0</v>
      </c>
      <c r="BA266" t="str">
        <f t="shared" si="475"/>
        <v>0</v>
      </c>
      <c r="BB266" t="str">
        <f t="shared" si="476"/>
        <v>0</v>
      </c>
      <c r="BC266" t="str">
        <f t="shared" si="477"/>
        <v>0</v>
      </c>
      <c r="BD266" t="str">
        <f t="shared" si="478"/>
        <v>0</v>
      </c>
      <c r="BE266" t="str">
        <f t="shared" si="479"/>
        <v>0</v>
      </c>
      <c r="BF266" t="str">
        <f t="shared" si="480"/>
        <v>0</v>
      </c>
      <c r="BG266" t="str">
        <f t="shared" si="481"/>
        <v>0</v>
      </c>
      <c r="BH266" t="str">
        <f t="shared" si="482"/>
        <v>0</v>
      </c>
      <c r="BI266" t="str">
        <f t="shared" si="483"/>
        <v>0</v>
      </c>
      <c r="BJ266" t="str">
        <f t="shared" si="484"/>
        <v>0</v>
      </c>
      <c r="BK266" t="str">
        <f t="shared" si="485"/>
        <v>0</v>
      </c>
      <c r="BL266" t="str">
        <f t="shared" si="486"/>
        <v>0</v>
      </c>
      <c r="BM266" t="str">
        <f t="shared" si="487"/>
        <v>0</v>
      </c>
      <c r="BN266" t="str">
        <f t="shared" si="488"/>
        <v>0</v>
      </c>
      <c r="BO266" t="str">
        <f t="shared" si="489"/>
        <v>0</v>
      </c>
      <c r="BP266" t="str">
        <f t="shared" si="490"/>
        <v>0</v>
      </c>
      <c r="BQ266" t="str">
        <f t="shared" si="491"/>
        <v>0</v>
      </c>
      <c r="BR266" t="str">
        <f t="shared" si="492"/>
        <v>0</v>
      </c>
      <c r="BS266" t="str">
        <f t="shared" si="493"/>
        <v>0</v>
      </c>
      <c r="BT266" t="str">
        <f t="shared" si="494"/>
        <v>0</v>
      </c>
      <c r="BU266" t="str">
        <f t="shared" si="495"/>
        <v>0</v>
      </c>
      <c r="BV266" t="str">
        <f t="shared" si="496"/>
        <v>0</v>
      </c>
      <c r="BW266" t="str">
        <f t="shared" si="497"/>
        <v>0</v>
      </c>
      <c r="BX266" t="str">
        <f t="shared" si="424"/>
        <v>0</v>
      </c>
      <c r="BY266" t="str">
        <f t="shared" si="498"/>
        <v>0</v>
      </c>
      <c r="BZ266" t="str">
        <f t="shared" si="499"/>
        <v>0</v>
      </c>
      <c r="CA266" t="str">
        <f t="shared" si="500"/>
        <v>0</v>
      </c>
      <c r="CB266" t="str">
        <f t="shared" si="501"/>
        <v>0</v>
      </c>
      <c r="CC266" t="str">
        <f t="shared" si="502"/>
        <v>0</v>
      </c>
      <c r="CD266" t="str">
        <f t="shared" si="503"/>
        <v>0</v>
      </c>
      <c r="CE266" t="str">
        <f t="shared" si="504"/>
        <v>0</v>
      </c>
      <c r="CF266" t="str">
        <f t="shared" si="505"/>
        <v>0</v>
      </c>
      <c r="CG266" t="str">
        <f t="shared" si="506"/>
        <v>0</v>
      </c>
      <c r="CH266" t="str">
        <f t="shared" si="507"/>
        <v>0</v>
      </c>
      <c r="CI266" t="str">
        <f t="shared" si="508"/>
        <v>0</v>
      </c>
      <c r="CJ266" t="str">
        <f t="shared" si="509"/>
        <v>0</v>
      </c>
      <c r="CK266" t="str">
        <f t="shared" si="510"/>
        <v>0</v>
      </c>
      <c r="CL266" t="str">
        <f t="shared" si="511"/>
        <v>0</v>
      </c>
      <c r="CM266" t="str">
        <f t="shared" si="512"/>
        <v>0</v>
      </c>
      <c r="CN266" t="str">
        <f t="shared" si="513"/>
        <v>0</v>
      </c>
      <c r="CO266" t="str">
        <f t="shared" si="514"/>
        <v>0</v>
      </c>
      <c r="CP266" t="str">
        <f t="shared" si="515"/>
        <v>0</v>
      </c>
      <c r="CQ266" t="str">
        <f t="shared" si="516"/>
        <v>0</v>
      </c>
      <c r="CR266" t="str">
        <f t="shared" si="517"/>
        <v>0</v>
      </c>
      <c r="CS266" t="str">
        <f t="shared" si="518"/>
        <v>0</v>
      </c>
      <c r="CT266" t="str">
        <f t="shared" si="519"/>
        <v>0</v>
      </c>
      <c r="CU266" t="str">
        <f t="shared" si="520"/>
        <v>0</v>
      </c>
      <c r="CV266" t="str">
        <f t="shared" si="521"/>
        <v>0</v>
      </c>
      <c r="CW266" t="str">
        <f t="shared" si="522"/>
        <v>0</v>
      </c>
      <c r="CX266" t="str">
        <f t="shared" si="523"/>
        <v>0</v>
      </c>
      <c r="CY266" t="str">
        <f t="shared" si="524"/>
        <v>0</v>
      </c>
      <c r="CZ266" t="str">
        <f t="shared" si="525"/>
        <v>0</v>
      </c>
      <c r="DA266" t="str">
        <f t="shared" si="425"/>
        <v>0</v>
      </c>
      <c r="DB266" t="str">
        <f t="shared" si="526"/>
        <v>0</v>
      </c>
      <c r="DC266" t="str">
        <f t="shared" si="527"/>
        <v>0</v>
      </c>
      <c r="DD266" t="str">
        <f t="shared" si="528"/>
        <v>0</v>
      </c>
      <c r="DE266" t="str">
        <f t="shared" si="529"/>
        <v>0</v>
      </c>
      <c r="DF266" t="str">
        <f t="shared" si="530"/>
        <v>0</v>
      </c>
      <c r="DG266" t="str">
        <f t="shared" si="531"/>
        <v>0</v>
      </c>
      <c r="DH266" t="str">
        <f>IF(ISNUMBER(SEARCH("menghindari dorongan fisik,",B266)),"1","0")</f>
        <v>0</v>
      </c>
      <c r="DI266" t="str">
        <f t="shared" si="532"/>
        <v>0</v>
      </c>
      <c r="DJ266" t="str">
        <f t="shared" si="533"/>
        <v>0</v>
      </c>
      <c r="DK266" t="str">
        <f t="shared" si="534"/>
        <v>0</v>
      </c>
      <c r="DL266" t="str">
        <f t="shared" si="535"/>
        <v>0</v>
      </c>
      <c r="DM266" t="str">
        <f t="shared" si="536"/>
        <v>0</v>
      </c>
      <c r="DN266" t="str">
        <f t="shared" si="537"/>
        <v>0</v>
      </c>
      <c r="DO266" t="str">
        <f t="shared" si="538"/>
        <v>0</v>
      </c>
      <c r="DP266" t="str">
        <f t="shared" si="539"/>
        <v>0</v>
      </c>
      <c r="DQ266" t="str">
        <f t="shared" si="540"/>
        <v>0</v>
      </c>
      <c r="DR266" t="str">
        <f t="shared" si="541"/>
        <v>0</v>
      </c>
      <c r="DS266" t="str">
        <f t="shared" si="542"/>
        <v>0</v>
      </c>
      <c r="DT266" t="str">
        <f t="shared" si="543"/>
        <v>0</v>
      </c>
      <c r="DU266" t="str">
        <f t="shared" si="544"/>
        <v>0</v>
      </c>
      <c r="DV266" t="str">
        <f t="shared" si="545"/>
        <v>0</v>
      </c>
      <c r="DW266" t="str">
        <f t="shared" si="546"/>
        <v>0</v>
      </c>
      <c r="DX266" t="str">
        <f t="shared" si="547"/>
        <v>0</v>
      </c>
      <c r="DY266" t="str">
        <f t="shared" si="548"/>
        <v>0</v>
      </c>
      <c r="DZ266" t="str">
        <f t="shared" si="549"/>
        <v>0</v>
      </c>
      <c r="EA266" t="str">
        <f t="shared" si="550"/>
        <v>0</v>
      </c>
      <c r="EB266" t="str">
        <f t="shared" si="551"/>
        <v>0</v>
      </c>
      <c r="EC266" t="str">
        <f t="shared" si="552"/>
        <v>0</v>
      </c>
      <c r="ED266" t="str">
        <f t="shared" si="553"/>
        <v>0</v>
      </c>
      <c r="EE266" t="str">
        <f t="shared" si="554"/>
        <v>0</v>
      </c>
      <c r="EF266" t="str">
        <f t="shared" si="555"/>
        <v>0</v>
      </c>
      <c r="EG266" t="str">
        <f t="shared" si="556"/>
        <v>0</v>
      </c>
      <c r="EH266" t="str">
        <f t="shared" si="557"/>
        <v>0</v>
      </c>
      <c r="EI266" t="str">
        <f t="shared" si="558"/>
        <v>0</v>
      </c>
      <c r="EJ266" t="str">
        <f t="shared" si="559"/>
        <v>0</v>
      </c>
      <c r="EK266" t="str">
        <f t="shared" si="560"/>
        <v>0</v>
      </c>
      <c r="EL266" t="str">
        <f t="shared" si="561"/>
        <v>0</v>
      </c>
      <c r="EM266" t="str">
        <f t="shared" si="562"/>
        <v>0</v>
      </c>
      <c r="EN266" t="str">
        <f t="shared" si="563"/>
        <v>0</v>
      </c>
    </row>
    <row r="267" spans="1:144" ht="39.950000000000003" customHeight="1" x14ac:dyDescent="0.25">
      <c r="A267" t="s">
        <v>400</v>
      </c>
      <c r="C267" t="str">
        <f t="shared" si="564"/>
        <v>0</v>
      </c>
      <c r="D267" t="str">
        <f t="shared" si="426"/>
        <v>0</v>
      </c>
      <c r="E267" t="str">
        <f t="shared" si="427"/>
        <v>0</v>
      </c>
      <c r="F267" t="str">
        <f t="shared" si="428"/>
        <v>0</v>
      </c>
      <c r="G267" t="str">
        <f t="shared" si="429"/>
        <v>0</v>
      </c>
      <c r="H267" t="str">
        <f t="shared" si="430"/>
        <v>0</v>
      </c>
      <c r="I267" t="str">
        <f t="shared" si="431"/>
        <v>0</v>
      </c>
      <c r="J267" t="str">
        <f t="shared" si="432"/>
        <v>0</v>
      </c>
      <c r="K267" t="str">
        <f t="shared" si="433"/>
        <v>0</v>
      </c>
      <c r="L267" t="str">
        <f t="shared" si="434"/>
        <v>0</v>
      </c>
      <c r="M267" t="str">
        <f t="shared" si="435"/>
        <v>0</v>
      </c>
      <c r="N267" t="str">
        <f t="shared" si="436"/>
        <v>0</v>
      </c>
      <c r="O267" t="str">
        <f t="shared" si="437"/>
        <v>0</v>
      </c>
      <c r="P267" t="str">
        <f t="shared" si="438"/>
        <v>0</v>
      </c>
      <c r="Q267" t="str">
        <f t="shared" si="439"/>
        <v>0</v>
      </c>
      <c r="R267" t="str">
        <f t="shared" si="440"/>
        <v>0</v>
      </c>
      <c r="S267" t="str">
        <f t="shared" si="441"/>
        <v>0</v>
      </c>
      <c r="T267" t="str">
        <f t="shared" si="442"/>
        <v>0</v>
      </c>
      <c r="U267" t="str">
        <f t="shared" si="443"/>
        <v>0</v>
      </c>
      <c r="V267" t="str">
        <f t="shared" si="444"/>
        <v>0</v>
      </c>
      <c r="W267" t="str">
        <f t="shared" si="445"/>
        <v>0</v>
      </c>
      <c r="X267" t="str">
        <f t="shared" si="446"/>
        <v>0</v>
      </c>
      <c r="Y267" t="str">
        <f t="shared" si="447"/>
        <v>0</v>
      </c>
      <c r="Z267" t="str">
        <f t="shared" si="448"/>
        <v>0</v>
      </c>
      <c r="AA267" t="str">
        <f t="shared" si="449"/>
        <v>0</v>
      </c>
      <c r="AB267" t="str">
        <f t="shared" si="450"/>
        <v>0</v>
      </c>
      <c r="AC267" t="str">
        <f t="shared" si="451"/>
        <v>0</v>
      </c>
      <c r="AD267" t="str">
        <f t="shared" si="452"/>
        <v>0</v>
      </c>
      <c r="AE267" t="str">
        <f t="shared" si="453"/>
        <v>0</v>
      </c>
      <c r="AF267" t="str">
        <f t="shared" si="454"/>
        <v>0</v>
      </c>
      <c r="AG267" t="str">
        <f t="shared" si="455"/>
        <v>0</v>
      </c>
      <c r="AH267" t="str">
        <f t="shared" si="456"/>
        <v>0</v>
      </c>
      <c r="AI267" t="str">
        <f t="shared" si="457"/>
        <v>0</v>
      </c>
      <c r="AJ267" t="str">
        <f t="shared" si="458"/>
        <v>0</v>
      </c>
      <c r="AK267" t="str">
        <f t="shared" si="459"/>
        <v>0</v>
      </c>
      <c r="AL267" t="str">
        <f t="shared" si="460"/>
        <v>0</v>
      </c>
      <c r="AM267" t="str">
        <f t="shared" si="461"/>
        <v>0</v>
      </c>
      <c r="AN267" t="str">
        <f t="shared" si="462"/>
        <v>0</v>
      </c>
      <c r="AO267" t="str">
        <f t="shared" si="463"/>
        <v>0</v>
      </c>
      <c r="AP267" t="str">
        <f t="shared" si="464"/>
        <v>0</v>
      </c>
      <c r="AQ267" t="str">
        <f t="shared" si="465"/>
        <v>0</v>
      </c>
      <c r="AR267" t="str">
        <f t="shared" si="466"/>
        <v>0</v>
      </c>
      <c r="AS267" t="str">
        <f t="shared" si="467"/>
        <v>0</v>
      </c>
      <c r="AT267" t="str">
        <f t="shared" si="468"/>
        <v>0</v>
      </c>
      <c r="AU267" t="str">
        <f t="shared" si="469"/>
        <v>0</v>
      </c>
      <c r="AV267" t="str">
        <f t="shared" si="470"/>
        <v>0</v>
      </c>
      <c r="AW267" t="str">
        <f t="shared" si="471"/>
        <v>0</v>
      </c>
      <c r="AX267" t="str">
        <f t="shared" si="472"/>
        <v>0</v>
      </c>
      <c r="AY267" t="str">
        <f t="shared" si="473"/>
        <v>0</v>
      </c>
      <c r="AZ267" t="str">
        <f t="shared" si="474"/>
        <v>0</v>
      </c>
      <c r="BA267" t="str">
        <f t="shared" si="475"/>
        <v>0</v>
      </c>
      <c r="BB267" t="str">
        <f t="shared" si="476"/>
        <v>0</v>
      </c>
      <c r="BC267" t="str">
        <f t="shared" si="477"/>
        <v>0</v>
      </c>
      <c r="BD267" t="str">
        <f t="shared" si="478"/>
        <v>0</v>
      </c>
      <c r="BE267" t="str">
        <f t="shared" si="479"/>
        <v>0</v>
      </c>
      <c r="BF267" t="str">
        <f t="shared" si="480"/>
        <v>0</v>
      </c>
      <c r="BG267" t="str">
        <f t="shared" si="481"/>
        <v>0</v>
      </c>
      <c r="BH267" t="str">
        <f t="shared" si="482"/>
        <v>0</v>
      </c>
      <c r="BI267" t="str">
        <f t="shared" si="483"/>
        <v>0</v>
      </c>
      <c r="BJ267" t="str">
        <f t="shared" si="484"/>
        <v>0</v>
      </c>
      <c r="BK267" t="str">
        <f t="shared" si="485"/>
        <v>0</v>
      </c>
      <c r="BL267" t="str">
        <f t="shared" si="486"/>
        <v>0</v>
      </c>
      <c r="BM267" t="str">
        <f t="shared" si="487"/>
        <v>0</v>
      </c>
      <c r="BN267" t="str">
        <f t="shared" si="488"/>
        <v>0</v>
      </c>
      <c r="BO267" t="str">
        <f t="shared" si="489"/>
        <v>0</v>
      </c>
      <c r="BP267" t="str">
        <f t="shared" si="490"/>
        <v>0</v>
      </c>
      <c r="BQ267" t="str">
        <f t="shared" si="491"/>
        <v>0</v>
      </c>
      <c r="BR267" t="str">
        <f t="shared" si="492"/>
        <v>0</v>
      </c>
      <c r="BS267" t="str">
        <f t="shared" si="493"/>
        <v>0</v>
      </c>
      <c r="BT267" t="str">
        <f t="shared" si="494"/>
        <v>0</v>
      </c>
      <c r="BU267" t="str">
        <f t="shared" si="495"/>
        <v>0</v>
      </c>
      <c r="BV267" t="str">
        <f t="shared" si="496"/>
        <v>0</v>
      </c>
      <c r="BW267" t="str">
        <f t="shared" si="497"/>
        <v>0</v>
      </c>
      <c r="BX267" t="str">
        <f t="shared" si="424"/>
        <v>0</v>
      </c>
      <c r="BY267" t="str">
        <f t="shared" si="498"/>
        <v>0</v>
      </c>
      <c r="BZ267" t="str">
        <f t="shared" si="499"/>
        <v>0</v>
      </c>
      <c r="CA267" t="str">
        <f t="shared" si="500"/>
        <v>0</v>
      </c>
      <c r="CB267" t="str">
        <f t="shared" si="501"/>
        <v>0</v>
      </c>
      <c r="CC267" t="str">
        <f t="shared" si="502"/>
        <v>0</v>
      </c>
      <c r="CD267" t="str">
        <f t="shared" si="503"/>
        <v>0</v>
      </c>
      <c r="CE267" t="str">
        <f t="shared" si="504"/>
        <v>0</v>
      </c>
      <c r="CF267" t="str">
        <f t="shared" si="505"/>
        <v>0</v>
      </c>
      <c r="CG267" t="str">
        <f t="shared" si="506"/>
        <v>0</v>
      </c>
      <c r="CH267" t="str">
        <f t="shared" si="507"/>
        <v>0</v>
      </c>
      <c r="CI267" t="str">
        <f t="shared" si="508"/>
        <v>0</v>
      </c>
      <c r="CJ267" t="str">
        <f t="shared" si="509"/>
        <v>0</v>
      </c>
      <c r="CK267" t="str">
        <f t="shared" si="510"/>
        <v>0</v>
      </c>
      <c r="CL267" t="str">
        <f t="shared" si="511"/>
        <v>0</v>
      </c>
      <c r="CM267" t="str">
        <f t="shared" si="512"/>
        <v>0</v>
      </c>
      <c r="CN267" t="str">
        <f t="shared" si="513"/>
        <v>0</v>
      </c>
      <c r="CO267" t="str">
        <f t="shared" si="514"/>
        <v>0</v>
      </c>
      <c r="CP267" t="str">
        <f t="shared" si="515"/>
        <v>0</v>
      </c>
      <c r="CQ267" t="str">
        <f t="shared" si="516"/>
        <v>0</v>
      </c>
      <c r="CR267" t="str">
        <f t="shared" si="517"/>
        <v>0</v>
      </c>
      <c r="CS267" t="str">
        <f t="shared" si="518"/>
        <v>0</v>
      </c>
      <c r="CT267" t="str">
        <f t="shared" si="519"/>
        <v>0</v>
      </c>
      <c r="CU267" t="str">
        <f t="shared" si="520"/>
        <v>0</v>
      </c>
      <c r="CV267" t="str">
        <f t="shared" si="521"/>
        <v>0</v>
      </c>
      <c r="CW267" t="str">
        <f t="shared" si="522"/>
        <v>0</v>
      </c>
      <c r="CX267" t="str">
        <f t="shared" si="523"/>
        <v>0</v>
      </c>
      <c r="CY267" t="str">
        <f t="shared" si="524"/>
        <v>0</v>
      </c>
      <c r="CZ267" t="str">
        <f t="shared" si="525"/>
        <v>0</v>
      </c>
      <c r="DA267" t="str">
        <f t="shared" si="425"/>
        <v>0</v>
      </c>
      <c r="DB267" t="str">
        <f t="shared" si="526"/>
        <v>0</v>
      </c>
      <c r="DC267" t="str">
        <f t="shared" si="527"/>
        <v>0</v>
      </c>
      <c r="DD267" t="str">
        <f t="shared" si="528"/>
        <v>0</v>
      </c>
      <c r="DE267" t="str">
        <f t="shared" si="529"/>
        <v>0</v>
      </c>
      <c r="DF267" t="str">
        <f t="shared" si="530"/>
        <v>0</v>
      </c>
      <c r="DG267" t="str">
        <f t="shared" si="531"/>
        <v>0</v>
      </c>
      <c r="DH267" t="str">
        <f>IF(ISNUMBER(SEARCH("menghindari dorongan fisik,",B267)),"1","0")</f>
        <v>0</v>
      </c>
      <c r="DI267" t="str">
        <f t="shared" si="532"/>
        <v>0</v>
      </c>
      <c r="DJ267" t="str">
        <f t="shared" si="533"/>
        <v>0</v>
      </c>
      <c r="DK267" t="str">
        <f t="shared" si="534"/>
        <v>0</v>
      </c>
      <c r="DL267" t="str">
        <f t="shared" si="535"/>
        <v>0</v>
      </c>
      <c r="DM267" t="str">
        <f t="shared" si="536"/>
        <v>0</v>
      </c>
      <c r="DN267" t="str">
        <f t="shared" si="537"/>
        <v>0</v>
      </c>
      <c r="DO267" t="str">
        <f t="shared" si="538"/>
        <v>0</v>
      </c>
      <c r="DP267" t="str">
        <f t="shared" si="539"/>
        <v>0</v>
      </c>
      <c r="DQ267" t="str">
        <f t="shared" si="540"/>
        <v>0</v>
      </c>
      <c r="DR267" t="str">
        <f t="shared" si="541"/>
        <v>0</v>
      </c>
      <c r="DS267" t="str">
        <f t="shared" si="542"/>
        <v>0</v>
      </c>
      <c r="DT267" t="str">
        <f t="shared" si="543"/>
        <v>0</v>
      </c>
      <c r="DU267" t="str">
        <f t="shared" si="544"/>
        <v>0</v>
      </c>
      <c r="DV267" t="str">
        <f t="shared" si="545"/>
        <v>0</v>
      </c>
      <c r="DW267" t="str">
        <f t="shared" si="546"/>
        <v>0</v>
      </c>
      <c r="DX267" t="str">
        <f t="shared" si="547"/>
        <v>0</v>
      </c>
      <c r="DY267" t="str">
        <f t="shared" si="548"/>
        <v>0</v>
      </c>
      <c r="DZ267" t="str">
        <f t="shared" si="549"/>
        <v>0</v>
      </c>
      <c r="EA267" t="str">
        <f t="shared" si="550"/>
        <v>0</v>
      </c>
      <c r="EB267" t="str">
        <f t="shared" si="551"/>
        <v>0</v>
      </c>
      <c r="EC267" t="str">
        <f t="shared" si="552"/>
        <v>0</v>
      </c>
      <c r="ED267" t="str">
        <f t="shared" si="553"/>
        <v>0</v>
      </c>
      <c r="EE267" t="str">
        <f t="shared" si="554"/>
        <v>0</v>
      </c>
      <c r="EF267" t="str">
        <f t="shared" si="555"/>
        <v>0</v>
      </c>
      <c r="EG267" t="str">
        <f t="shared" si="556"/>
        <v>0</v>
      </c>
      <c r="EH267" t="str">
        <f t="shared" si="557"/>
        <v>0</v>
      </c>
      <c r="EI267" t="str">
        <f t="shared" si="558"/>
        <v>0</v>
      </c>
      <c r="EJ267" t="str">
        <f t="shared" si="559"/>
        <v>0</v>
      </c>
      <c r="EK267" t="str">
        <f t="shared" si="560"/>
        <v>0</v>
      </c>
      <c r="EL267" t="str">
        <f t="shared" si="561"/>
        <v>0</v>
      </c>
      <c r="EM267" t="str">
        <f t="shared" si="562"/>
        <v>0</v>
      </c>
      <c r="EN267" t="str">
        <f t="shared" si="563"/>
        <v>0</v>
      </c>
    </row>
    <row r="268" spans="1:144" ht="39.950000000000003" customHeight="1" x14ac:dyDescent="0.25">
      <c r="A268" t="s">
        <v>401</v>
      </c>
      <c r="C268" t="str">
        <f t="shared" si="564"/>
        <v>0</v>
      </c>
      <c r="D268" t="str">
        <f t="shared" si="426"/>
        <v>0</v>
      </c>
      <c r="E268" t="str">
        <f t="shared" si="427"/>
        <v>0</v>
      </c>
      <c r="F268" t="str">
        <f t="shared" si="428"/>
        <v>0</v>
      </c>
      <c r="G268" t="str">
        <f t="shared" si="429"/>
        <v>0</v>
      </c>
      <c r="H268" t="str">
        <f t="shared" si="430"/>
        <v>0</v>
      </c>
      <c r="I268" t="str">
        <f t="shared" si="431"/>
        <v>0</v>
      </c>
      <c r="J268" t="str">
        <f t="shared" si="432"/>
        <v>0</v>
      </c>
      <c r="K268" t="str">
        <f t="shared" si="433"/>
        <v>0</v>
      </c>
      <c r="L268" t="str">
        <f t="shared" si="434"/>
        <v>0</v>
      </c>
      <c r="M268" t="str">
        <f t="shared" si="435"/>
        <v>0</v>
      </c>
      <c r="N268" t="str">
        <f t="shared" si="436"/>
        <v>0</v>
      </c>
      <c r="O268" t="str">
        <f t="shared" si="437"/>
        <v>0</v>
      </c>
      <c r="P268" t="str">
        <f t="shared" si="438"/>
        <v>0</v>
      </c>
      <c r="Q268" t="str">
        <f t="shared" si="439"/>
        <v>0</v>
      </c>
      <c r="R268" t="str">
        <f t="shared" si="440"/>
        <v>0</v>
      </c>
      <c r="S268" t="str">
        <f t="shared" si="441"/>
        <v>0</v>
      </c>
      <c r="T268" t="str">
        <f t="shared" si="442"/>
        <v>0</v>
      </c>
      <c r="U268" t="str">
        <f t="shared" si="443"/>
        <v>0</v>
      </c>
      <c r="V268" t="str">
        <f t="shared" si="444"/>
        <v>0</v>
      </c>
      <c r="W268" t="str">
        <f t="shared" si="445"/>
        <v>0</v>
      </c>
      <c r="X268" t="str">
        <f t="shared" si="446"/>
        <v>0</v>
      </c>
      <c r="Y268" t="str">
        <f t="shared" si="447"/>
        <v>0</v>
      </c>
      <c r="Z268" t="str">
        <f t="shared" si="448"/>
        <v>0</v>
      </c>
      <c r="AA268" t="str">
        <f t="shared" si="449"/>
        <v>0</v>
      </c>
      <c r="AB268" t="str">
        <f t="shared" si="450"/>
        <v>0</v>
      </c>
      <c r="AC268" t="str">
        <f t="shared" si="451"/>
        <v>0</v>
      </c>
      <c r="AD268" t="str">
        <f t="shared" si="452"/>
        <v>0</v>
      </c>
      <c r="AE268" t="str">
        <f t="shared" si="453"/>
        <v>0</v>
      </c>
      <c r="AF268" t="str">
        <f t="shared" si="454"/>
        <v>0</v>
      </c>
      <c r="AG268" t="str">
        <f t="shared" si="455"/>
        <v>0</v>
      </c>
      <c r="AH268" t="str">
        <f t="shared" si="456"/>
        <v>0</v>
      </c>
      <c r="AI268" t="str">
        <f t="shared" si="457"/>
        <v>0</v>
      </c>
      <c r="AJ268" t="str">
        <f t="shared" si="458"/>
        <v>0</v>
      </c>
      <c r="AK268" t="str">
        <f t="shared" si="459"/>
        <v>0</v>
      </c>
      <c r="AL268" t="str">
        <f t="shared" si="460"/>
        <v>0</v>
      </c>
      <c r="AM268" t="str">
        <f t="shared" si="461"/>
        <v>0</v>
      </c>
      <c r="AN268" t="str">
        <f t="shared" si="462"/>
        <v>0</v>
      </c>
      <c r="AO268" t="str">
        <f t="shared" si="463"/>
        <v>0</v>
      </c>
      <c r="AP268" t="str">
        <f t="shared" si="464"/>
        <v>0</v>
      </c>
      <c r="AQ268" t="str">
        <f t="shared" si="465"/>
        <v>0</v>
      </c>
      <c r="AR268" t="str">
        <f t="shared" si="466"/>
        <v>0</v>
      </c>
      <c r="AS268" t="str">
        <f t="shared" si="467"/>
        <v>0</v>
      </c>
      <c r="AT268" t="str">
        <f t="shared" si="468"/>
        <v>0</v>
      </c>
      <c r="AU268" t="str">
        <f t="shared" si="469"/>
        <v>0</v>
      </c>
      <c r="AV268" t="str">
        <f t="shared" si="470"/>
        <v>0</v>
      </c>
      <c r="AW268" t="str">
        <f t="shared" si="471"/>
        <v>0</v>
      </c>
      <c r="AX268" t="str">
        <f t="shared" si="472"/>
        <v>0</v>
      </c>
      <c r="AY268" t="str">
        <f t="shared" si="473"/>
        <v>0</v>
      </c>
      <c r="AZ268" t="str">
        <f t="shared" si="474"/>
        <v>0</v>
      </c>
      <c r="BA268" t="str">
        <f t="shared" si="475"/>
        <v>0</v>
      </c>
      <c r="BB268" t="str">
        <f t="shared" si="476"/>
        <v>0</v>
      </c>
      <c r="BC268" t="str">
        <f t="shared" si="477"/>
        <v>0</v>
      </c>
      <c r="BD268" t="str">
        <f t="shared" si="478"/>
        <v>0</v>
      </c>
      <c r="BE268" t="str">
        <f t="shared" si="479"/>
        <v>0</v>
      </c>
      <c r="BF268" t="str">
        <f t="shared" si="480"/>
        <v>0</v>
      </c>
      <c r="BG268" t="str">
        <f t="shared" si="481"/>
        <v>0</v>
      </c>
      <c r="BH268" t="str">
        <f t="shared" si="482"/>
        <v>0</v>
      </c>
      <c r="BI268" t="str">
        <f t="shared" si="483"/>
        <v>0</v>
      </c>
      <c r="BJ268" t="str">
        <f t="shared" si="484"/>
        <v>0</v>
      </c>
      <c r="BK268" t="str">
        <f t="shared" si="485"/>
        <v>0</v>
      </c>
      <c r="BL268" t="str">
        <f t="shared" si="486"/>
        <v>0</v>
      </c>
      <c r="BM268" t="str">
        <f t="shared" si="487"/>
        <v>0</v>
      </c>
      <c r="BN268" t="str">
        <f t="shared" si="488"/>
        <v>0</v>
      </c>
      <c r="BO268" t="str">
        <f t="shared" si="489"/>
        <v>0</v>
      </c>
      <c r="BP268" t="str">
        <f t="shared" si="490"/>
        <v>0</v>
      </c>
      <c r="BQ268" t="str">
        <f t="shared" si="491"/>
        <v>0</v>
      </c>
      <c r="BR268" t="str">
        <f t="shared" si="492"/>
        <v>0</v>
      </c>
      <c r="BS268" t="str">
        <f t="shared" si="493"/>
        <v>0</v>
      </c>
      <c r="BT268" t="str">
        <f t="shared" si="494"/>
        <v>0</v>
      </c>
      <c r="BU268" t="str">
        <f t="shared" si="495"/>
        <v>0</v>
      </c>
      <c r="BV268" t="str">
        <f t="shared" si="496"/>
        <v>0</v>
      </c>
      <c r="BW268" t="str">
        <f t="shared" si="497"/>
        <v>0</v>
      </c>
      <c r="BX268" t="str">
        <f t="shared" si="424"/>
        <v>0</v>
      </c>
      <c r="BY268" t="str">
        <f t="shared" si="498"/>
        <v>0</v>
      </c>
      <c r="BZ268" t="str">
        <f t="shared" si="499"/>
        <v>0</v>
      </c>
      <c r="CA268" t="str">
        <f t="shared" si="500"/>
        <v>0</v>
      </c>
      <c r="CB268" t="str">
        <f t="shared" si="501"/>
        <v>0</v>
      </c>
      <c r="CC268" t="str">
        <f t="shared" si="502"/>
        <v>0</v>
      </c>
      <c r="CD268" t="str">
        <f t="shared" si="503"/>
        <v>0</v>
      </c>
      <c r="CE268" t="str">
        <f t="shared" si="504"/>
        <v>0</v>
      </c>
      <c r="CF268" t="str">
        <f t="shared" si="505"/>
        <v>0</v>
      </c>
      <c r="CG268" t="str">
        <f t="shared" si="506"/>
        <v>0</v>
      </c>
      <c r="CH268" t="str">
        <f t="shared" si="507"/>
        <v>0</v>
      </c>
      <c r="CI268" t="str">
        <f t="shared" si="508"/>
        <v>0</v>
      </c>
      <c r="CJ268" t="str">
        <f t="shared" si="509"/>
        <v>0</v>
      </c>
      <c r="CK268" t="str">
        <f t="shared" si="510"/>
        <v>0</v>
      </c>
      <c r="CL268" t="str">
        <f t="shared" si="511"/>
        <v>0</v>
      </c>
      <c r="CM268" t="str">
        <f t="shared" si="512"/>
        <v>0</v>
      </c>
      <c r="CN268" t="str">
        <f t="shared" si="513"/>
        <v>0</v>
      </c>
      <c r="CO268" t="str">
        <f t="shared" si="514"/>
        <v>0</v>
      </c>
      <c r="CP268" t="str">
        <f t="shared" si="515"/>
        <v>0</v>
      </c>
      <c r="CQ268" t="str">
        <f t="shared" si="516"/>
        <v>0</v>
      </c>
      <c r="CR268" t="str">
        <f t="shared" si="517"/>
        <v>0</v>
      </c>
      <c r="CS268" t="str">
        <f t="shared" si="518"/>
        <v>0</v>
      </c>
      <c r="CT268" t="str">
        <f t="shared" si="519"/>
        <v>0</v>
      </c>
      <c r="CU268" t="str">
        <f t="shared" si="520"/>
        <v>0</v>
      </c>
      <c r="CV268" t="str">
        <f t="shared" si="521"/>
        <v>0</v>
      </c>
      <c r="CW268" t="str">
        <f t="shared" si="522"/>
        <v>0</v>
      </c>
      <c r="CX268" t="str">
        <f t="shared" si="523"/>
        <v>0</v>
      </c>
      <c r="CY268" t="str">
        <f t="shared" si="524"/>
        <v>0</v>
      </c>
      <c r="CZ268" t="str">
        <f t="shared" si="525"/>
        <v>0</v>
      </c>
      <c r="DA268" t="str">
        <f t="shared" si="425"/>
        <v>0</v>
      </c>
      <c r="DB268" t="str">
        <f t="shared" si="526"/>
        <v>0</v>
      </c>
      <c r="DC268" t="str">
        <f t="shared" si="527"/>
        <v>0</v>
      </c>
      <c r="DD268" t="str">
        <f t="shared" si="528"/>
        <v>0</v>
      </c>
      <c r="DE268" t="str">
        <f t="shared" si="529"/>
        <v>0</v>
      </c>
      <c r="DF268" t="str">
        <f t="shared" si="530"/>
        <v>0</v>
      </c>
      <c r="DG268" t="str">
        <f t="shared" si="531"/>
        <v>0</v>
      </c>
      <c r="DH268" t="str">
        <f>IF(ISNUMBER(SEARCH("menghindari dorongan fisik,",B268)),"1","0")</f>
        <v>0</v>
      </c>
      <c r="DI268" t="str">
        <f t="shared" si="532"/>
        <v>0</v>
      </c>
      <c r="DJ268" t="str">
        <f t="shared" si="533"/>
        <v>0</v>
      </c>
      <c r="DK268" t="str">
        <f t="shared" si="534"/>
        <v>0</v>
      </c>
      <c r="DL268" t="str">
        <f t="shared" si="535"/>
        <v>0</v>
      </c>
      <c r="DM268" t="str">
        <f t="shared" si="536"/>
        <v>0</v>
      </c>
      <c r="DN268" t="str">
        <f t="shared" si="537"/>
        <v>0</v>
      </c>
      <c r="DO268" t="str">
        <f t="shared" si="538"/>
        <v>0</v>
      </c>
      <c r="DP268" t="str">
        <f t="shared" si="539"/>
        <v>0</v>
      </c>
      <c r="DQ268" t="str">
        <f t="shared" si="540"/>
        <v>0</v>
      </c>
      <c r="DR268" t="str">
        <f t="shared" si="541"/>
        <v>0</v>
      </c>
      <c r="DS268" t="str">
        <f t="shared" si="542"/>
        <v>0</v>
      </c>
      <c r="DT268" t="str">
        <f t="shared" si="543"/>
        <v>0</v>
      </c>
      <c r="DU268" t="str">
        <f t="shared" si="544"/>
        <v>0</v>
      </c>
      <c r="DV268" t="str">
        <f t="shared" si="545"/>
        <v>0</v>
      </c>
      <c r="DW268" t="str">
        <f t="shared" si="546"/>
        <v>0</v>
      </c>
      <c r="DX268" t="str">
        <f t="shared" si="547"/>
        <v>0</v>
      </c>
      <c r="DY268" t="str">
        <f t="shared" si="548"/>
        <v>0</v>
      </c>
      <c r="DZ268" t="str">
        <f t="shared" si="549"/>
        <v>0</v>
      </c>
      <c r="EA268" t="str">
        <f t="shared" si="550"/>
        <v>0</v>
      </c>
      <c r="EB268" t="str">
        <f t="shared" si="551"/>
        <v>0</v>
      </c>
      <c r="EC268" t="str">
        <f t="shared" si="552"/>
        <v>0</v>
      </c>
      <c r="ED268" t="str">
        <f t="shared" si="553"/>
        <v>0</v>
      </c>
      <c r="EE268" t="str">
        <f t="shared" si="554"/>
        <v>0</v>
      </c>
      <c r="EF268" t="str">
        <f t="shared" si="555"/>
        <v>0</v>
      </c>
      <c r="EG268" t="str">
        <f t="shared" si="556"/>
        <v>0</v>
      </c>
      <c r="EH268" t="str">
        <f t="shared" si="557"/>
        <v>0</v>
      </c>
      <c r="EI268" t="str">
        <f t="shared" si="558"/>
        <v>0</v>
      </c>
      <c r="EJ268" t="str">
        <f t="shared" si="559"/>
        <v>0</v>
      </c>
      <c r="EK268" t="str">
        <f t="shared" si="560"/>
        <v>0</v>
      </c>
      <c r="EL268" t="str">
        <f t="shared" si="561"/>
        <v>0</v>
      </c>
      <c r="EM268" t="str">
        <f t="shared" si="562"/>
        <v>0</v>
      </c>
      <c r="EN268" t="str">
        <f t="shared" si="563"/>
        <v>0</v>
      </c>
    </row>
    <row r="269" spans="1:144" ht="39.950000000000003" customHeight="1" x14ac:dyDescent="0.25">
      <c r="A269" t="s">
        <v>402</v>
      </c>
      <c r="C269" t="str">
        <f t="shared" si="564"/>
        <v>0</v>
      </c>
      <c r="D269" t="str">
        <f t="shared" si="426"/>
        <v>0</v>
      </c>
      <c r="E269" t="str">
        <f t="shared" si="427"/>
        <v>0</v>
      </c>
      <c r="F269" t="str">
        <f t="shared" si="428"/>
        <v>0</v>
      </c>
      <c r="G269" t="str">
        <f t="shared" si="429"/>
        <v>0</v>
      </c>
      <c r="H269" t="str">
        <f t="shared" si="430"/>
        <v>0</v>
      </c>
      <c r="I269" t="str">
        <f t="shared" si="431"/>
        <v>0</v>
      </c>
      <c r="J269" t="str">
        <f t="shared" si="432"/>
        <v>0</v>
      </c>
      <c r="K269" t="str">
        <f t="shared" si="433"/>
        <v>0</v>
      </c>
      <c r="L269" t="str">
        <f t="shared" si="434"/>
        <v>0</v>
      </c>
      <c r="M269" t="str">
        <f t="shared" si="435"/>
        <v>0</v>
      </c>
      <c r="N269" t="str">
        <f t="shared" si="436"/>
        <v>0</v>
      </c>
      <c r="O269" t="str">
        <f t="shared" si="437"/>
        <v>0</v>
      </c>
      <c r="P269" t="str">
        <f t="shared" si="438"/>
        <v>0</v>
      </c>
      <c r="Q269" t="str">
        <f t="shared" si="439"/>
        <v>0</v>
      </c>
      <c r="R269" t="str">
        <f t="shared" si="440"/>
        <v>0</v>
      </c>
      <c r="S269" t="str">
        <f t="shared" si="441"/>
        <v>0</v>
      </c>
      <c r="T269" t="str">
        <f t="shared" si="442"/>
        <v>0</v>
      </c>
      <c r="U269" t="str">
        <f t="shared" si="443"/>
        <v>0</v>
      </c>
      <c r="V269" t="str">
        <f t="shared" si="444"/>
        <v>0</v>
      </c>
      <c r="W269" t="str">
        <f t="shared" si="445"/>
        <v>0</v>
      </c>
      <c r="X269" t="str">
        <f t="shared" si="446"/>
        <v>0</v>
      </c>
      <c r="Y269" t="str">
        <f t="shared" si="447"/>
        <v>0</v>
      </c>
      <c r="Z269" t="str">
        <f t="shared" si="448"/>
        <v>0</v>
      </c>
      <c r="AA269" t="str">
        <f t="shared" si="449"/>
        <v>0</v>
      </c>
      <c r="AB269" t="str">
        <f t="shared" si="450"/>
        <v>0</v>
      </c>
      <c r="AC269" t="str">
        <f t="shared" si="451"/>
        <v>0</v>
      </c>
      <c r="AD269" t="str">
        <f t="shared" si="452"/>
        <v>0</v>
      </c>
      <c r="AE269" t="str">
        <f t="shared" si="453"/>
        <v>0</v>
      </c>
      <c r="AF269" t="str">
        <f t="shared" si="454"/>
        <v>0</v>
      </c>
      <c r="AG269" t="str">
        <f t="shared" si="455"/>
        <v>0</v>
      </c>
      <c r="AH269" t="str">
        <f t="shared" si="456"/>
        <v>0</v>
      </c>
      <c r="AI269" t="str">
        <f t="shared" si="457"/>
        <v>0</v>
      </c>
      <c r="AJ269" t="str">
        <f t="shared" si="458"/>
        <v>0</v>
      </c>
      <c r="AK269" t="str">
        <f t="shared" si="459"/>
        <v>0</v>
      </c>
      <c r="AL269" t="str">
        <f t="shared" si="460"/>
        <v>0</v>
      </c>
      <c r="AM269" t="str">
        <f t="shared" si="461"/>
        <v>0</v>
      </c>
      <c r="AN269" t="str">
        <f t="shared" si="462"/>
        <v>0</v>
      </c>
      <c r="AO269" t="str">
        <f t="shared" si="463"/>
        <v>0</v>
      </c>
      <c r="AP269" t="str">
        <f t="shared" si="464"/>
        <v>0</v>
      </c>
      <c r="AQ269" t="str">
        <f t="shared" si="465"/>
        <v>0</v>
      </c>
      <c r="AR269" t="str">
        <f t="shared" si="466"/>
        <v>0</v>
      </c>
      <c r="AS269" t="str">
        <f t="shared" si="467"/>
        <v>0</v>
      </c>
      <c r="AT269" t="str">
        <f t="shared" si="468"/>
        <v>0</v>
      </c>
      <c r="AU269" t="str">
        <f t="shared" si="469"/>
        <v>0</v>
      </c>
      <c r="AV269" t="str">
        <f t="shared" si="470"/>
        <v>0</v>
      </c>
      <c r="AW269" t="str">
        <f t="shared" si="471"/>
        <v>0</v>
      </c>
      <c r="AX269" t="str">
        <f t="shared" si="472"/>
        <v>0</v>
      </c>
      <c r="AY269" t="str">
        <f t="shared" si="473"/>
        <v>0</v>
      </c>
      <c r="AZ269" t="str">
        <f t="shared" si="474"/>
        <v>0</v>
      </c>
      <c r="BA269" t="str">
        <f t="shared" si="475"/>
        <v>0</v>
      </c>
      <c r="BB269" t="str">
        <f t="shared" si="476"/>
        <v>0</v>
      </c>
      <c r="BC269" t="str">
        <f t="shared" si="477"/>
        <v>0</v>
      </c>
      <c r="BD269" t="str">
        <f t="shared" si="478"/>
        <v>0</v>
      </c>
      <c r="BE269" t="str">
        <f t="shared" si="479"/>
        <v>0</v>
      </c>
      <c r="BF269" t="str">
        <f t="shared" si="480"/>
        <v>0</v>
      </c>
      <c r="BG269" t="str">
        <f t="shared" si="481"/>
        <v>0</v>
      </c>
      <c r="BH269" t="str">
        <f t="shared" si="482"/>
        <v>0</v>
      </c>
      <c r="BI269" t="str">
        <f t="shared" si="483"/>
        <v>0</v>
      </c>
      <c r="BJ269" t="str">
        <f t="shared" si="484"/>
        <v>0</v>
      </c>
      <c r="BK269" t="str">
        <f t="shared" si="485"/>
        <v>0</v>
      </c>
      <c r="BL269" t="str">
        <f t="shared" si="486"/>
        <v>0</v>
      </c>
      <c r="BM269" t="str">
        <f t="shared" si="487"/>
        <v>0</v>
      </c>
      <c r="BN269" t="str">
        <f t="shared" si="488"/>
        <v>0</v>
      </c>
      <c r="BO269" t="str">
        <f t="shared" si="489"/>
        <v>0</v>
      </c>
      <c r="BP269" t="str">
        <f t="shared" si="490"/>
        <v>0</v>
      </c>
      <c r="BQ269" t="str">
        <f t="shared" si="491"/>
        <v>0</v>
      </c>
      <c r="BR269" t="str">
        <f t="shared" si="492"/>
        <v>0</v>
      </c>
      <c r="BS269" t="str">
        <f t="shared" si="493"/>
        <v>0</v>
      </c>
      <c r="BT269" t="str">
        <f t="shared" si="494"/>
        <v>0</v>
      </c>
      <c r="BU269" t="str">
        <f t="shared" si="495"/>
        <v>0</v>
      </c>
      <c r="BV269" t="str">
        <f t="shared" si="496"/>
        <v>0</v>
      </c>
      <c r="BW269" t="str">
        <f t="shared" si="497"/>
        <v>0</v>
      </c>
      <c r="BX269" t="str">
        <f t="shared" si="424"/>
        <v>0</v>
      </c>
      <c r="BY269" t="str">
        <f t="shared" si="498"/>
        <v>0</v>
      </c>
      <c r="BZ269" t="str">
        <f t="shared" si="499"/>
        <v>0</v>
      </c>
      <c r="CA269" t="str">
        <f t="shared" si="500"/>
        <v>0</v>
      </c>
      <c r="CB269" t="str">
        <f t="shared" si="501"/>
        <v>0</v>
      </c>
      <c r="CC269" t="str">
        <f t="shared" si="502"/>
        <v>0</v>
      </c>
      <c r="CD269" t="str">
        <f t="shared" si="503"/>
        <v>0</v>
      </c>
      <c r="CE269" t="str">
        <f t="shared" si="504"/>
        <v>0</v>
      </c>
      <c r="CF269" t="str">
        <f t="shared" si="505"/>
        <v>0</v>
      </c>
      <c r="CG269" t="str">
        <f t="shared" si="506"/>
        <v>0</v>
      </c>
      <c r="CH269" t="str">
        <f t="shared" si="507"/>
        <v>0</v>
      </c>
      <c r="CI269" t="str">
        <f t="shared" si="508"/>
        <v>0</v>
      </c>
      <c r="CJ269" t="str">
        <f t="shared" si="509"/>
        <v>0</v>
      </c>
      <c r="CK269" t="str">
        <f t="shared" si="510"/>
        <v>0</v>
      </c>
      <c r="CL269" t="str">
        <f t="shared" si="511"/>
        <v>0</v>
      </c>
      <c r="CM269" t="str">
        <f t="shared" si="512"/>
        <v>0</v>
      </c>
      <c r="CN269" t="str">
        <f t="shared" si="513"/>
        <v>0</v>
      </c>
      <c r="CO269" t="str">
        <f t="shared" si="514"/>
        <v>0</v>
      </c>
      <c r="CP269" t="str">
        <f t="shared" si="515"/>
        <v>0</v>
      </c>
      <c r="CQ269" t="str">
        <f t="shared" si="516"/>
        <v>0</v>
      </c>
      <c r="CR269" t="str">
        <f t="shared" si="517"/>
        <v>0</v>
      </c>
      <c r="CS269" t="str">
        <f t="shared" si="518"/>
        <v>0</v>
      </c>
      <c r="CT269" t="str">
        <f t="shared" si="519"/>
        <v>0</v>
      </c>
      <c r="CU269" t="str">
        <f t="shared" si="520"/>
        <v>0</v>
      </c>
      <c r="CV269" t="str">
        <f t="shared" si="521"/>
        <v>0</v>
      </c>
      <c r="CW269" t="str">
        <f t="shared" si="522"/>
        <v>0</v>
      </c>
      <c r="CX269" t="str">
        <f t="shared" si="523"/>
        <v>0</v>
      </c>
      <c r="CY269" t="str">
        <f t="shared" si="524"/>
        <v>0</v>
      </c>
      <c r="CZ269" t="str">
        <f t="shared" si="525"/>
        <v>0</v>
      </c>
      <c r="DA269" t="str">
        <f t="shared" si="425"/>
        <v>0</v>
      </c>
      <c r="DB269" t="str">
        <f t="shared" si="526"/>
        <v>0</v>
      </c>
      <c r="DC269" t="str">
        <f t="shared" si="527"/>
        <v>0</v>
      </c>
      <c r="DD269" t="str">
        <f t="shared" si="528"/>
        <v>0</v>
      </c>
      <c r="DE269" t="str">
        <f t="shared" si="529"/>
        <v>0</v>
      </c>
      <c r="DF269" t="str">
        <f t="shared" si="530"/>
        <v>0</v>
      </c>
      <c r="DG269" t="str">
        <f t="shared" si="531"/>
        <v>0</v>
      </c>
      <c r="DH269" t="str">
        <f>IF(ISNUMBER(SEARCH("menghindari dorongan fisik,",B269)),"1","0")</f>
        <v>0</v>
      </c>
      <c r="DI269" t="str">
        <f t="shared" si="532"/>
        <v>0</v>
      </c>
      <c r="DJ269" t="str">
        <f t="shared" si="533"/>
        <v>0</v>
      </c>
      <c r="DK269" t="str">
        <f t="shared" si="534"/>
        <v>0</v>
      </c>
      <c r="DL269" t="str">
        <f t="shared" si="535"/>
        <v>0</v>
      </c>
      <c r="DM269" t="str">
        <f t="shared" si="536"/>
        <v>0</v>
      </c>
      <c r="DN269" t="str">
        <f t="shared" si="537"/>
        <v>0</v>
      </c>
      <c r="DO269" t="str">
        <f t="shared" si="538"/>
        <v>0</v>
      </c>
      <c r="DP269" t="str">
        <f t="shared" si="539"/>
        <v>0</v>
      </c>
      <c r="DQ269" t="str">
        <f t="shared" si="540"/>
        <v>0</v>
      </c>
      <c r="DR269" t="str">
        <f t="shared" si="541"/>
        <v>0</v>
      </c>
      <c r="DS269" t="str">
        <f t="shared" si="542"/>
        <v>0</v>
      </c>
      <c r="DT269" t="str">
        <f t="shared" si="543"/>
        <v>0</v>
      </c>
      <c r="DU269" t="str">
        <f t="shared" si="544"/>
        <v>0</v>
      </c>
      <c r="DV269" t="str">
        <f t="shared" si="545"/>
        <v>0</v>
      </c>
      <c r="DW269" t="str">
        <f t="shared" si="546"/>
        <v>0</v>
      </c>
      <c r="DX269" t="str">
        <f t="shared" si="547"/>
        <v>0</v>
      </c>
      <c r="DY269" t="str">
        <f t="shared" si="548"/>
        <v>0</v>
      </c>
      <c r="DZ269" t="str">
        <f t="shared" si="549"/>
        <v>0</v>
      </c>
      <c r="EA269" t="str">
        <f t="shared" si="550"/>
        <v>0</v>
      </c>
      <c r="EB269" t="str">
        <f t="shared" si="551"/>
        <v>0</v>
      </c>
      <c r="EC269" t="str">
        <f t="shared" si="552"/>
        <v>0</v>
      </c>
      <c r="ED269" t="str">
        <f t="shared" si="553"/>
        <v>0</v>
      </c>
      <c r="EE269" t="str">
        <f t="shared" si="554"/>
        <v>0</v>
      </c>
      <c r="EF269" t="str">
        <f t="shared" si="555"/>
        <v>0</v>
      </c>
      <c r="EG269" t="str">
        <f t="shared" si="556"/>
        <v>0</v>
      </c>
      <c r="EH269" t="str">
        <f t="shared" si="557"/>
        <v>0</v>
      </c>
      <c r="EI269" t="str">
        <f t="shared" si="558"/>
        <v>0</v>
      </c>
      <c r="EJ269" t="str">
        <f t="shared" si="559"/>
        <v>0</v>
      </c>
      <c r="EK269" t="str">
        <f t="shared" si="560"/>
        <v>0</v>
      </c>
      <c r="EL269" t="str">
        <f t="shared" si="561"/>
        <v>0</v>
      </c>
      <c r="EM269" t="str">
        <f t="shared" si="562"/>
        <v>0</v>
      </c>
      <c r="EN269" t="str">
        <f t="shared" si="563"/>
        <v>0</v>
      </c>
    </row>
    <row r="270" spans="1:144" ht="39.950000000000003" customHeight="1" x14ac:dyDescent="0.25">
      <c r="A270" t="s">
        <v>403</v>
      </c>
      <c r="C270" t="str">
        <f t="shared" si="564"/>
        <v>0</v>
      </c>
      <c r="D270" t="str">
        <f t="shared" si="426"/>
        <v>0</v>
      </c>
      <c r="E270" t="str">
        <f t="shared" si="427"/>
        <v>0</v>
      </c>
      <c r="F270" t="str">
        <f t="shared" si="428"/>
        <v>0</v>
      </c>
      <c r="G270" t="str">
        <f t="shared" si="429"/>
        <v>0</v>
      </c>
      <c r="H270" t="str">
        <f t="shared" si="430"/>
        <v>0</v>
      </c>
      <c r="I270" t="str">
        <f t="shared" si="431"/>
        <v>0</v>
      </c>
      <c r="J270" t="str">
        <f t="shared" si="432"/>
        <v>0</v>
      </c>
      <c r="K270" t="str">
        <f t="shared" si="433"/>
        <v>0</v>
      </c>
      <c r="L270" t="str">
        <f t="shared" si="434"/>
        <v>0</v>
      </c>
      <c r="M270" t="str">
        <f t="shared" si="435"/>
        <v>0</v>
      </c>
      <c r="N270" t="str">
        <f t="shared" si="436"/>
        <v>0</v>
      </c>
      <c r="O270" t="str">
        <f t="shared" si="437"/>
        <v>0</v>
      </c>
      <c r="P270" t="str">
        <f t="shared" si="438"/>
        <v>0</v>
      </c>
      <c r="Q270" t="str">
        <f t="shared" si="439"/>
        <v>0</v>
      </c>
      <c r="R270" t="str">
        <f t="shared" si="440"/>
        <v>0</v>
      </c>
      <c r="S270" t="str">
        <f t="shared" si="441"/>
        <v>0</v>
      </c>
      <c r="T270" t="str">
        <f t="shared" si="442"/>
        <v>0</v>
      </c>
      <c r="U270" t="str">
        <f t="shared" si="443"/>
        <v>0</v>
      </c>
      <c r="V270" t="str">
        <f t="shared" si="444"/>
        <v>0</v>
      </c>
      <c r="W270" t="str">
        <f t="shared" si="445"/>
        <v>0</v>
      </c>
      <c r="X270" t="str">
        <f t="shared" si="446"/>
        <v>0</v>
      </c>
      <c r="Y270" t="str">
        <f t="shared" si="447"/>
        <v>0</v>
      </c>
      <c r="Z270" t="str">
        <f t="shared" si="448"/>
        <v>0</v>
      </c>
      <c r="AA270" t="str">
        <f t="shared" si="449"/>
        <v>0</v>
      </c>
      <c r="AB270" t="str">
        <f t="shared" si="450"/>
        <v>0</v>
      </c>
      <c r="AC270" t="str">
        <f t="shared" si="451"/>
        <v>0</v>
      </c>
      <c r="AD270" t="str">
        <f t="shared" si="452"/>
        <v>0</v>
      </c>
      <c r="AE270" t="str">
        <f t="shared" si="453"/>
        <v>0</v>
      </c>
      <c r="AF270" t="str">
        <f t="shared" si="454"/>
        <v>0</v>
      </c>
      <c r="AG270" t="str">
        <f t="shared" si="455"/>
        <v>0</v>
      </c>
      <c r="AH270" t="str">
        <f t="shared" si="456"/>
        <v>0</v>
      </c>
      <c r="AI270" t="str">
        <f t="shared" si="457"/>
        <v>0</v>
      </c>
      <c r="AJ270" t="str">
        <f t="shared" si="458"/>
        <v>0</v>
      </c>
      <c r="AK270" t="str">
        <f t="shared" si="459"/>
        <v>0</v>
      </c>
      <c r="AL270" t="str">
        <f t="shared" si="460"/>
        <v>0</v>
      </c>
      <c r="AM270" t="str">
        <f t="shared" si="461"/>
        <v>0</v>
      </c>
      <c r="AN270" t="str">
        <f t="shared" si="462"/>
        <v>0</v>
      </c>
      <c r="AO270" t="str">
        <f t="shared" si="463"/>
        <v>0</v>
      </c>
      <c r="AP270" t="str">
        <f t="shared" si="464"/>
        <v>0</v>
      </c>
      <c r="AQ270" t="str">
        <f t="shared" si="465"/>
        <v>0</v>
      </c>
      <c r="AR270" t="str">
        <f t="shared" si="466"/>
        <v>0</v>
      </c>
      <c r="AS270" t="str">
        <f t="shared" si="467"/>
        <v>0</v>
      </c>
      <c r="AT270" t="str">
        <f t="shared" si="468"/>
        <v>0</v>
      </c>
      <c r="AU270" t="str">
        <f t="shared" si="469"/>
        <v>0</v>
      </c>
      <c r="AV270" t="str">
        <f t="shared" si="470"/>
        <v>0</v>
      </c>
      <c r="AW270" t="str">
        <f t="shared" si="471"/>
        <v>0</v>
      </c>
      <c r="AX270" t="str">
        <f t="shared" si="472"/>
        <v>0</v>
      </c>
      <c r="AY270" t="str">
        <f t="shared" si="473"/>
        <v>0</v>
      </c>
      <c r="AZ270" t="str">
        <f t="shared" si="474"/>
        <v>0</v>
      </c>
      <c r="BA270" t="str">
        <f t="shared" si="475"/>
        <v>0</v>
      </c>
      <c r="BB270" t="str">
        <f t="shared" si="476"/>
        <v>0</v>
      </c>
      <c r="BC270" t="str">
        <f t="shared" si="477"/>
        <v>0</v>
      </c>
      <c r="BD270" t="str">
        <f t="shared" si="478"/>
        <v>0</v>
      </c>
      <c r="BE270" t="str">
        <f t="shared" si="479"/>
        <v>0</v>
      </c>
      <c r="BF270" t="str">
        <f t="shared" si="480"/>
        <v>0</v>
      </c>
      <c r="BG270" t="str">
        <f t="shared" si="481"/>
        <v>0</v>
      </c>
      <c r="BH270" t="str">
        <f t="shared" si="482"/>
        <v>0</v>
      </c>
      <c r="BI270" t="str">
        <f t="shared" si="483"/>
        <v>0</v>
      </c>
      <c r="BJ270" t="str">
        <f t="shared" si="484"/>
        <v>0</v>
      </c>
      <c r="BK270" t="str">
        <f t="shared" si="485"/>
        <v>0</v>
      </c>
      <c r="BL270" t="str">
        <f t="shared" si="486"/>
        <v>0</v>
      </c>
      <c r="BM270" t="str">
        <f t="shared" si="487"/>
        <v>0</v>
      </c>
      <c r="BN270" t="str">
        <f t="shared" si="488"/>
        <v>0</v>
      </c>
      <c r="BO270" t="str">
        <f t="shared" si="489"/>
        <v>0</v>
      </c>
      <c r="BP270" t="str">
        <f t="shared" si="490"/>
        <v>0</v>
      </c>
      <c r="BQ270" t="str">
        <f t="shared" si="491"/>
        <v>0</v>
      </c>
      <c r="BR270" t="str">
        <f t="shared" si="492"/>
        <v>0</v>
      </c>
      <c r="BS270" t="str">
        <f t="shared" si="493"/>
        <v>0</v>
      </c>
      <c r="BT270" t="str">
        <f t="shared" si="494"/>
        <v>0</v>
      </c>
      <c r="BU270" t="str">
        <f t="shared" si="495"/>
        <v>0</v>
      </c>
      <c r="BV270" t="str">
        <f t="shared" si="496"/>
        <v>0</v>
      </c>
      <c r="BW270" t="str">
        <f t="shared" si="497"/>
        <v>0</v>
      </c>
      <c r="BX270" t="str">
        <f t="shared" si="424"/>
        <v>0</v>
      </c>
      <c r="BY270" t="str">
        <f t="shared" si="498"/>
        <v>0</v>
      </c>
      <c r="BZ270" t="str">
        <f t="shared" si="499"/>
        <v>0</v>
      </c>
      <c r="CA270" t="str">
        <f t="shared" si="500"/>
        <v>0</v>
      </c>
      <c r="CB270" t="str">
        <f t="shared" si="501"/>
        <v>0</v>
      </c>
      <c r="CC270" t="str">
        <f t="shared" si="502"/>
        <v>0</v>
      </c>
      <c r="CD270" t="str">
        <f t="shared" si="503"/>
        <v>0</v>
      </c>
      <c r="CE270" t="str">
        <f t="shared" si="504"/>
        <v>0</v>
      </c>
      <c r="CF270" t="str">
        <f t="shared" si="505"/>
        <v>0</v>
      </c>
      <c r="CG270" t="str">
        <f t="shared" si="506"/>
        <v>0</v>
      </c>
      <c r="CH270" t="str">
        <f t="shared" si="507"/>
        <v>0</v>
      </c>
      <c r="CI270" t="str">
        <f t="shared" si="508"/>
        <v>0</v>
      </c>
      <c r="CJ270" t="str">
        <f t="shared" si="509"/>
        <v>0</v>
      </c>
      <c r="CK270" t="str">
        <f t="shared" si="510"/>
        <v>0</v>
      </c>
      <c r="CL270" t="str">
        <f t="shared" si="511"/>
        <v>0</v>
      </c>
      <c r="CM270" t="str">
        <f t="shared" si="512"/>
        <v>0</v>
      </c>
      <c r="CN270" t="str">
        <f t="shared" si="513"/>
        <v>0</v>
      </c>
      <c r="CO270" t="str">
        <f t="shared" si="514"/>
        <v>0</v>
      </c>
      <c r="CP270" t="str">
        <f t="shared" si="515"/>
        <v>0</v>
      </c>
      <c r="CQ270" t="str">
        <f t="shared" si="516"/>
        <v>0</v>
      </c>
      <c r="CR270" t="str">
        <f t="shared" si="517"/>
        <v>0</v>
      </c>
      <c r="CS270" t="str">
        <f t="shared" si="518"/>
        <v>0</v>
      </c>
      <c r="CT270" t="str">
        <f t="shared" si="519"/>
        <v>0</v>
      </c>
      <c r="CU270" t="str">
        <f t="shared" si="520"/>
        <v>0</v>
      </c>
      <c r="CV270" t="str">
        <f t="shared" si="521"/>
        <v>0</v>
      </c>
      <c r="CW270" t="str">
        <f t="shared" si="522"/>
        <v>0</v>
      </c>
      <c r="CX270" t="str">
        <f t="shared" si="523"/>
        <v>0</v>
      </c>
      <c r="CY270" t="str">
        <f t="shared" si="524"/>
        <v>0</v>
      </c>
      <c r="CZ270" t="str">
        <f t="shared" si="525"/>
        <v>0</v>
      </c>
      <c r="DA270" t="str">
        <f t="shared" si="425"/>
        <v>0</v>
      </c>
      <c r="DB270" t="str">
        <f t="shared" si="526"/>
        <v>0</v>
      </c>
      <c r="DC270" t="str">
        <f t="shared" si="527"/>
        <v>0</v>
      </c>
      <c r="DD270" t="str">
        <f t="shared" si="528"/>
        <v>0</v>
      </c>
      <c r="DE270" t="str">
        <f t="shared" si="529"/>
        <v>0</v>
      </c>
      <c r="DF270" t="str">
        <f t="shared" si="530"/>
        <v>0</v>
      </c>
      <c r="DG270" t="str">
        <f t="shared" si="531"/>
        <v>0</v>
      </c>
      <c r="DH270" t="str">
        <f>IF(ISNUMBER(SEARCH("menghindari dorongan fisik,",B270)),"1","0")</f>
        <v>0</v>
      </c>
      <c r="DI270" t="str">
        <f t="shared" si="532"/>
        <v>0</v>
      </c>
      <c r="DJ270" t="str">
        <f t="shared" si="533"/>
        <v>0</v>
      </c>
      <c r="DK270" t="str">
        <f t="shared" si="534"/>
        <v>0</v>
      </c>
      <c r="DL270" t="str">
        <f t="shared" si="535"/>
        <v>0</v>
      </c>
      <c r="DM270" t="str">
        <f t="shared" si="536"/>
        <v>0</v>
      </c>
      <c r="DN270" t="str">
        <f t="shared" si="537"/>
        <v>0</v>
      </c>
      <c r="DO270" t="str">
        <f t="shared" si="538"/>
        <v>0</v>
      </c>
      <c r="DP270" t="str">
        <f t="shared" si="539"/>
        <v>0</v>
      </c>
      <c r="DQ270" t="str">
        <f t="shared" si="540"/>
        <v>0</v>
      </c>
      <c r="DR270" t="str">
        <f t="shared" si="541"/>
        <v>0</v>
      </c>
      <c r="DS270" t="str">
        <f t="shared" si="542"/>
        <v>0</v>
      </c>
      <c r="DT270" t="str">
        <f t="shared" si="543"/>
        <v>0</v>
      </c>
      <c r="DU270" t="str">
        <f t="shared" si="544"/>
        <v>0</v>
      </c>
      <c r="DV270" t="str">
        <f t="shared" si="545"/>
        <v>0</v>
      </c>
      <c r="DW270" t="str">
        <f t="shared" si="546"/>
        <v>0</v>
      </c>
      <c r="DX270" t="str">
        <f t="shared" si="547"/>
        <v>0</v>
      </c>
      <c r="DY270" t="str">
        <f t="shared" si="548"/>
        <v>0</v>
      </c>
      <c r="DZ270" t="str">
        <f t="shared" si="549"/>
        <v>0</v>
      </c>
      <c r="EA270" t="str">
        <f t="shared" si="550"/>
        <v>0</v>
      </c>
      <c r="EB270" t="str">
        <f t="shared" si="551"/>
        <v>0</v>
      </c>
      <c r="EC270" t="str">
        <f t="shared" si="552"/>
        <v>0</v>
      </c>
      <c r="ED270" t="str">
        <f t="shared" si="553"/>
        <v>0</v>
      </c>
      <c r="EE270" t="str">
        <f t="shared" si="554"/>
        <v>0</v>
      </c>
      <c r="EF270" t="str">
        <f t="shared" si="555"/>
        <v>0</v>
      </c>
      <c r="EG270" t="str">
        <f t="shared" si="556"/>
        <v>0</v>
      </c>
      <c r="EH270" t="str">
        <f t="shared" si="557"/>
        <v>0</v>
      </c>
      <c r="EI270" t="str">
        <f t="shared" si="558"/>
        <v>0</v>
      </c>
      <c r="EJ270" t="str">
        <f t="shared" si="559"/>
        <v>0</v>
      </c>
      <c r="EK270" t="str">
        <f t="shared" si="560"/>
        <v>0</v>
      </c>
      <c r="EL270" t="str">
        <f t="shared" si="561"/>
        <v>0</v>
      </c>
      <c r="EM270" t="str">
        <f t="shared" si="562"/>
        <v>0</v>
      </c>
      <c r="EN270" t="str">
        <f t="shared" si="563"/>
        <v>0</v>
      </c>
    </row>
    <row r="271" spans="1:144" ht="39.950000000000003" customHeight="1" x14ac:dyDescent="0.25">
      <c r="A271" t="s">
        <v>404</v>
      </c>
      <c r="C271" t="str">
        <f t="shared" si="564"/>
        <v>0</v>
      </c>
      <c r="D271" t="str">
        <f t="shared" si="426"/>
        <v>0</v>
      </c>
      <c r="E271" t="str">
        <f t="shared" si="427"/>
        <v>0</v>
      </c>
      <c r="F271" t="str">
        <f t="shared" si="428"/>
        <v>0</v>
      </c>
      <c r="G271" t="str">
        <f t="shared" si="429"/>
        <v>0</v>
      </c>
      <c r="H271" t="str">
        <f t="shared" si="430"/>
        <v>0</v>
      </c>
      <c r="I271" t="str">
        <f t="shared" si="431"/>
        <v>0</v>
      </c>
      <c r="J271" t="str">
        <f t="shared" si="432"/>
        <v>0</v>
      </c>
      <c r="K271" t="str">
        <f t="shared" si="433"/>
        <v>0</v>
      </c>
      <c r="L271" t="str">
        <f t="shared" si="434"/>
        <v>0</v>
      </c>
      <c r="M271" t="str">
        <f t="shared" si="435"/>
        <v>0</v>
      </c>
      <c r="N271" t="str">
        <f t="shared" si="436"/>
        <v>0</v>
      </c>
      <c r="O271" t="str">
        <f t="shared" si="437"/>
        <v>0</v>
      </c>
      <c r="P271" t="str">
        <f t="shared" si="438"/>
        <v>0</v>
      </c>
      <c r="Q271" t="str">
        <f t="shared" si="439"/>
        <v>0</v>
      </c>
      <c r="R271" t="str">
        <f t="shared" si="440"/>
        <v>0</v>
      </c>
      <c r="S271" t="str">
        <f t="shared" si="441"/>
        <v>0</v>
      </c>
      <c r="T271" t="str">
        <f t="shared" si="442"/>
        <v>0</v>
      </c>
      <c r="U271" t="str">
        <f t="shared" si="443"/>
        <v>0</v>
      </c>
      <c r="V271" t="str">
        <f t="shared" si="444"/>
        <v>0</v>
      </c>
      <c r="W271" t="str">
        <f t="shared" si="445"/>
        <v>0</v>
      </c>
      <c r="X271" t="str">
        <f t="shared" si="446"/>
        <v>0</v>
      </c>
      <c r="Y271" t="str">
        <f t="shared" si="447"/>
        <v>0</v>
      </c>
      <c r="Z271" t="str">
        <f t="shared" si="448"/>
        <v>0</v>
      </c>
      <c r="AA271" t="str">
        <f t="shared" si="449"/>
        <v>0</v>
      </c>
      <c r="AB271" t="str">
        <f t="shared" si="450"/>
        <v>0</v>
      </c>
      <c r="AC271" t="str">
        <f t="shared" si="451"/>
        <v>0</v>
      </c>
      <c r="AD271" t="str">
        <f t="shared" si="452"/>
        <v>0</v>
      </c>
      <c r="AE271" t="str">
        <f t="shared" si="453"/>
        <v>0</v>
      </c>
      <c r="AF271" t="str">
        <f t="shared" si="454"/>
        <v>0</v>
      </c>
      <c r="AG271" t="str">
        <f t="shared" si="455"/>
        <v>0</v>
      </c>
      <c r="AH271" t="str">
        <f t="shared" si="456"/>
        <v>0</v>
      </c>
      <c r="AI271" t="str">
        <f t="shared" si="457"/>
        <v>0</v>
      </c>
      <c r="AJ271" t="str">
        <f t="shared" si="458"/>
        <v>0</v>
      </c>
      <c r="AK271" t="str">
        <f t="shared" si="459"/>
        <v>0</v>
      </c>
      <c r="AL271" t="str">
        <f t="shared" si="460"/>
        <v>0</v>
      </c>
      <c r="AM271" t="str">
        <f t="shared" si="461"/>
        <v>0</v>
      </c>
      <c r="AN271" t="str">
        <f t="shared" si="462"/>
        <v>0</v>
      </c>
      <c r="AO271" t="str">
        <f t="shared" si="463"/>
        <v>0</v>
      </c>
      <c r="AP271" t="str">
        <f t="shared" si="464"/>
        <v>0</v>
      </c>
      <c r="AQ271" t="str">
        <f t="shared" si="465"/>
        <v>0</v>
      </c>
      <c r="AR271" t="str">
        <f t="shared" si="466"/>
        <v>0</v>
      </c>
      <c r="AS271" t="str">
        <f t="shared" si="467"/>
        <v>0</v>
      </c>
      <c r="AT271" t="str">
        <f t="shared" si="468"/>
        <v>0</v>
      </c>
      <c r="AU271" t="str">
        <f t="shared" si="469"/>
        <v>0</v>
      </c>
      <c r="AV271" t="str">
        <f t="shared" si="470"/>
        <v>0</v>
      </c>
      <c r="AW271" t="str">
        <f t="shared" si="471"/>
        <v>0</v>
      </c>
      <c r="AX271" t="str">
        <f t="shared" si="472"/>
        <v>0</v>
      </c>
      <c r="AY271" t="str">
        <f t="shared" si="473"/>
        <v>0</v>
      </c>
      <c r="AZ271" t="str">
        <f t="shared" si="474"/>
        <v>0</v>
      </c>
      <c r="BA271" t="str">
        <f t="shared" si="475"/>
        <v>0</v>
      </c>
      <c r="BB271" t="str">
        <f t="shared" si="476"/>
        <v>0</v>
      </c>
      <c r="BC271" t="str">
        <f t="shared" si="477"/>
        <v>0</v>
      </c>
      <c r="BD271" t="str">
        <f t="shared" si="478"/>
        <v>0</v>
      </c>
      <c r="BE271" t="str">
        <f t="shared" si="479"/>
        <v>0</v>
      </c>
      <c r="BF271" t="str">
        <f t="shared" si="480"/>
        <v>0</v>
      </c>
      <c r="BG271" t="str">
        <f t="shared" si="481"/>
        <v>0</v>
      </c>
      <c r="BH271" t="str">
        <f t="shared" si="482"/>
        <v>0</v>
      </c>
      <c r="BI271" t="str">
        <f t="shared" si="483"/>
        <v>0</v>
      </c>
      <c r="BJ271" t="str">
        <f t="shared" si="484"/>
        <v>0</v>
      </c>
      <c r="BK271" t="str">
        <f t="shared" si="485"/>
        <v>0</v>
      </c>
      <c r="BL271" t="str">
        <f t="shared" si="486"/>
        <v>0</v>
      </c>
      <c r="BM271" t="str">
        <f t="shared" si="487"/>
        <v>0</v>
      </c>
      <c r="BN271" t="str">
        <f t="shared" si="488"/>
        <v>0</v>
      </c>
      <c r="BO271" t="str">
        <f t="shared" si="489"/>
        <v>0</v>
      </c>
      <c r="BP271" t="str">
        <f t="shared" si="490"/>
        <v>0</v>
      </c>
      <c r="BQ271" t="str">
        <f t="shared" si="491"/>
        <v>0</v>
      </c>
      <c r="BR271" t="str">
        <f t="shared" si="492"/>
        <v>0</v>
      </c>
      <c r="BS271" t="str">
        <f t="shared" si="493"/>
        <v>0</v>
      </c>
      <c r="BT271" t="str">
        <f t="shared" si="494"/>
        <v>0</v>
      </c>
      <c r="BU271" t="str">
        <f t="shared" si="495"/>
        <v>0</v>
      </c>
      <c r="BV271" t="str">
        <f t="shared" si="496"/>
        <v>0</v>
      </c>
      <c r="BW271" t="str">
        <f t="shared" si="497"/>
        <v>0</v>
      </c>
      <c r="BX271" t="str">
        <f t="shared" si="424"/>
        <v>0</v>
      </c>
      <c r="BY271" t="str">
        <f t="shared" si="498"/>
        <v>0</v>
      </c>
      <c r="BZ271" t="str">
        <f t="shared" si="499"/>
        <v>0</v>
      </c>
      <c r="CA271" t="str">
        <f t="shared" si="500"/>
        <v>0</v>
      </c>
      <c r="CB271" t="str">
        <f t="shared" si="501"/>
        <v>0</v>
      </c>
      <c r="CC271" t="str">
        <f t="shared" si="502"/>
        <v>0</v>
      </c>
      <c r="CD271" t="str">
        <f t="shared" si="503"/>
        <v>0</v>
      </c>
      <c r="CE271" t="str">
        <f t="shared" si="504"/>
        <v>0</v>
      </c>
      <c r="CF271" t="str">
        <f t="shared" si="505"/>
        <v>0</v>
      </c>
      <c r="CG271" t="str">
        <f t="shared" si="506"/>
        <v>0</v>
      </c>
      <c r="CH271" t="str">
        <f t="shared" si="507"/>
        <v>0</v>
      </c>
      <c r="CI271" t="str">
        <f t="shared" si="508"/>
        <v>0</v>
      </c>
      <c r="CJ271" t="str">
        <f t="shared" si="509"/>
        <v>0</v>
      </c>
      <c r="CK271" t="str">
        <f t="shared" si="510"/>
        <v>0</v>
      </c>
      <c r="CL271" t="str">
        <f t="shared" si="511"/>
        <v>0</v>
      </c>
      <c r="CM271" t="str">
        <f t="shared" si="512"/>
        <v>0</v>
      </c>
      <c r="CN271" t="str">
        <f t="shared" si="513"/>
        <v>0</v>
      </c>
      <c r="CO271" t="str">
        <f t="shared" si="514"/>
        <v>0</v>
      </c>
      <c r="CP271" t="str">
        <f t="shared" si="515"/>
        <v>0</v>
      </c>
      <c r="CQ271" t="str">
        <f t="shared" si="516"/>
        <v>0</v>
      </c>
      <c r="CR271" t="str">
        <f t="shared" si="517"/>
        <v>0</v>
      </c>
      <c r="CS271" t="str">
        <f t="shared" si="518"/>
        <v>0</v>
      </c>
      <c r="CT271" t="str">
        <f t="shared" si="519"/>
        <v>0</v>
      </c>
      <c r="CU271" t="str">
        <f t="shared" si="520"/>
        <v>0</v>
      </c>
      <c r="CV271" t="str">
        <f t="shared" si="521"/>
        <v>0</v>
      </c>
      <c r="CW271" t="str">
        <f t="shared" si="522"/>
        <v>0</v>
      </c>
      <c r="CX271" t="str">
        <f t="shared" si="523"/>
        <v>0</v>
      </c>
      <c r="CY271" t="str">
        <f t="shared" si="524"/>
        <v>0</v>
      </c>
      <c r="CZ271" t="str">
        <f t="shared" si="525"/>
        <v>0</v>
      </c>
      <c r="DA271" t="str">
        <f t="shared" si="425"/>
        <v>0</v>
      </c>
      <c r="DB271" t="str">
        <f t="shared" si="526"/>
        <v>0</v>
      </c>
      <c r="DC271" t="str">
        <f t="shared" si="527"/>
        <v>0</v>
      </c>
      <c r="DD271" t="str">
        <f t="shared" si="528"/>
        <v>0</v>
      </c>
      <c r="DE271" t="str">
        <f t="shared" si="529"/>
        <v>0</v>
      </c>
      <c r="DF271" t="str">
        <f t="shared" si="530"/>
        <v>0</v>
      </c>
      <c r="DG271" t="str">
        <f t="shared" si="531"/>
        <v>0</v>
      </c>
      <c r="DH271" t="str">
        <f>IF(ISNUMBER(SEARCH("menghindari dorongan fisik,",B271)),"1","0")</f>
        <v>0</v>
      </c>
      <c r="DI271" t="str">
        <f t="shared" si="532"/>
        <v>0</v>
      </c>
      <c r="DJ271" t="str">
        <f t="shared" si="533"/>
        <v>0</v>
      </c>
      <c r="DK271" t="str">
        <f t="shared" si="534"/>
        <v>0</v>
      </c>
      <c r="DL271" t="str">
        <f t="shared" si="535"/>
        <v>0</v>
      </c>
      <c r="DM271" t="str">
        <f t="shared" si="536"/>
        <v>0</v>
      </c>
      <c r="DN271" t="str">
        <f t="shared" si="537"/>
        <v>0</v>
      </c>
      <c r="DO271" t="str">
        <f t="shared" si="538"/>
        <v>0</v>
      </c>
      <c r="DP271" t="str">
        <f t="shared" si="539"/>
        <v>0</v>
      </c>
      <c r="DQ271" t="str">
        <f t="shared" si="540"/>
        <v>0</v>
      </c>
      <c r="DR271" t="str">
        <f t="shared" si="541"/>
        <v>0</v>
      </c>
      <c r="DS271" t="str">
        <f t="shared" si="542"/>
        <v>0</v>
      </c>
      <c r="DT271" t="str">
        <f t="shared" si="543"/>
        <v>0</v>
      </c>
      <c r="DU271" t="str">
        <f t="shared" si="544"/>
        <v>0</v>
      </c>
      <c r="DV271" t="str">
        <f t="shared" si="545"/>
        <v>0</v>
      </c>
      <c r="DW271" t="str">
        <f t="shared" si="546"/>
        <v>0</v>
      </c>
      <c r="DX271" t="str">
        <f t="shared" si="547"/>
        <v>0</v>
      </c>
      <c r="DY271" t="str">
        <f t="shared" si="548"/>
        <v>0</v>
      </c>
      <c r="DZ271" t="str">
        <f t="shared" si="549"/>
        <v>0</v>
      </c>
      <c r="EA271" t="str">
        <f t="shared" si="550"/>
        <v>0</v>
      </c>
      <c r="EB271" t="str">
        <f t="shared" si="551"/>
        <v>0</v>
      </c>
      <c r="EC271" t="str">
        <f t="shared" si="552"/>
        <v>0</v>
      </c>
      <c r="ED271" t="str">
        <f t="shared" si="553"/>
        <v>0</v>
      </c>
      <c r="EE271" t="str">
        <f t="shared" si="554"/>
        <v>0</v>
      </c>
      <c r="EF271" t="str">
        <f t="shared" si="555"/>
        <v>0</v>
      </c>
      <c r="EG271" t="str">
        <f t="shared" si="556"/>
        <v>0</v>
      </c>
      <c r="EH271" t="str">
        <f t="shared" si="557"/>
        <v>0</v>
      </c>
      <c r="EI271" t="str">
        <f t="shared" si="558"/>
        <v>0</v>
      </c>
      <c r="EJ271" t="str">
        <f t="shared" si="559"/>
        <v>0</v>
      </c>
      <c r="EK271" t="str">
        <f t="shared" si="560"/>
        <v>0</v>
      </c>
      <c r="EL271" t="str">
        <f t="shared" si="561"/>
        <v>0</v>
      </c>
      <c r="EM271" t="str">
        <f t="shared" si="562"/>
        <v>0</v>
      </c>
      <c r="EN271" t="str">
        <f t="shared" si="563"/>
        <v>0</v>
      </c>
    </row>
    <row r="272" spans="1:144" ht="39.950000000000003" customHeight="1" x14ac:dyDescent="0.25">
      <c r="A272" t="s">
        <v>405</v>
      </c>
      <c r="C272" t="str">
        <f t="shared" si="564"/>
        <v>0</v>
      </c>
      <c r="D272" t="str">
        <f t="shared" si="426"/>
        <v>0</v>
      </c>
      <c r="E272" t="str">
        <f t="shared" si="427"/>
        <v>0</v>
      </c>
      <c r="F272" t="str">
        <f t="shared" si="428"/>
        <v>0</v>
      </c>
      <c r="G272" t="str">
        <f t="shared" si="429"/>
        <v>0</v>
      </c>
      <c r="H272" t="str">
        <f t="shared" si="430"/>
        <v>0</v>
      </c>
      <c r="I272" t="str">
        <f t="shared" si="431"/>
        <v>0</v>
      </c>
      <c r="J272" t="str">
        <f t="shared" si="432"/>
        <v>0</v>
      </c>
      <c r="K272" t="str">
        <f t="shared" si="433"/>
        <v>0</v>
      </c>
      <c r="L272" t="str">
        <f t="shared" si="434"/>
        <v>0</v>
      </c>
      <c r="M272" t="str">
        <f t="shared" si="435"/>
        <v>0</v>
      </c>
      <c r="N272" t="str">
        <f t="shared" si="436"/>
        <v>0</v>
      </c>
      <c r="O272" t="str">
        <f t="shared" si="437"/>
        <v>0</v>
      </c>
      <c r="P272" t="str">
        <f t="shared" si="438"/>
        <v>0</v>
      </c>
      <c r="Q272" t="str">
        <f t="shared" si="439"/>
        <v>0</v>
      </c>
      <c r="R272" t="str">
        <f t="shared" si="440"/>
        <v>0</v>
      </c>
      <c r="S272" t="str">
        <f t="shared" si="441"/>
        <v>0</v>
      </c>
      <c r="T272" t="str">
        <f t="shared" si="442"/>
        <v>0</v>
      </c>
      <c r="U272" t="str">
        <f t="shared" si="443"/>
        <v>0</v>
      </c>
      <c r="V272" t="str">
        <f t="shared" si="444"/>
        <v>0</v>
      </c>
      <c r="W272" t="str">
        <f t="shared" si="445"/>
        <v>0</v>
      </c>
      <c r="X272" t="str">
        <f t="shared" si="446"/>
        <v>0</v>
      </c>
      <c r="Y272" t="str">
        <f t="shared" si="447"/>
        <v>0</v>
      </c>
      <c r="Z272" t="str">
        <f t="shared" si="448"/>
        <v>0</v>
      </c>
      <c r="AA272" t="str">
        <f t="shared" si="449"/>
        <v>0</v>
      </c>
      <c r="AB272" t="str">
        <f t="shared" si="450"/>
        <v>0</v>
      </c>
      <c r="AC272" t="str">
        <f t="shared" si="451"/>
        <v>0</v>
      </c>
      <c r="AD272" t="str">
        <f t="shared" si="452"/>
        <v>0</v>
      </c>
      <c r="AE272" t="str">
        <f t="shared" si="453"/>
        <v>0</v>
      </c>
      <c r="AF272" t="str">
        <f t="shared" si="454"/>
        <v>0</v>
      </c>
      <c r="AG272" t="str">
        <f t="shared" si="455"/>
        <v>0</v>
      </c>
      <c r="AH272" t="str">
        <f t="shared" si="456"/>
        <v>0</v>
      </c>
      <c r="AI272" t="str">
        <f t="shared" si="457"/>
        <v>0</v>
      </c>
      <c r="AJ272" t="str">
        <f t="shared" si="458"/>
        <v>0</v>
      </c>
      <c r="AK272" t="str">
        <f t="shared" si="459"/>
        <v>0</v>
      </c>
      <c r="AL272" t="str">
        <f t="shared" si="460"/>
        <v>0</v>
      </c>
      <c r="AM272" t="str">
        <f t="shared" si="461"/>
        <v>0</v>
      </c>
      <c r="AN272" t="str">
        <f t="shared" si="462"/>
        <v>0</v>
      </c>
      <c r="AO272" t="str">
        <f t="shared" si="463"/>
        <v>0</v>
      </c>
      <c r="AP272" t="str">
        <f t="shared" si="464"/>
        <v>0</v>
      </c>
      <c r="AQ272" t="str">
        <f t="shared" si="465"/>
        <v>0</v>
      </c>
      <c r="AR272" t="str">
        <f t="shared" si="466"/>
        <v>0</v>
      </c>
      <c r="AS272" t="str">
        <f t="shared" si="467"/>
        <v>0</v>
      </c>
      <c r="AT272" t="str">
        <f t="shared" si="468"/>
        <v>0</v>
      </c>
      <c r="AU272" t="str">
        <f t="shared" si="469"/>
        <v>0</v>
      </c>
      <c r="AV272" t="str">
        <f t="shared" si="470"/>
        <v>0</v>
      </c>
      <c r="AW272" t="str">
        <f t="shared" si="471"/>
        <v>0</v>
      </c>
      <c r="AX272" t="str">
        <f t="shared" si="472"/>
        <v>0</v>
      </c>
      <c r="AY272" t="str">
        <f t="shared" si="473"/>
        <v>0</v>
      </c>
      <c r="AZ272" t="str">
        <f t="shared" si="474"/>
        <v>0</v>
      </c>
      <c r="BA272" t="str">
        <f t="shared" si="475"/>
        <v>0</v>
      </c>
      <c r="BB272" t="str">
        <f t="shared" si="476"/>
        <v>0</v>
      </c>
      <c r="BC272" t="str">
        <f t="shared" si="477"/>
        <v>0</v>
      </c>
      <c r="BD272" t="str">
        <f t="shared" si="478"/>
        <v>0</v>
      </c>
      <c r="BE272" t="str">
        <f t="shared" si="479"/>
        <v>0</v>
      </c>
      <c r="BF272" t="str">
        <f t="shared" si="480"/>
        <v>0</v>
      </c>
      <c r="BG272" t="str">
        <f t="shared" si="481"/>
        <v>0</v>
      </c>
      <c r="BH272" t="str">
        <f t="shared" si="482"/>
        <v>0</v>
      </c>
      <c r="BI272" t="str">
        <f t="shared" si="483"/>
        <v>0</v>
      </c>
      <c r="BJ272" t="str">
        <f t="shared" si="484"/>
        <v>0</v>
      </c>
      <c r="BK272" t="str">
        <f t="shared" si="485"/>
        <v>0</v>
      </c>
      <c r="BL272" t="str">
        <f t="shared" si="486"/>
        <v>0</v>
      </c>
      <c r="BM272" t="str">
        <f t="shared" si="487"/>
        <v>0</v>
      </c>
      <c r="BN272" t="str">
        <f t="shared" si="488"/>
        <v>0</v>
      </c>
      <c r="BO272" t="str">
        <f t="shared" si="489"/>
        <v>0</v>
      </c>
      <c r="BP272" t="str">
        <f t="shared" si="490"/>
        <v>0</v>
      </c>
      <c r="BQ272" t="str">
        <f t="shared" si="491"/>
        <v>0</v>
      </c>
      <c r="BR272" t="str">
        <f t="shared" si="492"/>
        <v>0</v>
      </c>
      <c r="BS272" t="str">
        <f t="shared" si="493"/>
        <v>0</v>
      </c>
      <c r="BT272" t="str">
        <f t="shared" si="494"/>
        <v>0</v>
      </c>
      <c r="BU272" t="str">
        <f t="shared" si="495"/>
        <v>0</v>
      </c>
      <c r="BV272" t="str">
        <f t="shared" si="496"/>
        <v>0</v>
      </c>
      <c r="BW272" t="str">
        <f t="shared" si="497"/>
        <v>0</v>
      </c>
      <c r="BX272" t="str">
        <f t="shared" si="424"/>
        <v>0</v>
      </c>
      <c r="BY272" t="str">
        <f t="shared" si="498"/>
        <v>0</v>
      </c>
      <c r="BZ272" t="str">
        <f t="shared" si="499"/>
        <v>0</v>
      </c>
      <c r="CA272" t="str">
        <f t="shared" si="500"/>
        <v>0</v>
      </c>
      <c r="CB272" t="str">
        <f t="shared" si="501"/>
        <v>0</v>
      </c>
      <c r="CC272" t="str">
        <f t="shared" si="502"/>
        <v>0</v>
      </c>
      <c r="CD272" t="str">
        <f t="shared" si="503"/>
        <v>0</v>
      </c>
      <c r="CE272" t="str">
        <f t="shared" si="504"/>
        <v>0</v>
      </c>
      <c r="CF272" t="str">
        <f t="shared" si="505"/>
        <v>0</v>
      </c>
      <c r="CG272" t="str">
        <f t="shared" si="506"/>
        <v>0</v>
      </c>
      <c r="CH272" t="str">
        <f t="shared" si="507"/>
        <v>0</v>
      </c>
      <c r="CI272" t="str">
        <f t="shared" si="508"/>
        <v>0</v>
      </c>
      <c r="CJ272" t="str">
        <f t="shared" si="509"/>
        <v>0</v>
      </c>
      <c r="CK272" t="str">
        <f t="shared" si="510"/>
        <v>0</v>
      </c>
      <c r="CL272" t="str">
        <f t="shared" si="511"/>
        <v>0</v>
      </c>
      <c r="CM272" t="str">
        <f t="shared" si="512"/>
        <v>0</v>
      </c>
      <c r="CN272" t="str">
        <f t="shared" si="513"/>
        <v>0</v>
      </c>
      <c r="CO272" t="str">
        <f t="shared" si="514"/>
        <v>0</v>
      </c>
      <c r="CP272" t="str">
        <f t="shared" si="515"/>
        <v>0</v>
      </c>
      <c r="CQ272" t="str">
        <f t="shared" si="516"/>
        <v>0</v>
      </c>
      <c r="CR272" t="str">
        <f t="shared" si="517"/>
        <v>0</v>
      </c>
      <c r="CS272" t="str">
        <f t="shared" si="518"/>
        <v>0</v>
      </c>
      <c r="CT272" t="str">
        <f t="shared" si="519"/>
        <v>0</v>
      </c>
      <c r="CU272" t="str">
        <f t="shared" si="520"/>
        <v>0</v>
      </c>
      <c r="CV272" t="str">
        <f t="shared" si="521"/>
        <v>0</v>
      </c>
      <c r="CW272" t="str">
        <f t="shared" si="522"/>
        <v>0</v>
      </c>
      <c r="CX272" t="str">
        <f t="shared" si="523"/>
        <v>0</v>
      </c>
      <c r="CY272" t="str">
        <f t="shared" si="524"/>
        <v>0</v>
      </c>
      <c r="CZ272" t="str">
        <f t="shared" si="525"/>
        <v>0</v>
      </c>
      <c r="DA272" t="str">
        <f t="shared" si="425"/>
        <v>0</v>
      </c>
      <c r="DB272" t="str">
        <f t="shared" si="526"/>
        <v>0</v>
      </c>
      <c r="DC272" t="str">
        <f t="shared" si="527"/>
        <v>0</v>
      </c>
      <c r="DD272" t="str">
        <f t="shared" si="528"/>
        <v>0</v>
      </c>
      <c r="DE272" t="str">
        <f t="shared" si="529"/>
        <v>0</v>
      </c>
      <c r="DF272" t="str">
        <f t="shared" si="530"/>
        <v>0</v>
      </c>
      <c r="DG272" t="str">
        <f t="shared" si="531"/>
        <v>0</v>
      </c>
      <c r="DH272" t="str">
        <f>IF(ISNUMBER(SEARCH("menghindari dorongan fisik,",B272)),"1","0")</f>
        <v>0</v>
      </c>
      <c r="DI272" t="str">
        <f t="shared" si="532"/>
        <v>0</v>
      </c>
      <c r="DJ272" t="str">
        <f t="shared" si="533"/>
        <v>0</v>
      </c>
      <c r="DK272" t="str">
        <f t="shared" si="534"/>
        <v>0</v>
      </c>
      <c r="DL272" t="str">
        <f t="shared" si="535"/>
        <v>0</v>
      </c>
      <c r="DM272" t="str">
        <f t="shared" si="536"/>
        <v>0</v>
      </c>
      <c r="DN272" t="str">
        <f t="shared" si="537"/>
        <v>0</v>
      </c>
      <c r="DO272" t="str">
        <f t="shared" si="538"/>
        <v>0</v>
      </c>
      <c r="DP272" t="str">
        <f t="shared" si="539"/>
        <v>0</v>
      </c>
      <c r="DQ272" t="str">
        <f t="shared" si="540"/>
        <v>0</v>
      </c>
      <c r="DR272" t="str">
        <f t="shared" si="541"/>
        <v>0</v>
      </c>
      <c r="DS272" t="str">
        <f t="shared" si="542"/>
        <v>0</v>
      </c>
      <c r="DT272" t="str">
        <f t="shared" si="543"/>
        <v>0</v>
      </c>
      <c r="DU272" t="str">
        <f t="shared" si="544"/>
        <v>0</v>
      </c>
      <c r="DV272" t="str">
        <f t="shared" si="545"/>
        <v>0</v>
      </c>
      <c r="DW272" t="str">
        <f t="shared" si="546"/>
        <v>0</v>
      </c>
      <c r="DX272" t="str">
        <f t="shared" si="547"/>
        <v>0</v>
      </c>
      <c r="DY272" t="str">
        <f t="shared" si="548"/>
        <v>0</v>
      </c>
      <c r="DZ272" t="str">
        <f t="shared" si="549"/>
        <v>0</v>
      </c>
      <c r="EA272" t="str">
        <f t="shared" si="550"/>
        <v>0</v>
      </c>
      <c r="EB272" t="str">
        <f t="shared" si="551"/>
        <v>0</v>
      </c>
      <c r="EC272" t="str">
        <f t="shared" si="552"/>
        <v>0</v>
      </c>
      <c r="ED272" t="str">
        <f t="shared" si="553"/>
        <v>0</v>
      </c>
      <c r="EE272" t="str">
        <f t="shared" si="554"/>
        <v>0</v>
      </c>
      <c r="EF272" t="str">
        <f t="shared" si="555"/>
        <v>0</v>
      </c>
      <c r="EG272" t="str">
        <f t="shared" si="556"/>
        <v>0</v>
      </c>
      <c r="EH272" t="str">
        <f t="shared" si="557"/>
        <v>0</v>
      </c>
      <c r="EI272" t="str">
        <f t="shared" si="558"/>
        <v>0</v>
      </c>
      <c r="EJ272" t="str">
        <f t="shared" si="559"/>
        <v>0</v>
      </c>
      <c r="EK272" t="str">
        <f t="shared" si="560"/>
        <v>0</v>
      </c>
      <c r="EL272" t="str">
        <f t="shared" si="561"/>
        <v>0</v>
      </c>
      <c r="EM272" t="str">
        <f t="shared" si="562"/>
        <v>0</v>
      </c>
      <c r="EN272" t="str">
        <f t="shared" si="563"/>
        <v>0</v>
      </c>
    </row>
    <row r="273" spans="1:144" ht="39.950000000000003" customHeight="1" x14ac:dyDescent="0.25">
      <c r="A273" t="s">
        <v>406</v>
      </c>
      <c r="C273" t="str">
        <f t="shared" si="564"/>
        <v>0</v>
      </c>
      <c r="D273" t="str">
        <f t="shared" si="426"/>
        <v>0</v>
      </c>
      <c r="E273" t="str">
        <f t="shared" si="427"/>
        <v>0</v>
      </c>
      <c r="F273" t="str">
        <f t="shared" si="428"/>
        <v>0</v>
      </c>
      <c r="G273" t="str">
        <f t="shared" si="429"/>
        <v>0</v>
      </c>
      <c r="H273" t="str">
        <f t="shared" si="430"/>
        <v>0</v>
      </c>
      <c r="I273" t="str">
        <f t="shared" si="431"/>
        <v>0</v>
      </c>
      <c r="J273" t="str">
        <f t="shared" si="432"/>
        <v>0</v>
      </c>
      <c r="K273" t="str">
        <f t="shared" si="433"/>
        <v>0</v>
      </c>
      <c r="L273" t="str">
        <f t="shared" si="434"/>
        <v>0</v>
      </c>
      <c r="M273" t="str">
        <f t="shared" si="435"/>
        <v>0</v>
      </c>
      <c r="N273" t="str">
        <f t="shared" si="436"/>
        <v>0</v>
      </c>
      <c r="O273" t="str">
        <f t="shared" si="437"/>
        <v>0</v>
      </c>
      <c r="P273" t="str">
        <f t="shared" si="438"/>
        <v>0</v>
      </c>
      <c r="Q273" t="str">
        <f t="shared" si="439"/>
        <v>0</v>
      </c>
      <c r="R273" t="str">
        <f t="shared" si="440"/>
        <v>0</v>
      </c>
      <c r="S273" t="str">
        <f t="shared" si="441"/>
        <v>0</v>
      </c>
      <c r="T273" t="str">
        <f t="shared" si="442"/>
        <v>0</v>
      </c>
      <c r="U273" t="str">
        <f t="shared" si="443"/>
        <v>0</v>
      </c>
      <c r="V273" t="str">
        <f t="shared" si="444"/>
        <v>0</v>
      </c>
      <c r="W273" t="str">
        <f t="shared" si="445"/>
        <v>0</v>
      </c>
      <c r="X273" t="str">
        <f t="shared" si="446"/>
        <v>0</v>
      </c>
      <c r="Y273" t="str">
        <f t="shared" si="447"/>
        <v>0</v>
      </c>
      <c r="Z273" t="str">
        <f t="shared" si="448"/>
        <v>0</v>
      </c>
      <c r="AA273" t="str">
        <f t="shared" si="449"/>
        <v>0</v>
      </c>
      <c r="AB273" t="str">
        <f t="shared" si="450"/>
        <v>0</v>
      </c>
      <c r="AC273" t="str">
        <f t="shared" si="451"/>
        <v>0</v>
      </c>
      <c r="AD273" t="str">
        <f t="shared" si="452"/>
        <v>0</v>
      </c>
      <c r="AE273" t="str">
        <f t="shared" si="453"/>
        <v>0</v>
      </c>
      <c r="AF273" t="str">
        <f t="shared" si="454"/>
        <v>0</v>
      </c>
      <c r="AG273" t="str">
        <f t="shared" si="455"/>
        <v>0</v>
      </c>
      <c r="AH273" t="str">
        <f t="shared" si="456"/>
        <v>0</v>
      </c>
      <c r="AI273" t="str">
        <f t="shared" si="457"/>
        <v>0</v>
      </c>
      <c r="AJ273" t="str">
        <f t="shared" si="458"/>
        <v>0</v>
      </c>
      <c r="AK273" t="str">
        <f t="shared" si="459"/>
        <v>0</v>
      </c>
      <c r="AL273" t="str">
        <f t="shared" si="460"/>
        <v>0</v>
      </c>
      <c r="AM273" t="str">
        <f t="shared" si="461"/>
        <v>0</v>
      </c>
      <c r="AN273" t="str">
        <f t="shared" si="462"/>
        <v>0</v>
      </c>
      <c r="AO273" t="str">
        <f t="shared" si="463"/>
        <v>0</v>
      </c>
      <c r="AP273" t="str">
        <f t="shared" si="464"/>
        <v>0</v>
      </c>
      <c r="AQ273" t="str">
        <f t="shared" si="465"/>
        <v>0</v>
      </c>
      <c r="AR273" t="str">
        <f t="shared" si="466"/>
        <v>0</v>
      </c>
      <c r="AS273" t="str">
        <f t="shared" si="467"/>
        <v>0</v>
      </c>
      <c r="AT273" t="str">
        <f t="shared" si="468"/>
        <v>0</v>
      </c>
      <c r="AU273" t="str">
        <f t="shared" si="469"/>
        <v>0</v>
      </c>
      <c r="AV273" t="str">
        <f t="shared" si="470"/>
        <v>0</v>
      </c>
      <c r="AW273" t="str">
        <f t="shared" si="471"/>
        <v>0</v>
      </c>
      <c r="AX273" t="str">
        <f t="shared" si="472"/>
        <v>0</v>
      </c>
      <c r="AY273" t="str">
        <f t="shared" si="473"/>
        <v>0</v>
      </c>
      <c r="AZ273" t="str">
        <f t="shared" si="474"/>
        <v>0</v>
      </c>
      <c r="BA273" t="str">
        <f t="shared" si="475"/>
        <v>0</v>
      </c>
      <c r="BB273" t="str">
        <f t="shared" si="476"/>
        <v>0</v>
      </c>
      <c r="BC273" t="str">
        <f t="shared" si="477"/>
        <v>0</v>
      </c>
      <c r="BD273" t="str">
        <f t="shared" si="478"/>
        <v>0</v>
      </c>
      <c r="BE273" t="str">
        <f t="shared" si="479"/>
        <v>0</v>
      </c>
      <c r="BF273" t="str">
        <f t="shared" si="480"/>
        <v>0</v>
      </c>
      <c r="BG273" t="str">
        <f t="shared" si="481"/>
        <v>0</v>
      </c>
      <c r="BH273" t="str">
        <f t="shared" si="482"/>
        <v>0</v>
      </c>
      <c r="BI273" t="str">
        <f t="shared" si="483"/>
        <v>0</v>
      </c>
      <c r="BJ273" t="str">
        <f t="shared" si="484"/>
        <v>0</v>
      </c>
      <c r="BK273" t="str">
        <f t="shared" si="485"/>
        <v>0</v>
      </c>
      <c r="BL273" t="str">
        <f t="shared" si="486"/>
        <v>0</v>
      </c>
      <c r="BM273" t="str">
        <f t="shared" si="487"/>
        <v>0</v>
      </c>
      <c r="BN273" t="str">
        <f t="shared" si="488"/>
        <v>0</v>
      </c>
      <c r="BO273" t="str">
        <f t="shared" si="489"/>
        <v>0</v>
      </c>
      <c r="BP273" t="str">
        <f t="shared" si="490"/>
        <v>0</v>
      </c>
      <c r="BQ273" t="str">
        <f t="shared" si="491"/>
        <v>0</v>
      </c>
      <c r="BR273" t="str">
        <f t="shared" si="492"/>
        <v>0</v>
      </c>
      <c r="BS273" t="str">
        <f t="shared" si="493"/>
        <v>0</v>
      </c>
      <c r="BT273" t="str">
        <f t="shared" si="494"/>
        <v>0</v>
      </c>
      <c r="BU273" t="str">
        <f t="shared" si="495"/>
        <v>0</v>
      </c>
      <c r="BV273" t="str">
        <f t="shared" si="496"/>
        <v>0</v>
      </c>
      <c r="BW273" t="str">
        <f t="shared" si="497"/>
        <v>0</v>
      </c>
      <c r="BX273" t="str">
        <f t="shared" si="424"/>
        <v>0</v>
      </c>
      <c r="BY273" t="str">
        <f t="shared" si="498"/>
        <v>0</v>
      </c>
      <c r="BZ273" t="str">
        <f t="shared" si="499"/>
        <v>0</v>
      </c>
      <c r="CA273" t="str">
        <f t="shared" si="500"/>
        <v>0</v>
      </c>
      <c r="CB273" t="str">
        <f t="shared" si="501"/>
        <v>0</v>
      </c>
      <c r="CC273" t="str">
        <f t="shared" si="502"/>
        <v>0</v>
      </c>
      <c r="CD273" t="str">
        <f t="shared" si="503"/>
        <v>0</v>
      </c>
      <c r="CE273" t="str">
        <f t="shared" si="504"/>
        <v>0</v>
      </c>
      <c r="CF273" t="str">
        <f t="shared" si="505"/>
        <v>0</v>
      </c>
      <c r="CG273" t="str">
        <f t="shared" si="506"/>
        <v>0</v>
      </c>
      <c r="CH273" t="str">
        <f t="shared" si="507"/>
        <v>0</v>
      </c>
      <c r="CI273" t="str">
        <f t="shared" si="508"/>
        <v>0</v>
      </c>
      <c r="CJ273" t="str">
        <f t="shared" si="509"/>
        <v>0</v>
      </c>
      <c r="CK273" t="str">
        <f t="shared" si="510"/>
        <v>0</v>
      </c>
      <c r="CL273" t="str">
        <f t="shared" si="511"/>
        <v>0</v>
      </c>
      <c r="CM273" t="str">
        <f t="shared" si="512"/>
        <v>0</v>
      </c>
      <c r="CN273" t="str">
        <f t="shared" si="513"/>
        <v>0</v>
      </c>
      <c r="CO273" t="str">
        <f t="shared" si="514"/>
        <v>0</v>
      </c>
      <c r="CP273" t="str">
        <f t="shared" si="515"/>
        <v>0</v>
      </c>
      <c r="CQ273" t="str">
        <f t="shared" si="516"/>
        <v>0</v>
      </c>
      <c r="CR273" t="str">
        <f t="shared" si="517"/>
        <v>0</v>
      </c>
      <c r="CS273" t="str">
        <f t="shared" si="518"/>
        <v>0</v>
      </c>
      <c r="CT273" t="str">
        <f t="shared" si="519"/>
        <v>0</v>
      </c>
      <c r="CU273" t="str">
        <f t="shared" si="520"/>
        <v>0</v>
      </c>
      <c r="CV273" t="str">
        <f t="shared" si="521"/>
        <v>0</v>
      </c>
      <c r="CW273" t="str">
        <f t="shared" si="522"/>
        <v>0</v>
      </c>
      <c r="CX273" t="str">
        <f t="shared" si="523"/>
        <v>0</v>
      </c>
      <c r="CY273" t="str">
        <f t="shared" si="524"/>
        <v>0</v>
      </c>
      <c r="CZ273" t="str">
        <f t="shared" si="525"/>
        <v>0</v>
      </c>
      <c r="DA273" t="str">
        <f t="shared" si="425"/>
        <v>0</v>
      </c>
      <c r="DB273" t="str">
        <f t="shared" si="526"/>
        <v>0</v>
      </c>
      <c r="DC273" t="str">
        <f t="shared" si="527"/>
        <v>0</v>
      </c>
      <c r="DD273" t="str">
        <f t="shared" si="528"/>
        <v>0</v>
      </c>
      <c r="DE273" t="str">
        <f t="shared" si="529"/>
        <v>0</v>
      </c>
      <c r="DF273" t="str">
        <f t="shared" si="530"/>
        <v>0</v>
      </c>
      <c r="DG273" t="str">
        <f t="shared" si="531"/>
        <v>0</v>
      </c>
      <c r="DH273" t="str">
        <f>IF(ISNUMBER(SEARCH("menghindari dorongan fisik,",B273)),"1","0")</f>
        <v>0</v>
      </c>
      <c r="DI273" t="str">
        <f t="shared" si="532"/>
        <v>0</v>
      </c>
      <c r="DJ273" t="str">
        <f t="shared" si="533"/>
        <v>0</v>
      </c>
      <c r="DK273" t="str">
        <f t="shared" si="534"/>
        <v>0</v>
      </c>
      <c r="DL273" t="str">
        <f t="shared" si="535"/>
        <v>0</v>
      </c>
      <c r="DM273" t="str">
        <f t="shared" si="536"/>
        <v>0</v>
      </c>
      <c r="DN273" t="str">
        <f t="shared" si="537"/>
        <v>0</v>
      </c>
      <c r="DO273" t="str">
        <f t="shared" si="538"/>
        <v>0</v>
      </c>
      <c r="DP273" t="str">
        <f t="shared" si="539"/>
        <v>0</v>
      </c>
      <c r="DQ273" t="str">
        <f t="shared" si="540"/>
        <v>0</v>
      </c>
      <c r="DR273" t="str">
        <f t="shared" si="541"/>
        <v>0</v>
      </c>
      <c r="DS273" t="str">
        <f t="shared" si="542"/>
        <v>0</v>
      </c>
      <c r="DT273" t="str">
        <f t="shared" si="543"/>
        <v>0</v>
      </c>
      <c r="DU273" t="str">
        <f t="shared" si="544"/>
        <v>0</v>
      </c>
      <c r="DV273" t="str">
        <f t="shared" si="545"/>
        <v>0</v>
      </c>
      <c r="DW273" t="str">
        <f t="shared" si="546"/>
        <v>0</v>
      </c>
      <c r="DX273" t="str">
        <f t="shared" si="547"/>
        <v>0</v>
      </c>
      <c r="DY273" t="str">
        <f t="shared" si="548"/>
        <v>0</v>
      </c>
      <c r="DZ273" t="str">
        <f t="shared" si="549"/>
        <v>0</v>
      </c>
      <c r="EA273" t="str">
        <f t="shared" si="550"/>
        <v>0</v>
      </c>
      <c r="EB273" t="str">
        <f t="shared" si="551"/>
        <v>0</v>
      </c>
      <c r="EC273" t="str">
        <f t="shared" si="552"/>
        <v>0</v>
      </c>
      <c r="ED273" t="str">
        <f t="shared" si="553"/>
        <v>0</v>
      </c>
      <c r="EE273" t="str">
        <f t="shared" si="554"/>
        <v>0</v>
      </c>
      <c r="EF273" t="str">
        <f t="shared" si="555"/>
        <v>0</v>
      </c>
      <c r="EG273" t="str">
        <f t="shared" si="556"/>
        <v>0</v>
      </c>
      <c r="EH273" t="str">
        <f t="shared" si="557"/>
        <v>0</v>
      </c>
      <c r="EI273" t="str">
        <f t="shared" si="558"/>
        <v>0</v>
      </c>
      <c r="EJ273" t="str">
        <f t="shared" si="559"/>
        <v>0</v>
      </c>
      <c r="EK273" t="str">
        <f t="shared" si="560"/>
        <v>0</v>
      </c>
      <c r="EL273" t="str">
        <f t="shared" si="561"/>
        <v>0</v>
      </c>
      <c r="EM273" t="str">
        <f t="shared" si="562"/>
        <v>0</v>
      </c>
      <c r="EN273" t="str">
        <f t="shared" si="563"/>
        <v>0</v>
      </c>
    </row>
    <row r="274" spans="1:144" ht="39.950000000000003" customHeight="1" x14ac:dyDescent="0.25">
      <c r="A274" t="s">
        <v>407</v>
      </c>
      <c r="C274" t="str">
        <f t="shared" si="564"/>
        <v>0</v>
      </c>
      <c r="D274" t="str">
        <f t="shared" si="426"/>
        <v>0</v>
      </c>
      <c r="E274" t="str">
        <f t="shared" si="427"/>
        <v>0</v>
      </c>
      <c r="F274" t="str">
        <f t="shared" si="428"/>
        <v>0</v>
      </c>
      <c r="G274" t="str">
        <f t="shared" si="429"/>
        <v>0</v>
      </c>
      <c r="H274" t="str">
        <f t="shared" si="430"/>
        <v>0</v>
      </c>
      <c r="I274" t="str">
        <f t="shared" si="431"/>
        <v>0</v>
      </c>
      <c r="J274" t="str">
        <f t="shared" si="432"/>
        <v>0</v>
      </c>
      <c r="K274" t="str">
        <f t="shared" si="433"/>
        <v>0</v>
      </c>
      <c r="L274" t="str">
        <f t="shared" si="434"/>
        <v>0</v>
      </c>
      <c r="M274" t="str">
        <f t="shared" si="435"/>
        <v>0</v>
      </c>
      <c r="N274" t="str">
        <f t="shared" si="436"/>
        <v>0</v>
      </c>
      <c r="O274" t="str">
        <f t="shared" si="437"/>
        <v>0</v>
      </c>
      <c r="P274" t="str">
        <f t="shared" si="438"/>
        <v>0</v>
      </c>
      <c r="Q274" t="str">
        <f t="shared" si="439"/>
        <v>0</v>
      </c>
      <c r="R274" t="str">
        <f t="shared" si="440"/>
        <v>0</v>
      </c>
      <c r="S274" t="str">
        <f t="shared" si="441"/>
        <v>0</v>
      </c>
      <c r="T274" t="str">
        <f t="shared" si="442"/>
        <v>0</v>
      </c>
      <c r="U274" t="str">
        <f t="shared" si="443"/>
        <v>0</v>
      </c>
      <c r="V274" t="str">
        <f t="shared" si="444"/>
        <v>0</v>
      </c>
      <c r="W274" t="str">
        <f t="shared" si="445"/>
        <v>0</v>
      </c>
      <c r="X274" t="str">
        <f t="shared" si="446"/>
        <v>0</v>
      </c>
      <c r="Y274" t="str">
        <f t="shared" si="447"/>
        <v>0</v>
      </c>
      <c r="Z274" t="str">
        <f t="shared" si="448"/>
        <v>0</v>
      </c>
      <c r="AA274" t="str">
        <f t="shared" si="449"/>
        <v>0</v>
      </c>
      <c r="AB274" t="str">
        <f t="shared" si="450"/>
        <v>0</v>
      </c>
      <c r="AC274" t="str">
        <f t="shared" si="451"/>
        <v>0</v>
      </c>
      <c r="AD274" t="str">
        <f t="shared" si="452"/>
        <v>0</v>
      </c>
      <c r="AE274" t="str">
        <f t="shared" si="453"/>
        <v>0</v>
      </c>
      <c r="AF274" t="str">
        <f t="shared" si="454"/>
        <v>0</v>
      </c>
      <c r="AG274" t="str">
        <f t="shared" si="455"/>
        <v>0</v>
      </c>
      <c r="AH274" t="str">
        <f t="shared" si="456"/>
        <v>0</v>
      </c>
      <c r="AI274" t="str">
        <f t="shared" si="457"/>
        <v>0</v>
      </c>
      <c r="AJ274" t="str">
        <f t="shared" si="458"/>
        <v>0</v>
      </c>
      <c r="AK274" t="str">
        <f t="shared" si="459"/>
        <v>0</v>
      </c>
      <c r="AL274" t="str">
        <f t="shared" si="460"/>
        <v>0</v>
      </c>
      <c r="AM274" t="str">
        <f t="shared" si="461"/>
        <v>0</v>
      </c>
      <c r="AN274" t="str">
        <f t="shared" si="462"/>
        <v>0</v>
      </c>
      <c r="AO274" t="str">
        <f t="shared" si="463"/>
        <v>0</v>
      </c>
      <c r="AP274" t="str">
        <f t="shared" si="464"/>
        <v>0</v>
      </c>
      <c r="AQ274" t="str">
        <f t="shared" si="465"/>
        <v>0</v>
      </c>
      <c r="AR274" t="str">
        <f t="shared" si="466"/>
        <v>0</v>
      </c>
      <c r="AS274" t="str">
        <f t="shared" si="467"/>
        <v>0</v>
      </c>
      <c r="AT274" t="str">
        <f t="shared" si="468"/>
        <v>0</v>
      </c>
      <c r="AU274" t="str">
        <f t="shared" si="469"/>
        <v>0</v>
      </c>
      <c r="AV274" t="str">
        <f t="shared" si="470"/>
        <v>0</v>
      </c>
      <c r="AW274" t="str">
        <f t="shared" si="471"/>
        <v>0</v>
      </c>
      <c r="AX274" t="str">
        <f t="shared" si="472"/>
        <v>0</v>
      </c>
      <c r="AY274" t="str">
        <f t="shared" si="473"/>
        <v>0</v>
      </c>
      <c r="AZ274" t="str">
        <f t="shared" si="474"/>
        <v>0</v>
      </c>
      <c r="BA274" t="str">
        <f t="shared" si="475"/>
        <v>0</v>
      </c>
      <c r="BB274" t="str">
        <f t="shared" si="476"/>
        <v>0</v>
      </c>
      <c r="BC274" t="str">
        <f t="shared" si="477"/>
        <v>0</v>
      </c>
      <c r="BD274" t="str">
        <f t="shared" si="478"/>
        <v>0</v>
      </c>
      <c r="BE274" t="str">
        <f t="shared" si="479"/>
        <v>0</v>
      </c>
      <c r="BF274" t="str">
        <f t="shared" si="480"/>
        <v>0</v>
      </c>
      <c r="BG274" t="str">
        <f t="shared" si="481"/>
        <v>0</v>
      </c>
      <c r="BH274" t="str">
        <f t="shared" si="482"/>
        <v>0</v>
      </c>
      <c r="BI274" t="str">
        <f t="shared" si="483"/>
        <v>0</v>
      </c>
      <c r="BJ274" t="str">
        <f t="shared" si="484"/>
        <v>0</v>
      </c>
      <c r="BK274" t="str">
        <f t="shared" si="485"/>
        <v>0</v>
      </c>
      <c r="BL274" t="str">
        <f t="shared" si="486"/>
        <v>0</v>
      </c>
      <c r="BM274" t="str">
        <f t="shared" si="487"/>
        <v>0</v>
      </c>
      <c r="BN274" t="str">
        <f t="shared" si="488"/>
        <v>0</v>
      </c>
      <c r="BO274" t="str">
        <f t="shared" si="489"/>
        <v>0</v>
      </c>
      <c r="BP274" t="str">
        <f t="shared" si="490"/>
        <v>0</v>
      </c>
      <c r="BQ274" t="str">
        <f t="shared" si="491"/>
        <v>0</v>
      </c>
      <c r="BR274" t="str">
        <f t="shared" si="492"/>
        <v>0</v>
      </c>
      <c r="BS274" t="str">
        <f t="shared" si="493"/>
        <v>0</v>
      </c>
      <c r="BT274" t="str">
        <f t="shared" si="494"/>
        <v>0</v>
      </c>
      <c r="BU274" t="str">
        <f t="shared" si="495"/>
        <v>0</v>
      </c>
      <c r="BV274" t="str">
        <f t="shared" si="496"/>
        <v>0</v>
      </c>
      <c r="BW274" t="str">
        <f t="shared" si="497"/>
        <v>0</v>
      </c>
      <c r="BX274" t="str">
        <f t="shared" si="424"/>
        <v>0</v>
      </c>
      <c r="BY274" t="str">
        <f t="shared" si="498"/>
        <v>0</v>
      </c>
      <c r="BZ274" t="str">
        <f t="shared" si="499"/>
        <v>0</v>
      </c>
      <c r="CA274" t="str">
        <f t="shared" si="500"/>
        <v>0</v>
      </c>
      <c r="CB274" t="str">
        <f t="shared" si="501"/>
        <v>0</v>
      </c>
      <c r="CC274" t="str">
        <f t="shared" si="502"/>
        <v>0</v>
      </c>
      <c r="CD274" t="str">
        <f t="shared" si="503"/>
        <v>0</v>
      </c>
      <c r="CE274" t="str">
        <f t="shared" si="504"/>
        <v>0</v>
      </c>
      <c r="CF274" t="str">
        <f t="shared" si="505"/>
        <v>0</v>
      </c>
      <c r="CG274" t="str">
        <f t="shared" si="506"/>
        <v>0</v>
      </c>
      <c r="CH274" t="str">
        <f t="shared" si="507"/>
        <v>0</v>
      </c>
      <c r="CI274" t="str">
        <f t="shared" si="508"/>
        <v>0</v>
      </c>
      <c r="CJ274" t="str">
        <f t="shared" si="509"/>
        <v>0</v>
      </c>
      <c r="CK274" t="str">
        <f t="shared" si="510"/>
        <v>0</v>
      </c>
      <c r="CL274" t="str">
        <f t="shared" si="511"/>
        <v>0</v>
      </c>
      <c r="CM274" t="str">
        <f t="shared" si="512"/>
        <v>0</v>
      </c>
      <c r="CN274" t="str">
        <f t="shared" si="513"/>
        <v>0</v>
      </c>
      <c r="CO274" t="str">
        <f t="shared" si="514"/>
        <v>0</v>
      </c>
      <c r="CP274" t="str">
        <f t="shared" si="515"/>
        <v>0</v>
      </c>
      <c r="CQ274" t="str">
        <f t="shared" si="516"/>
        <v>0</v>
      </c>
      <c r="CR274" t="str">
        <f t="shared" si="517"/>
        <v>0</v>
      </c>
      <c r="CS274" t="str">
        <f t="shared" si="518"/>
        <v>0</v>
      </c>
      <c r="CT274" t="str">
        <f t="shared" si="519"/>
        <v>0</v>
      </c>
      <c r="CU274" t="str">
        <f t="shared" si="520"/>
        <v>0</v>
      </c>
      <c r="CV274" t="str">
        <f t="shared" si="521"/>
        <v>0</v>
      </c>
      <c r="CW274" t="str">
        <f t="shared" si="522"/>
        <v>0</v>
      </c>
      <c r="CX274" t="str">
        <f t="shared" si="523"/>
        <v>0</v>
      </c>
      <c r="CY274" t="str">
        <f t="shared" si="524"/>
        <v>0</v>
      </c>
      <c r="CZ274" t="str">
        <f t="shared" si="525"/>
        <v>0</v>
      </c>
      <c r="DA274" t="str">
        <f t="shared" si="425"/>
        <v>0</v>
      </c>
      <c r="DB274" t="str">
        <f t="shared" si="526"/>
        <v>0</v>
      </c>
      <c r="DC274" t="str">
        <f t="shared" si="527"/>
        <v>0</v>
      </c>
      <c r="DD274" t="str">
        <f t="shared" si="528"/>
        <v>0</v>
      </c>
      <c r="DE274" t="str">
        <f t="shared" si="529"/>
        <v>0</v>
      </c>
      <c r="DF274" t="str">
        <f t="shared" si="530"/>
        <v>0</v>
      </c>
      <c r="DG274" t="str">
        <f t="shared" si="531"/>
        <v>0</v>
      </c>
      <c r="DH274" t="str">
        <f>IF(ISNUMBER(SEARCH("menghindari dorongan fisik,",B274)),"1","0")</f>
        <v>0</v>
      </c>
      <c r="DI274" t="str">
        <f t="shared" si="532"/>
        <v>0</v>
      </c>
      <c r="DJ274" t="str">
        <f t="shared" si="533"/>
        <v>0</v>
      </c>
      <c r="DK274" t="str">
        <f t="shared" si="534"/>
        <v>0</v>
      </c>
      <c r="DL274" t="str">
        <f t="shared" si="535"/>
        <v>0</v>
      </c>
      <c r="DM274" t="str">
        <f t="shared" si="536"/>
        <v>0</v>
      </c>
      <c r="DN274" t="str">
        <f t="shared" si="537"/>
        <v>0</v>
      </c>
      <c r="DO274" t="str">
        <f t="shared" si="538"/>
        <v>0</v>
      </c>
      <c r="DP274" t="str">
        <f t="shared" si="539"/>
        <v>0</v>
      </c>
      <c r="DQ274" t="str">
        <f t="shared" si="540"/>
        <v>0</v>
      </c>
      <c r="DR274" t="str">
        <f t="shared" si="541"/>
        <v>0</v>
      </c>
      <c r="DS274" t="str">
        <f t="shared" si="542"/>
        <v>0</v>
      </c>
      <c r="DT274" t="str">
        <f t="shared" si="543"/>
        <v>0</v>
      </c>
      <c r="DU274" t="str">
        <f t="shared" si="544"/>
        <v>0</v>
      </c>
      <c r="DV274" t="str">
        <f t="shared" si="545"/>
        <v>0</v>
      </c>
      <c r="DW274" t="str">
        <f t="shared" si="546"/>
        <v>0</v>
      </c>
      <c r="DX274" t="str">
        <f t="shared" si="547"/>
        <v>0</v>
      </c>
      <c r="DY274" t="str">
        <f t="shared" si="548"/>
        <v>0</v>
      </c>
      <c r="DZ274" t="str">
        <f t="shared" si="549"/>
        <v>0</v>
      </c>
      <c r="EA274" t="str">
        <f t="shared" si="550"/>
        <v>0</v>
      </c>
      <c r="EB274" t="str">
        <f t="shared" si="551"/>
        <v>0</v>
      </c>
      <c r="EC274" t="str">
        <f t="shared" si="552"/>
        <v>0</v>
      </c>
      <c r="ED274" t="str">
        <f t="shared" si="553"/>
        <v>0</v>
      </c>
      <c r="EE274" t="str">
        <f t="shared" si="554"/>
        <v>0</v>
      </c>
      <c r="EF274" t="str">
        <f t="shared" si="555"/>
        <v>0</v>
      </c>
      <c r="EG274" t="str">
        <f t="shared" si="556"/>
        <v>0</v>
      </c>
      <c r="EH274" t="str">
        <f t="shared" si="557"/>
        <v>0</v>
      </c>
      <c r="EI274" t="str">
        <f t="shared" si="558"/>
        <v>0</v>
      </c>
      <c r="EJ274" t="str">
        <f t="shared" si="559"/>
        <v>0</v>
      </c>
      <c r="EK274" t="str">
        <f t="shared" si="560"/>
        <v>0</v>
      </c>
      <c r="EL274" t="str">
        <f t="shared" si="561"/>
        <v>0</v>
      </c>
      <c r="EM274" t="str">
        <f t="shared" si="562"/>
        <v>0</v>
      </c>
      <c r="EN274" t="str">
        <f t="shared" si="563"/>
        <v>0</v>
      </c>
    </row>
    <row r="275" spans="1:144" ht="39.950000000000003" customHeight="1" x14ac:dyDescent="0.25">
      <c r="A275" t="s">
        <v>408</v>
      </c>
      <c r="C275" t="str">
        <f t="shared" si="564"/>
        <v>0</v>
      </c>
      <c r="D275" t="str">
        <f t="shared" si="426"/>
        <v>0</v>
      </c>
      <c r="E275" t="str">
        <f t="shared" si="427"/>
        <v>0</v>
      </c>
      <c r="F275" t="str">
        <f t="shared" si="428"/>
        <v>0</v>
      </c>
      <c r="G275" t="str">
        <f t="shared" si="429"/>
        <v>0</v>
      </c>
      <c r="H275" t="str">
        <f t="shared" si="430"/>
        <v>0</v>
      </c>
      <c r="I275" t="str">
        <f t="shared" si="431"/>
        <v>0</v>
      </c>
      <c r="J275" t="str">
        <f t="shared" si="432"/>
        <v>0</v>
      </c>
      <c r="K275" t="str">
        <f t="shared" si="433"/>
        <v>0</v>
      </c>
      <c r="L275" t="str">
        <f t="shared" si="434"/>
        <v>0</v>
      </c>
      <c r="M275" t="str">
        <f t="shared" si="435"/>
        <v>0</v>
      </c>
      <c r="N275" t="str">
        <f t="shared" si="436"/>
        <v>0</v>
      </c>
      <c r="O275" t="str">
        <f t="shared" si="437"/>
        <v>0</v>
      </c>
      <c r="P275" t="str">
        <f t="shared" si="438"/>
        <v>0</v>
      </c>
      <c r="Q275" t="str">
        <f t="shared" si="439"/>
        <v>0</v>
      </c>
      <c r="R275" t="str">
        <f t="shared" si="440"/>
        <v>0</v>
      </c>
      <c r="S275" t="str">
        <f t="shared" si="441"/>
        <v>0</v>
      </c>
      <c r="T275" t="str">
        <f t="shared" si="442"/>
        <v>0</v>
      </c>
      <c r="U275" t="str">
        <f t="shared" si="443"/>
        <v>0</v>
      </c>
      <c r="V275" t="str">
        <f t="shared" si="444"/>
        <v>0</v>
      </c>
      <c r="W275" t="str">
        <f t="shared" si="445"/>
        <v>0</v>
      </c>
      <c r="X275" t="str">
        <f t="shared" si="446"/>
        <v>0</v>
      </c>
      <c r="Y275" t="str">
        <f t="shared" si="447"/>
        <v>0</v>
      </c>
      <c r="Z275" t="str">
        <f t="shared" si="448"/>
        <v>0</v>
      </c>
      <c r="AA275" t="str">
        <f t="shared" si="449"/>
        <v>0</v>
      </c>
      <c r="AB275" t="str">
        <f t="shared" si="450"/>
        <v>0</v>
      </c>
      <c r="AC275" t="str">
        <f t="shared" si="451"/>
        <v>0</v>
      </c>
      <c r="AD275" t="str">
        <f t="shared" si="452"/>
        <v>0</v>
      </c>
      <c r="AE275" t="str">
        <f t="shared" si="453"/>
        <v>0</v>
      </c>
      <c r="AF275" t="str">
        <f t="shared" si="454"/>
        <v>0</v>
      </c>
      <c r="AG275" t="str">
        <f t="shared" si="455"/>
        <v>0</v>
      </c>
      <c r="AH275" t="str">
        <f t="shared" si="456"/>
        <v>0</v>
      </c>
      <c r="AI275" t="str">
        <f t="shared" si="457"/>
        <v>0</v>
      </c>
      <c r="AJ275" t="str">
        <f t="shared" si="458"/>
        <v>0</v>
      </c>
      <c r="AK275" t="str">
        <f t="shared" si="459"/>
        <v>0</v>
      </c>
      <c r="AL275" t="str">
        <f t="shared" si="460"/>
        <v>0</v>
      </c>
      <c r="AM275" t="str">
        <f t="shared" si="461"/>
        <v>0</v>
      </c>
      <c r="AN275" t="str">
        <f t="shared" si="462"/>
        <v>0</v>
      </c>
      <c r="AO275" t="str">
        <f t="shared" si="463"/>
        <v>0</v>
      </c>
      <c r="AP275" t="str">
        <f t="shared" si="464"/>
        <v>0</v>
      </c>
      <c r="AQ275" t="str">
        <f t="shared" si="465"/>
        <v>0</v>
      </c>
      <c r="AR275" t="str">
        <f t="shared" si="466"/>
        <v>0</v>
      </c>
      <c r="AS275" t="str">
        <f t="shared" si="467"/>
        <v>0</v>
      </c>
      <c r="AT275" t="str">
        <f t="shared" si="468"/>
        <v>0</v>
      </c>
      <c r="AU275" t="str">
        <f t="shared" si="469"/>
        <v>0</v>
      </c>
      <c r="AV275" t="str">
        <f t="shared" si="470"/>
        <v>0</v>
      </c>
      <c r="AW275" t="str">
        <f t="shared" si="471"/>
        <v>0</v>
      </c>
      <c r="AX275" t="str">
        <f t="shared" si="472"/>
        <v>0</v>
      </c>
      <c r="AY275" t="str">
        <f t="shared" si="473"/>
        <v>0</v>
      </c>
      <c r="AZ275" t="str">
        <f t="shared" si="474"/>
        <v>0</v>
      </c>
      <c r="BA275" t="str">
        <f t="shared" si="475"/>
        <v>0</v>
      </c>
      <c r="BB275" t="str">
        <f t="shared" si="476"/>
        <v>0</v>
      </c>
      <c r="BC275" t="str">
        <f t="shared" si="477"/>
        <v>0</v>
      </c>
      <c r="BD275" t="str">
        <f t="shared" si="478"/>
        <v>0</v>
      </c>
      <c r="BE275" t="str">
        <f t="shared" si="479"/>
        <v>0</v>
      </c>
      <c r="BF275" t="str">
        <f t="shared" si="480"/>
        <v>0</v>
      </c>
      <c r="BG275" t="str">
        <f t="shared" si="481"/>
        <v>0</v>
      </c>
      <c r="BH275" t="str">
        <f t="shared" si="482"/>
        <v>0</v>
      </c>
      <c r="BI275" t="str">
        <f t="shared" si="483"/>
        <v>0</v>
      </c>
      <c r="BJ275" t="str">
        <f t="shared" si="484"/>
        <v>0</v>
      </c>
      <c r="BK275" t="str">
        <f t="shared" si="485"/>
        <v>0</v>
      </c>
      <c r="BL275" t="str">
        <f t="shared" si="486"/>
        <v>0</v>
      </c>
      <c r="BM275" t="str">
        <f t="shared" si="487"/>
        <v>0</v>
      </c>
      <c r="BN275" t="str">
        <f t="shared" si="488"/>
        <v>0</v>
      </c>
      <c r="BO275" t="str">
        <f t="shared" si="489"/>
        <v>0</v>
      </c>
      <c r="BP275" t="str">
        <f t="shared" si="490"/>
        <v>0</v>
      </c>
      <c r="BQ275" t="str">
        <f t="shared" si="491"/>
        <v>0</v>
      </c>
      <c r="BR275" t="str">
        <f t="shared" si="492"/>
        <v>0</v>
      </c>
      <c r="BS275" t="str">
        <f t="shared" si="493"/>
        <v>0</v>
      </c>
      <c r="BT275" t="str">
        <f t="shared" si="494"/>
        <v>0</v>
      </c>
      <c r="BU275" t="str">
        <f t="shared" si="495"/>
        <v>0</v>
      </c>
      <c r="BV275" t="str">
        <f t="shared" si="496"/>
        <v>0</v>
      </c>
      <c r="BW275" t="str">
        <f t="shared" si="497"/>
        <v>0</v>
      </c>
      <c r="BX275" t="str">
        <f t="shared" si="424"/>
        <v>0</v>
      </c>
      <c r="BY275" t="str">
        <f t="shared" si="498"/>
        <v>0</v>
      </c>
      <c r="BZ275" t="str">
        <f t="shared" si="499"/>
        <v>0</v>
      </c>
      <c r="CA275" t="str">
        <f t="shared" si="500"/>
        <v>0</v>
      </c>
      <c r="CB275" t="str">
        <f t="shared" si="501"/>
        <v>0</v>
      </c>
      <c r="CC275" t="str">
        <f t="shared" si="502"/>
        <v>0</v>
      </c>
      <c r="CD275" t="str">
        <f t="shared" si="503"/>
        <v>0</v>
      </c>
      <c r="CE275" t="str">
        <f t="shared" si="504"/>
        <v>0</v>
      </c>
      <c r="CF275" t="str">
        <f t="shared" si="505"/>
        <v>0</v>
      </c>
      <c r="CG275" t="str">
        <f t="shared" si="506"/>
        <v>0</v>
      </c>
      <c r="CH275" t="str">
        <f t="shared" si="507"/>
        <v>0</v>
      </c>
      <c r="CI275" t="str">
        <f t="shared" si="508"/>
        <v>0</v>
      </c>
      <c r="CJ275" t="str">
        <f t="shared" si="509"/>
        <v>0</v>
      </c>
      <c r="CK275" t="str">
        <f t="shared" si="510"/>
        <v>0</v>
      </c>
      <c r="CL275" t="str">
        <f t="shared" si="511"/>
        <v>0</v>
      </c>
      <c r="CM275" t="str">
        <f t="shared" si="512"/>
        <v>0</v>
      </c>
      <c r="CN275" t="str">
        <f t="shared" si="513"/>
        <v>0</v>
      </c>
      <c r="CO275" t="str">
        <f t="shared" si="514"/>
        <v>0</v>
      </c>
      <c r="CP275" t="str">
        <f t="shared" si="515"/>
        <v>0</v>
      </c>
      <c r="CQ275" t="str">
        <f t="shared" si="516"/>
        <v>0</v>
      </c>
      <c r="CR275" t="str">
        <f t="shared" si="517"/>
        <v>0</v>
      </c>
      <c r="CS275" t="str">
        <f t="shared" si="518"/>
        <v>0</v>
      </c>
      <c r="CT275" t="str">
        <f t="shared" si="519"/>
        <v>0</v>
      </c>
      <c r="CU275" t="str">
        <f t="shared" si="520"/>
        <v>0</v>
      </c>
      <c r="CV275" t="str">
        <f t="shared" si="521"/>
        <v>0</v>
      </c>
      <c r="CW275" t="str">
        <f t="shared" si="522"/>
        <v>0</v>
      </c>
      <c r="CX275" t="str">
        <f t="shared" si="523"/>
        <v>0</v>
      </c>
      <c r="CY275" t="str">
        <f t="shared" si="524"/>
        <v>0</v>
      </c>
      <c r="CZ275" t="str">
        <f t="shared" si="525"/>
        <v>0</v>
      </c>
      <c r="DA275" t="str">
        <f t="shared" si="425"/>
        <v>0</v>
      </c>
      <c r="DB275" t="str">
        <f t="shared" si="526"/>
        <v>0</v>
      </c>
      <c r="DC275" t="str">
        <f t="shared" si="527"/>
        <v>0</v>
      </c>
      <c r="DD275" t="str">
        <f t="shared" si="528"/>
        <v>0</v>
      </c>
      <c r="DE275" t="str">
        <f t="shared" si="529"/>
        <v>0</v>
      </c>
      <c r="DF275" t="str">
        <f t="shared" si="530"/>
        <v>0</v>
      </c>
      <c r="DG275" t="str">
        <f t="shared" si="531"/>
        <v>0</v>
      </c>
      <c r="DH275" t="str">
        <f>IF(ISNUMBER(SEARCH("menghindari dorongan fisik,",B275)),"1","0")</f>
        <v>0</v>
      </c>
      <c r="DI275" t="str">
        <f t="shared" si="532"/>
        <v>0</v>
      </c>
      <c r="DJ275" t="str">
        <f t="shared" si="533"/>
        <v>0</v>
      </c>
      <c r="DK275" t="str">
        <f t="shared" si="534"/>
        <v>0</v>
      </c>
      <c r="DL275" t="str">
        <f t="shared" si="535"/>
        <v>0</v>
      </c>
      <c r="DM275" t="str">
        <f t="shared" si="536"/>
        <v>0</v>
      </c>
      <c r="DN275" t="str">
        <f t="shared" si="537"/>
        <v>0</v>
      </c>
      <c r="DO275" t="str">
        <f t="shared" si="538"/>
        <v>0</v>
      </c>
      <c r="DP275" t="str">
        <f t="shared" si="539"/>
        <v>0</v>
      </c>
      <c r="DQ275" t="str">
        <f t="shared" si="540"/>
        <v>0</v>
      </c>
      <c r="DR275" t="str">
        <f t="shared" si="541"/>
        <v>0</v>
      </c>
      <c r="DS275" t="str">
        <f t="shared" si="542"/>
        <v>0</v>
      </c>
      <c r="DT275" t="str">
        <f t="shared" si="543"/>
        <v>0</v>
      </c>
      <c r="DU275" t="str">
        <f t="shared" si="544"/>
        <v>0</v>
      </c>
      <c r="DV275" t="str">
        <f t="shared" si="545"/>
        <v>0</v>
      </c>
      <c r="DW275" t="str">
        <f t="shared" si="546"/>
        <v>0</v>
      </c>
      <c r="DX275" t="str">
        <f t="shared" si="547"/>
        <v>0</v>
      </c>
      <c r="DY275" t="str">
        <f t="shared" si="548"/>
        <v>0</v>
      </c>
      <c r="DZ275" t="str">
        <f t="shared" si="549"/>
        <v>0</v>
      </c>
      <c r="EA275" t="str">
        <f t="shared" si="550"/>
        <v>0</v>
      </c>
      <c r="EB275" t="str">
        <f t="shared" si="551"/>
        <v>0</v>
      </c>
      <c r="EC275" t="str">
        <f t="shared" si="552"/>
        <v>0</v>
      </c>
      <c r="ED275" t="str">
        <f t="shared" si="553"/>
        <v>0</v>
      </c>
      <c r="EE275" t="str">
        <f t="shared" si="554"/>
        <v>0</v>
      </c>
      <c r="EF275" t="str">
        <f t="shared" si="555"/>
        <v>0</v>
      </c>
      <c r="EG275" t="str">
        <f t="shared" si="556"/>
        <v>0</v>
      </c>
      <c r="EH275" t="str">
        <f t="shared" si="557"/>
        <v>0</v>
      </c>
      <c r="EI275" t="str">
        <f t="shared" si="558"/>
        <v>0</v>
      </c>
      <c r="EJ275" t="str">
        <f t="shared" si="559"/>
        <v>0</v>
      </c>
      <c r="EK275" t="str">
        <f t="shared" si="560"/>
        <v>0</v>
      </c>
      <c r="EL275" t="str">
        <f t="shared" si="561"/>
        <v>0</v>
      </c>
      <c r="EM275" t="str">
        <f t="shared" si="562"/>
        <v>0</v>
      </c>
      <c r="EN275" t="str">
        <f t="shared" si="563"/>
        <v>0</v>
      </c>
    </row>
    <row r="276" spans="1:144" ht="39.950000000000003" customHeight="1" x14ac:dyDescent="0.25">
      <c r="A276" t="s">
        <v>409</v>
      </c>
      <c r="C276" t="str">
        <f t="shared" si="564"/>
        <v>0</v>
      </c>
      <c r="D276" t="str">
        <f t="shared" si="426"/>
        <v>0</v>
      </c>
      <c r="E276" t="str">
        <f t="shared" si="427"/>
        <v>0</v>
      </c>
      <c r="F276" t="str">
        <f t="shared" si="428"/>
        <v>0</v>
      </c>
      <c r="G276" t="str">
        <f t="shared" si="429"/>
        <v>0</v>
      </c>
      <c r="H276" t="str">
        <f t="shared" si="430"/>
        <v>0</v>
      </c>
      <c r="I276" t="str">
        <f t="shared" si="431"/>
        <v>0</v>
      </c>
      <c r="J276" t="str">
        <f t="shared" si="432"/>
        <v>0</v>
      </c>
      <c r="K276" t="str">
        <f t="shared" si="433"/>
        <v>0</v>
      </c>
      <c r="L276" t="str">
        <f t="shared" si="434"/>
        <v>0</v>
      </c>
      <c r="M276" t="str">
        <f t="shared" si="435"/>
        <v>0</v>
      </c>
      <c r="N276" t="str">
        <f t="shared" si="436"/>
        <v>0</v>
      </c>
      <c r="O276" t="str">
        <f t="shared" si="437"/>
        <v>0</v>
      </c>
      <c r="P276" t="str">
        <f t="shared" si="438"/>
        <v>0</v>
      </c>
      <c r="Q276" t="str">
        <f t="shared" si="439"/>
        <v>0</v>
      </c>
      <c r="R276" t="str">
        <f t="shared" si="440"/>
        <v>0</v>
      </c>
      <c r="S276" t="str">
        <f t="shared" si="441"/>
        <v>0</v>
      </c>
      <c r="T276" t="str">
        <f t="shared" si="442"/>
        <v>0</v>
      </c>
      <c r="U276" t="str">
        <f t="shared" si="443"/>
        <v>0</v>
      </c>
      <c r="V276" t="str">
        <f t="shared" si="444"/>
        <v>0</v>
      </c>
      <c r="W276" t="str">
        <f t="shared" si="445"/>
        <v>0</v>
      </c>
      <c r="X276" t="str">
        <f t="shared" si="446"/>
        <v>0</v>
      </c>
      <c r="Y276" t="str">
        <f t="shared" si="447"/>
        <v>0</v>
      </c>
      <c r="Z276" t="str">
        <f t="shared" si="448"/>
        <v>0</v>
      </c>
      <c r="AA276" t="str">
        <f t="shared" si="449"/>
        <v>0</v>
      </c>
      <c r="AB276" t="str">
        <f t="shared" si="450"/>
        <v>0</v>
      </c>
      <c r="AC276" t="str">
        <f t="shared" si="451"/>
        <v>0</v>
      </c>
      <c r="AD276" t="str">
        <f t="shared" si="452"/>
        <v>0</v>
      </c>
      <c r="AE276" t="str">
        <f t="shared" si="453"/>
        <v>0</v>
      </c>
      <c r="AF276" t="str">
        <f t="shared" si="454"/>
        <v>0</v>
      </c>
      <c r="AG276" t="str">
        <f t="shared" si="455"/>
        <v>0</v>
      </c>
      <c r="AH276" t="str">
        <f t="shared" si="456"/>
        <v>0</v>
      </c>
      <c r="AI276" t="str">
        <f t="shared" si="457"/>
        <v>0</v>
      </c>
      <c r="AJ276" t="str">
        <f t="shared" si="458"/>
        <v>0</v>
      </c>
      <c r="AK276" t="str">
        <f t="shared" si="459"/>
        <v>0</v>
      </c>
      <c r="AL276" t="str">
        <f t="shared" si="460"/>
        <v>0</v>
      </c>
      <c r="AM276" t="str">
        <f t="shared" si="461"/>
        <v>0</v>
      </c>
      <c r="AN276" t="str">
        <f t="shared" si="462"/>
        <v>0</v>
      </c>
      <c r="AO276" t="str">
        <f t="shared" si="463"/>
        <v>0</v>
      </c>
      <c r="AP276" t="str">
        <f t="shared" si="464"/>
        <v>0</v>
      </c>
      <c r="AQ276" t="str">
        <f t="shared" si="465"/>
        <v>0</v>
      </c>
      <c r="AR276" t="str">
        <f t="shared" si="466"/>
        <v>0</v>
      </c>
      <c r="AS276" t="str">
        <f t="shared" si="467"/>
        <v>0</v>
      </c>
      <c r="AT276" t="str">
        <f t="shared" si="468"/>
        <v>0</v>
      </c>
      <c r="AU276" t="str">
        <f t="shared" si="469"/>
        <v>0</v>
      </c>
      <c r="AV276" t="str">
        <f t="shared" si="470"/>
        <v>0</v>
      </c>
      <c r="AW276" t="str">
        <f t="shared" si="471"/>
        <v>0</v>
      </c>
      <c r="AX276" t="str">
        <f t="shared" si="472"/>
        <v>0</v>
      </c>
      <c r="AY276" t="str">
        <f t="shared" si="473"/>
        <v>0</v>
      </c>
      <c r="AZ276" t="str">
        <f t="shared" si="474"/>
        <v>0</v>
      </c>
      <c r="BA276" t="str">
        <f t="shared" si="475"/>
        <v>0</v>
      </c>
      <c r="BB276" t="str">
        <f t="shared" si="476"/>
        <v>0</v>
      </c>
      <c r="BC276" t="str">
        <f t="shared" si="477"/>
        <v>0</v>
      </c>
      <c r="BD276" t="str">
        <f t="shared" si="478"/>
        <v>0</v>
      </c>
      <c r="BE276" t="str">
        <f t="shared" si="479"/>
        <v>0</v>
      </c>
      <c r="BF276" t="str">
        <f t="shared" si="480"/>
        <v>0</v>
      </c>
      <c r="BG276" t="str">
        <f t="shared" si="481"/>
        <v>0</v>
      </c>
      <c r="BH276" t="str">
        <f t="shared" si="482"/>
        <v>0</v>
      </c>
      <c r="BI276" t="str">
        <f t="shared" si="483"/>
        <v>0</v>
      </c>
      <c r="BJ276" t="str">
        <f t="shared" si="484"/>
        <v>0</v>
      </c>
      <c r="BK276" t="str">
        <f t="shared" si="485"/>
        <v>0</v>
      </c>
      <c r="BL276" t="str">
        <f t="shared" si="486"/>
        <v>0</v>
      </c>
      <c r="BM276" t="str">
        <f t="shared" si="487"/>
        <v>0</v>
      </c>
      <c r="BN276" t="str">
        <f t="shared" si="488"/>
        <v>0</v>
      </c>
      <c r="BO276" t="str">
        <f t="shared" si="489"/>
        <v>0</v>
      </c>
      <c r="BP276" t="str">
        <f t="shared" si="490"/>
        <v>0</v>
      </c>
      <c r="BQ276" t="str">
        <f t="shared" si="491"/>
        <v>0</v>
      </c>
      <c r="BR276" t="str">
        <f t="shared" si="492"/>
        <v>0</v>
      </c>
      <c r="BS276" t="str">
        <f t="shared" si="493"/>
        <v>0</v>
      </c>
      <c r="BT276" t="str">
        <f t="shared" si="494"/>
        <v>0</v>
      </c>
      <c r="BU276" t="str">
        <f t="shared" si="495"/>
        <v>0</v>
      </c>
      <c r="BV276" t="str">
        <f t="shared" si="496"/>
        <v>0</v>
      </c>
      <c r="BW276" t="str">
        <f t="shared" si="497"/>
        <v>0</v>
      </c>
      <c r="BX276" t="str">
        <f t="shared" ref="BX276:BX302" si="565">IF(ISNUMBER(SEARCH("Kurang mampu mengontrol dorongan",B276)),"1","0")</f>
        <v>0</v>
      </c>
      <c r="BY276" t="str">
        <f t="shared" si="498"/>
        <v>0</v>
      </c>
      <c r="BZ276" t="str">
        <f t="shared" si="499"/>
        <v>0</v>
      </c>
      <c r="CA276" t="str">
        <f t="shared" si="500"/>
        <v>0</v>
      </c>
      <c r="CB276" t="str">
        <f t="shared" si="501"/>
        <v>0</v>
      </c>
      <c r="CC276" t="str">
        <f t="shared" si="502"/>
        <v>0</v>
      </c>
      <c r="CD276" t="str">
        <f t="shared" si="503"/>
        <v>0</v>
      </c>
      <c r="CE276" t="str">
        <f t="shared" si="504"/>
        <v>0</v>
      </c>
      <c r="CF276" t="str">
        <f t="shared" si="505"/>
        <v>0</v>
      </c>
      <c r="CG276" t="str">
        <f t="shared" si="506"/>
        <v>0</v>
      </c>
      <c r="CH276" t="str">
        <f t="shared" si="507"/>
        <v>0</v>
      </c>
      <c r="CI276" t="str">
        <f t="shared" si="508"/>
        <v>0</v>
      </c>
      <c r="CJ276" t="str">
        <f t="shared" si="509"/>
        <v>0</v>
      </c>
      <c r="CK276" t="str">
        <f t="shared" si="510"/>
        <v>0</v>
      </c>
      <c r="CL276" t="str">
        <f t="shared" si="511"/>
        <v>0</v>
      </c>
      <c r="CM276" t="str">
        <f t="shared" si="512"/>
        <v>0</v>
      </c>
      <c r="CN276" t="str">
        <f t="shared" si="513"/>
        <v>0</v>
      </c>
      <c r="CO276" t="str">
        <f t="shared" si="514"/>
        <v>0</v>
      </c>
      <c r="CP276" t="str">
        <f t="shared" si="515"/>
        <v>0</v>
      </c>
      <c r="CQ276" t="str">
        <f t="shared" si="516"/>
        <v>0</v>
      </c>
      <c r="CR276" t="str">
        <f t="shared" si="517"/>
        <v>0</v>
      </c>
      <c r="CS276" t="str">
        <f t="shared" si="518"/>
        <v>0</v>
      </c>
      <c r="CT276" t="str">
        <f t="shared" si="519"/>
        <v>0</v>
      </c>
      <c r="CU276" t="str">
        <f t="shared" si="520"/>
        <v>0</v>
      </c>
      <c r="CV276" t="str">
        <f t="shared" si="521"/>
        <v>0</v>
      </c>
      <c r="CW276" t="str">
        <f t="shared" si="522"/>
        <v>0</v>
      </c>
      <c r="CX276" t="str">
        <f t="shared" si="523"/>
        <v>0</v>
      </c>
      <c r="CY276" t="str">
        <f t="shared" si="524"/>
        <v>0</v>
      </c>
      <c r="CZ276" t="str">
        <f t="shared" si="525"/>
        <v>0</v>
      </c>
      <c r="DA276" t="str">
        <f t="shared" ref="DA276:DA302" si="566">IF(ISNUMBER(SEARCH("Menolak atau ketidaksediaan berhubungan",B276)),"1","0")</f>
        <v>0</v>
      </c>
      <c r="DB276" t="str">
        <f t="shared" si="526"/>
        <v>0</v>
      </c>
      <c r="DC276" t="str">
        <f t="shared" si="527"/>
        <v>0</v>
      </c>
      <c r="DD276" t="str">
        <f t="shared" si="528"/>
        <v>0</v>
      </c>
      <c r="DE276" t="str">
        <f t="shared" si="529"/>
        <v>0</v>
      </c>
      <c r="DF276" t="str">
        <f t="shared" si="530"/>
        <v>0</v>
      </c>
      <c r="DG276" t="str">
        <f t="shared" si="531"/>
        <v>0</v>
      </c>
      <c r="DH276" t="str">
        <f>IF(ISNUMBER(SEARCH("menghindari dorongan fisik,",B276)),"1","0")</f>
        <v>0</v>
      </c>
      <c r="DI276" t="str">
        <f t="shared" si="532"/>
        <v>0</v>
      </c>
      <c r="DJ276" t="str">
        <f t="shared" si="533"/>
        <v>0</v>
      </c>
      <c r="DK276" t="str">
        <f t="shared" si="534"/>
        <v>0</v>
      </c>
      <c r="DL276" t="str">
        <f t="shared" si="535"/>
        <v>0</v>
      </c>
      <c r="DM276" t="str">
        <f t="shared" si="536"/>
        <v>0</v>
      </c>
      <c r="DN276" t="str">
        <f t="shared" si="537"/>
        <v>0</v>
      </c>
      <c r="DO276" t="str">
        <f t="shared" si="538"/>
        <v>0</v>
      </c>
      <c r="DP276" t="str">
        <f t="shared" si="539"/>
        <v>0</v>
      </c>
      <c r="DQ276" t="str">
        <f t="shared" si="540"/>
        <v>0</v>
      </c>
      <c r="DR276" t="str">
        <f t="shared" si="541"/>
        <v>0</v>
      </c>
      <c r="DS276" t="str">
        <f t="shared" si="542"/>
        <v>0</v>
      </c>
      <c r="DT276" t="str">
        <f t="shared" si="543"/>
        <v>0</v>
      </c>
      <c r="DU276" t="str">
        <f t="shared" si="544"/>
        <v>0</v>
      </c>
      <c r="DV276" t="str">
        <f t="shared" si="545"/>
        <v>0</v>
      </c>
      <c r="DW276" t="str">
        <f t="shared" si="546"/>
        <v>0</v>
      </c>
      <c r="DX276" t="str">
        <f t="shared" si="547"/>
        <v>0</v>
      </c>
      <c r="DY276" t="str">
        <f t="shared" si="548"/>
        <v>0</v>
      </c>
      <c r="DZ276" t="str">
        <f t="shared" si="549"/>
        <v>0</v>
      </c>
      <c r="EA276" t="str">
        <f t="shared" si="550"/>
        <v>0</v>
      </c>
      <c r="EB276" t="str">
        <f t="shared" si="551"/>
        <v>0</v>
      </c>
      <c r="EC276" t="str">
        <f t="shared" si="552"/>
        <v>0</v>
      </c>
      <c r="ED276" t="str">
        <f t="shared" si="553"/>
        <v>0</v>
      </c>
      <c r="EE276" t="str">
        <f t="shared" si="554"/>
        <v>0</v>
      </c>
      <c r="EF276" t="str">
        <f t="shared" si="555"/>
        <v>0</v>
      </c>
      <c r="EG276" t="str">
        <f t="shared" si="556"/>
        <v>0</v>
      </c>
      <c r="EH276" t="str">
        <f t="shared" si="557"/>
        <v>0</v>
      </c>
      <c r="EI276" t="str">
        <f t="shared" si="558"/>
        <v>0</v>
      </c>
      <c r="EJ276" t="str">
        <f t="shared" si="559"/>
        <v>0</v>
      </c>
      <c r="EK276" t="str">
        <f t="shared" si="560"/>
        <v>0</v>
      </c>
      <c r="EL276" t="str">
        <f t="shared" si="561"/>
        <v>0</v>
      </c>
      <c r="EM276" t="str">
        <f t="shared" si="562"/>
        <v>0</v>
      </c>
      <c r="EN276" t="str">
        <f t="shared" si="563"/>
        <v>0</v>
      </c>
    </row>
    <row r="277" spans="1:144" ht="39.950000000000003" customHeight="1" x14ac:dyDescent="0.25">
      <c r="A277" t="s">
        <v>410</v>
      </c>
      <c r="C277" t="str">
        <f t="shared" si="564"/>
        <v>0</v>
      </c>
      <c r="D277" t="str">
        <f t="shared" ref="D277:D302" si="567">IF(ISNUMBER(SEARCH("Depresif, tidak mengakui kenyataan, tertekan secraa neurotis, kurang dorongan berprestasi",B277)),"1","0")</f>
        <v>0</v>
      </c>
      <c r="E277" t="str">
        <f t="shared" ref="E277:E302" si="568">IF(ISNUMBER(SEARCH("perasaan sedih",B277)),"1","0")</f>
        <v>0</v>
      </c>
      <c r="F277" t="str">
        <f t="shared" ref="F277:F302" si="569">IF(ISNUMBER(SEARCH("bersemangat dan motivasi",B277)),"1","0")</f>
        <v>0</v>
      </c>
      <c r="G277" t="str">
        <f t="shared" ref="G277:G302" si="570">IF(ISNUMBER(SEARCH("pegangan",B277)),"1","0")</f>
        <v>0</v>
      </c>
      <c r="H277" t="str">
        <f t="shared" ref="H277:H302" si="571">IF(ISNUMBER(SEARCH("kemauan cukup tinggi",B277)),"1","0")</f>
        <v>0</v>
      </c>
      <c r="I277" t="str">
        <f t="shared" ref="I277:I302" si="572">IF(ISNUMBER(SEARCH("memiliki adaptasi yang cukup baik",B277)),"1","0")</f>
        <v>0</v>
      </c>
      <c r="J277" t="str">
        <f t="shared" ref="J277:J302" si="573">IF(ISNUMBER(SEARCH("perasaan insecure",B277)),"1","0")</f>
        <v>0</v>
      </c>
      <c r="K277" t="str">
        <f t="shared" ref="K277:K302" si="574">IF(ISNUMBER(SEARCH("kontrol emosionil",B277)),"1","0")</f>
        <v>0</v>
      </c>
      <c r="L277" t="str">
        <f t="shared" ref="L277:L302" si="575">IF(ISNUMBER(SEARCH("negativisme",B277)),"1","0")</f>
        <v>0</v>
      </c>
      <c r="M277" t="str">
        <f t="shared" ref="M277:M302" si="576">IF(ISNUMBER(SEARCH("Dikuasai emosi, menekankan masa yang lalu, tendensi impulsif, self oriented, depresif tapi banyak frustasi, introfert, bayak dikendalikan ketaksadaran",B277)),"1","0")</f>
        <v>0</v>
      </c>
      <c r="N277" t="str">
        <f t="shared" ref="N277:N302" si="577">IF(ISNUMBER(SEARCH("Dikuasai emosi, menekankan masa lalu, tendensi impulsif, self-oriented, intro-vert, banyak dikendalikan ketidaksa-daran, depresif",B277)),"1","0")</f>
        <v>0</v>
      </c>
      <c r="O277" t="str">
        <f t="shared" ref="O277:O302" si="578">IF(ISNUMBER(SEARCH("penyesuaian diri baik",B277)),"1","0")</f>
        <v>0</v>
      </c>
      <c r="P277" t="str">
        <f t="shared" ref="P277:P302" si="579">IF(ISNUMBER(SEARCH("menyatakan diri",B277)),"1","0")</f>
        <v>0</v>
      </c>
      <c r="Q277" t="str">
        <f t="shared" ref="Q277:Q302" si="580">IF(ISNUMBER(SEARCH("penuntut",B277)),"1","0")</f>
        <v>0</v>
      </c>
      <c r="R277" t="str">
        <f t="shared" ref="R277:R302" si="581">IF(ISNUMBER(SEARCH("lingkungan",B277)),"1","0")</f>
        <v>0</v>
      </c>
      <c r="S277" t="str">
        <f t="shared" ref="S277:S302" si="582">IF(ISNUMBER(SEARCH("Tendensi hambatan dalam hubungan sosial, neourotis",B277)),"1","0")</f>
        <v>0</v>
      </c>
      <c r="T277" t="str">
        <f t="shared" ref="T277:T302" si="583">IF(ISNUMBER(SEARCH("Ada kemungkinan gangguan organis (misalnya, orang sering sakit, kerusakan otak",B277)),"1","0")</f>
        <v>0</v>
      </c>
      <c r="U277" t="str">
        <f t="shared" ref="U277:U302" si="584">IF(ISNUMBER(SEARCH("aspirasi lebih besar",B277)),"1","0")</f>
        <v>0</v>
      </c>
      <c r="V277" t="str">
        <f t="shared" ref="V277:V302" si="585">IF(ISNUMBER(SEARCH("Merasa kurang jantan",B277)),"1","0")</f>
        <v>0</v>
      </c>
      <c r="W277" t="str">
        <f t="shared" ref="W277:W302" si="586">IF(ISNUMBER(SEARCH("infantil dan kemunduran dorongan seks, sensuaitas kebutuhan seksualitas",B277)),"1","0")</f>
        <v>0</v>
      </c>
      <c r="X277" t="str">
        <f t="shared" ref="X277:X302" si="587">IF(ISNUMBER(SEARCH("Lambang kejantanan,  mungkin anxiety akan kebutuhan sensual",B277)),"1","0")</f>
        <v>0</v>
      </c>
      <c r="Y277" t="str">
        <f t="shared" ref="Y277:Y302" si="588">IF(ISNUMBER(SEARCH("Nascistis, mungkin tendensi homoseks",B277)),"1","0")</f>
        <v>0</v>
      </c>
      <c r="Z277" t="str">
        <f t="shared" ref="Z277:Z302" si="589">IF(ISNUMBER(SEARCH("Immorality sexuil",B277)),"1","0")</f>
        <v>0</v>
      </c>
      <c r="AA277" t="str">
        <f t="shared" ref="AA277:AA302" si="590">IF(ISNUMBER(SEARCH("Suka menyerang",B277)),"1","0")</f>
        <v>0</v>
      </c>
      <c r="AB277" t="str">
        <f t="shared" ref="AB277:AB302" si="591">IF(ISNUMBER(SEARCH("Regresi",B277)),"1","0")</f>
        <v>0</v>
      </c>
      <c r="AC277" t="str">
        <f t="shared" ref="AC277:AC302" si="592">IF(ISNUMBER(SEARCH("Tekanan/ tuntutan kejantanan",B277)),"1","0")</f>
        <v>0</v>
      </c>
      <c r="AD277" t="str">
        <f t="shared" ref="AD277:AD302" si="593">IF(ISNUMBER(SEARCH("Kurang jantan",B277)),"1","0")</f>
        <v>0</v>
      </c>
      <c r="AE277" t="str">
        <f t="shared" ref="AE277:AE302" si="594">IF(ISNUMBER(SEARCH("Sifat kekacauan",B277)),"1","0")</f>
        <v>0</v>
      </c>
      <c r="AF277" t="str">
        <f t="shared" ref="AF277:AF302" si="595">IF(ISNUMBER(SEARCH("Tendensi castrasi",B277)),"1","0")</f>
        <v>0</v>
      </c>
      <c r="AG277" t="str">
        <f t="shared" ref="AG277:AG302" si="596">IF(ISNUMBER(SEARCH("Erotis protes",B277)),"1","0")</f>
        <v>0</v>
      </c>
      <c r="AH277" t="str">
        <f t="shared" ref="AH277:AH302" si="597">IF(ISNUMBER(SEARCH("Keraguan pada kejantanan",B277)),"1","0")</f>
        <v>0</v>
      </c>
      <c r="AI277" t="str">
        <f t="shared" ref="AI277:AI302" si="598">IF(ISNUMBER(SEARCH("Skizoid",B277)),"1","0")</f>
        <v>0</v>
      </c>
      <c r="AJ277" t="str">
        <f t="shared" ref="AJ277:AJ302" si="599">IF(ISNUMBER(SEARCH("Ingin menunujukkan kejantanan",B277)),"1","0")</f>
        <v>0</v>
      </c>
      <c r="AK277" t="str">
        <f t="shared" ref="AK277:AK302" si="600">IF(ISNUMBER(SEARCH("Perhatian berlebihan",B277)),"1","0")</f>
        <v>0</v>
      </c>
      <c r="AL277" t="str">
        <f t="shared" ref="AL277:AL302" si="601">IF(ISNUMBER(SEARCH("Mengingkari",B277)),"1","0")</f>
        <v>0</v>
      </c>
      <c r="AM277" t="str">
        <f t="shared" ref="AM277:AM302" si="602">IF(ISNUMBER(SEARCH("Wajar",B277)),"1","0")</f>
        <v>0</v>
      </c>
      <c r="AN277" t="str">
        <f t="shared" ref="AN277:AN302" si="603">IF(ISNUMBER(SEARCH("Sebagai hiasan",B277)),"1","0")</f>
        <v>0</v>
      </c>
      <c r="AO277" t="str">
        <f t="shared" ref="AO277:AO302" si="604">IF(ISNUMBER(SEARCH("Paranoia dan menampakkan",B277)),"1","0")</f>
        <v>0</v>
      </c>
      <c r="AP277" t="str">
        <f t="shared" ref="AP277:AP302" si="605">IF(ISNUMBER(SEARCH("Egosentris histeris",B277)),"1","0")</f>
        <v>0</v>
      </c>
      <c r="AQ277" t="str">
        <f t="shared" ref="AQ277:AQ302" si="606">IF(ISNUMBER(SEARCH("Pertautan ide-ide",B277)),"1","0")</f>
        <v>0</v>
      </c>
      <c r="AR277" t="str">
        <f t="shared" ref="AR277:AR302" si="607">IF(ISNUMBER(SEARCH("Paranoid",B277)),"1","0")</f>
        <v>0</v>
      </c>
      <c r="AS277" t="str">
        <f t="shared" ref="AS277:AS302" si="608">IF(ISNUMBER(SEARCH("Ingin mencampakkan dunia luar",B277)),"1","0")</f>
        <v>0</v>
      </c>
      <c r="AT277" t="str">
        <f t="shared" ref="AT277:AT302" si="609">IF(ISNUMBER(SEARCH("Emotional immaturity",B277)),"1","0")</f>
        <v>0</v>
      </c>
      <c r="AU277" t="str">
        <f t="shared" ref="AU277:AU302" si="610">IF(ISNUMBER(SEARCH("Tanda keengganann",B277)),"1","0")</f>
        <v>0</v>
      </c>
      <c r="AV277" t="str">
        <f t="shared" ref="AV277:AV302" si="611">IF(ISNUMBER(SEARCH("Bermusuhan dan mengancam",B277)),"1","0")</f>
        <v>0</v>
      </c>
      <c r="AW277" t="str">
        <f t="shared" ref="AW277:AW302" si="612">IF(ISNUMBER(SEARCH("unsur agresif",B277)),"1","0")</f>
        <v>0</v>
      </c>
      <c r="AX277" t="str">
        <f t="shared" ref="AX277:AX302" si="613">IF(ISNUMBER(SEARCH("kontak sosila sangat kurang",B277)),"1","0")</f>
        <v>0</v>
      </c>
      <c r="AY277" t="str">
        <f t="shared" ref="AY277:AY302" si="614">IF(ISNUMBER(SEARCH("Kekanak-kanakan",B277)),"1","0")</f>
        <v>0</v>
      </c>
      <c r="AZ277" t="str">
        <f t="shared" ref="AZ277:AZ302" si="615">IF(ISNUMBER(SEARCH("terhadap konflik yang dialami",B277)),"1","0")</f>
        <v>0</v>
      </c>
      <c r="BA277" t="str">
        <f t="shared" ref="BA277:BA302" si="616">IF(ISNUMBER(SEARCH("Kepicikan pandangan",B277)),"1","0")</f>
        <v>0</v>
      </c>
      <c r="BB277" t="str">
        <f t="shared" ref="BB277:BB302" si="617">IF(ISNUMBER(SEARCH("Rangsangan",B277)),"1","0")</f>
        <v>0</v>
      </c>
      <c r="BC277" t="str">
        <f t="shared" ref="BC277:BC302" si="618">IF(ISNUMBER(SEARCH("Pikiran kacau",B277)),"1","0")</f>
        <v>0</v>
      </c>
      <c r="BD277" t="str">
        <f t="shared" ref="BD277:BD302" si="619">IF(ISNUMBER(SEARCH("Rasa ingin tau hal dosa",B277)),"1","0")</f>
        <v>0</v>
      </c>
      <c r="BE277" t="str">
        <f t="shared" ref="BE277:BE302" si="620">IF(ISNUMBER(SEARCH("Menerima dan membutuhkan",B277)),"1","0")</f>
        <v>0</v>
      </c>
      <c r="BF277" t="str">
        <f t="shared" ref="BF277:BF302" si="621">IF(ISNUMBER(SEARCH("Psikosomatik",B277)),"1","0")</f>
        <v>0</v>
      </c>
      <c r="BG277" t="str">
        <f t="shared" ref="BG277:BG302" si="622">IF(ISNUMBER(SEARCH("Biasa pada anak",B277)),"1","0")</f>
        <v>0</v>
      </c>
      <c r="BH277" t="str">
        <f t="shared" ref="BH277:BH302" si="623">IF(ISNUMBER(SEARCH("terus dapat dikatakan sadisme",B277)),"1","0")</f>
        <v>0</v>
      </c>
      <c r="BI277" t="str">
        <f t="shared" ref="BI277:BI302" si="624">IF(ISNUMBER(SEARCH("tendensi menyerang secara",B277)),"1","0")</f>
        <v>0</v>
      </c>
      <c r="BJ277" t="str">
        <f t="shared" ref="BJ277:BJ302" si="625">IF(ISNUMBER(SEARCH("Tendensi orang depresif",B277)),"1","0")</f>
        <v>0</v>
      </c>
      <c r="BK277" t="str">
        <f t="shared" ref="BK277:BK302" si="626">IF(ISNUMBER(SEARCH("Menentang oral dependency, independent",B277)),"1","0")</f>
        <v>0</v>
      </c>
      <c r="BL277" t="str">
        <f t="shared" ref="BL277:BL302" si="627">IF(ISNUMBER(SEARCH("Penolakan terhadap kebutuhan",B277)),"1","0")</f>
        <v>0</v>
      </c>
      <c r="BM277" t="str">
        <f t="shared" ref="BM277:BM302" si="628">IF(ISNUMBER(SEARCH("Jika berlebihan mungkin halusinasi",B277)),"1","0")</f>
        <v>0</v>
      </c>
      <c r="BN277" t="str">
        <f t="shared" ref="BN277:BN302" si="629">IF(ISNUMBER(SEARCH("Tendensi oposisi",B277)),"1","0")</f>
        <v>0</v>
      </c>
      <c r="BO277" t="str">
        <f t="shared" ref="BO277:BO302" si="630">IF(ISNUMBER(SEARCH("Peka terhadap kritik",B277)),"1","0")</f>
        <v>0</v>
      </c>
      <c r="BP277" t="str">
        <f t="shared" ref="BP277:BP302" si="631">IF(ISNUMBER(SEARCH("Kesadaran pribadi",B277)),"1","0")</f>
        <v>0</v>
      </c>
      <c r="BQ277" t="str">
        <f t="shared" ref="BQ277:BQ302" si="632">IF(ISNUMBER(SEARCH("Konflik dengan hubungan",B277)),"1","0")</f>
        <v>0</v>
      </c>
      <c r="BR277" t="str">
        <f t="shared" ref="BR277:BR302" si="633">IF(ISNUMBER(SEARCH("lebih umum pada orang lanjut usia",B277)),"1","0")</f>
        <v>0</v>
      </c>
      <c r="BS277" t="str">
        <f t="shared" ref="BS277:BS302" si="634">IF(ISNUMBER(SEARCH("tak bisa mengambil keputusan",B277)),"1","0")</f>
        <v>0</v>
      </c>
      <c r="BT277" t="str">
        <f t="shared" ref="BT277:BT302" si="635">IF(ISNUMBER(SEARCH("dari perasaan tak mampu",B277)),"1","0")</f>
        <v>0</v>
      </c>
      <c r="BU277" t="str">
        <f t="shared" ref="BU277:BU302" si="636">IF(ISNUMBER(SEARCH("Adanya dorongan agresif",B277)),"1","0")</f>
        <v>0</v>
      </c>
      <c r="BV277" t="str">
        <f t="shared" ref="BV277:BV302" si="637">IF(ISNUMBER(SEARCH("Ketergantungan pada jenis lain",B277)),"1","0")</f>
        <v>0</v>
      </c>
      <c r="BW277" t="str">
        <f t="shared" ref="BW277:BW302" si="638">IF(ISNUMBER(SEARCH("Menunjukkan sifat kejantanan",B277)),"1","0")</f>
        <v>0</v>
      </c>
      <c r="BX277" t="str">
        <f t="shared" si="565"/>
        <v>0</v>
      </c>
      <c r="BY277" t="str">
        <f t="shared" ref="BY277:BY302" si="639">IF(ISNUMBER(SEARCH("mungkin rigid",B277)),"1","0")</f>
        <v>0</v>
      </c>
      <c r="BZ277" t="str">
        <f t="shared" ref="BZ277:BZ302" si="640">IF(ISNUMBER(SEARCH("Sering membiarkan dorongan-dorongan",B277)),"1","0")</f>
        <v>0</v>
      </c>
      <c r="CA277" t="str">
        <f t="shared" ref="CA277:CA302" si="641">IF(ISNUMBER(SEARCH("Melakukan Kontrol intelektual",B277)),"1","0")</f>
        <v>0</v>
      </c>
      <c r="CB277" t="str">
        <f t="shared" ref="CB277:CB302" si="642">IF(ISNUMBER(SEARCH("Dorongan kekuatan fisik, merasa mampu",B277)),"1","0")</f>
        <v>0</v>
      </c>
      <c r="CC277" t="str">
        <f t="shared" ref="CC277:CC302" si="643">IF(ISNUMBER(SEARCH("Perasaan inferior, kurang mampu",B277)),"1","0")</f>
        <v>0</v>
      </c>
      <c r="CD277" t="str">
        <f t="shared" ref="CD277:CD302" si="644">IF(ISNUMBER(SEARCH("Kaku dan bermusuhan, defensif terhadap permusuhan",B277)),"1","0")</f>
        <v>0</v>
      </c>
      <c r="CE277" t="str">
        <f t="shared" ref="CE277:CE302" si="645">IF(ISNUMBER(SEARCH("konflik peran seksualnya",B277)),"1","0")</f>
        <v>0</v>
      </c>
      <c r="CF277" t="str">
        <f t="shared" ref="CF277:CF302" si="646">IF(ISNUMBER(SEARCH("Kurang yakin pada kemampuan",B277)),"1","0")</f>
        <v>0</v>
      </c>
      <c r="CG277" t="str">
        <f t="shared" ref="CG277:CG302" si="647">IF(ISNUMBER(SEARCH("seimbang dan merasa mampu",B277)),"1","0")</f>
        <v>0</v>
      </c>
      <c r="CH277" t="str">
        <f t="shared" ref="CH277:CH302" si="648">IF(ISNUMBER(SEARCH("scizoprenic",B277)),"1","0")</f>
        <v>0</v>
      </c>
      <c r="CI277" t="str">
        <f t="shared" ref="CI277:CI302" si="649">IF(ISNUMBER(SEARCH("Gangguan otak yang berhubungan dengan motorik",B277)),"1","0")</f>
        <v>0</v>
      </c>
      <c r="CJ277" t="str">
        <f t="shared" ref="CJ277:CJ302" si="650">IF(ISNUMBER(SEARCH("Konflik dalam kontan dengan",B277)),"1","0")</f>
        <v>0</v>
      </c>
      <c r="CK277" t="str">
        <f t="shared" ref="CK277:CK302" si="651">IF(ISNUMBER(SEARCH("bermusuhan dan seksualitas",B277)),"1","0")</f>
        <v>0</v>
      </c>
      <c r="CL277" t="str">
        <f t="shared" ref="CL277:CL302" si="652">IF(ISNUMBER(SEARCH("Menolak dunia luar karena rasa curiga",B277)),"1","0")</f>
        <v>0</v>
      </c>
      <c r="CM277" t="str">
        <f t="shared" ref="CM277:CM302" si="653">IF(ISNUMBER(SEARCH("Ambisi, kemauan lemah, merasa lemah, loyo",B277)),"1","0")</f>
        <v>0</v>
      </c>
      <c r="CN277" t="str">
        <f t="shared" ref="CN277:CN302" si="654">IF(ISNUMBER(SEARCH("Merasa lemah dan sia",B277)),"1","0")</f>
        <v>0</v>
      </c>
      <c r="CO277" t="str">
        <f t="shared" ref="CO277:CO302" si="655">IF(ISNUMBER(SEARCH("Lemah, ada hambatan kontak sosial",B277)),"1","0")</f>
        <v>0</v>
      </c>
      <c r="CP277" t="str">
        <f t="shared" ref="CP277:CP302" si="656">IF(ISNUMBER(SEARCH("Guilty feeling,",B277)),"1","0")</f>
        <v>0</v>
      </c>
      <c r="CQ277" t="str">
        <f t="shared" ref="CQ277:CQ302" si="657">IF(ISNUMBER(SEARCH("Perasaan menghukum",B277)),"1","0")</f>
        <v>0</v>
      </c>
      <c r="CR277" t="str">
        <f t="shared" ref="CR277:CR302" si="658">IF(ISNUMBER(SEARCH("Mengutamakan kekuatan",B277)),"1","0")</f>
        <v>0</v>
      </c>
      <c r="CS277" t="str">
        <f t="shared" ref="CS277:CS302" si="659">IF(ISNUMBER(SEARCH("mengharapkan perhatian dan kasih",B277)),"1","0")</f>
        <v>0</v>
      </c>
      <c r="CT277" t="str">
        <f t="shared" ref="CT277:CT302" si="660">IF(ISNUMBER(SEARCH("Ambisi dan mencari kompensasi",B277)),"1","0")</f>
        <v>0</v>
      </c>
      <c r="CU277" t="str">
        <f t="shared" ref="CU277:CU302" si="661">IF(ISNUMBER(SEARCH("Melaksanakan interaksi sosial",B277)),"1","0")</f>
        <v>0</v>
      </c>
      <c r="CV277" t="str">
        <f t="shared" ref="CV277:CV302" si="662">IF(ISNUMBER(SEARCH("Siap berhubungan dengan",B277)),"1","0")</f>
        <v>0</v>
      </c>
      <c r="CW277" t="str">
        <f t="shared" ref="CW277:CW302" si="663">IF(ISNUMBER(SEARCH("Butuh dorongan emosionil",B277)),"1","0")</f>
        <v>0</v>
      </c>
      <c r="CX277" t="str">
        <f t="shared" ref="CX277:CX302" si="664">IF(ISNUMBER(SEARCH("ingin memperbaiki hubungan sosial karena merasa tak pasti",B277)),"1","0")</f>
        <v>0</v>
      </c>
      <c r="CY277" t="str">
        <f t="shared" ref="CY277:CY302" si="665">IF(ISNUMBER(SEARCH("Perasaan tidak pasti dalam kontak",B277)),"1","0")</f>
        <v>0</v>
      </c>
      <c r="CZ277" t="str">
        <f t="shared" ref="CZ277:CZ302" si="666">IF(ISNUMBER(SEARCH("Kesulitan dan",B277)),"1","0")</f>
        <v>0</v>
      </c>
      <c r="DA277" t="str">
        <f t="shared" si="566"/>
        <v>0</v>
      </c>
      <c r="DB277" t="str">
        <f t="shared" ref="DB277:DB302" si="667">IF(ISNUMBER(SEARCH("Rasa bersalah, masturbasi,",B277)),"1","0")</f>
        <v>0</v>
      </c>
      <c r="DC277" t="str">
        <f t="shared" ref="DC277:DC302" si="668">IF(ISNUMBER(SEARCH("Perhatian pada seksual,",B277)),"1","0")</f>
        <v>0</v>
      </c>
      <c r="DD277" t="str">
        <f t="shared" ref="DD277:DD302" si="669">IF(ISNUMBER(SEARCH("Cenderung ke arah paranoid",B277)),"1","0")</f>
        <v>0</v>
      </c>
      <c r="DE277" t="str">
        <f t="shared" ref="DE277:DE302" si="670">IF(ISNUMBER(SEARCH("Agresi terhadap/",B277)),"1","0")</f>
        <v>0</v>
      </c>
      <c r="DF277" t="str">
        <f t="shared" ref="DF277:DF302" si="671">IF(ISNUMBER(SEARCH("Agresif dalam bentuk motorik,",B277)),"1","0")</f>
        <v>0</v>
      </c>
      <c r="DG277" t="str">
        <f t="shared" ref="DG277:DG302" si="672">IF(ISNUMBER(SEARCH("Penolakan terhadap impuls fisik,",B277)),"1","0")</f>
        <v>0</v>
      </c>
      <c r="DH277" t="str">
        <f>IF(ISNUMBER(SEARCH("menghindari dorongan fisik,",B277)),"1","0")</f>
        <v>0</v>
      </c>
      <c r="DI277" t="str">
        <f t="shared" ref="DI277:DI302" si="673">IF(ISNUMBER(SEARCH("Kurang merasakan kepauasan fisik,",B277)),"1","0")</f>
        <v>0</v>
      </c>
      <c r="DJ277" t="str">
        <f t="shared" ref="DJ277:DJ302" si="674">IF(ISNUMBER(SEARCH("Menentang/",B277)),"1","0")</f>
        <v>0</v>
      </c>
      <c r="DK277" t="str">
        <f t="shared" ref="DK277:DK302" si="675">IF(ISNUMBER(SEARCH("Perasaan tertekan dan tergantung yang bersifat",B277)),"1","0")</f>
        <v>0</v>
      </c>
      <c r="DL277" t="str">
        <f t="shared" ref="DL277:DL302" si="676">IF(ISNUMBER(SEARCH("Berusaha mencapai otoritas,",B277)),"1","0")</f>
        <v>0</v>
      </c>
      <c r="DM277" t="str">
        <f t="shared" ref="DM277:DM302" si="677">IF(ISNUMBER(SEARCH("Merasa kurang lincah",B277)),"1","0")</f>
        <v>0</v>
      </c>
      <c r="DN277" t="str">
        <f t="shared" ref="DN277:DN302" si="678">IF(ISNUMBER(SEARCH("Menentang kekuasaan,",B277)),"1","0")</f>
        <v>0</v>
      </c>
      <c r="DO277" t="str">
        <f t="shared" ref="DO277:DO302" si="679">IF(ISNUMBER(SEARCH("Traumatis, kontrol diri secara impulsif",B277)),"1","0")</f>
        <v>0</v>
      </c>
      <c r="DP277" t="str">
        <f t="shared" ref="DP277:DP302" si="680">IF(ISNUMBER(SEARCH("Perasan tidak mampu,",B277)),"1","0")</f>
        <v>0</v>
      </c>
      <c r="DQ277" t="str">
        <f t="shared" ref="DQ277:DQ302" si="681">IF(ISNUMBER(SEARCH("Tertekan, kontrol kaku terhadap",B277)),"1","0")</f>
        <v>0</v>
      </c>
      <c r="DR277" t="str">
        <f t="shared" ref="DR277:DR302" si="682">IF(ISNUMBER(SEARCH("Kebutuhan yang besar akan rasa",B277)),"1","0")</f>
        <v>0</v>
      </c>
      <c r="DS277" t="str">
        <f t="shared" ref="DS277:DS302" si="683">IF(ISNUMBER(SEARCH("Berhubungan dengan seksualitas pria,",B277)),"1","0")</f>
        <v>0</v>
      </c>
      <c r="DT277" t="str">
        <f t="shared" ref="DT277:DT302" si="684">IF(ISNUMBER(SEARCH("Permusuhan yang ditekan,",B277)),"1","0")</f>
        <v>0</v>
      </c>
      <c r="DU277" t="str">
        <f t="shared" ref="DU277:DU302" si="685">IF(ISNUMBER(SEARCH("Sifat kepala batu",B277)),"1","0")</f>
        <v>0</v>
      </c>
      <c r="DV277" t="str">
        <f t="shared" ref="DV277:DV302" si="686">IF(ISNUMBER(SEARCH("Wajar bagi anak kecil,",B277)),"1","0")</f>
        <v>0</v>
      </c>
      <c r="DW277" t="str">
        <f t="shared" ref="DW277:DW302" si="687">IF(ISNUMBER(SEARCH("Vitalitas lemah",B277)),"1","0")</f>
        <v>0</v>
      </c>
      <c r="DX277" t="str">
        <f t="shared" ref="DX277:DX302" si="688">IF(ISNUMBER(SEARCH("Skizoid",B277)),"1","0")</f>
        <v>0</v>
      </c>
      <c r="DY277" t="str">
        <f t="shared" ref="DY277:DY302" si="689">IF(ISNUMBER(SEARCH("normal",B277)),"1","0")</f>
        <v>0</v>
      </c>
      <c r="DZ277" t="str">
        <f t="shared" ref="DZ277:DZ302" si="690">IF(ISNUMBER(SEARCH("Narsistis",B277)),"1","0")</f>
        <v>0</v>
      </c>
      <c r="EA277" t="str">
        <f t="shared" ref="EA277:EA302" si="691">IF(ISNUMBER(SEARCH("Pemujaan terhadap fisik",B277)),"1","0")</f>
        <v>0</v>
      </c>
      <c r="EB277" t="str">
        <f t="shared" ref="EB277:EB302" si="692">IF(ISNUMBER(SEARCH("Kurang mantap pada kekautan fisiknya",B277)),"1","0")</f>
        <v>0</v>
      </c>
      <c r="EC277" t="str">
        <f t="shared" ref="EC277:EC302" si="693">IF(ISNUMBER(SEARCH("Kompulsif",B277)),"1","0")</f>
        <v>0</v>
      </c>
      <c r="ED277" t="str">
        <f t="shared" ref="ED277:ED302" si="694">IF(ISNUMBER(SEARCH("Mencari perhatian, menunjukkan penyesuaian",B277)),"1","0")</f>
        <v>0</v>
      </c>
      <c r="EE277" t="str">
        <f t="shared" ref="EE277:EE302" si="695">IF(ISNUMBER(SEARCH("Sering dihubungkan dengan agresi seksuil yang dimunculkan, kurang masak seksuil",B277)),"1","0")</f>
        <v>0</v>
      </c>
      <c r="EF277" t="str">
        <f t="shared" ref="EF277:EF302" si="696">IF(ISNUMBER(SEARCH("Deprifasi afeksi, ketergantungan pada ibu",B277)),"1","0")</f>
        <v>0</v>
      </c>
      <c r="EG277" t="str">
        <f t="shared" ref="EG277:EG302" si="697">IF(ISNUMBER(SEARCH("Ketergantungan",B277)),"1","0")</f>
        <v>0</v>
      </c>
      <c r="EH277" t="str">
        <f t="shared" ref="EH277:EH302" si="698">IF(ISNUMBER(SEARCH("Infantil, etrgantung dependent, kikir, suka minta, kehausan kasih sayang dan perlindungan, usaha mengatasi ketergantungan secara jantan, ketergantungan oral, menekan kebebasan sendiri (terutama pada wanita",B277)),"1","0")</f>
        <v>0</v>
      </c>
      <c r="EI277" t="str">
        <f t="shared" ref="EI277:EI302" si="699">IF(ISNUMBER(SEARCH("Ketergantungan pada ibu",B277)),"1","0")</f>
        <v>0</v>
      </c>
      <c r="EJ277" t="str">
        <f t="shared" ref="EJ277:EJ302" si="700">IF(ISNUMBER(SEARCH("Ketergantungan, tidak masak , tidak pasti",B277)),"1","0")</f>
        <v>0</v>
      </c>
      <c r="EK277" t="str">
        <f t="shared" ref="EK277:EK302" si="701">IF(ISNUMBER(SEARCH("Santa teliti, formil",B277)),"1","0")</f>
        <v>0</v>
      </c>
      <c r="EL277" t="str">
        <f t="shared" ref="EL277:EL302" si="702">IF(ISNUMBER(SEARCH("Kontrol kuat terhadap nafsu",B277)),"1","0")</f>
        <v>0</v>
      </c>
      <c r="EM277" t="str">
        <f t="shared" ref="EM277:EM302" si="703">IF(ISNUMBER(SEARCH("Biasa, mudah menyatakan dorongan",B277)),"1","0")</f>
        <v>0</v>
      </c>
      <c r="EN277" t="str">
        <f t="shared" ref="EN277:EN302" si="704">IF(ISNUMBER(SEARCH("Obsesif kompulsif",B281)),"1","0")</f>
        <v>0</v>
      </c>
    </row>
    <row r="278" spans="1:144" ht="39.950000000000003" customHeight="1" x14ac:dyDescent="0.25">
      <c r="A278" t="s">
        <v>411</v>
      </c>
      <c r="C278" t="str">
        <f t="shared" si="564"/>
        <v>0</v>
      </c>
      <c r="D278" t="str">
        <f t="shared" si="567"/>
        <v>0</v>
      </c>
      <c r="E278" t="str">
        <f t="shared" si="568"/>
        <v>0</v>
      </c>
      <c r="F278" t="str">
        <f t="shared" si="569"/>
        <v>0</v>
      </c>
      <c r="G278" t="str">
        <f t="shared" si="570"/>
        <v>0</v>
      </c>
      <c r="H278" t="str">
        <f t="shared" si="571"/>
        <v>0</v>
      </c>
      <c r="I278" t="str">
        <f t="shared" si="572"/>
        <v>0</v>
      </c>
      <c r="J278" t="str">
        <f t="shared" si="573"/>
        <v>0</v>
      </c>
      <c r="K278" t="str">
        <f t="shared" si="574"/>
        <v>0</v>
      </c>
      <c r="L278" t="str">
        <f t="shared" si="575"/>
        <v>0</v>
      </c>
      <c r="M278" t="str">
        <f t="shared" si="576"/>
        <v>0</v>
      </c>
      <c r="N278" t="str">
        <f t="shared" si="577"/>
        <v>0</v>
      </c>
      <c r="O278" t="str">
        <f t="shared" si="578"/>
        <v>0</v>
      </c>
      <c r="P278" t="str">
        <f t="shared" si="579"/>
        <v>0</v>
      </c>
      <c r="Q278" t="str">
        <f t="shared" si="580"/>
        <v>0</v>
      </c>
      <c r="R278" t="str">
        <f t="shared" si="581"/>
        <v>0</v>
      </c>
      <c r="S278" t="str">
        <f t="shared" si="582"/>
        <v>0</v>
      </c>
      <c r="T278" t="str">
        <f t="shared" si="583"/>
        <v>0</v>
      </c>
      <c r="U278" t="str">
        <f t="shared" si="584"/>
        <v>0</v>
      </c>
      <c r="V278" t="str">
        <f t="shared" si="585"/>
        <v>0</v>
      </c>
      <c r="W278" t="str">
        <f t="shared" si="586"/>
        <v>0</v>
      </c>
      <c r="X278" t="str">
        <f t="shared" si="587"/>
        <v>0</v>
      </c>
      <c r="Y278" t="str">
        <f t="shared" si="588"/>
        <v>0</v>
      </c>
      <c r="Z278" t="str">
        <f t="shared" si="589"/>
        <v>0</v>
      </c>
      <c r="AA278" t="str">
        <f t="shared" si="590"/>
        <v>0</v>
      </c>
      <c r="AB278" t="str">
        <f t="shared" si="591"/>
        <v>0</v>
      </c>
      <c r="AC278" t="str">
        <f t="shared" si="592"/>
        <v>0</v>
      </c>
      <c r="AD278" t="str">
        <f t="shared" si="593"/>
        <v>0</v>
      </c>
      <c r="AE278" t="str">
        <f t="shared" si="594"/>
        <v>0</v>
      </c>
      <c r="AF278" t="str">
        <f t="shared" si="595"/>
        <v>0</v>
      </c>
      <c r="AG278" t="str">
        <f t="shared" si="596"/>
        <v>0</v>
      </c>
      <c r="AH278" t="str">
        <f t="shared" si="597"/>
        <v>0</v>
      </c>
      <c r="AI278" t="str">
        <f t="shared" si="598"/>
        <v>0</v>
      </c>
      <c r="AJ278" t="str">
        <f t="shared" si="599"/>
        <v>0</v>
      </c>
      <c r="AK278" t="str">
        <f t="shared" si="600"/>
        <v>0</v>
      </c>
      <c r="AL278" t="str">
        <f t="shared" si="601"/>
        <v>0</v>
      </c>
      <c r="AM278" t="str">
        <f t="shared" si="602"/>
        <v>0</v>
      </c>
      <c r="AN278" t="str">
        <f t="shared" si="603"/>
        <v>0</v>
      </c>
      <c r="AO278" t="str">
        <f t="shared" si="604"/>
        <v>0</v>
      </c>
      <c r="AP278" t="str">
        <f t="shared" si="605"/>
        <v>0</v>
      </c>
      <c r="AQ278" t="str">
        <f t="shared" si="606"/>
        <v>0</v>
      </c>
      <c r="AR278" t="str">
        <f t="shared" si="607"/>
        <v>0</v>
      </c>
      <c r="AS278" t="str">
        <f t="shared" si="608"/>
        <v>0</v>
      </c>
      <c r="AT278" t="str">
        <f t="shared" si="609"/>
        <v>0</v>
      </c>
      <c r="AU278" t="str">
        <f t="shared" si="610"/>
        <v>0</v>
      </c>
      <c r="AV278" t="str">
        <f t="shared" si="611"/>
        <v>0</v>
      </c>
      <c r="AW278" t="str">
        <f t="shared" si="612"/>
        <v>0</v>
      </c>
      <c r="AX278" t="str">
        <f t="shared" si="613"/>
        <v>0</v>
      </c>
      <c r="AY278" t="str">
        <f t="shared" si="614"/>
        <v>0</v>
      </c>
      <c r="AZ278" t="str">
        <f t="shared" si="615"/>
        <v>0</v>
      </c>
      <c r="BA278" t="str">
        <f t="shared" si="616"/>
        <v>0</v>
      </c>
      <c r="BB278" t="str">
        <f t="shared" si="617"/>
        <v>0</v>
      </c>
      <c r="BC278" t="str">
        <f t="shared" si="618"/>
        <v>0</v>
      </c>
      <c r="BD278" t="str">
        <f t="shared" si="619"/>
        <v>0</v>
      </c>
      <c r="BE278" t="str">
        <f t="shared" si="620"/>
        <v>0</v>
      </c>
      <c r="BF278" t="str">
        <f t="shared" si="621"/>
        <v>0</v>
      </c>
      <c r="BG278" t="str">
        <f t="shared" si="622"/>
        <v>0</v>
      </c>
      <c r="BH278" t="str">
        <f t="shared" si="623"/>
        <v>0</v>
      </c>
      <c r="BI278" t="str">
        <f t="shared" si="624"/>
        <v>0</v>
      </c>
      <c r="BJ278" t="str">
        <f t="shared" si="625"/>
        <v>0</v>
      </c>
      <c r="BK278" t="str">
        <f t="shared" si="626"/>
        <v>0</v>
      </c>
      <c r="BL278" t="str">
        <f t="shared" si="627"/>
        <v>0</v>
      </c>
      <c r="BM278" t="str">
        <f t="shared" si="628"/>
        <v>0</v>
      </c>
      <c r="BN278" t="str">
        <f t="shared" si="629"/>
        <v>0</v>
      </c>
      <c r="BO278" t="str">
        <f t="shared" si="630"/>
        <v>0</v>
      </c>
      <c r="BP278" t="str">
        <f t="shared" si="631"/>
        <v>0</v>
      </c>
      <c r="BQ278" t="str">
        <f t="shared" si="632"/>
        <v>0</v>
      </c>
      <c r="BR278" t="str">
        <f t="shared" si="633"/>
        <v>0</v>
      </c>
      <c r="BS278" t="str">
        <f t="shared" si="634"/>
        <v>0</v>
      </c>
      <c r="BT278" t="str">
        <f t="shared" si="635"/>
        <v>0</v>
      </c>
      <c r="BU278" t="str">
        <f t="shared" si="636"/>
        <v>0</v>
      </c>
      <c r="BV278" t="str">
        <f t="shared" si="637"/>
        <v>0</v>
      </c>
      <c r="BW278" t="str">
        <f t="shared" si="638"/>
        <v>0</v>
      </c>
      <c r="BX278" t="str">
        <f t="shared" si="565"/>
        <v>0</v>
      </c>
      <c r="BY278" t="str">
        <f t="shared" si="639"/>
        <v>0</v>
      </c>
      <c r="BZ278" t="str">
        <f t="shared" si="640"/>
        <v>0</v>
      </c>
      <c r="CA278" t="str">
        <f t="shared" si="641"/>
        <v>0</v>
      </c>
      <c r="CB278" t="str">
        <f t="shared" si="642"/>
        <v>0</v>
      </c>
      <c r="CC278" t="str">
        <f t="shared" si="643"/>
        <v>0</v>
      </c>
      <c r="CD278" t="str">
        <f t="shared" si="644"/>
        <v>0</v>
      </c>
      <c r="CE278" t="str">
        <f t="shared" si="645"/>
        <v>0</v>
      </c>
      <c r="CF278" t="str">
        <f t="shared" si="646"/>
        <v>0</v>
      </c>
      <c r="CG278" t="str">
        <f t="shared" si="647"/>
        <v>0</v>
      </c>
      <c r="CH278" t="str">
        <f t="shared" si="648"/>
        <v>0</v>
      </c>
      <c r="CI278" t="str">
        <f t="shared" si="649"/>
        <v>0</v>
      </c>
      <c r="CJ278" t="str">
        <f t="shared" si="650"/>
        <v>0</v>
      </c>
      <c r="CK278" t="str">
        <f t="shared" si="651"/>
        <v>0</v>
      </c>
      <c r="CL278" t="str">
        <f t="shared" si="652"/>
        <v>0</v>
      </c>
      <c r="CM278" t="str">
        <f t="shared" si="653"/>
        <v>0</v>
      </c>
      <c r="CN278" t="str">
        <f t="shared" si="654"/>
        <v>0</v>
      </c>
      <c r="CO278" t="str">
        <f t="shared" si="655"/>
        <v>0</v>
      </c>
      <c r="CP278" t="str">
        <f t="shared" si="656"/>
        <v>0</v>
      </c>
      <c r="CQ278" t="str">
        <f t="shared" si="657"/>
        <v>0</v>
      </c>
      <c r="CR278" t="str">
        <f t="shared" si="658"/>
        <v>0</v>
      </c>
      <c r="CS278" t="str">
        <f t="shared" si="659"/>
        <v>0</v>
      </c>
      <c r="CT278" t="str">
        <f t="shared" si="660"/>
        <v>0</v>
      </c>
      <c r="CU278" t="str">
        <f t="shared" si="661"/>
        <v>0</v>
      </c>
      <c r="CV278" t="str">
        <f t="shared" si="662"/>
        <v>0</v>
      </c>
      <c r="CW278" t="str">
        <f t="shared" si="663"/>
        <v>0</v>
      </c>
      <c r="CX278" t="str">
        <f t="shared" si="664"/>
        <v>0</v>
      </c>
      <c r="CY278" t="str">
        <f t="shared" si="665"/>
        <v>0</v>
      </c>
      <c r="CZ278" t="str">
        <f t="shared" si="666"/>
        <v>0</v>
      </c>
      <c r="DA278" t="str">
        <f t="shared" si="566"/>
        <v>0</v>
      </c>
      <c r="DB278" t="str">
        <f t="shared" si="667"/>
        <v>0</v>
      </c>
      <c r="DC278" t="str">
        <f t="shared" si="668"/>
        <v>0</v>
      </c>
      <c r="DD278" t="str">
        <f t="shared" si="669"/>
        <v>0</v>
      </c>
      <c r="DE278" t="str">
        <f t="shared" si="670"/>
        <v>0</v>
      </c>
      <c r="DF278" t="str">
        <f t="shared" si="671"/>
        <v>0</v>
      </c>
      <c r="DG278" t="str">
        <f t="shared" si="672"/>
        <v>0</v>
      </c>
      <c r="DH278" t="str">
        <f>IF(ISNUMBER(SEARCH("menghindari dorongan fisik,",B278)),"1","0")</f>
        <v>0</v>
      </c>
      <c r="DI278" t="str">
        <f t="shared" si="673"/>
        <v>0</v>
      </c>
      <c r="DJ278" t="str">
        <f t="shared" si="674"/>
        <v>0</v>
      </c>
      <c r="DK278" t="str">
        <f t="shared" si="675"/>
        <v>0</v>
      </c>
      <c r="DL278" t="str">
        <f t="shared" si="676"/>
        <v>0</v>
      </c>
      <c r="DM278" t="str">
        <f t="shared" si="677"/>
        <v>0</v>
      </c>
      <c r="DN278" t="str">
        <f t="shared" si="678"/>
        <v>0</v>
      </c>
      <c r="DO278" t="str">
        <f t="shared" si="679"/>
        <v>0</v>
      </c>
      <c r="DP278" t="str">
        <f t="shared" si="680"/>
        <v>0</v>
      </c>
      <c r="DQ278" t="str">
        <f t="shared" si="681"/>
        <v>0</v>
      </c>
      <c r="DR278" t="str">
        <f t="shared" si="682"/>
        <v>0</v>
      </c>
      <c r="DS278" t="str">
        <f t="shared" si="683"/>
        <v>0</v>
      </c>
      <c r="DT278" t="str">
        <f t="shared" si="684"/>
        <v>0</v>
      </c>
      <c r="DU278" t="str">
        <f t="shared" si="685"/>
        <v>0</v>
      </c>
      <c r="DV278" t="str">
        <f t="shared" si="686"/>
        <v>0</v>
      </c>
      <c r="DW278" t="str">
        <f t="shared" si="687"/>
        <v>0</v>
      </c>
      <c r="DX278" t="str">
        <f t="shared" si="688"/>
        <v>0</v>
      </c>
      <c r="DY278" t="str">
        <f t="shared" si="689"/>
        <v>0</v>
      </c>
      <c r="DZ278" t="str">
        <f t="shared" si="690"/>
        <v>0</v>
      </c>
      <c r="EA278" t="str">
        <f t="shared" si="691"/>
        <v>0</v>
      </c>
      <c r="EB278" t="str">
        <f t="shared" si="692"/>
        <v>0</v>
      </c>
      <c r="EC278" t="str">
        <f t="shared" si="693"/>
        <v>0</v>
      </c>
      <c r="ED278" t="str">
        <f t="shared" si="694"/>
        <v>0</v>
      </c>
      <c r="EE278" t="str">
        <f t="shared" si="695"/>
        <v>0</v>
      </c>
      <c r="EF278" t="str">
        <f t="shared" si="696"/>
        <v>0</v>
      </c>
      <c r="EG278" t="str">
        <f t="shared" si="697"/>
        <v>0</v>
      </c>
      <c r="EH278" t="str">
        <f t="shared" si="698"/>
        <v>0</v>
      </c>
      <c r="EI278" t="str">
        <f t="shared" si="699"/>
        <v>0</v>
      </c>
      <c r="EJ278" t="str">
        <f t="shared" si="700"/>
        <v>0</v>
      </c>
      <c r="EK278" t="str">
        <f t="shared" si="701"/>
        <v>0</v>
      </c>
      <c r="EL278" t="str">
        <f t="shared" si="702"/>
        <v>0</v>
      </c>
      <c r="EM278" t="str">
        <f t="shared" si="703"/>
        <v>0</v>
      </c>
      <c r="EN278" t="str">
        <f t="shared" si="704"/>
        <v>0</v>
      </c>
    </row>
    <row r="279" spans="1:144" ht="39.950000000000003" customHeight="1" x14ac:dyDescent="0.25">
      <c r="A279" t="s">
        <v>412</v>
      </c>
      <c r="C279" t="str">
        <f t="shared" si="564"/>
        <v>0</v>
      </c>
      <c r="D279" t="str">
        <f t="shared" si="567"/>
        <v>0</v>
      </c>
      <c r="E279" t="str">
        <f t="shared" si="568"/>
        <v>0</v>
      </c>
      <c r="F279" t="str">
        <f t="shared" si="569"/>
        <v>0</v>
      </c>
      <c r="G279" t="str">
        <f t="shared" si="570"/>
        <v>0</v>
      </c>
      <c r="H279" t="str">
        <f t="shared" si="571"/>
        <v>0</v>
      </c>
      <c r="I279" t="str">
        <f t="shared" si="572"/>
        <v>0</v>
      </c>
      <c r="J279" t="str">
        <f t="shared" si="573"/>
        <v>0</v>
      </c>
      <c r="K279" t="str">
        <f t="shared" si="574"/>
        <v>0</v>
      </c>
      <c r="L279" t="str">
        <f t="shared" si="575"/>
        <v>0</v>
      </c>
      <c r="M279" t="str">
        <f t="shared" si="576"/>
        <v>0</v>
      </c>
      <c r="N279" t="str">
        <f t="shared" si="577"/>
        <v>0</v>
      </c>
      <c r="O279" t="str">
        <f t="shared" si="578"/>
        <v>0</v>
      </c>
      <c r="P279" t="str">
        <f t="shared" si="579"/>
        <v>0</v>
      </c>
      <c r="Q279" t="str">
        <f t="shared" si="580"/>
        <v>0</v>
      </c>
      <c r="R279" t="str">
        <f t="shared" si="581"/>
        <v>0</v>
      </c>
      <c r="S279" t="str">
        <f t="shared" si="582"/>
        <v>0</v>
      </c>
      <c r="T279" t="str">
        <f t="shared" si="583"/>
        <v>0</v>
      </c>
      <c r="U279" t="str">
        <f t="shared" si="584"/>
        <v>0</v>
      </c>
      <c r="V279" t="str">
        <f t="shared" si="585"/>
        <v>0</v>
      </c>
      <c r="W279" t="str">
        <f t="shared" si="586"/>
        <v>0</v>
      </c>
      <c r="X279" t="str">
        <f t="shared" si="587"/>
        <v>0</v>
      </c>
      <c r="Y279" t="str">
        <f t="shared" si="588"/>
        <v>0</v>
      </c>
      <c r="Z279" t="str">
        <f t="shared" si="589"/>
        <v>0</v>
      </c>
      <c r="AA279" t="str">
        <f t="shared" si="590"/>
        <v>0</v>
      </c>
      <c r="AB279" t="str">
        <f t="shared" si="591"/>
        <v>0</v>
      </c>
      <c r="AC279" t="str">
        <f t="shared" si="592"/>
        <v>0</v>
      </c>
      <c r="AD279" t="str">
        <f t="shared" si="593"/>
        <v>0</v>
      </c>
      <c r="AE279" t="str">
        <f t="shared" si="594"/>
        <v>0</v>
      </c>
      <c r="AF279" t="str">
        <f t="shared" si="595"/>
        <v>0</v>
      </c>
      <c r="AG279" t="str">
        <f t="shared" si="596"/>
        <v>0</v>
      </c>
      <c r="AH279" t="str">
        <f t="shared" si="597"/>
        <v>0</v>
      </c>
      <c r="AI279" t="str">
        <f t="shared" si="598"/>
        <v>0</v>
      </c>
      <c r="AJ279" t="str">
        <f t="shared" si="599"/>
        <v>0</v>
      </c>
      <c r="AK279" t="str">
        <f t="shared" si="600"/>
        <v>0</v>
      </c>
      <c r="AL279" t="str">
        <f t="shared" si="601"/>
        <v>0</v>
      </c>
      <c r="AM279" t="str">
        <f t="shared" si="602"/>
        <v>0</v>
      </c>
      <c r="AN279" t="str">
        <f t="shared" si="603"/>
        <v>0</v>
      </c>
      <c r="AO279" t="str">
        <f t="shared" si="604"/>
        <v>0</v>
      </c>
      <c r="AP279" t="str">
        <f t="shared" si="605"/>
        <v>0</v>
      </c>
      <c r="AQ279" t="str">
        <f t="shared" si="606"/>
        <v>0</v>
      </c>
      <c r="AR279" t="str">
        <f t="shared" si="607"/>
        <v>0</v>
      </c>
      <c r="AS279" t="str">
        <f t="shared" si="608"/>
        <v>0</v>
      </c>
      <c r="AT279" t="str">
        <f t="shared" si="609"/>
        <v>0</v>
      </c>
      <c r="AU279" t="str">
        <f t="shared" si="610"/>
        <v>0</v>
      </c>
      <c r="AV279" t="str">
        <f t="shared" si="611"/>
        <v>0</v>
      </c>
      <c r="AW279" t="str">
        <f t="shared" si="612"/>
        <v>0</v>
      </c>
      <c r="AX279" t="str">
        <f t="shared" si="613"/>
        <v>0</v>
      </c>
      <c r="AY279" t="str">
        <f t="shared" si="614"/>
        <v>0</v>
      </c>
      <c r="AZ279" t="str">
        <f t="shared" si="615"/>
        <v>0</v>
      </c>
      <c r="BA279" t="str">
        <f t="shared" si="616"/>
        <v>0</v>
      </c>
      <c r="BB279" t="str">
        <f t="shared" si="617"/>
        <v>0</v>
      </c>
      <c r="BC279" t="str">
        <f t="shared" si="618"/>
        <v>0</v>
      </c>
      <c r="BD279" t="str">
        <f t="shared" si="619"/>
        <v>0</v>
      </c>
      <c r="BE279" t="str">
        <f t="shared" si="620"/>
        <v>0</v>
      </c>
      <c r="BF279" t="str">
        <f t="shared" si="621"/>
        <v>0</v>
      </c>
      <c r="BG279" t="str">
        <f t="shared" si="622"/>
        <v>0</v>
      </c>
      <c r="BH279" t="str">
        <f t="shared" si="623"/>
        <v>0</v>
      </c>
      <c r="BI279" t="str">
        <f t="shared" si="624"/>
        <v>0</v>
      </c>
      <c r="BJ279" t="str">
        <f t="shared" si="625"/>
        <v>0</v>
      </c>
      <c r="BK279" t="str">
        <f t="shared" si="626"/>
        <v>0</v>
      </c>
      <c r="BL279" t="str">
        <f t="shared" si="627"/>
        <v>0</v>
      </c>
      <c r="BM279" t="str">
        <f t="shared" si="628"/>
        <v>0</v>
      </c>
      <c r="BN279" t="str">
        <f t="shared" si="629"/>
        <v>0</v>
      </c>
      <c r="BO279" t="str">
        <f t="shared" si="630"/>
        <v>0</v>
      </c>
      <c r="BP279" t="str">
        <f t="shared" si="631"/>
        <v>0</v>
      </c>
      <c r="BQ279" t="str">
        <f t="shared" si="632"/>
        <v>0</v>
      </c>
      <c r="BR279" t="str">
        <f t="shared" si="633"/>
        <v>0</v>
      </c>
      <c r="BS279" t="str">
        <f t="shared" si="634"/>
        <v>0</v>
      </c>
      <c r="BT279" t="str">
        <f t="shared" si="635"/>
        <v>0</v>
      </c>
      <c r="BU279" t="str">
        <f t="shared" si="636"/>
        <v>0</v>
      </c>
      <c r="BV279" t="str">
        <f t="shared" si="637"/>
        <v>0</v>
      </c>
      <c r="BW279" t="str">
        <f t="shared" si="638"/>
        <v>0</v>
      </c>
      <c r="BX279" t="str">
        <f t="shared" si="565"/>
        <v>0</v>
      </c>
      <c r="BY279" t="str">
        <f t="shared" si="639"/>
        <v>0</v>
      </c>
      <c r="BZ279" t="str">
        <f t="shared" si="640"/>
        <v>0</v>
      </c>
      <c r="CA279" t="str">
        <f t="shared" si="641"/>
        <v>0</v>
      </c>
      <c r="CB279" t="str">
        <f t="shared" si="642"/>
        <v>0</v>
      </c>
      <c r="CC279" t="str">
        <f t="shared" si="643"/>
        <v>0</v>
      </c>
      <c r="CD279" t="str">
        <f t="shared" si="644"/>
        <v>0</v>
      </c>
      <c r="CE279" t="str">
        <f t="shared" si="645"/>
        <v>0</v>
      </c>
      <c r="CF279" t="str">
        <f t="shared" si="646"/>
        <v>0</v>
      </c>
      <c r="CG279" t="str">
        <f t="shared" si="647"/>
        <v>0</v>
      </c>
      <c r="CH279" t="str">
        <f t="shared" si="648"/>
        <v>0</v>
      </c>
      <c r="CI279" t="str">
        <f t="shared" si="649"/>
        <v>0</v>
      </c>
      <c r="CJ279" t="str">
        <f t="shared" si="650"/>
        <v>0</v>
      </c>
      <c r="CK279" t="str">
        <f t="shared" si="651"/>
        <v>0</v>
      </c>
      <c r="CL279" t="str">
        <f t="shared" si="652"/>
        <v>0</v>
      </c>
      <c r="CM279" t="str">
        <f t="shared" si="653"/>
        <v>0</v>
      </c>
      <c r="CN279" t="str">
        <f t="shared" si="654"/>
        <v>0</v>
      </c>
      <c r="CO279" t="str">
        <f t="shared" si="655"/>
        <v>0</v>
      </c>
      <c r="CP279" t="str">
        <f t="shared" si="656"/>
        <v>0</v>
      </c>
      <c r="CQ279" t="str">
        <f t="shared" si="657"/>
        <v>0</v>
      </c>
      <c r="CR279" t="str">
        <f t="shared" si="658"/>
        <v>0</v>
      </c>
      <c r="CS279" t="str">
        <f t="shared" si="659"/>
        <v>0</v>
      </c>
      <c r="CT279" t="str">
        <f t="shared" si="660"/>
        <v>0</v>
      </c>
      <c r="CU279" t="str">
        <f t="shared" si="661"/>
        <v>0</v>
      </c>
      <c r="CV279" t="str">
        <f t="shared" si="662"/>
        <v>0</v>
      </c>
      <c r="CW279" t="str">
        <f t="shared" si="663"/>
        <v>0</v>
      </c>
      <c r="CX279" t="str">
        <f t="shared" si="664"/>
        <v>0</v>
      </c>
      <c r="CY279" t="str">
        <f t="shared" si="665"/>
        <v>0</v>
      </c>
      <c r="CZ279" t="str">
        <f t="shared" si="666"/>
        <v>0</v>
      </c>
      <c r="DA279" t="str">
        <f t="shared" si="566"/>
        <v>0</v>
      </c>
      <c r="DB279" t="str">
        <f t="shared" si="667"/>
        <v>0</v>
      </c>
      <c r="DC279" t="str">
        <f t="shared" si="668"/>
        <v>0</v>
      </c>
      <c r="DD279" t="str">
        <f t="shared" si="669"/>
        <v>0</v>
      </c>
      <c r="DE279" t="str">
        <f t="shared" si="670"/>
        <v>0</v>
      </c>
      <c r="DF279" t="str">
        <f t="shared" si="671"/>
        <v>0</v>
      </c>
      <c r="DG279" t="str">
        <f t="shared" si="672"/>
        <v>0</v>
      </c>
      <c r="DH279" t="str">
        <f>IF(ISNUMBER(SEARCH("menghindari dorongan fisik,",B279)),"1","0")</f>
        <v>0</v>
      </c>
      <c r="DI279" t="str">
        <f t="shared" si="673"/>
        <v>0</v>
      </c>
      <c r="DJ279" t="str">
        <f t="shared" si="674"/>
        <v>0</v>
      </c>
      <c r="DK279" t="str">
        <f t="shared" si="675"/>
        <v>0</v>
      </c>
      <c r="DL279" t="str">
        <f t="shared" si="676"/>
        <v>0</v>
      </c>
      <c r="DM279" t="str">
        <f t="shared" si="677"/>
        <v>0</v>
      </c>
      <c r="DN279" t="str">
        <f t="shared" si="678"/>
        <v>0</v>
      </c>
      <c r="DO279" t="str">
        <f t="shared" si="679"/>
        <v>0</v>
      </c>
      <c r="DP279" t="str">
        <f t="shared" si="680"/>
        <v>0</v>
      </c>
      <c r="DQ279" t="str">
        <f t="shared" si="681"/>
        <v>0</v>
      </c>
      <c r="DR279" t="str">
        <f t="shared" si="682"/>
        <v>0</v>
      </c>
      <c r="DS279" t="str">
        <f t="shared" si="683"/>
        <v>0</v>
      </c>
      <c r="DT279" t="str">
        <f t="shared" si="684"/>
        <v>0</v>
      </c>
      <c r="DU279" t="str">
        <f t="shared" si="685"/>
        <v>0</v>
      </c>
      <c r="DV279" t="str">
        <f t="shared" si="686"/>
        <v>0</v>
      </c>
      <c r="DW279" t="str">
        <f t="shared" si="687"/>
        <v>0</v>
      </c>
      <c r="DX279" t="str">
        <f t="shared" si="688"/>
        <v>0</v>
      </c>
      <c r="DY279" t="str">
        <f t="shared" si="689"/>
        <v>0</v>
      </c>
      <c r="DZ279" t="str">
        <f t="shared" si="690"/>
        <v>0</v>
      </c>
      <c r="EA279" t="str">
        <f t="shared" si="691"/>
        <v>0</v>
      </c>
      <c r="EB279" t="str">
        <f t="shared" si="692"/>
        <v>0</v>
      </c>
      <c r="EC279" t="str">
        <f t="shared" si="693"/>
        <v>0</v>
      </c>
      <c r="ED279" t="str">
        <f t="shared" si="694"/>
        <v>0</v>
      </c>
      <c r="EE279" t="str">
        <f t="shared" si="695"/>
        <v>0</v>
      </c>
      <c r="EF279" t="str">
        <f t="shared" si="696"/>
        <v>0</v>
      </c>
      <c r="EG279" t="str">
        <f t="shared" si="697"/>
        <v>0</v>
      </c>
      <c r="EH279" t="str">
        <f t="shared" si="698"/>
        <v>0</v>
      </c>
      <c r="EI279" t="str">
        <f t="shared" si="699"/>
        <v>0</v>
      </c>
      <c r="EJ279" t="str">
        <f t="shared" si="700"/>
        <v>0</v>
      </c>
      <c r="EK279" t="str">
        <f t="shared" si="701"/>
        <v>0</v>
      </c>
      <c r="EL279" t="str">
        <f t="shared" si="702"/>
        <v>0</v>
      </c>
      <c r="EM279" t="str">
        <f t="shared" si="703"/>
        <v>0</v>
      </c>
      <c r="EN279" t="str">
        <f t="shared" si="704"/>
        <v>0</v>
      </c>
    </row>
    <row r="280" spans="1:144" ht="39.950000000000003" customHeight="1" x14ac:dyDescent="0.25">
      <c r="A280" t="s">
        <v>413</v>
      </c>
      <c r="C280" t="str">
        <f t="shared" si="564"/>
        <v>0</v>
      </c>
      <c r="D280" t="str">
        <f t="shared" si="567"/>
        <v>0</v>
      </c>
      <c r="E280" t="str">
        <f t="shared" si="568"/>
        <v>0</v>
      </c>
      <c r="F280" t="str">
        <f t="shared" si="569"/>
        <v>0</v>
      </c>
      <c r="G280" t="str">
        <f t="shared" si="570"/>
        <v>0</v>
      </c>
      <c r="H280" t="str">
        <f t="shared" si="571"/>
        <v>0</v>
      </c>
      <c r="I280" t="str">
        <f t="shared" si="572"/>
        <v>0</v>
      </c>
      <c r="J280" t="str">
        <f t="shared" si="573"/>
        <v>0</v>
      </c>
      <c r="K280" t="str">
        <f t="shared" si="574"/>
        <v>0</v>
      </c>
      <c r="L280" t="str">
        <f t="shared" si="575"/>
        <v>0</v>
      </c>
      <c r="M280" t="str">
        <f t="shared" si="576"/>
        <v>0</v>
      </c>
      <c r="N280" t="str">
        <f t="shared" si="577"/>
        <v>0</v>
      </c>
      <c r="O280" t="str">
        <f t="shared" si="578"/>
        <v>0</v>
      </c>
      <c r="P280" t="str">
        <f t="shared" si="579"/>
        <v>0</v>
      </c>
      <c r="Q280" t="str">
        <f t="shared" si="580"/>
        <v>0</v>
      </c>
      <c r="R280" t="str">
        <f t="shared" si="581"/>
        <v>0</v>
      </c>
      <c r="S280" t="str">
        <f t="shared" si="582"/>
        <v>0</v>
      </c>
      <c r="T280" t="str">
        <f t="shared" si="583"/>
        <v>0</v>
      </c>
      <c r="U280" t="str">
        <f t="shared" si="584"/>
        <v>0</v>
      </c>
      <c r="V280" t="str">
        <f t="shared" si="585"/>
        <v>0</v>
      </c>
      <c r="W280" t="str">
        <f t="shared" si="586"/>
        <v>0</v>
      </c>
      <c r="X280" t="str">
        <f t="shared" si="587"/>
        <v>0</v>
      </c>
      <c r="Y280" t="str">
        <f t="shared" si="588"/>
        <v>0</v>
      </c>
      <c r="Z280" t="str">
        <f t="shared" si="589"/>
        <v>0</v>
      </c>
      <c r="AA280" t="str">
        <f t="shared" si="590"/>
        <v>0</v>
      </c>
      <c r="AB280" t="str">
        <f t="shared" si="591"/>
        <v>0</v>
      </c>
      <c r="AC280" t="str">
        <f t="shared" si="592"/>
        <v>0</v>
      </c>
      <c r="AD280" t="str">
        <f t="shared" si="593"/>
        <v>0</v>
      </c>
      <c r="AE280" t="str">
        <f t="shared" si="594"/>
        <v>0</v>
      </c>
      <c r="AF280" t="str">
        <f t="shared" si="595"/>
        <v>0</v>
      </c>
      <c r="AG280" t="str">
        <f t="shared" si="596"/>
        <v>0</v>
      </c>
      <c r="AH280" t="str">
        <f t="shared" si="597"/>
        <v>0</v>
      </c>
      <c r="AI280" t="str">
        <f t="shared" si="598"/>
        <v>0</v>
      </c>
      <c r="AJ280" t="str">
        <f t="shared" si="599"/>
        <v>0</v>
      </c>
      <c r="AK280" t="str">
        <f t="shared" si="600"/>
        <v>0</v>
      </c>
      <c r="AL280" t="str">
        <f t="shared" si="601"/>
        <v>0</v>
      </c>
      <c r="AM280" t="str">
        <f t="shared" si="602"/>
        <v>0</v>
      </c>
      <c r="AN280" t="str">
        <f t="shared" si="603"/>
        <v>0</v>
      </c>
      <c r="AO280" t="str">
        <f t="shared" si="604"/>
        <v>0</v>
      </c>
      <c r="AP280" t="str">
        <f t="shared" si="605"/>
        <v>0</v>
      </c>
      <c r="AQ280" t="str">
        <f t="shared" si="606"/>
        <v>0</v>
      </c>
      <c r="AR280" t="str">
        <f t="shared" si="607"/>
        <v>0</v>
      </c>
      <c r="AS280" t="str">
        <f t="shared" si="608"/>
        <v>0</v>
      </c>
      <c r="AT280" t="str">
        <f t="shared" si="609"/>
        <v>0</v>
      </c>
      <c r="AU280" t="str">
        <f t="shared" si="610"/>
        <v>0</v>
      </c>
      <c r="AV280" t="str">
        <f t="shared" si="611"/>
        <v>0</v>
      </c>
      <c r="AW280" t="str">
        <f t="shared" si="612"/>
        <v>0</v>
      </c>
      <c r="AX280" t="str">
        <f t="shared" si="613"/>
        <v>0</v>
      </c>
      <c r="AY280" t="str">
        <f t="shared" si="614"/>
        <v>0</v>
      </c>
      <c r="AZ280" t="str">
        <f t="shared" si="615"/>
        <v>0</v>
      </c>
      <c r="BA280" t="str">
        <f t="shared" si="616"/>
        <v>0</v>
      </c>
      <c r="BB280" t="str">
        <f t="shared" si="617"/>
        <v>0</v>
      </c>
      <c r="BC280" t="str">
        <f t="shared" si="618"/>
        <v>0</v>
      </c>
      <c r="BD280" t="str">
        <f t="shared" si="619"/>
        <v>0</v>
      </c>
      <c r="BE280" t="str">
        <f t="shared" si="620"/>
        <v>0</v>
      </c>
      <c r="BF280" t="str">
        <f t="shared" si="621"/>
        <v>0</v>
      </c>
      <c r="BG280" t="str">
        <f t="shared" si="622"/>
        <v>0</v>
      </c>
      <c r="BH280" t="str">
        <f t="shared" si="623"/>
        <v>0</v>
      </c>
      <c r="BI280" t="str">
        <f t="shared" si="624"/>
        <v>0</v>
      </c>
      <c r="BJ280" t="str">
        <f t="shared" si="625"/>
        <v>0</v>
      </c>
      <c r="BK280" t="str">
        <f t="shared" si="626"/>
        <v>0</v>
      </c>
      <c r="BL280" t="str">
        <f t="shared" si="627"/>
        <v>0</v>
      </c>
      <c r="BM280" t="str">
        <f t="shared" si="628"/>
        <v>0</v>
      </c>
      <c r="BN280" t="str">
        <f t="shared" si="629"/>
        <v>0</v>
      </c>
      <c r="BO280" t="str">
        <f t="shared" si="630"/>
        <v>0</v>
      </c>
      <c r="BP280" t="str">
        <f t="shared" si="631"/>
        <v>0</v>
      </c>
      <c r="BQ280" t="str">
        <f t="shared" si="632"/>
        <v>0</v>
      </c>
      <c r="BR280" t="str">
        <f t="shared" si="633"/>
        <v>0</v>
      </c>
      <c r="BS280" t="str">
        <f t="shared" si="634"/>
        <v>0</v>
      </c>
      <c r="BT280" t="str">
        <f t="shared" si="635"/>
        <v>0</v>
      </c>
      <c r="BU280" t="str">
        <f t="shared" si="636"/>
        <v>0</v>
      </c>
      <c r="BV280" t="str">
        <f t="shared" si="637"/>
        <v>0</v>
      </c>
      <c r="BW280" t="str">
        <f t="shared" si="638"/>
        <v>0</v>
      </c>
      <c r="BX280" t="str">
        <f t="shared" si="565"/>
        <v>0</v>
      </c>
      <c r="BY280" t="str">
        <f t="shared" si="639"/>
        <v>0</v>
      </c>
      <c r="BZ280" t="str">
        <f t="shared" si="640"/>
        <v>0</v>
      </c>
      <c r="CA280" t="str">
        <f t="shared" si="641"/>
        <v>0</v>
      </c>
      <c r="CB280" t="str">
        <f t="shared" si="642"/>
        <v>0</v>
      </c>
      <c r="CC280" t="str">
        <f t="shared" si="643"/>
        <v>0</v>
      </c>
      <c r="CD280" t="str">
        <f t="shared" si="644"/>
        <v>0</v>
      </c>
      <c r="CE280" t="str">
        <f t="shared" si="645"/>
        <v>0</v>
      </c>
      <c r="CF280" t="str">
        <f t="shared" si="646"/>
        <v>0</v>
      </c>
      <c r="CG280" t="str">
        <f t="shared" si="647"/>
        <v>0</v>
      </c>
      <c r="CH280" t="str">
        <f t="shared" si="648"/>
        <v>0</v>
      </c>
      <c r="CI280" t="str">
        <f t="shared" si="649"/>
        <v>0</v>
      </c>
      <c r="CJ280" t="str">
        <f t="shared" si="650"/>
        <v>0</v>
      </c>
      <c r="CK280" t="str">
        <f t="shared" si="651"/>
        <v>0</v>
      </c>
      <c r="CL280" t="str">
        <f t="shared" si="652"/>
        <v>0</v>
      </c>
      <c r="CM280" t="str">
        <f t="shared" si="653"/>
        <v>0</v>
      </c>
      <c r="CN280" t="str">
        <f t="shared" si="654"/>
        <v>0</v>
      </c>
      <c r="CO280" t="str">
        <f t="shared" si="655"/>
        <v>0</v>
      </c>
      <c r="CP280" t="str">
        <f t="shared" si="656"/>
        <v>0</v>
      </c>
      <c r="CQ280" t="str">
        <f t="shared" si="657"/>
        <v>0</v>
      </c>
      <c r="CR280" t="str">
        <f t="shared" si="658"/>
        <v>0</v>
      </c>
      <c r="CS280" t="str">
        <f t="shared" si="659"/>
        <v>0</v>
      </c>
      <c r="CT280" t="str">
        <f t="shared" si="660"/>
        <v>0</v>
      </c>
      <c r="CU280" t="str">
        <f t="shared" si="661"/>
        <v>0</v>
      </c>
      <c r="CV280" t="str">
        <f t="shared" si="662"/>
        <v>0</v>
      </c>
      <c r="CW280" t="str">
        <f t="shared" si="663"/>
        <v>0</v>
      </c>
      <c r="CX280" t="str">
        <f t="shared" si="664"/>
        <v>0</v>
      </c>
      <c r="CY280" t="str">
        <f t="shared" si="665"/>
        <v>0</v>
      </c>
      <c r="CZ280" t="str">
        <f t="shared" si="666"/>
        <v>0</v>
      </c>
      <c r="DA280" t="str">
        <f t="shared" si="566"/>
        <v>0</v>
      </c>
      <c r="DB280" t="str">
        <f t="shared" si="667"/>
        <v>0</v>
      </c>
      <c r="DC280" t="str">
        <f t="shared" si="668"/>
        <v>0</v>
      </c>
      <c r="DD280" t="str">
        <f t="shared" si="669"/>
        <v>0</v>
      </c>
      <c r="DE280" t="str">
        <f t="shared" si="670"/>
        <v>0</v>
      </c>
      <c r="DF280" t="str">
        <f t="shared" si="671"/>
        <v>0</v>
      </c>
      <c r="DG280" t="str">
        <f t="shared" si="672"/>
        <v>0</v>
      </c>
      <c r="DH280" t="str">
        <f>IF(ISNUMBER(SEARCH("menghindari dorongan fisik,",B280)),"1","0")</f>
        <v>0</v>
      </c>
      <c r="DI280" t="str">
        <f t="shared" si="673"/>
        <v>0</v>
      </c>
      <c r="DJ280" t="str">
        <f t="shared" si="674"/>
        <v>0</v>
      </c>
      <c r="DK280" t="str">
        <f t="shared" si="675"/>
        <v>0</v>
      </c>
      <c r="DL280" t="str">
        <f t="shared" si="676"/>
        <v>0</v>
      </c>
      <c r="DM280" t="str">
        <f t="shared" si="677"/>
        <v>0</v>
      </c>
      <c r="DN280" t="str">
        <f t="shared" si="678"/>
        <v>0</v>
      </c>
      <c r="DO280" t="str">
        <f t="shared" si="679"/>
        <v>0</v>
      </c>
      <c r="DP280" t="str">
        <f t="shared" si="680"/>
        <v>0</v>
      </c>
      <c r="DQ280" t="str">
        <f t="shared" si="681"/>
        <v>0</v>
      </c>
      <c r="DR280" t="str">
        <f t="shared" si="682"/>
        <v>0</v>
      </c>
      <c r="DS280" t="str">
        <f t="shared" si="683"/>
        <v>0</v>
      </c>
      <c r="DT280" t="str">
        <f t="shared" si="684"/>
        <v>0</v>
      </c>
      <c r="DU280" t="str">
        <f t="shared" si="685"/>
        <v>0</v>
      </c>
      <c r="DV280" t="str">
        <f t="shared" si="686"/>
        <v>0</v>
      </c>
      <c r="DW280" t="str">
        <f t="shared" si="687"/>
        <v>0</v>
      </c>
      <c r="DX280" t="str">
        <f t="shared" si="688"/>
        <v>0</v>
      </c>
      <c r="DY280" t="str">
        <f t="shared" si="689"/>
        <v>0</v>
      </c>
      <c r="DZ280" t="str">
        <f t="shared" si="690"/>
        <v>0</v>
      </c>
      <c r="EA280" t="str">
        <f t="shared" si="691"/>
        <v>0</v>
      </c>
      <c r="EB280" t="str">
        <f t="shared" si="692"/>
        <v>0</v>
      </c>
      <c r="EC280" t="str">
        <f t="shared" si="693"/>
        <v>0</v>
      </c>
      <c r="ED280" t="str">
        <f t="shared" si="694"/>
        <v>0</v>
      </c>
      <c r="EE280" t="str">
        <f t="shared" si="695"/>
        <v>0</v>
      </c>
      <c r="EF280" t="str">
        <f t="shared" si="696"/>
        <v>0</v>
      </c>
      <c r="EG280" t="str">
        <f t="shared" si="697"/>
        <v>0</v>
      </c>
      <c r="EH280" t="str">
        <f t="shared" si="698"/>
        <v>0</v>
      </c>
      <c r="EI280" t="str">
        <f t="shared" si="699"/>
        <v>0</v>
      </c>
      <c r="EJ280" t="str">
        <f t="shared" si="700"/>
        <v>0</v>
      </c>
      <c r="EK280" t="str">
        <f t="shared" si="701"/>
        <v>0</v>
      </c>
      <c r="EL280" t="str">
        <f t="shared" si="702"/>
        <v>0</v>
      </c>
      <c r="EM280" t="str">
        <f t="shared" si="703"/>
        <v>0</v>
      </c>
      <c r="EN280" t="str">
        <f t="shared" si="704"/>
        <v>0</v>
      </c>
    </row>
    <row r="281" spans="1:144" ht="39.950000000000003" customHeight="1" x14ac:dyDescent="0.25">
      <c r="A281" t="s">
        <v>414</v>
      </c>
      <c r="C281" t="str">
        <f t="shared" si="564"/>
        <v>0</v>
      </c>
      <c r="D281" t="str">
        <f t="shared" si="567"/>
        <v>0</v>
      </c>
      <c r="E281" t="str">
        <f t="shared" si="568"/>
        <v>0</v>
      </c>
      <c r="F281" t="str">
        <f t="shared" si="569"/>
        <v>0</v>
      </c>
      <c r="G281" t="str">
        <f t="shared" si="570"/>
        <v>0</v>
      </c>
      <c r="H281" t="str">
        <f t="shared" si="571"/>
        <v>0</v>
      </c>
      <c r="I281" t="str">
        <f t="shared" si="572"/>
        <v>0</v>
      </c>
      <c r="J281" t="str">
        <f t="shared" si="573"/>
        <v>0</v>
      </c>
      <c r="K281" t="str">
        <f t="shared" si="574"/>
        <v>0</v>
      </c>
      <c r="L281" t="str">
        <f t="shared" si="575"/>
        <v>0</v>
      </c>
      <c r="M281" t="str">
        <f t="shared" si="576"/>
        <v>0</v>
      </c>
      <c r="N281" t="str">
        <f t="shared" si="577"/>
        <v>0</v>
      </c>
      <c r="O281" t="str">
        <f t="shared" si="578"/>
        <v>0</v>
      </c>
      <c r="P281" t="str">
        <f t="shared" si="579"/>
        <v>0</v>
      </c>
      <c r="Q281" t="str">
        <f t="shared" si="580"/>
        <v>0</v>
      </c>
      <c r="R281" t="str">
        <f t="shared" si="581"/>
        <v>0</v>
      </c>
      <c r="S281" t="str">
        <f t="shared" si="582"/>
        <v>0</v>
      </c>
      <c r="T281" t="str">
        <f t="shared" si="583"/>
        <v>0</v>
      </c>
      <c r="U281" t="str">
        <f t="shared" si="584"/>
        <v>0</v>
      </c>
      <c r="V281" t="str">
        <f t="shared" si="585"/>
        <v>0</v>
      </c>
      <c r="W281" t="str">
        <f t="shared" si="586"/>
        <v>0</v>
      </c>
      <c r="X281" t="str">
        <f t="shared" si="587"/>
        <v>0</v>
      </c>
      <c r="Y281" t="str">
        <f t="shared" si="588"/>
        <v>0</v>
      </c>
      <c r="Z281" t="str">
        <f t="shared" si="589"/>
        <v>0</v>
      </c>
      <c r="AA281" t="str">
        <f t="shared" si="590"/>
        <v>0</v>
      </c>
      <c r="AB281" t="str">
        <f t="shared" si="591"/>
        <v>0</v>
      </c>
      <c r="AC281" t="str">
        <f t="shared" si="592"/>
        <v>0</v>
      </c>
      <c r="AD281" t="str">
        <f t="shared" si="593"/>
        <v>0</v>
      </c>
      <c r="AE281" t="str">
        <f t="shared" si="594"/>
        <v>0</v>
      </c>
      <c r="AF281" t="str">
        <f t="shared" si="595"/>
        <v>0</v>
      </c>
      <c r="AG281" t="str">
        <f t="shared" si="596"/>
        <v>0</v>
      </c>
      <c r="AH281" t="str">
        <f t="shared" si="597"/>
        <v>0</v>
      </c>
      <c r="AI281" t="str">
        <f t="shared" si="598"/>
        <v>0</v>
      </c>
      <c r="AJ281" t="str">
        <f t="shared" si="599"/>
        <v>0</v>
      </c>
      <c r="AK281" t="str">
        <f t="shared" si="600"/>
        <v>0</v>
      </c>
      <c r="AL281" t="str">
        <f t="shared" si="601"/>
        <v>0</v>
      </c>
      <c r="AM281" t="str">
        <f t="shared" si="602"/>
        <v>0</v>
      </c>
      <c r="AN281" t="str">
        <f t="shared" si="603"/>
        <v>0</v>
      </c>
      <c r="AO281" t="str">
        <f t="shared" si="604"/>
        <v>0</v>
      </c>
      <c r="AP281" t="str">
        <f t="shared" si="605"/>
        <v>0</v>
      </c>
      <c r="AQ281" t="str">
        <f t="shared" si="606"/>
        <v>0</v>
      </c>
      <c r="AR281" t="str">
        <f t="shared" si="607"/>
        <v>0</v>
      </c>
      <c r="AS281" t="str">
        <f t="shared" si="608"/>
        <v>0</v>
      </c>
      <c r="AT281" t="str">
        <f t="shared" si="609"/>
        <v>0</v>
      </c>
      <c r="AU281" t="str">
        <f t="shared" si="610"/>
        <v>0</v>
      </c>
      <c r="AV281" t="str">
        <f t="shared" si="611"/>
        <v>0</v>
      </c>
      <c r="AW281" t="str">
        <f t="shared" si="612"/>
        <v>0</v>
      </c>
      <c r="AX281" t="str">
        <f t="shared" si="613"/>
        <v>0</v>
      </c>
      <c r="AY281" t="str">
        <f t="shared" si="614"/>
        <v>0</v>
      </c>
      <c r="AZ281" t="str">
        <f t="shared" si="615"/>
        <v>0</v>
      </c>
      <c r="BA281" t="str">
        <f t="shared" si="616"/>
        <v>0</v>
      </c>
      <c r="BB281" t="str">
        <f t="shared" si="617"/>
        <v>0</v>
      </c>
      <c r="BC281" t="str">
        <f t="shared" si="618"/>
        <v>0</v>
      </c>
      <c r="BD281" t="str">
        <f t="shared" si="619"/>
        <v>0</v>
      </c>
      <c r="BE281" t="str">
        <f t="shared" si="620"/>
        <v>0</v>
      </c>
      <c r="BF281" t="str">
        <f t="shared" si="621"/>
        <v>0</v>
      </c>
      <c r="BG281" t="str">
        <f t="shared" si="622"/>
        <v>0</v>
      </c>
      <c r="BH281" t="str">
        <f t="shared" si="623"/>
        <v>0</v>
      </c>
      <c r="BI281" t="str">
        <f t="shared" si="624"/>
        <v>0</v>
      </c>
      <c r="BJ281" t="str">
        <f t="shared" si="625"/>
        <v>0</v>
      </c>
      <c r="BK281" t="str">
        <f t="shared" si="626"/>
        <v>0</v>
      </c>
      <c r="BL281" t="str">
        <f t="shared" si="627"/>
        <v>0</v>
      </c>
      <c r="BM281" t="str">
        <f t="shared" si="628"/>
        <v>0</v>
      </c>
      <c r="BN281" t="str">
        <f t="shared" si="629"/>
        <v>0</v>
      </c>
      <c r="BO281" t="str">
        <f t="shared" si="630"/>
        <v>0</v>
      </c>
      <c r="BP281" t="str">
        <f t="shared" si="631"/>
        <v>0</v>
      </c>
      <c r="BQ281" t="str">
        <f t="shared" si="632"/>
        <v>0</v>
      </c>
      <c r="BR281" t="str">
        <f t="shared" si="633"/>
        <v>0</v>
      </c>
      <c r="BS281" t="str">
        <f t="shared" si="634"/>
        <v>0</v>
      </c>
      <c r="BT281" t="str">
        <f t="shared" si="635"/>
        <v>0</v>
      </c>
      <c r="BU281" t="str">
        <f t="shared" si="636"/>
        <v>0</v>
      </c>
      <c r="BV281" t="str">
        <f t="shared" si="637"/>
        <v>0</v>
      </c>
      <c r="BW281" t="str">
        <f t="shared" si="638"/>
        <v>0</v>
      </c>
      <c r="BX281" t="str">
        <f t="shared" si="565"/>
        <v>0</v>
      </c>
      <c r="BY281" t="str">
        <f t="shared" si="639"/>
        <v>0</v>
      </c>
      <c r="BZ281" t="str">
        <f t="shared" si="640"/>
        <v>0</v>
      </c>
      <c r="CA281" t="str">
        <f t="shared" si="641"/>
        <v>0</v>
      </c>
      <c r="CB281" t="str">
        <f t="shared" si="642"/>
        <v>0</v>
      </c>
      <c r="CC281" t="str">
        <f t="shared" si="643"/>
        <v>0</v>
      </c>
      <c r="CD281" t="str">
        <f t="shared" si="644"/>
        <v>0</v>
      </c>
      <c r="CE281" t="str">
        <f t="shared" si="645"/>
        <v>0</v>
      </c>
      <c r="CF281" t="str">
        <f t="shared" si="646"/>
        <v>0</v>
      </c>
      <c r="CG281" t="str">
        <f t="shared" si="647"/>
        <v>0</v>
      </c>
      <c r="CH281" t="str">
        <f t="shared" si="648"/>
        <v>0</v>
      </c>
      <c r="CI281" t="str">
        <f t="shared" si="649"/>
        <v>0</v>
      </c>
      <c r="CJ281" t="str">
        <f t="shared" si="650"/>
        <v>0</v>
      </c>
      <c r="CK281" t="str">
        <f t="shared" si="651"/>
        <v>0</v>
      </c>
      <c r="CL281" t="str">
        <f t="shared" si="652"/>
        <v>0</v>
      </c>
      <c r="CM281" t="str">
        <f t="shared" si="653"/>
        <v>0</v>
      </c>
      <c r="CN281" t="str">
        <f t="shared" si="654"/>
        <v>0</v>
      </c>
      <c r="CO281" t="str">
        <f t="shared" si="655"/>
        <v>0</v>
      </c>
      <c r="CP281" t="str">
        <f t="shared" si="656"/>
        <v>0</v>
      </c>
      <c r="CQ281" t="str">
        <f t="shared" si="657"/>
        <v>0</v>
      </c>
      <c r="CR281" t="str">
        <f t="shared" si="658"/>
        <v>0</v>
      </c>
      <c r="CS281" t="str">
        <f t="shared" si="659"/>
        <v>0</v>
      </c>
      <c r="CT281" t="str">
        <f t="shared" si="660"/>
        <v>0</v>
      </c>
      <c r="CU281" t="str">
        <f t="shared" si="661"/>
        <v>0</v>
      </c>
      <c r="CV281" t="str">
        <f t="shared" si="662"/>
        <v>0</v>
      </c>
      <c r="CW281" t="str">
        <f t="shared" si="663"/>
        <v>0</v>
      </c>
      <c r="CX281" t="str">
        <f t="shared" si="664"/>
        <v>0</v>
      </c>
      <c r="CY281" t="str">
        <f t="shared" si="665"/>
        <v>0</v>
      </c>
      <c r="CZ281" t="str">
        <f t="shared" si="666"/>
        <v>0</v>
      </c>
      <c r="DA281" t="str">
        <f t="shared" si="566"/>
        <v>0</v>
      </c>
      <c r="DB281" t="str">
        <f t="shared" si="667"/>
        <v>0</v>
      </c>
      <c r="DC281" t="str">
        <f t="shared" si="668"/>
        <v>0</v>
      </c>
      <c r="DD281" t="str">
        <f t="shared" si="669"/>
        <v>0</v>
      </c>
      <c r="DE281" t="str">
        <f t="shared" si="670"/>
        <v>0</v>
      </c>
      <c r="DF281" t="str">
        <f t="shared" si="671"/>
        <v>0</v>
      </c>
      <c r="DG281" t="str">
        <f t="shared" si="672"/>
        <v>0</v>
      </c>
      <c r="DH281" t="str">
        <f>IF(ISNUMBER(SEARCH("menghindari dorongan fisik,",B281)),"1","0")</f>
        <v>0</v>
      </c>
      <c r="DI281" t="str">
        <f t="shared" si="673"/>
        <v>0</v>
      </c>
      <c r="DJ281" t="str">
        <f t="shared" si="674"/>
        <v>0</v>
      </c>
      <c r="DK281" t="str">
        <f t="shared" si="675"/>
        <v>0</v>
      </c>
      <c r="DL281" t="str">
        <f t="shared" si="676"/>
        <v>0</v>
      </c>
      <c r="DM281" t="str">
        <f t="shared" si="677"/>
        <v>0</v>
      </c>
      <c r="DN281" t="str">
        <f t="shared" si="678"/>
        <v>0</v>
      </c>
      <c r="DO281" t="str">
        <f t="shared" si="679"/>
        <v>0</v>
      </c>
      <c r="DP281" t="str">
        <f t="shared" si="680"/>
        <v>0</v>
      </c>
      <c r="DQ281" t="str">
        <f t="shared" si="681"/>
        <v>0</v>
      </c>
      <c r="DR281" t="str">
        <f t="shared" si="682"/>
        <v>0</v>
      </c>
      <c r="DS281" t="str">
        <f t="shared" si="683"/>
        <v>0</v>
      </c>
      <c r="DT281" t="str">
        <f t="shared" si="684"/>
        <v>0</v>
      </c>
      <c r="DU281" t="str">
        <f t="shared" si="685"/>
        <v>0</v>
      </c>
      <c r="DV281" t="str">
        <f t="shared" si="686"/>
        <v>0</v>
      </c>
      <c r="DW281" t="str">
        <f t="shared" si="687"/>
        <v>0</v>
      </c>
      <c r="DX281" t="str">
        <f t="shared" si="688"/>
        <v>0</v>
      </c>
      <c r="DY281" t="str">
        <f t="shared" si="689"/>
        <v>0</v>
      </c>
      <c r="DZ281" t="str">
        <f t="shared" si="690"/>
        <v>0</v>
      </c>
      <c r="EA281" t="str">
        <f t="shared" si="691"/>
        <v>0</v>
      </c>
      <c r="EB281" t="str">
        <f t="shared" si="692"/>
        <v>0</v>
      </c>
      <c r="EC281" t="str">
        <f t="shared" si="693"/>
        <v>0</v>
      </c>
      <c r="ED281" t="str">
        <f t="shared" si="694"/>
        <v>0</v>
      </c>
      <c r="EE281" t="str">
        <f t="shared" si="695"/>
        <v>0</v>
      </c>
      <c r="EF281" t="str">
        <f t="shared" si="696"/>
        <v>0</v>
      </c>
      <c r="EG281" t="str">
        <f t="shared" si="697"/>
        <v>0</v>
      </c>
      <c r="EH281" t="str">
        <f t="shared" si="698"/>
        <v>0</v>
      </c>
      <c r="EI281" t="str">
        <f t="shared" si="699"/>
        <v>0</v>
      </c>
      <c r="EJ281" t="str">
        <f t="shared" si="700"/>
        <v>0</v>
      </c>
      <c r="EK281" t="str">
        <f t="shared" si="701"/>
        <v>0</v>
      </c>
      <c r="EL281" t="str">
        <f t="shared" si="702"/>
        <v>0</v>
      </c>
      <c r="EM281" t="str">
        <f t="shared" si="703"/>
        <v>0</v>
      </c>
      <c r="EN281" t="str">
        <f t="shared" si="704"/>
        <v>0</v>
      </c>
    </row>
    <row r="282" spans="1:144" ht="39.950000000000003" customHeight="1" x14ac:dyDescent="0.25">
      <c r="A282" t="s">
        <v>415</v>
      </c>
      <c r="C282" t="str">
        <f t="shared" si="564"/>
        <v>0</v>
      </c>
      <c r="D282" t="str">
        <f t="shared" si="567"/>
        <v>0</v>
      </c>
      <c r="E282" t="str">
        <f t="shared" si="568"/>
        <v>0</v>
      </c>
      <c r="F282" t="str">
        <f t="shared" si="569"/>
        <v>0</v>
      </c>
      <c r="G282" t="str">
        <f t="shared" si="570"/>
        <v>0</v>
      </c>
      <c r="H282" t="str">
        <f t="shared" si="571"/>
        <v>0</v>
      </c>
      <c r="I282" t="str">
        <f t="shared" si="572"/>
        <v>0</v>
      </c>
      <c r="J282" t="str">
        <f t="shared" si="573"/>
        <v>0</v>
      </c>
      <c r="K282" t="str">
        <f t="shared" si="574"/>
        <v>0</v>
      </c>
      <c r="L282" t="str">
        <f t="shared" si="575"/>
        <v>0</v>
      </c>
      <c r="M282" t="str">
        <f t="shared" si="576"/>
        <v>0</v>
      </c>
      <c r="N282" t="str">
        <f t="shared" si="577"/>
        <v>0</v>
      </c>
      <c r="O282" t="str">
        <f t="shared" si="578"/>
        <v>0</v>
      </c>
      <c r="P282" t="str">
        <f t="shared" si="579"/>
        <v>0</v>
      </c>
      <c r="Q282" t="str">
        <f t="shared" si="580"/>
        <v>0</v>
      </c>
      <c r="R282" t="str">
        <f t="shared" si="581"/>
        <v>0</v>
      </c>
      <c r="S282" t="str">
        <f t="shared" si="582"/>
        <v>0</v>
      </c>
      <c r="T282" t="str">
        <f t="shared" si="583"/>
        <v>0</v>
      </c>
      <c r="U282" t="str">
        <f t="shared" si="584"/>
        <v>0</v>
      </c>
      <c r="V282" t="str">
        <f t="shared" si="585"/>
        <v>0</v>
      </c>
      <c r="W282" t="str">
        <f t="shared" si="586"/>
        <v>0</v>
      </c>
      <c r="X282" t="str">
        <f t="shared" si="587"/>
        <v>0</v>
      </c>
      <c r="Y282" t="str">
        <f t="shared" si="588"/>
        <v>0</v>
      </c>
      <c r="Z282" t="str">
        <f t="shared" si="589"/>
        <v>0</v>
      </c>
      <c r="AA282" t="str">
        <f t="shared" si="590"/>
        <v>0</v>
      </c>
      <c r="AB282" t="str">
        <f t="shared" si="591"/>
        <v>0</v>
      </c>
      <c r="AC282" t="str">
        <f t="shared" si="592"/>
        <v>0</v>
      </c>
      <c r="AD282" t="str">
        <f t="shared" si="593"/>
        <v>0</v>
      </c>
      <c r="AE282" t="str">
        <f t="shared" si="594"/>
        <v>0</v>
      </c>
      <c r="AF282" t="str">
        <f t="shared" si="595"/>
        <v>0</v>
      </c>
      <c r="AG282" t="str">
        <f t="shared" si="596"/>
        <v>0</v>
      </c>
      <c r="AH282" t="str">
        <f t="shared" si="597"/>
        <v>0</v>
      </c>
      <c r="AI282" t="str">
        <f t="shared" si="598"/>
        <v>0</v>
      </c>
      <c r="AJ282" t="str">
        <f t="shared" si="599"/>
        <v>0</v>
      </c>
      <c r="AK282" t="str">
        <f t="shared" si="600"/>
        <v>0</v>
      </c>
      <c r="AL282" t="str">
        <f t="shared" si="601"/>
        <v>0</v>
      </c>
      <c r="AM282" t="str">
        <f t="shared" si="602"/>
        <v>0</v>
      </c>
      <c r="AN282" t="str">
        <f t="shared" si="603"/>
        <v>0</v>
      </c>
      <c r="AO282" t="str">
        <f t="shared" si="604"/>
        <v>0</v>
      </c>
      <c r="AP282" t="str">
        <f t="shared" si="605"/>
        <v>0</v>
      </c>
      <c r="AQ282" t="str">
        <f t="shared" si="606"/>
        <v>0</v>
      </c>
      <c r="AR282" t="str">
        <f t="shared" si="607"/>
        <v>0</v>
      </c>
      <c r="AS282" t="str">
        <f t="shared" si="608"/>
        <v>0</v>
      </c>
      <c r="AT282" t="str">
        <f t="shared" si="609"/>
        <v>0</v>
      </c>
      <c r="AU282" t="str">
        <f t="shared" si="610"/>
        <v>0</v>
      </c>
      <c r="AV282" t="str">
        <f t="shared" si="611"/>
        <v>0</v>
      </c>
      <c r="AW282" t="str">
        <f t="shared" si="612"/>
        <v>0</v>
      </c>
      <c r="AX282" t="str">
        <f t="shared" si="613"/>
        <v>0</v>
      </c>
      <c r="AY282" t="str">
        <f t="shared" si="614"/>
        <v>0</v>
      </c>
      <c r="AZ282" t="str">
        <f t="shared" si="615"/>
        <v>0</v>
      </c>
      <c r="BA282" t="str">
        <f t="shared" si="616"/>
        <v>0</v>
      </c>
      <c r="BB282" t="str">
        <f t="shared" si="617"/>
        <v>0</v>
      </c>
      <c r="BC282" t="str">
        <f t="shared" si="618"/>
        <v>0</v>
      </c>
      <c r="BD282" t="str">
        <f t="shared" si="619"/>
        <v>0</v>
      </c>
      <c r="BE282" t="str">
        <f t="shared" si="620"/>
        <v>0</v>
      </c>
      <c r="BF282" t="str">
        <f t="shared" si="621"/>
        <v>0</v>
      </c>
      <c r="BG282" t="str">
        <f t="shared" si="622"/>
        <v>0</v>
      </c>
      <c r="BH282" t="str">
        <f t="shared" si="623"/>
        <v>0</v>
      </c>
      <c r="BI282" t="str">
        <f t="shared" si="624"/>
        <v>0</v>
      </c>
      <c r="BJ282" t="str">
        <f t="shared" si="625"/>
        <v>0</v>
      </c>
      <c r="BK282" t="str">
        <f t="shared" si="626"/>
        <v>0</v>
      </c>
      <c r="BL282" t="str">
        <f t="shared" si="627"/>
        <v>0</v>
      </c>
      <c r="BM282" t="str">
        <f t="shared" si="628"/>
        <v>0</v>
      </c>
      <c r="BN282" t="str">
        <f t="shared" si="629"/>
        <v>0</v>
      </c>
      <c r="BO282" t="str">
        <f t="shared" si="630"/>
        <v>0</v>
      </c>
      <c r="BP282" t="str">
        <f t="shared" si="631"/>
        <v>0</v>
      </c>
      <c r="BQ282" t="str">
        <f t="shared" si="632"/>
        <v>0</v>
      </c>
      <c r="BR282" t="str">
        <f t="shared" si="633"/>
        <v>0</v>
      </c>
      <c r="BS282" t="str">
        <f t="shared" si="634"/>
        <v>0</v>
      </c>
      <c r="BT282" t="str">
        <f t="shared" si="635"/>
        <v>0</v>
      </c>
      <c r="BU282" t="str">
        <f t="shared" si="636"/>
        <v>0</v>
      </c>
      <c r="BV282" t="str">
        <f t="shared" si="637"/>
        <v>0</v>
      </c>
      <c r="BW282" t="str">
        <f t="shared" si="638"/>
        <v>0</v>
      </c>
      <c r="BX282" t="str">
        <f t="shared" si="565"/>
        <v>0</v>
      </c>
      <c r="BY282" t="str">
        <f t="shared" si="639"/>
        <v>0</v>
      </c>
      <c r="BZ282" t="str">
        <f t="shared" si="640"/>
        <v>0</v>
      </c>
      <c r="CA282" t="str">
        <f t="shared" si="641"/>
        <v>0</v>
      </c>
      <c r="CB282" t="str">
        <f t="shared" si="642"/>
        <v>0</v>
      </c>
      <c r="CC282" t="str">
        <f t="shared" si="643"/>
        <v>0</v>
      </c>
      <c r="CD282" t="str">
        <f t="shared" si="644"/>
        <v>0</v>
      </c>
      <c r="CE282" t="str">
        <f t="shared" si="645"/>
        <v>0</v>
      </c>
      <c r="CF282" t="str">
        <f t="shared" si="646"/>
        <v>0</v>
      </c>
      <c r="CG282" t="str">
        <f t="shared" si="647"/>
        <v>0</v>
      </c>
      <c r="CH282" t="str">
        <f t="shared" si="648"/>
        <v>0</v>
      </c>
      <c r="CI282" t="str">
        <f t="shared" si="649"/>
        <v>0</v>
      </c>
      <c r="CJ282" t="str">
        <f t="shared" si="650"/>
        <v>0</v>
      </c>
      <c r="CK282" t="str">
        <f t="shared" si="651"/>
        <v>0</v>
      </c>
      <c r="CL282" t="str">
        <f t="shared" si="652"/>
        <v>0</v>
      </c>
      <c r="CM282" t="str">
        <f t="shared" si="653"/>
        <v>0</v>
      </c>
      <c r="CN282" t="str">
        <f t="shared" si="654"/>
        <v>0</v>
      </c>
      <c r="CO282" t="str">
        <f t="shared" si="655"/>
        <v>0</v>
      </c>
      <c r="CP282" t="str">
        <f t="shared" si="656"/>
        <v>0</v>
      </c>
      <c r="CQ282" t="str">
        <f t="shared" si="657"/>
        <v>0</v>
      </c>
      <c r="CR282" t="str">
        <f t="shared" si="658"/>
        <v>0</v>
      </c>
      <c r="CS282" t="str">
        <f t="shared" si="659"/>
        <v>0</v>
      </c>
      <c r="CT282" t="str">
        <f t="shared" si="660"/>
        <v>0</v>
      </c>
      <c r="CU282" t="str">
        <f t="shared" si="661"/>
        <v>0</v>
      </c>
      <c r="CV282" t="str">
        <f t="shared" si="662"/>
        <v>0</v>
      </c>
      <c r="CW282" t="str">
        <f t="shared" si="663"/>
        <v>0</v>
      </c>
      <c r="CX282" t="str">
        <f t="shared" si="664"/>
        <v>0</v>
      </c>
      <c r="CY282" t="str">
        <f t="shared" si="665"/>
        <v>0</v>
      </c>
      <c r="CZ282" t="str">
        <f t="shared" si="666"/>
        <v>0</v>
      </c>
      <c r="DA282" t="str">
        <f t="shared" si="566"/>
        <v>0</v>
      </c>
      <c r="DB282" t="str">
        <f t="shared" si="667"/>
        <v>0</v>
      </c>
      <c r="DC282" t="str">
        <f t="shared" si="668"/>
        <v>0</v>
      </c>
      <c r="DD282" t="str">
        <f t="shared" si="669"/>
        <v>0</v>
      </c>
      <c r="DE282" t="str">
        <f t="shared" si="670"/>
        <v>0</v>
      </c>
      <c r="DF282" t="str">
        <f t="shared" si="671"/>
        <v>0</v>
      </c>
      <c r="DG282" t="str">
        <f t="shared" si="672"/>
        <v>0</v>
      </c>
      <c r="DH282" t="str">
        <f>IF(ISNUMBER(SEARCH("menghindari dorongan fisik,",B282)),"1","0")</f>
        <v>0</v>
      </c>
      <c r="DI282" t="str">
        <f t="shared" si="673"/>
        <v>0</v>
      </c>
      <c r="DJ282" t="str">
        <f t="shared" si="674"/>
        <v>0</v>
      </c>
      <c r="DK282" t="str">
        <f t="shared" si="675"/>
        <v>0</v>
      </c>
      <c r="DL282" t="str">
        <f t="shared" si="676"/>
        <v>0</v>
      </c>
      <c r="DM282" t="str">
        <f t="shared" si="677"/>
        <v>0</v>
      </c>
      <c r="DN282" t="str">
        <f t="shared" si="678"/>
        <v>0</v>
      </c>
      <c r="DO282" t="str">
        <f t="shared" si="679"/>
        <v>0</v>
      </c>
      <c r="DP282" t="str">
        <f t="shared" si="680"/>
        <v>0</v>
      </c>
      <c r="DQ282" t="str">
        <f t="shared" si="681"/>
        <v>0</v>
      </c>
      <c r="DR282" t="str">
        <f t="shared" si="682"/>
        <v>0</v>
      </c>
      <c r="DS282" t="str">
        <f t="shared" si="683"/>
        <v>0</v>
      </c>
      <c r="DT282" t="str">
        <f t="shared" si="684"/>
        <v>0</v>
      </c>
      <c r="DU282" t="str">
        <f t="shared" si="685"/>
        <v>0</v>
      </c>
      <c r="DV282" t="str">
        <f t="shared" si="686"/>
        <v>0</v>
      </c>
      <c r="DW282" t="str">
        <f t="shared" si="687"/>
        <v>0</v>
      </c>
      <c r="DX282" t="str">
        <f t="shared" si="688"/>
        <v>0</v>
      </c>
      <c r="DY282" t="str">
        <f t="shared" si="689"/>
        <v>0</v>
      </c>
      <c r="DZ282" t="str">
        <f t="shared" si="690"/>
        <v>0</v>
      </c>
      <c r="EA282" t="str">
        <f t="shared" si="691"/>
        <v>0</v>
      </c>
      <c r="EB282" t="str">
        <f t="shared" si="692"/>
        <v>0</v>
      </c>
      <c r="EC282" t="str">
        <f t="shared" si="693"/>
        <v>0</v>
      </c>
      <c r="ED282" t="str">
        <f t="shared" si="694"/>
        <v>0</v>
      </c>
      <c r="EE282" t="str">
        <f t="shared" si="695"/>
        <v>0</v>
      </c>
      <c r="EF282" t="str">
        <f t="shared" si="696"/>
        <v>0</v>
      </c>
      <c r="EG282" t="str">
        <f t="shared" si="697"/>
        <v>0</v>
      </c>
      <c r="EH282" t="str">
        <f t="shared" si="698"/>
        <v>0</v>
      </c>
      <c r="EI282" t="str">
        <f t="shared" si="699"/>
        <v>0</v>
      </c>
      <c r="EJ282" t="str">
        <f t="shared" si="700"/>
        <v>0</v>
      </c>
      <c r="EK282" t="str">
        <f t="shared" si="701"/>
        <v>0</v>
      </c>
      <c r="EL282" t="str">
        <f t="shared" si="702"/>
        <v>0</v>
      </c>
      <c r="EM282" t="str">
        <f t="shared" si="703"/>
        <v>0</v>
      </c>
      <c r="EN282" t="str">
        <f t="shared" si="704"/>
        <v>0</v>
      </c>
    </row>
    <row r="283" spans="1:144" ht="39.950000000000003" customHeight="1" x14ac:dyDescent="0.25">
      <c r="A283" t="s">
        <v>416</v>
      </c>
      <c r="C283" t="str">
        <f t="shared" si="564"/>
        <v>0</v>
      </c>
      <c r="D283" t="str">
        <f t="shared" si="567"/>
        <v>0</v>
      </c>
      <c r="E283" t="str">
        <f t="shared" si="568"/>
        <v>0</v>
      </c>
      <c r="F283" t="str">
        <f t="shared" si="569"/>
        <v>0</v>
      </c>
      <c r="G283" t="str">
        <f t="shared" si="570"/>
        <v>0</v>
      </c>
      <c r="H283" t="str">
        <f t="shared" si="571"/>
        <v>0</v>
      </c>
      <c r="I283" t="str">
        <f t="shared" si="572"/>
        <v>0</v>
      </c>
      <c r="J283" t="str">
        <f t="shared" si="573"/>
        <v>0</v>
      </c>
      <c r="K283" t="str">
        <f t="shared" si="574"/>
        <v>0</v>
      </c>
      <c r="L283" t="str">
        <f t="shared" si="575"/>
        <v>0</v>
      </c>
      <c r="M283" t="str">
        <f t="shared" si="576"/>
        <v>0</v>
      </c>
      <c r="N283" t="str">
        <f t="shared" si="577"/>
        <v>0</v>
      </c>
      <c r="O283" t="str">
        <f t="shared" si="578"/>
        <v>0</v>
      </c>
      <c r="P283" t="str">
        <f t="shared" si="579"/>
        <v>0</v>
      </c>
      <c r="Q283" t="str">
        <f t="shared" si="580"/>
        <v>0</v>
      </c>
      <c r="R283" t="str">
        <f t="shared" si="581"/>
        <v>0</v>
      </c>
      <c r="S283" t="str">
        <f t="shared" si="582"/>
        <v>0</v>
      </c>
      <c r="T283" t="str">
        <f t="shared" si="583"/>
        <v>0</v>
      </c>
      <c r="U283" t="str">
        <f t="shared" si="584"/>
        <v>0</v>
      </c>
      <c r="V283" t="str">
        <f t="shared" si="585"/>
        <v>0</v>
      </c>
      <c r="W283" t="str">
        <f t="shared" si="586"/>
        <v>0</v>
      </c>
      <c r="X283" t="str">
        <f t="shared" si="587"/>
        <v>0</v>
      </c>
      <c r="Y283" t="str">
        <f t="shared" si="588"/>
        <v>0</v>
      </c>
      <c r="Z283" t="str">
        <f t="shared" si="589"/>
        <v>0</v>
      </c>
      <c r="AA283" t="str">
        <f t="shared" si="590"/>
        <v>0</v>
      </c>
      <c r="AB283" t="str">
        <f t="shared" si="591"/>
        <v>0</v>
      </c>
      <c r="AC283" t="str">
        <f t="shared" si="592"/>
        <v>0</v>
      </c>
      <c r="AD283" t="str">
        <f t="shared" si="593"/>
        <v>0</v>
      </c>
      <c r="AE283" t="str">
        <f t="shared" si="594"/>
        <v>0</v>
      </c>
      <c r="AF283" t="str">
        <f t="shared" si="595"/>
        <v>0</v>
      </c>
      <c r="AG283" t="str">
        <f t="shared" si="596"/>
        <v>0</v>
      </c>
      <c r="AH283" t="str">
        <f t="shared" si="597"/>
        <v>0</v>
      </c>
      <c r="AI283" t="str">
        <f t="shared" si="598"/>
        <v>0</v>
      </c>
      <c r="AJ283" t="str">
        <f t="shared" si="599"/>
        <v>0</v>
      </c>
      <c r="AK283" t="str">
        <f t="shared" si="600"/>
        <v>0</v>
      </c>
      <c r="AL283" t="str">
        <f t="shared" si="601"/>
        <v>0</v>
      </c>
      <c r="AM283" t="str">
        <f t="shared" si="602"/>
        <v>0</v>
      </c>
      <c r="AN283" t="str">
        <f t="shared" si="603"/>
        <v>0</v>
      </c>
      <c r="AO283" t="str">
        <f t="shared" si="604"/>
        <v>0</v>
      </c>
      <c r="AP283" t="str">
        <f t="shared" si="605"/>
        <v>0</v>
      </c>
      <c r="AQ283" t="str">
        <f t="shared" si="606"/>
        <v>0</v>
      </c>
      <c r="AR283" t="str">
        <f t="shared" si="607"/>
        <v>0</v>
      </c>
      <c r="AS283" t="str">
        <f t="shared" si="608"/>
        <v>0</v>
      </c>
      <c r="AT283" t="str">
        <f t="shared" si="609"/>
        <v>0</v>
      </c>
      <c r="AU283" t="str">
        <f t="shared" si="610"/>
        <v>0</v>
      </c>
      <c r="AV283" t="str">
        <f t="shared" si="611"/>
        <v>0</v>
      </c>
      <c r="AW283" t="str">
        <f t="shared" si="612"/>
        <v>0</v>
      </c>
      <c r="AX283" t="str">
        <f t="shared" si="613"/>
        <v>0</v>
      </c>
      <c r="AY283" t="str">
        <f t="shared" si="614"/>
        <v>0</v>
      </c>
      <c r="AZ283" t="str">
        <f t="shared" si="615"/>
        <v>0</v>
      </c>
      <c r="BA283" t="str">
        <f t="shared" si="616"/>
        <v>0</v>
      </c>
      <c r="BB283" t="str">
        <f t="shared" si="617"/>
        <v>0</v>
      </c>
      <c r="BC283" t="str">
        <f t="shared" si="618"/>
        <v>0</v>
      </c>
      <c r="BD283" t="str">
        <f t="shared" si="619"/>
        <v>0</v>
      </c>
      <c r="BE283" t="str">
        <f t="shared" si="620"/>
        <v>0</v>
      </c>
      <c r="BF283" t="str">
        <f t="shared" si="621"/>
        <v>0</v>
      </c>
      <c r="BG283" t="str">
        <f t="shared" si="622"/>
        <v>0</v>
      </c>
      <c r="BH283" t="str">
        <f t="shared" si="623"/>
        <v>0</v>
      </c>
      <c r="BI283" t="str">
        <f t="shared" si="624"/>
        <v>0</v>
      </c>
      <c r="BJ283" t="str">
        <f t="shared" si="625"/>
        <v>0</v>
      </c>
      <c r="BK283" t="str">
        <f t="shared" si="626"/>
        <v>0</v>
      </c>
      <c r="BL283" t="str">
        <f t="shared" si="627"/>
        <v>0</v>
      </c>
      <c r="BM283" t="str">
        <f t="shared" si="628"/>
        <v>0</v>
      </c>
      <c r="BN283" t="str">
        <f t="shared" si="629"/>
        <v>0</v>
      </c>
      <c r="BO283" t="str">
        <f t="shared" si="630"/>
        <v>0</v>
      </c>
      <c r="BP283" t="str">
        <f t="shared" si="631"/>
        <v>0</v>
      </c>
      <c r="BQ283" t="str">
        <f t="shared" si="632"/>
        <v>0</v>
      </c>
      <c r="BR283" t="str">
        <f t="shared" si="633"/>
        <v>0</v>
      </c>
      <c r="BS283" t="str">
        <f t="shared" si="634"/>
        <v>0</v>
      </c>
      <c r="BT283" t="str">
        <f t="shared" si="635"/>
        <v>0</v>
      </c>
      <c r="BU283" t="str">
        <f t="shared" si="636"/>
        <v>0</v>
      </c>
      <c r="BV283" t="str">
        <f t="shared" si="637"/>
        <v>0</v>
      </c>
      <c r="BW283" t="str">
        <f t="shared" si="638"/>
        <v>0</v>
      </c>
      <c r="BX283" t="str">
        <f t="shared" si="565"/>
        <v>0</v>
      </c>
      <c r="BY283" t="str">
        <f t="shared" si="639"/>
        <v>0</v>
      </c>
      <c r="BZ283" t="str">
        <f t="shared" si="640"/>
        <v>0</v>
      </c>
      <c r="CA283" t="str">
        <f t="shared" si="641"/>
        <v>0</v>
      </c>
      <c r="CB283" t="str">
        <f t="shared" si="642"/>
        <v>0</v>
      </c>
      <c r="CC283" t="str">
        <f t="shared" si="643"/>
        <v>0</v>
      </c>
      <c r="CD283" t="str">
        <f t="shared" si="644"/>
        <v>0</v>
      </c>
      <c r="CE283" t="str">
        <f t="shared" si="645"/>
        <v>0</v>
      </c>
      <c r="CF283" t="str">
        <f t="shared" si="646"/>
        <v>0</v>
      </c>
      <c r="CG283" t="str">
        <f t="shared" si="647"/>
        <v>0</v>
      </c>
      <c r="CH283" t="str">
        <f t="shared" si="648"/>
        <v>0</v>
      </c>
      <c r="CI283" t="str">
        <f t="shared" si="649"/>
        <v>0</v>
      </c>
      <c r="CJ283" t="str">
        <f t="shared" si="650"/>
        <v>0</v>
      </c>
      <c r="CK283" t="str">
        <f t="shared" si="651"/>
        <v>0</v>
      </c>
      <c r="CL283" t="str">
        <f t="shared" si="652"/>
        <v>0</v>
      </c>
      <c r="CM283" t="str">
        <f t="shared" si="653"/>
        <v>0</v>
      </c>
      <c r="CN283" t="str">
        <f t="shared" si="654"/>
        <v>0</v>
      </c>
      <c r="CO283" t="str">
        <f t="shared" si="655"/>
        <v>0</v>
      </c>
      <c r="CP283" t="str">
        <f t="shared" si="656"/>
        <v>0</v>
      </c>
      <c r="CQ283" t="str">
        <f t="shared" si="657"/>
        <v>0</v>
      </c>
      <c r="CR283" t="str">
        <f t="shared" si="658"/>
        <v>0</v>
      </c>
      <c r="CS283" t="str">
        <f t="shared" si="659"/>
        <v>0</v>
      </c>
      <c r="CT283" t="str">
        <f t="shared" si="660"/>
        <v>0</v>
      </c>
      <c r="CU283" t="str">
        <f t="shared" si="661"/>
        <v>0</v>
      </c>
      <c r="CV283" t="str">
        <f t="shared" si="662"/>
        <v>0</v>
      </c>
      <c r="CW283" t="str">
        <f t="shared" si="663"/>
        <v>0</v>
      </c>
      <c r="CX283" t="str">
        <f t="shared" si="664"/>
        <v>0</v>
      </c>
      <c r="CY283" t="str">
        <f t="shared" si="665"/>
        <v>0</v>
      </c>
      <c r="CZ283" t="str">
        <f t="shared" si="666"/>
        <v>0</v>
      </c>
      <c r="DA283" t="str">
        <f t="shared" si="566"/>
        <v>0</v>
      </c>
      <c r="DB283" t="str">
        <f t="shared" si="667"/>
        <v>0</v>
      </c>
      <c r="DC283" t="str">
        <f t="shared" si="668"/>
        <v>0</v>
      </c>
      <c r="DD283" t="str">
        <f t="shared" si="669"/>
        <v>0</v>
      </c>
      <c r="DE283" t="str">
        <f t="shared" si="670"/>
        <v>0</v>
      </c>
      <c r="DF283" t="str">
        <f t="shared" si="671"/>
        <v>0</v>
      </c>
      <c r="DG283" t="str">
        <f t="shared" si="672"/>
        <v>0</v>
      </c>
      <c r="DH283" t="str">
        <f>IF(ISNUMBER(SEARCH("menghindari dorongan fisik,",B283)),"1","0")</f>
        <v>0</v>
      </c>
      <c r="DI283" t="str">
        <f t="shared" si="673"/>
        <v>0</v>
      </c>
      <c r="DJ283" t="str">
        <f t="shared" si="674"/>
        <v>0</v>
      </c>
      <c r="DK283" t="str">
        <f t="shared" si="675"/>
        <v>0</v>
      </c>
      <c r="DL283" t="str">
        <f t="shared" si="676"/>
        <v>0</v>
      </c>
      <c r="DM283" t="str">
        <f t="shared" si="677"/>
        <v>0</v>
      </c>
      <c r="DN283" t="str">
        <f t="shared" si="678"/>
        <v>0</v>
      </c>
      <c r="DO283" t="str">
        <f t="shared" si="679"/>
        <v>0</v>
      </c>
      <c r="DP283" t="str">
        <f t="shared" si="680"/>
        <v>0</v>
      </c>
      <c r="DQ283" t="str">
        <f t="shared" si="681"/>
        <v>0</v>
      </c>
      <c r="DR283" t="str">
        <f t="shared" si="682"/>
        <v>0</v>
      </c>
      <c r="DS283" t="str">
        <f t="shared" si="683"/>
        <v>0</v>
      </c>
      <c r="DT283" t="str">
        <f t="shared" si="684"/>
        <v>0</v>
      </c>
      <c r="DU283" t="str">
        <f t="shared" si="685"/>
        <v>0</v>
      </c>
      <c r="DV283" t="str">
        <f t="shared" si="686"/>
        <v>0</v>
      </c>
      <c r="DW283" t="str">
        <f t="shared" si="687"/>
        <v>0</v>
      </c>
      <c r="DX283" t="str">
        <f t="shared" si="688"/>
        <v>0</v>
      </c>
      <c r="DY283" t="str">
        <f t="shared" si="689"/>
        <v>0</v>
      </c>
      <c r="DZ283" t="str">
        <f t="shared" si="690"/>
        <v>0</v>
      </c>
      <c r="EA283" t="str">
        <f t="shared" si="691"/>
        <v>0</v>
      </c>
      <c r="EB283" t="str">
        <f t="shared" si="692"/>
        <v>0</v>
      </c>
      <c r="EC283" t="str">
        <f t="shared" si="693"/>
        <v>0</v>
      </c>
      <c r="ED283" t="str">
        <f t="shared" si="694"/>
        <v>0</v>
      </c>
      <c r="EE283" t="str">
        <f t="shared" si="695"/>
        <v>0</v>
      </c>
      <c r="EF283" t="str">
        <f t="shared" si="696"/>
        <v>0</v>
      </c>
      <c r="EG283" t="str">
        <f t="shared" si="697"/>
        <v>0</v>
      </c>
      <c r="EH283" t="str">
        <f t="shared" si="698"/>
        <v>0</v>
      </c>
      <c r="EI283" t="str">
        <f t="shared" si="699"/>
        <v>0</v>
      </c>
      <c r="EJ283" t="str">
        <f t="shared" si="700"/>
        <v>0</v>
      </c>
      <c r="EK283" t="str">
        <f t="shared" si="701"/>
        <v>0</v>
      </c>
      <c r="EL283" t="str">
        <f t="shared" si="702"/>
        <v>0</v>
      </c>
      <c r="EM283" t="str">
        <f t="shared" si="703"/>
        <v>0</v>
      </c>
      <c r="EN283" t="str">
        <f t="shared" si="704"/>
        <v>0</v>
      </c>
    </row>
    <row r="284" spans="1:144" ht="39.950000000000003" customHeight="1" x14ac:dyDescent="0.25">
      <c r="A284" t="s">
        <v>417</v>
      </c>
      <c r="C284" t="str">
        <f t="shared" si="564"/>
        <v>0</v>
      </c>
      <c r="D284" t="str">
        <f t="shared" si="567"/>
        <v>0</v>
      </c>
      <c r="E284" t="str">
        <f t="shared" si="568"/>
        <v>0</v>
      </c>
      <c r="F284" t="str">
        <f t="shared" si="569"/>
        <v>0</v>
      </c>
      <c r="G284" t="str">
        <f t="shared" si="570"/>
        <v>0</v>
      </c>
      <c r="H284" t="str">
        <f t="shared" si="571"/>
        <v>0</v>
      </c>
      <c r="I284" t="str">
        <f t="shared" si="572"/>
        <v>0</v>
      </c>
      <c r="J284" t="str">
        <f t="shared" si="573"/>
        <v>0</v>
      </c>
      <c r="K284" t="str">
        <f t="shared" si="574"/>
        <v>0</v>
      </c>
      <c r="L284" t="str">
        <f t="shared" si="575"/>
        <v>0</v>
      </c>
      <c r="M284" t="str">
        <f t="shared" si="576"/>
        <v>0</v>
      </c>
      <c r="N284" t="str">
        <f t="shared" si="577"/>
        <v>0</v>
      </c>
      <c r="O284" t="str">
        <f t="shared" si="578"/>
        <v>0</v>
      </c>
      <c r="P284" t="str">
        <f t="shared" si="579"/>
        <v>0</v>
      </c>
      <c r="Q284" t="str">
        <f t="shared" si="580"/>
        <v>0</v>
      </c>
      <c r="R284" t="str">
        <f t="shared" si="581"/>
        <v>0</v>
      </c>
      <c r="S284" t="str">
        <f t="shared" si="582"/>
        <v>0</v>
      </c>
      <c r="T284" t="str">
        <f t="shared" si="583"/>
        <v>0</v>
      </c>
      <c r="U284" t="str">
        <f t="shared" si="584"/>
        <v>0</v>
      </c>
      <c r="V284" t="str">
        <f t="shared" si="585"/>
        <v>0</v>
      </c>
      <c r="W284" t="str">
        <f t="shared" si="586"/>
        <v>0</v>
      </c>
      <c r="X284" t="str">
        <f t="shared" si="587"/>
        <v>0</v>
      </c>
      <c r="Y284" t="str">
        <f t="shared" si="588"/>
        <v>0</v>
      </c>
      <c r="Z284" t="str">
        <f t="shared" si="589"/>
        <v>0</v>
      </c>
      <c r="AA284" t="str">
        <f t="shared" si="590"/>
        <v>0</v>
      </c>
      <c r="AB284" t="str">
        <f t="shared" si="591"/>
        <v>0</v>
      </c>
      <c r="AC284" t="str">
        <f t="shared" si="592"/>
        <v>0</v>
      </c>
      <c r="AD284" t="str">
        <f t="shared" si="593"/>
        <v>0</v>
      </c>
      <c r="AE284" t="str">
        <f t="shared" si="594"/>
        <v>0</v>
      </c>
      <c r="AF284" t="str">
        <f t="shared" si="595"/>
        <v>0</v>
      </c>
      <c r="AG284" t="str">
        <f t="shared" si="596"/>
        <v>0</v>
      </c>
      <c r="AH284" t="str">
        <f t="shared" si="597"/>
        <v>0</v>
      </c>
      <c r="AI284" t="str">
        <f t="shared" si="598"/>
        <v>0</v>
      </c>
      <c r="AJ284" t="str">
        <f t="shared" si="599"/>
        <v>0</v>
      </c>
      <c r="AK284" t="str">
        <f t="shared" si="600"/>
        <v>0</v>
      </c>
      <c r="AL284" t="str">
        <f t="shared" si="601"/>
        <v>0</v>
      </c>
      <c r="AM284" t="str">
        <f t="shared" si="602"/>
        <v>0</v>
      </c>
      <c r="AN284" t="str">
        <f t="shared" si="603"/>
        <v>0</v>
      </c>
      <c r="AO284" t="str">
        <f t="shared" si="604"/>
        <v>0</v>
      </c>
      <c r="AP284" t="str">
        <f t="shared" si="605"/>
        <v>0</v>
      </c>
      <c r="AQ284" t="str">
        <f t="shared" si="606"/>
        <v>0</v>
      </c>
      <c r="AR284" t="str">
        <f t="shared" si="607"/>
        <v>0</v>
      </c>
      <c r="AS284" t="str">
        <f t="shared" si="608"/>
        <v>0</v>
      </c>
      <c r="AT284" t="str">
        <f t="shared" si="609"/>
        <v>0</v>
      </c>
      <c r="AU284" t="str">
        <f t="shared" si="610"/>
        <v>0</v>
      </c>
      <c r="AV284" t="str">
        <f t="shared" si="611"/>
        <v>0</v>
      </c>
      <c r="AW284" t="str">
        <f t="shared" si="612"/>
        <v>0</v>
      </c>
      <c r="AX284" t="str">
        <f t="shared" si="613"/>
        <v>0</v>
      </c>
      <c r="AY284" t="str">
        <f t="shared" si="614"/>
        <v>0</v>
      </c>
      <c r="AZ284" t="str">
        <f t="shared" si="615"/>
        <v>0</v>
      </c>
      <c r="BA284" t="str">
        <f t="shared" si="616"/>
        <v>0</v>
      </c>
      <c r="BB284" t="str">
        <f t="shared" si="617"/>
        <v>0</v>
      </c>
      <c r="BC284" t="str">
        <f t="shared" si="618"/>
        <v>0</v>
      </c>
      <c r="BD284" t="str">
        <f t="shared" si="619"/>
        <v>0</v>
      </c>
      <c r="BE284" t="str">
        <f t="shared" si="620"/>
        <v>0</v>
      </c>
      <c r="BF284" t="str">
        <f t="shared" si="621"/>
        <v>0</v>
      </c>
      <c r="BG284" t="str">
        <f t="shared" si="622"/>
        <v>0</v>
      </c>
      <c r="BH284" t="str">
        <f t="shared" si="623"/>
        <v>0</v>
      </c>
      <c r="BI284" t="str">
        <f t="shared" si="624"/>
        <v>0</v>
      </c>
      <c r="BJ284" t="str">
        <f t="shared" si="625"/>
        <v>0</v>
      </c>
      <c r="BK284" t="str">
        <f t="shared" si="626"/>
        <v>0</v>
      </c>
      <c r="BL284" t="str">
        <f t="shared" si="627"/>
        <v>0</v>
      </c>
      <c r="BM284" t="str">
        <f t="shared" si="628"/>
        <v>0</v>
      </c>
      <c r="BN284" t="str">
        <f t="shared" si="629"/>
        <v>0</v>
      </c>
      <c r="BO284" t="str">
        <f t="shared" si="630"/>
        <v>0</v>
      </c>
      <c r="BP284" t="str">
        <f t="shared" si="631"/>
        <v>0</v>
      </c>
      <c r="BQ284" t="str">
        <f t="shared" si="632"/>
        <v>0</v>
      </c>
      <c r="BR284" t="str">
        <f t="shared" si="633"/>
        <v>0</v>
      </c>
      <c r="BS284" t="str">
        <f t="shared" si="634"/>
        <v>0</v>
      </c>
      <c r="BT284" t="str">
        <f t="shared" si="635"/>
        <v>0</v>
      </c>
      <c r="BU284" t="str">
        <f t="shared" si="636"/>
        <v>0</v>
      </c>
      <c r="BV284" t="str">
        <f t="shared" si="637"/>
        <v>0</v>
      </c>
      <c r="BW284" t="str">
        <f t="shared" si="638"/>
        <v>0</v>
      </c>
      <c r="BX284" t="str">
        <f t="shared" si="565"/>
        <v>0</v>
      </c>
      <c r="BY284" t="str">
        <f t="shared" si="639"/>
        <v>0</v>
      </c>
      <c r="BZ284" t="str">
        <f t="shared" si="640"/>
        <v>0</v>
      </c>
      <c r="CA284" t="str">
        <f t="shared" si="641"/>
        <v>0</v>
      </c>
      <c r="CB284" t="str">
        <f t="shared" si="642"/>
        <v>0</v>
      </c>
      <c r="CC284" t="str">
        <f t="shared" si="643"/>
        <v>0</v>
      </c>
      <c r="CD284" t="str">
        <f t="shared" si="644"/>
        <v>0</v>
      </c>
      <c r="CE284" t="str">
        <f t="shared" si="645"/>
        <v>0</v>
      </c>
      <c r="CF284" t="str">
        <f t="shared" si="646"/>
        <v>0</v>
      </c>
      <c r="CG284" t="str">
        <f t="shared" si="647"/>
        <v>0</v>
      </c>
      <c r="CH284" t="str">
        <f t="shared" si="648"/>
        <v>0</v>
      </c>
      <c r="CI284" t="str">
        <f t="shared" si="649"/>
        <v>0</v>
      </c>
      <c r="CJ284" t="str">
        <f t="shared" si="650"/>
        <v>0</v>
      </c>
      <c r="CK284" t="str">
        <f t="shared" si="651"/>
        <v>0</v>
      </c>
      <c r="CL284" t="str">
        <f t="shared" si="652"/>
        <v>0</v>
      </c>
      <c r="CM284" t="str">
        <f t="shared" si="653"/>
        <v>0</v>
      </c>
      <c r="CN284" t="str">
        <f t="shared" si="654"/>
        <v>0</v>
      </c>
      <c r="CO284" t="str">
        <f t="shared" si="655"/>
        <v>0</v>
      </c>
      <c r="CP284" t="str">
        <f t="shared" si="656"/>
        <v>0</v>
      </c>
      <c r="CQ284" t="str">
        <f t="shared" si="657"/>
        <v>0</v>
      </c>
      <c r="CR284" t="str">
        <f t="shared" si="658"/>
        <v>0</v>
      </c>
      <c r="CS284" t="str">
        <f t="shared" si="659"/>
        <v>0</v>
      </c>
      <c r="CT284" t="str">
        <f t="shared" si="660"/>
        <v>0</v>
      </c>
      <c r="CU284" t="str">
        <f t="shared" si="661"/>
        <v>0</v>
      </c>
      <c r="CV284" t="str">
        <f t="shared" si="662"/>
        <v>0</v>
      </c>
      <c r="CW284" t="str">
        <f t="shared" si="663"/>
        <v>0</v>
      </c>
      <c r="CX284" t="str">
        <f t="shared" si="664"/>
        <v>0</v>
      </c>
      <c r="CY284" t="str">
        <f t="shared" si="665"/>
        <v>0</v>
      </c>
      <c r="CZ284" t="str">
        <f t="shared" si="666"/>
        <v>0</v>
      </c>
      <c r="DA284" t="str">
        <f t="shared" si="566"/>
        <v>0</v>
      </c>
      <c r="DB284" t="str">
        <f t="shared" si="667"/>
        <v>0</v>
      </c>
      <c r="DC284" t="str">
        <f t="shared" si="668"/>
        <v>0</v>
      </c>
      <c r="DD284" t="str">
        <f t="shared" si="669"/>
        <v>0</v>
      </c>
      <c r="DE284" t="str">
        <f t="shared" si="670"/>
        <v>0</v>
      </c>
      <c r="DF284" t="str">
        <f t="shared" si="671"/>
        <v>0</v>
      </c>
      <c r="DG284" t="str">
        <f t="shared" si="672"/>
        <v>0</v>
      </c>
      <c r="DH284" t="str">
        <f>IF(ISNUMBER(SEARCH("menghindari dorongan fisik,",B284)),"1","0")</f>
        <v>0</v>
      </c>
      <c r="DI284" t="str">
        <f t="shared" si="673"/>
        <v>0</v>
      </c>
      <c r="DJ284" t="str">
        <f t="shared" si="674"/>
        <v>0</v>
      </c>
      <c r="DK284" t="str">
        <f t="shared" si="675"/>
        <v>0</v>
      </c>
      <c r="DL284" t="str">
        <f t="shared" si="676"/>
        <v>0</v>
      </c>
      <c r="DM284" t="str">
        <f t="shared" si="677"/>
        <v>0</v>
      </c>
      <c r="DN284" t="str">
        <f t="shared" si="678"/>
        <v>0</v>
      </c>
      <c r="DO284" t="str">
        <f t="shared" si="679"/>
        <v>0</v>
      </c>
      <c r="DP284" t="str">
        <f t="shared" si="680"/>
        <v>0</v>
      </c>
      <c r="DQ284" t="str">
        <f t="shared" si="681"/>
        <v>0</v>
      </c>
      <c r="DR284" t="str">
        <f t="shared" si="682"/>
        <v>0</v>
      </c>
      <c r="DS284" t="str">
        <f t="shared" si="683"/>
        <v>0</v>
      </c>
      <c r="DT284" t="str">
        <f t="shared" si="684"/>
        <v>0</v>
      </c>
      <c r="DU284" t="str">
        <f t="shared" si="685"/>
        <v>0</v>
      </c>
      <c r="DV284" t="str">
        <f t="shared" si="686"/>
        <v>0</v>
      </c>
      <c r="DW284" t="str">
        <f t="shared" si="687"/>
        <v>0</v>
      </c>
      <c r="DX284" t="str">
        <f t="shared" si="688"/>
        <v>0</v>
      </c>
      <c r="DY284" t="str">
        <f t="shared" si="689"/>
        <v>0</v>
      </c>
      <c r="DZ284" t="str">
        <f t="shared" si="690"/>
        <v>0</v>
      </c>
      <c r="EA284" t="str">
        <f t="shared" si="691"/>
        <v>0</v>
      </c>
      <c r="EB284" t="str">
        <f t="shared" si="692"/>
        <v>0</v>
      </c>
      <c r="EC284" t="str">
        <f t="shared" si="693"/>
        <v>0</v>
      </c>
      <c r="ED284" t="str">
        <f t="shared" si="694"/>
        <v>0</v>
      </c>
      <c r="EE284" t="str">
        <f t="shared" si="695"/>
        <v>0</v>
      </c>
      <c r="EF284" t="str">
        <f t="shared" si="696"/>
        <v>0</v>
      </c>
      <c r="EG284" t="str">
        <f t="shared" si="697"/>
        <v>0</v>
      </c>
      <c r="EH284" t="str">
        <f t="shared" si="698"/>
        <v>0</v>
      </c>
      <c r="EI284" t="str">
        <f t="shared" si="699"/>
        <v>0</v>
      </c>
      <c r="EJ284" t="str">
        <f t="shared" si="700"/>
        <v>0</v>
      </c>
      <c r="EK284" t="str">
        <f t="shared" si="701"/>
        <v>0</v>
      </c>
      <c r="EL284" t="str">
        <f t="shared" si="702"/>
        <v>0</v>
      </c>
      <c r="EM284" t="str">
        <f t="shared" si="703"/>
        <v>0</v>
      </c>
      <c r="EN284" t="str">
        <f t="shared" si="704"/>
        <v>0</v>
      </c>
    </row>
    <row r="285" spans="1:144" ht="39.950000000000003" customHeight="1" x14ac:dyDescent="0.25">
      <c r="A285" t="s">
        <v>418</v>
      </c>
      <c r="C285" t="str">
        <f t="shared" si="564"/>
        <v>0</v>
      </c>
      <c r="D285" t="str">
        <f t="shared" si="567"/>
        <v>0</v>
      </c>
      <c r="E285" t="str">
        <f t="shared" si="568"/>
        <v>0</v>
      </c>
      <c r="F285" t="str">
        <f t="shared" si="569"/>
        <v>0</v>
      </c>
      <c r="G285" t="str">
        <f t="shared" si="570"/>
        <v>0</v>
      </c>
      <c r="H285" t="str">
        <f t="shared" si="571"/>
        <v>0</v>
      </c>
      <c r="I285" t="str">
        <f t="shared" si="572"/>
        <v>0</v>
      </c>
      <c r="J285" t="str">
        <f t="shared" si="573"/>
        <v>0</v>
      </c>
      <c r="K285" t="str">
        <f t="shared" si="574"/>
        <v>0</v>
      </c>
      <c r="L285" t="str">
        <f t="shared" si="575"/>
        <v>0</v>
      </c>
      <c r="M285" t="str">
        <f t="shared" si="576"/>
        <v>0</v>
      </c>
      <c r="N285" t="str">
        <f t="shared" si="577"/>
        <v>0</v>
      </c>
      <c r="O285" t="str">
        <f t="shared" si="578"/>
        <v>0</v>
      </c>
      <c r="P285" t="str">
        <f t="shared" si="579"/>
        <v>0</v>
      </c>
      <c r="Q285" t="str">
        <f t="shared" si="580"/>
        <v>0</v>
      </c>
      <c r="R285" t="str">
        <f t="shared" si="581"/>
        <v>0</v>
      </c>
      <c r="S285" t="str">
        <f t="shared" si="582"/>
        <v>0</v>
      </c>
      <c r="T285" t="str">
        <f t="shared" si="583"/>
        <v>0</v>
      </c>
      <c r="U285" t="str">
        <f t="shared" si="584"/>
        <v>0</v>
      </c>
      <c r="V285" t="str">
        <f t="shared" si="585"/>
        <v>0</v>
      </c>
      <c r="W285" t="str">
        <f t="shared" si="586"/>
        <v>0</v>
      </c>
      <c r="X285" t="str">
        <f t="shared" si="587"/>
        <v>0</v>
      </c>
      <c r="Y285" t="str">
        <f t="shared" si="588"/>
        <v>0</v>
      </c>
      <c r="Z285" t="str">
        <f t="shared" si="589"/>
        <v>0</v>
      </c>
      <c r="AA285" t="str">
        <f t="shared" si="590"/>
        <v>0</v>
      </c>
      <c r="AB285" t="str">
        <f t="shared" si="591"/>
        <v>0</v>
      </c>
      <c r="AC285" t="str">
        <f t="shared" si="592"/>
        <v>0</v>
      </c>
      <c r="AD285" t="str">
        <f t="shared" si="593"/>
        <v>0</v>
      </c>
      <c r="AE285" t="str">
        <f t="shared" si="594"/>
        <v>0</v>
      </c>
      <c r="AF285" t="str">
        <f t="shared" si="595"/>
        <v>0</v>
      </c>
      <c r="AG285" t="str">
        <f t="shared" si="596"/>
        <v>0</v>
      </c>
      <c r="AH285" t="str">
        <f t="shared" si="597"/>
        <v>0</v>
      </c>
      <c r="AI285" t="str">
        <f t="shared" si="598"/>
        <v>0</v>
      </c>
      <c r="AJ285" t="str">
        <f t="shared" si="599"/>
        <v>0</v>
      </c>
      <c r="AK285" t="str">
        <f t="shared" si="600"/>
        <v>0</v>
      </c>
      <c r="AL285" t="str">
        <f t="shared" si="601"/>
        <v>0</v>
      </c>
      <c r="AM285" t="str">
        <f t="shared" si="602"/>
        <v>0</v>
      </c>
      <c r="AN285" t="str">
        <f t="shared" si="603"/>
        <v>0</v>
      </c>
      <c r="AO285" t="str">
        <f t="shared" si="604"/>
        <v>0</v>
      </c>
      <c r="AP285" t="str">
        <f t="shared" si="605"/>
        <v>0</v>
      </c>
      <c r="AQ285" t="str">
        <f t="shared" si="606"/>
        <v>0</v>
      </c>
      <c r="AR285" t="str">
        <f t="shared" si="607"/>
        <v>0</v>
      </c>
      <c r="AS285" t="str">
        <f t="shared" si="608"/>
        <v>0</v>
      </c>
      <c r="AT285" t="str">
        <f t="shared" si="609"/>
        <v>0</v>
      </c>
      <c r="AU285" t="str">
        <f t="shared" si="610"/>
        <v>0</v>
      </c>
      <c r="AV285" t="str">
        <f t="shared" si="611"/>
        <v>0</v>
      </c>
      <c r="AW285" t="str">
        <f t="shared" si="612"/>
        <v>0</v>
      </c>
      <c r="AX285" t="str">
        <f t="shared" si="613"/>
        <v>0</v>
      </c>
      <c r="AY285" t="str">
        <f t="shared" si="614"/>
        <v>0</v>
      </c>
      <c r="AZ285" t="str">
        <f t="shared" si="615"/>
        <v>0</v>
      </c>
      <c r="BA285" t="str">
        <f t="shared" si="616"/>
        <v>0</v>
      </c>
      <c r="BB285" t="str">
        <f t="shared" si="617"/>
        <v>0</v>
      </c>
      <c r="BC285" t="str">
        <f t="shared" si="618"/>
        <v>0</v>
      </c>
      <c r="BD285" t="str">
        <f t="shared" si="619"/>
        <v>0</v>
      </c>
      <c r="BE285" t="str">
        <f t="shared" si="620"/>
        <v>0</v>
      </c>
      <c r="BF285" t="str">
        <f t="shared" si="621"/>
        <v>0</v>
      </c>
      <c r="BG285" t="str">
        <f t="shared" si="622"/>
        <v>0</v>
      </c>
      <c r="BH285" t="str">
        <f t="shared" si="623"/>
        <v>0</v>
      </c>
      <c r="BI285" t="str">
        <f t="shared" si="624"/>
        <v>0</v>
      </c>
      <c r="BJ285" t="str">
        <f t="shared" si="625"/>
        <v>0</v>
      </c>
      <c r="BK285" t="str">
        <f t="shared" si="626"/>
        <v>0</v>
      </c>
      <c r="BL285" t="str">
        <f t="shared" si="627"/>
        <v>0</v>
      </c>
      <c r="BM285" t="str">
        <f t="shared" si="628"/>
        <v>0</v>
      </c>
      <c r="BN285" t="str">
        <f t="shared" si="629"/>
        <v>0</v>
      </c>
      <c r="BO285" t="str">
        <f t="shared" si="630"/>
        <v>0</v>
      </c>
      <c r="BP285" t="str">
        <f t="shared" si="631"/>
        <v>0</v>
      </c>
      <c r="BQ285" t="str">
        <f t="shared" si="632"/>
        <v>0</v>
      </c>
      <c r="BR285" t="str">
        <f t="shared" si="633"/>
        <v>0</v>
      </c>
      <c r="BS285" t="str">
        <f t="shared" si="634"/>
        <v>0</v>
      </c>
      <c r="BT285" t="str">
        <f t="shared" si="635"/>
        <v>0</v>
      </c>
      <c r="BU285" t="str">
        <f t="shared" si="636"/>
        <v>0</v>
      </c>
      <c r="BV285" t="str">
        <f t="shared" si="637"/>
        <v>0</v>
      </c>
      <c r="BW285" t="str">
        <f t="shared" si="638"/>
        <v>0</v>
      </c>
      <c r="BX285" t="str">
        <f t="shared" si="565"/>
        <v>0</v>
      </c>
      <c r="BY285" t="str">
        <f t="shared" si="639"/>
        <v>0</v>
      </c>
      <c r="BZ285" t="str">
        <f t="shared" si="640"/>
        <v>0</v>
      </c>
      <c r="CA285" t="str">
        <f t="shared" si="641"/>
        <v>0</v>
      </c>
      <c r="CB285" t="str">
        <f t="shared" si="642"/>
        <v>0</v>
      </c>
      <c r="CC285" t="str">
        <f t="shared" si="643"/>
        <v>0</v>
      </c>
      <c r="CD285" t="str">
        <f t="shared" si="644"/>
        <v>0</v>
      </c>
      <c r="CE285" t="str">
        <f t="shared" si="645"/>
        <v>0</v>
      </c>
      <c r="CF285" t="str">
        <f t="shared" si="646"/>
        <v>0</v>
      </c>
      <c r="CG285" t="str">
        <f t="shared" si="647"/>
        <v>0</v>
      </c>
      <c r="CH285" t="str">
        <f t="shared" si="648"/>
        <v>0</v>
      </c>
      <c r="CI285" t="str">
        <f t="shared" si="649"/>
        <v>0</v>
      </c>
      <c r="CJ285" t="str">
        <f t="shared" si="650"/>
        <v>0</v>
      </c>
      <c r="CK285" t="str">
        <f t="shared" si="651"/>
        <v>0</v>
      </c>
      <c r="CL285" t="str">
        <f t="shared" si="652"/>
        <v>0</v>
      </c>
      <c r="CM285" t="str">
        <f t="shared" si="653"/>
        <v>0</v>
      </c>
      <c r="CN285" t="str">
        <f t="shared" si="654"/>
        <v>0</v>
      </c>
      <c r="CO285" t="str">
        <f t="shared" si="655"/>
        <v>0</v>
      </c>
      <c r="CP285" t="str">
        <f t="shared" si="656"/>
        <v>0</v>
      </c>
      <c r="CQ285" t="str">
        <f t="shared" si="657"/>
        <v>0</v>
      </c>
      <c r="CR285" t="str">
        <f t="shared" si="658"/>
        <v>0</v>
      </c>
      <c r="CS285" t="str">
        <f t="shared" si="659"/>
        <v>0</v>
      </c>
      <c r="CT285" t="str">
        <f t="shared" si="660"/>
        <v>0</v>
      </c>
      <c r="CU285" t="str">
        <f t="shared" si="661"/>
        <v>0</v>
      </c>
      <c r="CV285" t="str">
        <f t="shared" si="662"/>
        <v>0</v>
      </c>
      <c r="CW285" t="str">
        <f t="shared" si="663"/>
        <v>0</v>
      </c>
      <c r="CX285" t="str">
        <f t="shared" si="664"/>
        <v>0</v>
      </c>
      <c r="CY285" t="str">
        <f t="shared" si="665"/>
        <v>0</v>
      </c>
      <c r="CZ285" t="str">
        <f t="shared" si="666"/>
        <v>0</v>
      </c>
      <c r="DA285" t="str">
        <f t="shared" si="566"/>
        <v>0</v>
      </c>
      <c r="DB285" t="str">
        <f t="shared" si="667"/>
        <v>0</v>
      </c>
      <c r="DC285" t="str">
        <f t="shared" si="668"/>
        <v>0</v>
      </c>
      <c r="DD285" t="str">
        <f t="shared" si="669"/>
        <v>0</v>
      </c>
      <c r="DE285" t="str">
        <f t="shared" si="670"/>
        <v>0</v>
      </c>
      <c r="DF285" t="str">
        <f t="shared" si="671"/>
        <v>0</v>
      </c>
      <c r="DG285" t="str">
        <f t="shared" si="672"/>
        <v>0</v>
      </c>
      <c r="DH285" t="str">
        <f>IF(ISNUMBER(SEARCH("menghindari dorongan fisik,",B285)),"1","0")</f>
        <v>0</v>
      </c>
      <c r="DI285" t="str">
        <f t="shared" si="673"/>
        <v>0</v>
      </c>
      <c r="DJ285" t="str">
        <f t="shared" si="674"/>
        <v>0</v>
      </c>
      <c r="DK285" t="str">
        <f t="shared" si="675"/>
        <v>0</v>
      </c>
      <c r="DL285" t="str">
        <f t="shared" si="676"/>
        <v>0</v>
      </c>
      <c r="DM285" t="str">
        <f t="shared" si="677"/>
        <v>0</v>
      </c>
      <c r="DN285" t="str">
        <f t="shared" si="678"/>
        <v>0</v>
      </c>
      <c r="DO285" t="str">
        <f t="shared" si="679"/>
        <v>0</v>
      </c>
      <c r="DP285" t="str">
        <f t="shared" si="680"/>
        <v>0</v>
      </c>
      <c r="DQ285" t="str">
        <f t="shared" si="681"/>
        <v>0</v>
      </c>
      <c r="DR285" t="str">
        <f t="shared" si="682"/>
        <v>0</v>
      </c>
      <c r="DS285" t="str">
        <f t="shared" si="683"/>
        <v>0</v>
      </c>
      <c r="DT285" t="str">
        <f t="shared" si="684"/>
        <v>0</v>
      </c>
      <c r="DU285" t="str">
        <f t="shared" si="685"/>
        <v>0</v>
      </c>
      <c r="DV285" t="str">
        <f t="shared" si="686"/>
        <v>0</v>
      </c>
      <c r="DW285" t="str">
        <f t="shared" si="687"/>
        <v>0</v>
      </c>
      <c r="DX285" t="str">
        <f t="shared" si="688"/>
        <v>0</v>
      </c>
      <c r="DY285" t="str">
        <f t="shared" si="689"/>
        <v>0</v>
      </c>
      <c r="DZ285" t="str">
        <f t="shared" si="690"/>
        <v>0</v>
      </c>
      <c r="EA285" t="str">
        <f t="shared" si="691"/>
        <v>0</v>
      </c>
      <c r="EB285" t="str">
        <f t="shared" si="692"/>
        <v>0</v>
      </c>
      <c r="EC285" t="str">
        <f t="shared" si="693"/>
        <v>0</v>
      </c>
      <c r="ED285" t="str">
        <f t="shared" si="694"/>
        <v>0</v>
      </c>
      <c r="EE285" t="str">
        <f t="shared" si="695"/>
        <v>0</v>
      </c>
      <c r="EF285" t="str">
        <f t="shared" si="696"/>
        <v>0</v>
      </c>
      <c r="EG285" t="str">
        <f t="shared" si="697"/>
        <v>0</v>
      </c>
      <c r="EH285" t="str">
        <f t="shared" si="698"/>
        <v>0</v>
      </c>
      <c r="EI285" t="str">
        <f t="shared" si="699"/>
        <v>0</v>
      </c>
      <c r="EJ285" t="str">
        <f t="shared" si="700"/>
        <v>0</v>
      </c>
      <c r="EK285" t="str">
        <f t="shared" si="701"/>
        <v>0</v>
      </c>
      <c r="EL285" t="str">
        <f t="shared" si="702"/>
        <v>0</v>
      </c>
      <c r="EM285" t="str">
        <f t="shared" si="703"/>
        <v>0</v>
      </c>
      <c r="EN285" t="str">
        <f t="shared" si="704"/>
        <v>0</v>
      </c>
    </row>
    <row r="286" spans="1:144" ht="39.950000000000003" customHeight="1" x14ac:dyDescent="0.25">
      <c r="A286" t="s">
        <v>419</v>
      </c>
      <c r="C286" t="str">
        <f t="shared" si="564"/>
        <v>0</v>
      </c>
      <c r="D286" t="str">
        <f t="shared" si="567"/>
        <v>0</v>
      </c>
      <c r="E286" t="str">
        <f t="shared" si="568"/>
        <v>0</v>
      </c>
      <c r="F286" t="str">
        <f t="shared" si="569"/>
        <v>0</v>
      </c>
      <c r="G286" t="str">
        <f t="shared" si="570"/>
        <v>0</v>
      </c>
      <c r="H286" t="str">
        <f t="shared" si="571"/>
        <v>0</v>
      </c>
      <c r="I286" t="str">
        <f t="shared" si="572"/>
        <v>0</v>
      </c>
      <c r="J286" t="str">
        <f t="shared" si="573"/>
        <v>0</v>
      </c>
      <c r="K286" t="str">
        <f t="shared" si="574"/>
        <v>0</v>
      </c>
      <c r="L286" t="str">
        <f t="shared" si="575"/>
        <v>0</v>
      </c>
      <c r="M286" t="str">
        <f t="shared" si="576"/>
        <v>0</v>
      </c>
      <c r="N286" t="str">
        <f t="shared" si="577"/>
        <v>0</v>
      </c>
      <c r="O286" t="str">
        <f t="shared" si="578"/>
        <v>0</v>
      </c>
      <c r="P286" t="str">
        <f t="shared" si="579"/>
        <v>0</v>
      </c>
      <c r="Q286" t="str">
        <f t="shared" si="580"/>
        <v>0</v>
      </c>
      <c r="R286" t="str">
        <f t="shared" si="581"/>
        <v>0</v>
      </c>
      <c r="S286" t="str">
        <f t="shared" si="582"/>
        <v>0</v>
      </c>
      <c r="T286" t="str">
        <f t="shared" si="583"/>
        <v>0</v>
      </c>
      <c r="U286" t="str">
        <f t="shared" si="584"/>
        <v>0</v>
      </c>
      <c r="V286" t="str">
        <f t="shared" si="585"/>
        <v>0</v>
      </c>
      <c r="W286" t="str">
        <f t="shared" si="586"/>
        <v>0</v>
      </c>
      <c r="X286" t="str">
        <f t="shared" si="587"/>
        <v>0</v>
      </c>
      <c r="Y286" t="str">
        <f t="shared" si="588"/>
        <v>0</v>
      </c>
      <c r="Z286" t="str">
        <f t="shared" si="589"/>
        <v>0</v>
      </c>
      <c r="AA286" t="str">
        <f t="shared" si="590"/>
        <v>0</v>
      </c>
      <c r="AB286" t="str">
        <f t="shared" si="591"/>
        <v>0</v>
      </c>
      <c r="AC286" t="str">
        <f t="shared" si="592"/>
        <v>0</v>
      </c>
      <c r="AD286" t="str">
        <f t="shared" si="593"/>
        <v>0</v>
      </c>
      <c r="AE286" t="str">
        <f t="shared" si="594"/>
        <v>0</v>
      </c>
      <c r="AF286" t="str">
        <f t="shared" si="595"/>
        <v>0</v>
      </c>
      <c r="AG286" t="str">
        <f t="shared" si="596"/>
        <v>0</v>
      </c>
      <c r="AH286" t="str">
        <f t="shared" si="597"/>
        <v>0</v>
      </c>
      <c r="AI286" t="str">
        <f t="shared" si="598"/>
        <v>0</v>
      </c>
      <c r="AJ286" t="str">
        <f t="shared" si="599"/>
        <v>0</v>
      </c>
      <c r="AK286" t="str">
        <f t="shared" si="600"/>
        <v>0</v>
      </c>
      <c r="AL286" t="str">
        <f t="shared" si="601"/>
        <v>0</v>
      </c>
      <c r="AM286" t="str">
        <f t="shared" si="602"/>
        <v>0</v>
      </c>
      <c r="AN286" t="str">
        <f t="shared" si="603"/>
        <v>0</v>
      </c>
      <c r="AO286" t="str">
        <f t="shared" si="604"/>
        <v>0</v>
      </c>
      <c r="AP286" t="str">
        <f t="shared" si="605"/>
        <v>0</v>
      </c>
      <c r="AQ286" t="str">
        <f t="shared" si="606"/>
        <v>0</v>
      </c>
      <c r="AR286" t="str">
        <f t="shared" si="607"/>
        <v>0</v>
      </c>
      <c r="AS286" t="str">
        <f t="shared" si="608"/>
        <v>0</v>
      </c>
      <c r="AT286" t="str">
        <f t="shared" si="609"/>
        <v>0</v>
      </c>
      <c r="AU286" t="str">
        <f t="shared" si="610"/>
        <v>0</v>
      </c>
      <c r="AV286" t="str">
        <f t="shared" si="611"/>
        <v>0</v>
      </c>
      <c r="AW286" t="str">
        <f t="shared" si="612"/>
        <v>0</v>
      </c>
      <c r="AX286" t="str">
        <f t="shared" si="613"/>
        <v>0</v>
      </c>
      <c r="AY286" t="str">
        <f t="shared" si="614"/>
        <v>0</v>
      </c>
      <c r="AZ286" t="str">
        <f t="shared" si="615"/>
        <v>0</v>
      </c>
      <c r="BA286" t="str">
        <f t="shared" si="616"/>
        <v>0</v>
      </c>
      <c r="BB286" t="str">
        <f t="shared" si="617"/>
        <v>0</v>
      </c>
      <c r="BC286" t="str">
        <f t="shared" si="618"/>
        <v>0</v>
      </c>
      <c r="BD286" t="str">
        <f t="shared" si="619"/>
        <v>0</v>
      </c>
      <c r="BE286" t="str">
        <f t="shared" si="620"/>
        <v>0</v>
      </c>
      <c r="BF286" t="str">
        <f t="shared" si="621"/>
        <v>0</v>
      </c>
      <c r="BG286" t="str">
        <f t="shared" si="622"/>
        <v>0</v>
      </c>
      <c r="BH286" t="str">
        <f t="shared" si="623"/>
        <v>0</v>
      </c>
      <c r="BI286" t="str">
        <f t="shared" si="624"/>
        <v>0</v>
      </c>
      <c r="BJ286" t="str">
        <f t="shared" si="625"/>
        <v>0</v>
      </c>
      <c r="BK286" t="str">
        <f t="shared" si="626"/>
        <v>0</v>
      </c>
      <c r="BL286" t="str">
        <f t="shared" si="627"/>
        <v>0</v>
      </c>
      <c r="BM286" t="str">
        <f t="shared" si="628"/>
        <v>0</v>
      </c>
      <c r="BN286" t="str">
        <f t="shared" si="629"/>
        <v>0</v>
      </c>
      <c r="BO286" t="str">
        <f t="shared" si="630"/>
        <v>0</v>
      </c>
      <c r="BP286" t="str">
        <f t="shared" si="631"/>
        <v>0</v>
      </c>
      <c r="BQ286" t="str">
        <f t="shared" si="632"/>
        <v>0</v>
      </c>
      <c r="BR286" t="str">
        <f t="shared" si="633"/>
        <v>0</v>
      </c>
      <c r="BS286" t="str">
        <f t="shared" si="634"/>
        <v>0</v>
      </c>
      <c r="BT286" t="str">
        <f t="shared" si="635"/>
        <v>0</v>
      </c>
      <c r="BU286" t="str">
        <f t="shared" si="636"/>
        <v>0</v>
      </c>
      <c r="BV286" t="str">
        <f t="shared" si="637"/>
        <v>0</v>
      </c>
      <c r="BW286" t="str">
        <f t="shared" si="638"/>
        <v>0</v>
      </c>
      <c r="BX286" t="str">
        <f t="shared" si="565"/>
        <v>0</v>
      </c>
      <c r="BY286" t="str">
        <f t="shared" si="639"/>
        <v>0</v>
      </c>
      <c r="BZ286" t="str">
        <f t="shared" si="640"/>
        <v>0</v>
      </c>
      <c r="CA286" t="str">
        <f t="shared" si="641"/>
        <v>0</v>
      </c>
      <c r="CB286" t="str">
        <f t="shared" si="642"/>
        <v>0</v>
      </c>
      <c r="CC286" t="str">
        <f t="shared" si="643"/>
        <v>0</v>
      </c>
      <c r="CD286" t="str">
        <f t="shared" si="644"/>
        <v>0</v>
      </c>
      <c r="CE286" t="str">
        <f t="shared" si="645"/>
        <v>0</v>
      </c>
      <c r="CF286" t="str">
        <f t="shared" si="646"/>
        <v>0</v>
      </c>
      <c r="CG286" t="str">
        <f t="shared" si="647"/>
        <v>0</v>
      </c>
      <c r="CH286" t="str">
        <f t="shared" si="648"/>
        <v>0</v>
      </c>
      <c r="CI286" t="str">
        <f t="shared" si="649"/>
        <v>0</v>
      </c>
      <c r="CJ286" t="str">
        <f t="shared" si="650"/>
        <v>0</v>
      </c>
      <c r="CK286" t="str">
        <f t="shared" si="651"/>
        <v>0</v>
      </c>
      <c r="CL286" t="str">
        <f t="shared" si="652"/>
        <v>0</v>
      </c>
      <c r="CM286" t="str">
        <f t="shared" si="653"/>
        <v>0</v>
      </c>
      <c r="CN286" t="str">
        <f t="shared" si="654"/>
        <v>0</v>
      </c>
      <c r="CO286" t="str">
        <f t="shared" si="655"/>
        <v>0</v>
      </c>
      <c r="CP286" t="str">
        <f t="shared" si="656"/>
        <v>0</v>
      </c>
      <c r="CQ286" t="str">
        <f t="shared" si="657"/>
        <v>0</v>
      </c>
      <c r="CR286" t="str">
        <f t="shared" si="658"/>
        <v>0</v>
      </c>
      <c r="CS286" t="str">
        <f t="shared" si="659"/>
        <v>0</v>
      </c>
      <c r="CT286" t="str">
        <f t="shared" si="660"/>
        <v>0</v>
      </c>
      <c r="CU286" t="str">
        <f t="shared" si="661"/>
        <v>0</v>
      </c>
      <c r="CV286" t="str">
        <f t="shared" si="662"/>
        <v>0</v>
      </c>
      <c r="CW286" t="str">
        <f t="shared" si="663"/>
        <v>0</v>
      </c>
      <c r="CX286" t="str">
        <f t="shared" si="664"/>
        <v>0</v>
      </c>
      <c r="CY286" t="str">
        <f t="shared" si="665"/>
        <v>0</v>
      </c>
      <c r="CZ286" t="str">
        <f t="shared" si="666"/>
        <v>0</v>
      </c>
      <c r="DA286" t="str">
        <f t="shared" si="566"/>
        <v>0</v>
      </c>
      <c r="DB286" t="str">
        <f t="shared" si="667"/>
        <v>0</v>
      </c>
      <c r="DC286" t="str">
        <f t="shared" si="668"/>
        <v>0</v>
      </c>
      <c r="DD286" t="str">
        <f t="shared" si="669"/>
        <v>0</v>
      </c>
      <c r="DE286" t="str">
        <f t="shared" si="670"/>
        <v>0</v>
      </c>
      <c r="DF286" t="str">
        <f t="shared" si="671"/>
        <v>0</v>
      </c>
      <c r="DG286" t="str">
        <f t="shared" si="672"/>
        <v>0</v>
      </c>
      <c r="DH286" t="str">
        <f>IF(ISNUMBER(SEARCH("menghindari dorongan fisik,",B286)),"1","0")</f>
        <v>0</v>
      </c>
      <c r="DI286" t="str">
        <f t="shared" si="673"/>
        <v>0</v>
      </c>
      <c r="DJ286" t="str">
        <f t="shared" si="674"/>
        <v>0</v>
      </c>
      <c r="DK286" t="str">
        <f t="shared" si="675"/>
        <v>0</v>
      </c>
      <c r="DL286" t="str">
        <f t="shared" si="676"/>
        <v>0</v>
      </c>
      <c r="DM286" t="str">
        <f t="shared" si="677"/>
        <v>0</v>
      </c>
      <c r="DN286" t="str">
        <f t="shared" si="678"/>
        <v>0</v>
      </c>
      <c r="DO286" t="str">
        <f t="shared" si="679"/>
        <v>0</v>
      </c>
      <c r="DP286" t="str">
        <f t="shared" si="680"/>
        <v>0</v>
      </c>
      <c r="DQ286" t="str">
        <f t="shared" si="681"/>
        <v>0</v>
      </c>
      <c r="DR286" t="str">
        <f t="shared" si="682"/>
        <v>0</v>
      </c>
      <c r="DS286" t="str">
        <f t="shared" si="683"/>
        <v>0</v>
      </c>
      <c r="DT286" t="str">
        <f t="shared" si="684"/>
        <v>0</v>
      </c>
      <c r="DU286" t="str">
        <f t="shared" si="685"/>
        <v>0</v>
      </c>
      <c r="DV286" t="str">
        <f t="shared" si="686"/>
        <v>0</v>
      </c>
      <c r="DW286" t="str">
        <f t="shared" si="687"/>
        <v>0</v>
      </c>
      <c r="DX286" t="str">
        <f t="shared" si="688"/>
        <v>0</v>
      </c>
      <c r="DY286" t="str">
        <f t="shared" si="689"/>
        <v>0</v>
      </c>
      <c r="DZ286" t="str">
        <f t="shared" si="690"/>
        <v>0</v>
      </c>
      <c r="EA286" t="str">
        <f t="shared" si="691"/>
        <v>0</v>
      </c>
      <c r="EB286" t="str">
        <f t="shared" si="692"/>
        <v>0</v>
      </c>
      <c r="EC286" t="str">
        <f t="shared" si="693"/>
        <v>0</v>
      </c>
      <c r="ED286" t="str">
        <f t="shared" si="694"/>
        <v>0</v>
      </c>
      <c r="EE286" t="str">
        <f t="shared" si="695"/>
        <v>0</v>
      </c>
      <c r="EF286" t="str">
        <f t="shared" si="696"/>
        <v>0</v>
      </c>
      <c r="EG286" t="str">
        <f t="shared" si="697"/>
        <v>0</v>
      </c>
      <c r="EH286" t="str">
        <f t="shared" si="698"/>
        <v>0</v>
      </c>
      <c r="EI286" t="str">
        <f t="shared" si="699"/>
        <v>0</v>
      </c>
      <c r="EJ286" t="str">
        <f t="shared" si="700"/>
        <v>0</v>
      </c>
      <c r="EK286" t="str">
        <f t="shared" si="701"/>
        <v>0</v>
      </c>
      <c r="EL286" t="str">
        <f t="shared" si="702"/>
        <v>0</v>
      </c>
      <c r="EM286" t="str">
        <f t="shared" si="703"/>
        <v>0</v>
      </c>
      <c r="EN286" t="str">
        <f t="shared" si="704"/>
        <v>0</v>
      </c>
    </row>
    <row r="287" spans="1:144" ht="39.950000000000003" customHeight="1" x14ac:dyDescent="0.25">
      <c r="A287" t="s">
        <v>420</v>
      </c>
      <c r="C287" t="str">
        <f t="shared" ref="C287:C302" si="705">IF(ISNUMBER(SEARCH("Kecenderungan ekshibisionis, merasa mampu diterima secara sosial, ketergantungan sosial",B287)),"1","0")</f>
        <v>0</v>
      </c>
      <c r="D287" t="str">
        <f t="shared" si="567"/>
        <v>0</v>
      </c>
      <c r="E287" t="str">
        <f t="shared" si="568"/>
        <v>0</v>
      </c>
      <c r="F287" t="str">
        <f t="shared" si="569"/>
        <v>0</v>
      </c>
      <c r="G287" t="str">
        <f t="shared" si="570"/>
        <v>0</v>
      </c>
      <c r="H287" t="str">
        <f t="shared" si="571"/>
        <v>0</v>
      </c>
      <c r="I287" t="str">
        <f t="shared" si="572"/>
        <v>0</v>
      </c>
      <c r="J287" t="str">
        <f t="shared" si="573"/>
        <v>0</v>
      </c>
      <c r="K287" t="str">
        <f t="shared" si="574"/>
        <v>0</v>
      </c>
      <c r="L287" t="str">
        <f t="shared" si="575"/>
        <v>0</v>
      </c>
      <c r="M287" t="str">
        <f t="shared" si="576"/>
        <v>0</v>
      </c>
      <c r="N287" t="str">
        <f t="shared" si="577"/>
        <v>0</v>
      </c>
      <c r="O287" t="str">
        <f t="shared" si="578"/>
        <v>0</v>
      </c>
      <c r="P287" t="str">
        <f t="shared" si="579"/>
        <v>0</v>
      </c>
      <c r="Q287" t="str">
        <f t="shared" si="580"/>
        <v>0</v>
      </c>
      <c r="R287" t="str">
        <f t="shared" si="581"/>
        <v>0</v>
      </c>
      <c r="S287" t="str">
        <f t="shared" si="582"/>
        <v>0</v>
      </c>
      <c r="T287" t="str">
        <f t="shared" si="583"/>
        <v>0</v>
      </c>
      <c r="U287" t="str">
        <f t="shared" si="584"/>
        <v>0</v>
      </c>
      <c r="V287" t="str">
        <f t="shared" si="585"/>
        <v>0</v>
      </c>
      <c r="W287" t="str">
        <f t="shared" si="586"/>
        <v>0</v>
      </c>
      <c r="X287" t="str">
        <f t="shared" si="587"/>
        <v>0</v>
      </c>
      <c r="Y287" t="str">
        <f t="shared" si="588"/>
        <v>0</v>
      </c>
      <c r="Z287" t="str">
        <f t="shared" si="589"/>
        <v>0</v>
      </c>
      <c r="AA287" t="str">
        <f t="shared" si="590"/>
        <v>0</v>
      </c>
      <c r="AB287" t="str">
        <f t="shared" si="591"/>
        <v>0</v>
      </c>
      <c r="AC287" t="str">
        <f t="shared" si="592"/>
        <v>0</v>
      </c>
      <c r="AD287" t="str">
        <f t="shared" si="593"/>
        <v>0</v>
      </c>
      <c r="AE287" t="str">
        <f t="shared" si="594"/>
        <v>0</v>
      </c>
      <c r="AF287" t="str">
        <f t="shared" si="595"/>
        <v>0</v>
      </c>
      <c r="AG287" t="str">
        <f t="shared" si="596"/>
        <v>0</v>
      </c>
      <c r="AH287" t="str">
        <f t="shared" si="597"/>
        <v>0</v>
      </c>
      <c r="AI287" t="str">
        <f t="shared" si="598"/>
        <v>0</v>
      </c>
      <c r="AJ287" t="str">
        <f t="shared" si="599"/>
        <v>0</v>
      </c>
      <c r="AK287" t="str">
        <f t="shared" si="600"/>
        <v>0</v>
      </c>
      <c r="AL287" t="str">
        <f t="shared" si="601"/>
        <v>0</v>
      </c>
      <c r="AM287" t="str">
        <f t="shared" si="602"/>
        <v>0</v>
      </c>
      <c r="AN287" t="str">
        <f t="shared" si="603"/>
        <v>0</v>
      </c>
      <c r="AO287" t="str">
        <f t="shared" si="604"/>
        <v>0</v>
      </c>
      <c r="AP287" t="str">
        <f t="shared" si="605"/>
        <v>0</v>
      </c>
      <c r="AQ287" t="str">
        <f t="shared" si="606"/>
        <v>0</v>
      </c>
      <c r="AR287" t="str">
        <f t="shared" si="607"/>
        <v>0</v>
      </c>
      <c r="AS287" t="str">
        <f t="shared" si="608"/>
        <v>0</v>
      </c>
      <c r="AT287" t="str">
        <f t="shared" si="609"/>
        <v>0</v>
      </c>
      <c r="AU287" t="str">
        <f t="shared" si="610"/>
        <v>0</v>
      </c>
      <c r="AV287" t="str">
        <f t="shared" si="611"/>
        <v>0</v>
      </c>
      <c r="AW287" t="str">
        <f t="shared" si="612"/>
        <v>0</v>
      </c>
      <c r="AX287" t="str">
        <f t="shared" si="613"/>
        <v>0</v>
      </c>
      <c r="AY287" t="str">
        <f t="shared" si="614"/>
        <v>0</v>
      </c>
      <c r="AZ287" t="str">
        <f t="shared" si="615"/>
        <v>0</v>
      </c>
      <c r="BA287" t="str">
        <f t="shared" si="616"/>
        <v>0</v>
      </c>
      <c r="BB287" t="str">
        <f t="shared" si="617"/>
        <v>0</v>
      </c>
      <c r="BC287" t="str">
        <f t="shared" si="618"/>
        <v>0</v>
      </c>
      <c r="BD287" t="str">
        <f t="shared" si="619"/>
        <v>0</v>
      </c>
      <c r="BE287" t="str">
        <f t="shared" si="620"/>
        <v>0</v>
      </c>
      <c r="BF287" t="str">
        <f t="shared" si="621"/>
        <v>0</v>
      </c>
      <c r="BG287" t="str">
        <f t="shared" si="622"/>
        <v>0</v>
      </c>
      <c r="BH287" t="str">
        <f t="shared" si="623"/>
        <v>0</v>
      </c>
      <c r="BI287" t="str">
        <f t="shared" si="624"/>
        <v>0</v>
      </c>
      <c r="BJ287" t="str">
        <f t="shared" si="625"/>
        <v>0</v>
      </c>
      <c r="BK287" t="str">
        <f t="shared" si="626"/>
        <v>0</v>
      </c>
      <c r="BL287" t="str">
        <f t="shared" si="627"/>
        <v>0</v>
      </c>
      <c r="BM287" t="str">
        <f t="shared" si="628"/>
        <v>0</v>
      </c>
      <c r="BN287" t="str">
        <f t="shared" si="629"/>
        <v>0</v>
      </c>
      <c r="BO287" t="str">
        <f t="shared" si="630"/>
        <v>0</v>
      </c>
      <c r="BP287" t="str">
        <f t="shared" si="631"/>
        <v>0</v>
      </c>
      <c r="BQ287" t="str">
        <f t="shared" si="632"/>
        <v>0</v>
      </c>
      <c r="BR287" t="str">
        <f t="shared" si="633"/>
        <v>0</v>
      </c>
      <c r="BS287" t="str">
        <f t="shared" si="634"/>
        <v>0</v>
      </c>
      <c r="BT287" t="str">
        <f t="shared" si="635"/>
        <v>0</v>
      </c>
      <c r="BU287" t="str">
        <f t="shared" si="636"/>
        <v>0</v>
      </c>
      <c r="BV287" t="str">
        <f t="shared" si="637"/>
        <v>0</v>
      </c>
      <c r="BW287" t="str">
        <f t="shared" si="638"/>
        <v>0</v>
      </c>
      <c r="BX287" t="str">
        <f t="shared" si="565"/>
        <v>0</v>
      </c>
      <c r="BY287" t="str">
        <f t="shared" si="639"/>
        <v>0</v>
      </c>
      <c r="BZ287" t="str">
        <f t="shared" si="640"/>
        <v>0</v>
      </c>
      <c r="CA287" t="str">
        <f t="shared" si="641"/>
        <v>0</v>
      </c>
      <c r="CB287" t="str">
        <f t="shared" si="642"/>
        <v>0</v>
      </c>
      <c r="CC287" t="str">
        <f t="shared" si="643"/>
        <v>0</v>
      </c>
      <c r="CD287" t="str">
        <f t="shared" si="644"/>
        <v>0</v>
      </c>
      <c r="CE287" t="str">
        <f t="shared" si="645"/>
        <v>0</v>
      </c>
      <c r="CF287" t="str">
        <f t="shared" si="646"/>
        <v>0</v>
      </c>
      <c r="CG287" t="str">
        <f t="shared" si="647"/>
        <v>0</v>
      </c>
      <c r="CH287" t="str">
        <f t="shared" si="648"/>
        <v>0</v>
      </c>
      <c r="CI287" t="str">
        <f t="shared" si="649"/>
        <v>0</v>
      </c>
      <c r="CJ287" t="str">
        <f t="shared" si="650"/>
        <v>0</v>
      </c>
      <c r="CK287" t="str">
        <f t="shared" si="651"/>
        <v>0</v>
      </c>
      <c r="CL287" t="str">
        <f t="shared" si="652"/>
        <v>0</v>
      </c>
      <c r="CM287" t="str">
        <f t="shared" si="653"/>
        <v>0</v>
      </c>
      <c r="CN287" t="str">
        <f t="shared" si="654"/>
        <v>0</v>
      </c>
      <c r="CO287" t="str">
        <f t="shared" si="655"/>
        <v>0</v>
      </c>
      <c r="CP287" t="str">
        <f t="shared" si="656"/>
        <v>0</v>
      </c>
      <c r="CQ287" t="str">
        <f t="shared" si="657"/>
        <v>0</v>
      </c>
      <c r="CR287" t="str">
        <f t="shared" si="658"/>
        <v>0</v>
      </c>
      <c r="CS287" t="str">
        <f t="shared" si="659"/>
        <v>0</v>
      </c>
      <c r="CT287" t="str">
        <f t="shared" si="660"/>
        <v>0</v>
      </c>
      <c r="CU287" t="str">
        <f t="shared" si="661"/>
        <v>0</v>
      </c>
      <c r="CV287" t="str">
        <f t="shared" si="662"/>
        <v>0</v>
      </c>
      <c r="CW287" t="str">
        <f t="shared" si="663"/>
        <v>0</v>
      </c>
      <c r="CX287" t="str">
        <f t="shared" si="664"/>
        <v>0</v>
      </c>
      <c r="CY287" t="str">
        <f t="shared" si="665"/>
        <v>0</v>
      </c>
      <c r="CZ287" t="str">
        <f t="shared" si="666"/>
        <v>0</v>
      </c>
      <c r="DA287" t="str">
        <f t="shared" si="566"/>
        <v>0</v>
      </c>
      <c r="DB287" t="str">
        <f t="shared" si="667"/>
        <v>0</v>
      </c>
      <c r="DC287" t="str">
        <f t="shared" si="668"/>
        <v>0</v>
      </c>
      <c r="DD287" t="str">
        <f t="shared" si="669"/>
        <v>0</v>
      </c>
      <c r="DE287" t="str">
        <f t="shared" si="670"/>
        <v>0</v>
      </c>
      <c r="DF287" t="str">
        <f t="shared" si="671"/>
        <v>0</v>
      </c>
      <c r="DG287" t="str">
        <f t="shared" si="672"/>
        <v>0</v>
      </c>
      <c r="DH287" t="str">
        <f>IF(ISNUMBER(SEARCH("menghindari dorongan fisik,",B287)),"1","0")</f>
        <v>0</v>
      </c>
      <c r="DI287" t="str">
        <f t="shared" si="673"/>
        <v>0</v>
      </c>
      <c r="DJ287" t="str">
        <f t="shared" si="674"/>
        <v>0</v>
      </c>
      <c r="DK287" t="str">
        <f t="shared" si="675"/>
        <v>0</v>
      </c>
      <c r="DL287" t="str">
        <f t="shared" si="676"/>
        <v>0</v>
      </c>
      <c r="DM287" t="str">
        <f t="shared" si="677"/>
        <v>0</v>
      </c>
      <c r="DN287" t="str">
        <f t="shared" si="678"/>
        <v>0</v>
      </c>
      <c r="DO287" t="str">
        <f t="shared" si="679"/>
        <v>0</v>
      </c>
      <c r="DP287" t="str">
        <f t="shared" si="680"/>
        <v>0</v>
      </c>
      <c r="DQ287" t="str">
        <f t="shared" si="681"/>
        <v>0</v>
      </c>
      <c r="DR287" t="str">
        <f t="shared" si="682"/>
        <v>0</v>
      </c>
      <c r="DS287" t="str">
        <f t="shared" si="683"/>
        <v>0</v>
      </c>
      <c r="DT287" t="str">
        <f t="shared" si="684"/>
        <v>0</v>
      </c>
      <c r="DU287" t="str">
        <f t="shared" si="685"/>
        <v>0</v>
      </c>
      <c r="DV287" t="str">
        <f t="shared" si="686"/>
        <v>0</v>
      </c>
      <c r="DW287" t="str">
        <f t="shared" si="687"/>
        <v>0</v>
      </c>
      <c r="DX287" t="str">
        <f t="shared" si="688"/>
        <v>0</v>
      </c>
      <c r="DY287" t="str">
        <f t="shared" si="689"/>
        <v>0</v>
      </c>
      <c r="DZ287" t="str">
        <f t="shared" si="690"/>
        <v>0</v>
      </c>
      <c r="EA287" t="str">
        <f t="shared" si="691"/>
        <v>0</v>
      </c>
      <c r="EB287" t="str">
        <f t="shared" si="692"/>
        <v>0</v>
      </c>
      <c r="EC287" t="str">
        <f t="shared" si="693"/>
        <v>0</v>
      </c>
      <c r="ED287" t="str">
        <f t="shared" si="694"/>
        <v>0</v>
      </c>
      <c r="EE287" t="str">
        <f t="shared" si="695"/>
        <v>0</v>
      </c>
      <c r="EF287" t="str">
        <f t="shared" si="696"/>
        <v>0</v>
      </c>
      <c r="EG287" t="str">
        <f t="shared" si="697"/>
        <v>0</v>
      </c>
      <c r="EH287" t="str">
        <f t="shared" si="698"/>
        <v>0</v>
      </c>
      <c r="EI287" t="str">
        <f t="shared" si="699"/>
        <v>0</v>
      </c>
      <c r="EJ287" t="str">
        <f t="shared" si="700"/>
        <v>0</v>
      </c>
      <c r="EK287" t="str">
        <f t="shared" si="701"/>
        <v>0</v>
      </c>
      <c r="EL287" t="str">
        <f t="shared" si="702"/>
        <v>0</v>
      </c>
      <c r="EM287" t="str">
        <f t="shared" si="703"/>
        <v>0</v>
      </c>
      <c r="EN287" t="str">
        <f t="shared" si="704"/>
        <v>0</v>
      </c>
    </row>
    <row r="288" spans="1:144" ht="39.950000000000003" customHeight="1" x14ac:dyDescent="0.25">
      <c r="A288" t="s">
        <v>421</v>
      </c>
      <c r="C288" t="str">
        <f t="shared" si="705"/>
        <v>0</v>
      </c>
      <c r="D288" t="str">
        <f t="shared" si="567"/>
        <v>0</v>
      </c>
      <c r="E288" t="str">
        <f t="shared" si="568"/>
        <v>0</v>
      </c>
      <c r="F288" t="str">
        <f t="shared" si="569"/>
        <v>0</v>
      </c>
      <c r="G288" t="str">
        <f t="shared" si="570"/>
        <v>0</v>
      </c>
      <c r="H288" t="str">
        <f t="shared" si="571"/>
        <v>0</v>
      </c>
      <c r="I288" t="str">
        <f t="shared" si="572"/>
        <v>0</v>
      </c>
      <c r="J288" t="str">
        <f t="shared" si="573"/>
        <v>0</v>
      </c>
      <c r="K288" t="str">
        <f t="shared" si="574"/>
        <v>0</v>
      </c>
      <c r="L288" t="str">
        <f t="shared" si="575"/>
        <v>0</v>
      </c>
      <c r="M288" t="str">
        <f t="shared" si="576"/>
        <v>0</v>
      </c>
      <c r="N288" t="str">
        <f t="shared" si="577"/>
        <v>0</v>
      </c>
      <c r="O288" t="str">
        <f t="shared" si="578"/>
        <v>0</v>
      </c>
      <c r="P288" t="str">
        <f t="shared" si="579"/>
        <v>0</v>
      </c>
      <c r="Q288" t="str">
        <f t="shared" si="580"/>
        <v>0</v>
      </c>
      <c r="R288" t="str">
        <f t="shared" si="581"/>
        <v>0</v>
      </c>
      <c r="S288" t="str">
        <f t="shared" si="582"/>
        <v>0</v>
      </c>
      <c r="T288" t="str">
        <f t="shared" si="583"/>
        <v>0</v>
      </c>
      <c r="U288" t="str">
        <f t="shared" si="584"/>
        <v>0</v>
      </c>
      <c r="V288" t="str">
        <f t="shared" si="585"/>
        <v>0</v>
      </c>
      <c r="W288" t="str">
        <f t="shared" si="586"/>
        <v>0</v>
      </c>
      <c r="X288" t="str">
        <f t="shared" si="587"/>
        <v>0</v>
      </c>
      <c r="Y288" t="str">
        <f t="shared" si="588"/>
        <v>0</v>
      </c>
      <c r="Z288" t="str">
        <f t="shared" si="589"/>
        <v>0</v>
      </c>
      <c r="AA288" t="str">
        <f t="shared" si="590"/>
        <v>0</v>
      </c>
      <c r="AB288" t="str">
        <f t="shared" si="591"/>
        <v>0</v>
      </c>
      <c r="AC288" t="str">
        <f t="shared" si="592"/>
        <v>0</v>
      </c>
      <c r="AD288" t="str">
        <f t="shared" si="593"/>
        <v>0</v>
      </c>
      <c r="AE288" t="str">
        <f t="shared" si="594"/>
        <v>0</v>
      </c>
      <c r="AF288" t="str">
        <f t="shared" si="595"/>
        <v>0</v>
      </c>
      <c r="AG288" t="str">
        <f t="shared" si="596"/>
        <v>0</v>
      </c>
      <c r="AH288" t="str">
        <f t="shared" si="597"/>
        <v>0</v>
      </c>
      <c r="AI288" t="str">
        <f t="shared" si="598"/>
        <v>0</v>
      </c>
      <c r="AJ288" t="str">
        <f t="shared" si="599"/>
        <v>0</v>
      </c>
      <c r="AK288" t="str">
        <f t="shared" si="600"/>
        <v>0</v>
      </c>
      <c r="AL288" t="str">
        <f t="shared" si="601"/>
        <v>0</v>
      </c>
      <c r="AM288" t="str">
        <f t="shared" si="602"/>
        <v>0</v>
      </c>
      <c r="AN288" t="str">
        <f t="shared" si="603"/>
        <v>0</v>
      </c>
      <c r="AO288" t="str">
        <f t="shared" si="604"/>
        <v>0</v>
      </c>
      <c r="AP288" t="str">
        <f t="shared" si="605"/>
        <v>0</v>
      </c>
      <c r="AQ288" t="str">
        <f t="shared" si="606"/>
        <v>0</v>
      </c>
      <c r="AR288" t="str">
        <f t="shared" si="607"/>
        <v>0</v>
      </c>
      <c r="AS288" t="str">
        <f t="shared" si="608"/>
        <v>0</v>
      </c>
      <c r="AT288" t="str">
        <f t="shared" si="609"/>
        <v>0</v>
      </c>
      <c r="AU288" t="str">
        <f t="shared" si="610"/>
        <v>0</v>
      </c>
      <c r="AV288" t="str">
        <f t="shared" si="611"/>
        <v>0</v>
      </c>
      <c r="AW288" t="str">
        <f t="shared" si="612"/>
        <v>0</v>
      </c>
      <c r="AX288" t="str">
        <f t="shared" si="613"/>
        <v>0</v>
      </c>
      <c r="AY288" t="str">
        <f t="shared" si="614"/>
        <v>0</v>
      </c>
      <c r="AZ288" t="str">
        <f t="shared" si="615"/>
        <v>0</v>
      </c>
      <c r="BA288" t="str">
        <f t="shared" si="616"/>
        <v>0</v>
      </c>
      <c r="BB288" t="str">
        <f t="shared" si="617"/>
        <v>0</v>
      </c>
      <c r="BC288" t="str">
        <f t="shared" si="618"/>
        <v>0</v>
      </c>
      <c r="BD288" t="str">
        <f t="shared" si="619"/>
        <v>0</v>
      </c>
      <c r="BE288" t="str">
        <f t="shared" si="620"/>
        <v>0</v>
      </c>
      <c r="BF288" t="str">
        <f t="shared" si="621"/>
        <v>0</v>
      </c>
      <c r="BG288" t="str">
        <f t="shared" si="622"/>
        <v>0</v>
      </c>
      <c r="BH288" t="str">
        <f t="shared" si="623"/>
        <v>0</v>
      </c>
      <c r="BI288" t="str">
        <f t="shared" si="624"/>
        <v>0</v>
      </c>
      <c r="BJ288" t="str">
        <f t="shared" si="625"/>
        <v>0</v>
      </c>
      <c r="BK288" t="str">
        <f t="shared" si="626"/>
        <v>0</v>
      </c>
      <c r="BL288" t="str">
        <f t="shared" si="627"/>
        <v>0</v>
      </c>
      <c r="BM288" t="str">
        <f t="shared" si="628"/>
        <v>0</v>
      </c>
      <c r="BN288" t="str">
        <f t="shared" si="629"/>
        <v>0</v>
      </c>
      <c r="BO288" t="str">
        <f t="shared" si="630"/>
        <v>0</v>
      </c>
      <c r="BP288" t="str">
        <f t="shared" si="631"/>
        <v>0</v>
      </c>
      <c r="BQ288" t="str">
        <f t="shared" si="632"/>
        <v>0</v>
      </c>
      <c r="BR288" t="str">
        <f t="shared" si="633"/>
        <v>0</v>
      </c>
      <c r="BS288" t="str">
        <f t="shared" si="634"/>
        <v>0</v>
      </c>
      <c r="BT288" t="str">
        <f t="shared" si="635"/>
        <v>0</v>
      </c>
      <c r="BU288" t="str">
        <f t="shared" si="636"/>
        <v>0</v>
      </c>
      <c r="BV288" t="str">
        <f t="shared" si="637"/>
        <v>0</v>
      </c>
      <c r="BW288" t="str">
        <f t="shared" si="638"/>
        <v>0</v>
      </c>
      <c r="BX288" t="str">
        <f t="shared" si="565"/>
        <v>0</v>
      </c>
      <c r="BY288" t="str">
        <f t="shared" si="639"/>
        <v>0</v>
      </c>
      <c r="BZ288" t="str">
        <f t="shared" si="640"/>
        <v>0</v>
      </c>
      <c r="CA288" t="str">
        <f t="shared" si="641"/>
        <v>0</v>
      </c>
      <c r="CB288" t="str">
        <f t="shared" si="642"/>
        <v>0</v>
      </c>
      <c r="CC288" t="str">
        <f t="shared" si="643"/>
        <v>0</v>
      </c>
      <c r="CD288" t="str">
        <f t="shared" si="644"/>
        <v>0</v>
      </c>
      <c r="CE288" t="str">
        <f t="shared" si="645"/>
        <v>0</v>
      </c>
      <c r="CF288" t="str">
        <f t="shared" si="646"/>
        <v>0</v>
      </c>
      <c r="CG288" t="str">
        <f t="shared" si="647"/>
        <v>0</v>
      </c>
      <c r="CH288" t="str">
        <f t="shared" si="648"/>
        <v>0</v>
      </c>
      <c r="CI288" t="str">
        <f t="shared" si="649"/>
        <v>0</v>
      </c>
      <c r="CJ288" t="str">
        <f t="shared" si="650"/>
        <v>0</v>
      </c>
      <c r="CK288" t="str">
        <f t="shared" si="651"/>
        <v>0</v>
      </c>
      <c r="CL288" t="str">
        <f t="shared" si="652"/>
        <v>0</v>
      </c>
      <c r="CM288" t="str">
        <f t="shared" si="653"/>
        <v>0</v>
      </c>
      <c r="CN288" t="str">
        <f t="shared" si="654"/>
        <v>0</v>
      </c>
      <c r="CO288" t="str">
        <f t="shared" si="655"/>
        <v>0</v>
      </c>
      <c r="CP288" t="str">
        <f t="shared" si="656"/>
        <v>0</v>
      </c>
      <c r="CQ288" t="str">
        <f t="shared" si="657"/>
        <v>0</v>
      </c>
      <c r="CR288" t="str">
        <f t="shared" si="658"/>
        <v>0</v>
      </c>
      <c r="CS288" t="str">
        <f t="shared" si="659"/>
        <v>0</v>
      </c>
      <c r="CT288" t="str">
        <f t="shared" si="660"/>
        <v>0</v>
      </c>
      <c r="CU288" t="str">
        <f t="shared" si="661"/>
        <v>0</v>
      </c>
      <c r="CV288" t="str">
        <f t="shared" si="662"/>
        <v>0</v>
      </c>
      <c r="CW288" t="str">
        <f t="shared" si="663"/>
        <v>0</v>
      </c>
      <c r="CX288" t="str">
        <f t="shared" si="664"/>
        <v>0</v>
      </c>
      <c r="CY288" t="str">
        <f t="shared" si="665"/>
        <v>0</v>
      </c>
      <c r="CZ288" t="str">
        <f t="shared" si="666"/>
        <v>0</v>
      </c>
      <c r="DA288" t="str">
        <f t="shared" si="566"/>
        <v>0</v>
      </c>
      <c r="DB288" t="str">
        <f t="shared" si="667"/>
        <v>0</v>
      </c>
      <c r="DC288" t="str">
        <f t="shared" si="668"/>
        <v>0</v>
      </c>
      <c r="DD288" t="str">
        <f t="shared" si="669"/>
        <v>0</v>
      </c>
      <c r="DE288" t="str">
        <f t="shared" si="670"/>
        <v>0</v>
      </c>
      <c r="DF288" t="str">
        <f t="shared" si="671"/>
        <v>0</v>
      </c>
      <c r="DG288" t="str">
        <f t="shared" si="672"/>
        <v>0</v>
      </c>
      <c r="DH288" t="str">
        <f>IF(ISNUMBER(SEARCH("menghindari dorongan fisik,",B288)),"1","0")</f>
        <v>0</v>
      </c>
      <c r="DI288" t="str">
        <f t="shared" si="673"/>
        <v>0</v>
      </c>
      <c r="DJ288" t="str">
        <f t="shared" si="674"/>
        <v>0</v>
      </c>
      <c r="DK288" t="str">
        <f t="shared" si="675"/>
        <v>0</v>
      </c>
      <c r="DL288" t="str">
        <f t="shared" si="676"/>
        <v>0</v>
      </c>
      <c r="DM288" t="str">
        <f t="shared" si="677"/>
        <v>0</v>
      </c>
      <c r="DN288" t="str">
        <f t="shared" si="678"/>
        <v>0</v>
      </c>
      <c r="DO288" t="str">
        <f t="shared" si="679"/>
        <v>0</v>
      </c>
      <c r="DP288" t="str">
        <f t="shared" si="680"/>
        <v>0</v>
      </c>
      <c r="DQ288" t="str">
        <f t="shared" si="681"/>
        <v>0</v>
      </c>
      <c r="DR288" t="str">
        <f t="shared" si="682"/>
        <v>0</v>
      </c>
      <c r="DS288" t="str">
        <f t="shared" si="683"/>
        <v>0</v>
      </c>
      <c r="DT288" t="str">
        <f t="shared" si="684"/>
        <v>0</v>
      </c>
      <c r="DU288" t="str">
        <f t="shared" si="685"/>
        <v>0</v>
      </c>
      <c r="DV288" t="str">
        <f t="shared" si="686"/>
        <v>0</v>
      </c>
      <c r="DW288" t="str">
        <f t="shared" si="687"/>
        <v>0</v>
      </c>
      <c r="DX288" t="str">
        <f t="shared" si="688"/>
        <v>0</v>
      </c>
      <c r="DY288" t="str">
        <f t="shared" si="689"/>
        <v>0</v>
      </c>
      <c r="DZ288" t="str">
        <f t="shared" si="690"/>
        <v>0</v>
      </c>
      <c r="EA288" t="str">
        <f t="shared" si="691"/>
        <v>0</v>
      </c>
      <c r="EB288" t="str">
        <f t="shared" si="692"/>
        <v>0</v>
      </c>
      <c r="EC288" t="str">
        <f t="shared" si="693"/>
        <v>0</v>
      </c>
      <c r="ED288" t="str">
        <f t="shared" si="694"/>
        <v>0</v>
      </c>
      <c r="EE288" t="str">
        <f t="shared" si="695"/>
        <v>0</v>
      </c>
      <c r="EF288" t="str">
        <f t="shared" si="696"/>
        <v>0</v>
      </c>
      <c r="EG288" t="str">
        <f t="shared" si="697"/>
        <v>0</v>
      </c>
      <c r="EH288" t="str">
        <f t="shared" si="698"/>
        <v>0</v>
      </c>
      <c r="EI288" t="str">
        <f t="shared" si="699"/>
        <v>0</v>
      </c>
      <c r="EJ288" t="str">
        <f t="shared" si="700"/>
        <v>0</v>
      </c>
      <c r="EK288" t="str">
        <f t="shared" si="701"/>
        <v>0</v>
      </c>
      <c r="EL288" t="str">
        <f t="shared" si="702"/>
        <v>0</v>
      </c>
      <c r="EM288" t="str">
        <f t="shared" si="703"/>
        <v>0</v>
      </c>
      <c r="EN288" t="str">
        <f t="shared" si="704"/>
        <v>0</v>
      </c>
    </row>
    <row r="289" spans="1:144" ht="39.950000000000003" customHeight="1" x14ac:dyDescent="0.25">
      <c r="A289" t="s">
        <v>422</v>
      </c>
      <c r="C289" t="str">
        <f t="shared" si="705"/>
        <v>0</v>
      </c>
      <c r="D289" t="str">
        <f t="shared" si="567"/>
        <v>0</v>
      </c>
      <c r="E289" t="str">
        <f t="shared" si="568"/>
        <v>0</v>
      </c>
      <c r="F289" t="str">
        <f t="shared" si="569"/>
        <v>0</v>
      </c>
      <c r="G289" t="str">
        <f t="shared" si="570"/>
        <v>0</v>
      </c>
      <c r="H289" t="str">
        <f t="shared" si="571"/>
        <v>0</v>
      </c>
      <c r="I289" t="str">
        <f t="shared" si="572"/>
        <v>0</v>
      </c>
      <c r="J289" t="str">
        <f t="shared" si="573"/>
        <v>0</v>
      </c>
      <c r="K289" t="str">
        <f t="shared" si="574"/>
        <v>0</v>
      </c>
      <c r="L289" t="str">
        <f t="shared" si="575"/>
        <v>0</v>
      </c>
      <c r="M289" t="str">
        <f t="shared" si="576"/>
        <v>0</v>
      </c>
      <c r="N289" t="str">
        <f t="shared" si="577"/>
        <v>0</v>
      </c>
      <c r="O289" t="str">
        <f t="shared" si="578"/>
        <v>0</v>
      </c>
      <c r="P289" t="str">
        <f t="shared" si="579"/>
        <v>0</v>
      </c>
      <c r="Q289" t="str">
        <f t="shared" si="580"/>
        <v>0</v>
      </c>
      <c r="R289" t="str">
        <f t="shared" si="581"/>
        <v>0</v>
      </c>
      <c r="S289" t="str">
        <f t="shared" si="582"/>
        <v>0</v>
      </c>
      <c r="T289" t="str">
        <f t="shared" si="583"/>
        <v>0</v>
      </c>
      <c r="U289" t="str">
        <f t="shared" si="584"/>
        <v>0</v>
      </c>
      <c r="V289" t="str">
        <f t="shared" si="585"/>
        <v>0</v>
      </c>
      <c r="W289" t="str">
        <f t="shared" si="586"/>
        <v>0</v>
      </c>
      <c r="X289" t="str">
        <f t="shared" si="587"/>
        <v>0</v>
      </c>
      <c r="Y289" t="str">
        <f t="shared" si="588"/>
        <v>0</v>
      </c>
      <c r="Z289" t="str">
        <f t="shared" si="589"/>
        <v>0</v>
      </c>
      <c r="AA289" t="str">
        <f t="shared" si="590"/>
        <v>0</v>
      </c>
      <c r="AB289" t="str">
        <f t="shared" si="591"/>
        <v>0</v>
      </c>
      <c r="AC289" t="str">
        <f t="shared" si="592"/>
        <v>0</v>
      </c>
      <c r="AD289" t="str">
        <f t="shared" si="593"/>
        <v>0</v>
      </c>
      <c r="AE289" t="str">
        <f t="shared" si="594"/>
        <v>0</v>
      </c>
      <c r="AF289" t="str">
        <f t="shared" si="595"/>
        <v>0</v>
      </c>
      <c r="AG289" t="str">
        <f t="shared" si="596"/>
        <v>0</v>
      </c>
      <c r="AH289" t="str">
        <f t="shared" si="597"/>
        <v>0</v>
      </c>
      <c r="AI289" t="str">
        <f t="shared" si="598"/>
        <v>0</v>
      </c>
      <c r="AJ289" t="str">
        <f t="shared" si="599"/>
        <v>0</v>
      </c>
      <c r="AK289" t="str">
        <f t="shared" si="600"/>
        <v>0</v>
      </c>
      <c r="AL289" t="str">
        <f t="shared" si="601"/>
        <v>0</v>
      </c>
      <c r="AM289" t="str">
        <f t="shared" si="602"/>
        <v>0</v>
      </c>
      <c r="AN289" t="str">
        <f t="shared" si="603"/>
        <v>0</v>
      </c>
      <c r="AO289" t="str">
        <f t="shared" si="604"/>
        <v>0</v>
      </c>
      <c r="AP289" t="str">
        <f t="shared" si="605"/>
        <v>0</v>
      </c>
      <c r="AQ289" t="str">
        <f t="shared" si="606"/>
        <v>0</v>
      </c>
      <c r="AR289" t="str">
        <f t="shared" si="607"/>
        <v>0</v>
      </c>
      <c r="AS289" t="str">
        <f t="shared" si="608"/>
        <v>0</v>
      </c>
      <c r="AT289" t="str">
        <f t="shared" si="609"/>
        <v>0</v>
      </c>
      <c r="AU289" t="str">
        <f t="shared" si="610"/>
        <v>0</v>
      </c>
      <c r="AV289" t="str">
        <f t="shared" si="611"/>
        <v>0</v>
      </c>
      <c r="AW289" t="str">
        <f t="shared" si="612"/>
        <v>0</v>
      </c>
      <c r="AX289" t="str">
        <f t="shared" si="613"/>
        <v>0</v>
      </c>
      <c r="AY289" t="str">
        <f t="shared" si="614"/>
        <v>0</v>
      </c>
      <c r="AZ289" t="str">
        <f t="shared" si="615"/>
        <v>0</v>
      </c>
      <c r="BA289" t="str">
        <f t="shared" si="616"/>
        <v>0</v>
      </c>
      <c r="BB289" t="str">
        <f t="shared" si="617"/>
        <v>0</v>
      </c>
      <c r="BC289" t="str">
        <f t="shared" si="618"/>
        <v>0</v>
      </c>
      <c r="BD289" t="str">
        <f t="shared" si="619"/>
        <v>0</v>
      </c>
      <c r="BE289" t="str">
        <f t="shared" si="620"/>
        <v>0</v>
      </c>
      <c r="BF289" t="str">
        <f t="shared" si="621"/>
        <v>0</v>
      </c>
      <c r="BG289" t="str">
        <f t="shared" si="622"/>
        <v>0</v>
      </c>
      <c r="BH289" t="str">
        <f t="shared" si="623"/>
        <v>0</v>
      </c>
      <c r="BI289" t="str">
        <f t="shared" si="624"/>
        <v>0</v>
      </c>
      <c r="BJ289" t="str">
        <f t="shared" si="625"/>
        <v>0</v>
      </c>
      <c r="BK289" t="str">
        <f t="shared" si="626"/>
        <v>0</v>
      </c>
      <c r="BL289" t="str">
        <f t="shared" si="627"/>
        <v>0</v>
      </c>
      <c r="BM289" t="str">
        <f t="shared" si="628"/>
        <v>0</v>
      </c>
      <c r="BN289" t="str">
        <f t="shared" si="629"/>
        <v>0</v>
      </c>
      <c r="BO289" t="str">
        <f t="shared" si="630"/>
        <v>0</v>
      </c>
      <c r="BP289" t="str">
        <f t="shared" si="631"/>
        <v>0</v>
      </c>
      <c r="BQ289" t="str">
        <f t="shared" si="632"/>
        <v>0</v>
      </c>
      <c r="BR289" t="str">
        <f t="shared" si="633"/>
        <v>0</v>
      </c>
      <c r="BS289" t="str">
        <f t="shared" si="634"/>
        <v>0</v>
      </c>
      <c r="BT289" t="str">
        <f t="shared" si="635"/>
        <v>0</v>
      </c>
      <c r="BU289" t="str">
        <f t="shared" si="636"/>
        <v>0</v>
      </c>
      <c r="BV289" t="str">
        <f t="shared" si="637"/>
        <v>0</v>
      </c>
      <c r="BW289" t="str">
        <f t="shared" si="638"/>
        <v>0</v>
      </c>
      <c r="BX289" t="str">
        <f t="shared" si="565"/>
        <v>0</v>
      </c>
      <c r="BY289" t="str">
        <f t="shared" si="639"/>
        <v>0</v>
      </c>
      <c r="BZ289" t="str">
        <f t="shared" si="640"/>
        <v>0</v>
      </c>
      <c r="CA289" t="str">
        <f t="shared" si="641"/>
        <v>0</v>
      </c>
      <c r="CB289" t="str">
        <f t="shared" si="642"/>
        <v>0</v>
      </c>
      <c r="CC289" t="str">
        <f t="shared" si="643"/>
        <v>0</v>
      </c>
      <c r="CD289" t="str">
        <f t="shared" si="644"/>
        <v>0</v>
      </c>
      <c r="CE289" t="str">
        <f t="shared" si="645"/>
        <v>0</v>
      </c>
      <c r="CF289" t="str">
        <f t="shared" si="646"/>
        <v>0</v>
      </c>
      <c r="CG289" t="str">
        <f t="shared" si="647"/>
        <v>0</v>
      </c>
      <c r="CH289" t="str">
        <f t="shared" si="648"/>
        <v>0</v>
      </c>
      <c r="CI289" t="str">
        <f t="shared" si="649"/>
        <v>0</v>
      </c>
      <c r="CJ289" t="str">
        <f t="shared" si="650"/>
        <v>0</v>
      </c>
      <c r="CK289" t="str">
        <f t="shared" si="651"/>
        <v>0</v>
      </c>
      <c r="CL289" t="str">
        <f t="shared" si="652"/>
        <v>0</v>
      </c>
      <c r="CM289" t="str">
        <f t="shared" si="653"/>
        <v>0</v>
      </c>
      <c r="CN289" t="str">
        <f t="shared" si="654"/>
        <v>0</v>
      </c>
      <c r="CO289" t="str">
        <f t="shared" si="655"/>
        <v>0</v>
      </c>
      <c r="CP289" t="str">
        <f t="shared" si="656"/>
        <v>0</v>
      </c>
      <c r="CQ289" t="str">
        <f t="shared" si="657"/>
        <v>0</v>
      </c>
      <c r="CR289" t="str">
        <f t="shared" si="658"/>
        <v>0</v>
      </c>
      <c r="CS289" t="str">
        <f t="shared" si="659"/>
        <v>0</v>
      </c>
      <c r="CT289" t="str">
        <f t="shared" si="660"/>
        <v>0</v>
      </c>
      <c r="CU289" t="str">
        <f t="shared" si="661"/>
        <v>0</v>
      </c>
      <c r="CV289" t="str">
        <f t="shared" si="662"/>
        <v>0</v>
      </c>
      <c r="CW289" t="str">
        <f t="shared" si="663"/>
        <v>0</v>
      </c>
      <c r="CX289" t="str">
        <f t="shared" si="664"/>
        <v>0</v>
      </c>
      <c r="CY289" t="str">
        <f t="shared" si="665"/>
        <v>0</v>
      </c>
      <c r="CZ289" t="str">
        <f t="shared" si="666"/>
        <v>0</v>
      </c>
      <c r="DA289" t="str">
        <f t="shared" si="566"/>
        <v>0</v>
      </c>
      <c r="DB289" t="str">
        <f t="shared" si="667"/>
        <v>0</v>
      </c>
      <c r="DC289" t="str">
        <f t="shared" si="668"/>
        <v>0</v>
      </c>
      <c r="DD289" t="str">
        <f t="shared" si="669"/>
        <v>0</v>
      </c>
      <c r="DE289" t="str">
        <f t="shared" si="670"/>
        <v>0</v>
      </c>
      <c r="DF289" t="str">
        <f t="shared" si="671"/>
        <v>0</v>
      </c>
      <c r="DG289" t="str">
        <f t="shared" si="672"/>
        <v>0</v>
      </c>
      <c r="DH289" t="str">
        <f>IF(ISNUMBER(SEARCH("menghindari dorongan fisik,",B289)),"1","0")</f>
        <v>0</v>
      </c>
      <c r="DI289" t="str">
        <f t="shared" si="673"/>
        <v>0</v>
      </c>
      <c r="DJ289" t="str">
        <f t="shared" si="674"/>
        <v>0</v>
      </c>
      <c r="DK289" t="str">
        <f t="shared" si="675"/>
        <v>0</v>
      </c>
      <c r="DL289" t="str">
        <f t="shared" si="676"/>
        <v>0</v>
      </c>
      <c r="DM289" t="str">
        <f t="shared" si="677"/>
        <v>0</v>
      </c>
      <c r="DN289" t="str">
        <f t="shared" si="678"/>
        <v>0</v>
      </c>
      <c r="DO289" t="str">
        <f t="shared" si="679"/>
        <v>0</v>
      </c>
      <c r="DP289" t="str">
        <f t="shared" si="680"/>
        <v>0</v>
      </c>
      <c r="DQ289" t="str">
        <f t="shared" si="681"/>
        <v>0</v>
      </c>
      <c r="DR289" t="str">
        <f t="shared" si="682"/>
        <v>0</v>
      </c>
      <c r="DS289" t="str">
        <f t="shared" si="683"/>
        <v>0</v>
      </c>
      <c r="DT289" t="str">
        <f t="shared" si="684"/>
        <v>0</v>
      </c>
      <c r="DU289" t="str">
        <f t="shared" si="685"/>
        <v>0</v>
      </c>
      <c r="DV289" t="str">
        <f t="shared" si="686"/>
        <v>0</v>
      </c>
      <c r="DW289" t="str">
        <f t="shared" si="687"/>
        <v>0</v>
      </c>
      <c r="DX289" t="str">
        <f t="shared" si="688"/>
        <v>0</v>
      </c>
      <c r="DY289" t="str">
        <f t="shared" si="689"/>
        <v>0</v>
      </c>
      <c r="DZ289" t="str">
        <f t="shared" si="690"/>
        <v>0</v>
      </c>
      <c r="EA289" t="str">
        <f t="shared" si="691"/>
        <v>0</v>
      </c>
      <c r="EB289" t="str">
        <f t="shared" si="692"/>
        <v>0</v>
      </c>
      <c r="EC289" t="str">
        <f t="shared" si="693"/>
        <v>0</v>
      </c>
      <c r="ED289" t="str">
        <f t="shared" si="694"/>
        <v>0</v>
      </c>
      <c r="EE289" t="str">
        <f t="shared" si="695"/>
        <v>0</v>
      </c>
      <c r="EF289" t="str">
        <f t="shared" si="696"/>
        <v>0</v>
      </c>
      <c r="EG289" t="str">
        <f t="shared" si="697"/>
        <v>0</v>
      </c>
      <c r="EH289" t="str">
        <f t="shared" si="698"/>
        <v>0</v>
      </c>
      <c r="EI289" t="str">
        <f t="shared" si="699"/>
        <v>0</v>
      </c>
      <c r="EJ289" t="str">
        <f t="shared" si="700"/>
        <v>0</v>
      </c>
      <c r="EK289" t="str">
        <f t="shared" si="701"/>
        <v>0</v>
      </c>
      <c r="EL289" t="str">
        <f t="shared" si="702"/>
        <v>0</v>
      </c>
      <c r="EM289" t="str">
        <f t="shared" si="703"/>
        <v>0</v>
      </c>
      <c r="EN289" t="str">
        <f t="shared" si="704"/>
        <v>0</v>
      </c>
    </row>
    <row r="290" spans="1:144" ht="39.950000000000003" customHeight="1" x14ac:dyDescent="0.25">
      <c r="A290" t="s">
        <v>423</v>
      </c>
      <c r="C290" t="str">
        <f t="shared" si="705"/>
        <v>0</v>
      </c>
      <c r="D290" t="str">
        <f t="shared" si="567"/>
        <v>0</v>
      </c>
      <c r="E290" t="str">
        <f t="shared" si="568"/>
        <v>0</v>
      </c>
      <c r="F290" t="str">
        <f t="shared" si="569"/>
        <v>0</v>
      </c>
      <c r="G290" t="str">
        <f t="shared" si="570"/>
        <v>0</v>
      </c>
      <c r="H290" t="str">
        <f t="shared" si="571"/>
        <v>0</v>
      </c>
      <c r="I290" t="str">
        <f t="shared" si="572"/>
        <v>0</v>
      </c>
      <c r="J290" t="str">
        <f t="shared" si="573"/>
        <v>0</v>
      </c>
      <c r="K290" t="str">
        <f t="shared" si="574"/>
        <v>0</v>
      </c>
      <c r="L290" t="str">
        <f t="shared" si="575"/>
        <v>0</v>
      </c>
      <c r="M290" t="str">
        <f t="shared" si="576"/>
        <v>0</v>
      </c>
      <c r="N290" t="str">
        <f t="shared" si="577"/>
        <v>0</v>
      </c>
      <c r="O290" t="str">
        <f t="shared" si="578"/>
        <v>0</v>
      </c>
      <c r="P290" t="str">
        <f t="shared" si="579"/>
        <v>0</v>
      </c>
      <c r="Q290" t="str">
        <f t="shared" si="580"/>
        <v>0</v>
      </c>
      <c r="R290" t="str">
        <f t="shared" si="581"/>
        <v>0</v>
      </c>
      <c r="S290" t="str">
        <f t="shared" si="582"/>
        <v>0</v>
      </c>
      <c r="T290" t="str">
        <f t="shared" si="583"/>
        <v>0</v>
      </c>
      <c r="U290" t="str">
        <f t="shared" si="584"/>
        <v>0</v>
      </c>
      <c r="V290" t="str">
        <f t="shared" si="585"/>
        <v>0</v>
      </c>
      <c r="W290" t="str">
        <f t="shared" si="586"/>
        <v>0</v>
      </c>
      <c r="X290" t="str">
        <f t="shared" si="587"/>
        <v>0</v>
      </c>
      <c r="Y290" t="str">
        <f t="shared" si="588"/>
        <v>0</v>
      </c>
      <c r="Z290" t="str">
        <f t="shared" si="589"/>
        <v>0</v>
      </c>
      <c r="AA290" t="str">
        <f t="shared" si="590"/>
        <v>0</v>
      </c>
      <c r="AB290" t="str">
        <f t="shared" si="591"/>
        <v>0</v>
      </c>
      <c r="AC290" t="str">
        <f t="shared" si="592"/>
        <v>0</v>
      </c>
      <c r="AD290" t="str">
        <f t="shared" si="593"/>
        <v>0</v>
      </c>
      <c r="AE290" t="str">
        <f t="shared" si="594"/>
        <v>0</v>
      </c>
      <c r="AF290" t="str">
        <f t="shared" si="595"/>
        <v>0</v>
      </c>
      <c r="AG290" t="str">
        <f t="shared" si="596"/>
        <v>0</v>
      </c>
      <c r="AH290" t="str">
        <f t="shared" si="597"/>
        <v>0</v>
      </c>
      <c r="AI290" t="str">
        <f t="shared" si="598"/>
        <v>0</v>
      </c>
      <c r="AJ290" t="str">
        <f t="shared" si="599"/>
        <v>0</v>
      </c>
      <c r="AK290" t="str">
        <f t="shared" si="600"/>
        <v>0</v>
      </c>
      <c r="AL290" t="str">
        <f t="shared" si="601"/>
        <v>0</v>
      </c>
      <c r="AM290" t="str">
        <f t="shared" si="602"/>
        <v>0</v>
      </c>
      <c r="AN290" t="str">
        <f t="shared" si="603"/>
        <v>0</v>
      </c>
      <c r="AO290" t="str">
        <f t="shared" si="604"/>
        <v>0</v>
      </c>
      <c r="AP290" t="str">
        <f t="shared" si="605"/>
        <v>0</v>
      </c>
      <c r="AQ290" t="str">
        <f t="shared" si="606"/>
        <v>0</v>
      </c>
      <c r="AR290" t="str">
        <f t="shared" si="607"/>
        <v>0</v>
      </c>
      <c r="AS290" t="str">
        <f t="shared" si="608"/>
        <v>0</v>
      </c>
      <c r="AT290" t="str">
        <f t="shared" si="609"/>
        <v>0</v>
      </c>
      <c r="AU290" t="str">
        <f t="shared" si="610"/>
        <v>0</v>
      </c>
      <c r="AV290" t="str">
        <f t="shared" si="611"/>
        <v>0</v>
      </c>
      <c r="AW290" t="str">
        <f t="shared" si="612"/>
        <v>0</v>
      </c>
      <c r="AX290" t="str">
        <f t="shared" si="613"/>
        <v>0</v>
      </c>
      <c r="AY290" t="str">
        <f t="shared" si="614"/>
        <v>0</v>
      </c>
      <c r="AZ290" t="str">
        <f t="shared" si="615"/>
        <v>0</v>
      </c>
      <c r="BA290" t="str">
        <f t="shared" si="616"/>
        <v>0</v>
      </c>
      <c r="BB290" t="str">
        <f t="shared" si="617"/>
        <v>0</v>
      </c>
      <c r="BC290" t="str">
        <f t="shared" si="618"/>
        <v>0</v>
      </c>
      <c r="BD290" t="str">
        <f t="shared" si="619"/>
        <v>0</v>
      </c>
      <c r="BE290" t="str">
        <f t="shared" si="620"/>
        <v>0</v>
      </c>
      <c r="BF290" t="str">
        <f t="shared" si="621"/>
        <v>0</v>
      </c>
      <c r="BG290" t="str">
        <f t="shared" si="622"/>
        <v>0</v>
      </c>
      <c r="BH290" t="str">
        <f t="shared" si="623"/>
        <v>0</v>
      </c>
      <c r="BI290" t="str">
        <f t="shared" si="624"/>
        <v>0</v>
      </c>
      <c r="BJ290" t="str">
        <f t="shared" si="625"/>
        <v>0</v>
      </c>
      <c r="BK290" t="str">
        <f t="shared" si="626"/>
        <v>0</v>
      </c>
      <c r="BL290" t="str">
        <f t="shared" si="627"/>
        <v>0</v>
      </c>
      <c r="BM290" t="str">
        <f t="shared" si="628"/>
        <v>0</v>
      </c>
      <c r="BN290" t="str">
        <f t="shared" si="629"/>
        <v>0</v>
      </c>
      <c r="BO290" t="str">
        <f t="shared" si="630"/>
        <v>0</v>
      </c>
      <c r="BP290" t="str">
        <f t="shared" si="631"/>
        <v>0</v>
      </c>
      <c r="BQ290" t="str">
        <f t="shared" si="632"/>
        <v>0</v>
      </c>
      <c r="BR290" t="str">
        <f t="shared" si="633"/>
        <v>0</v>
      </c>
      <c r="BS290" t="str">
        <f t="shared" si="634"/>
        <v>0</v>
      </c>
      <c r="BT290" t="str">
        <f t="shared" si="635"/>
        <v>0</v>
      </c>
      <c r="BU290" t="str">
        <f t="shared" si="636"/>
        <v>0</v>
      </c>
      <c r="BV290" t="str">
        <f t="shared" si="637"/>
        <v>0</v>
      </c>
      <c r="BW290" t="str">
        <f t="shared" si="638"/>
        <v>0</v>
      </c>
      <c r="BX290" t="str">
        <f t="shared" si="565"/>
        <v>0</v>
      </c>
      <c r="BY290" t="str">
        <f t="shared" si="639"/>
        <v>0</v>
      </c>
      <c r="BZ290" t="str">
        <f t="shared" si="640"/>
        <v>0</v>
      </c>
      <c r="CA290" t="str">
        <f t="shared" si="641"/>
        <v>0</v>
      </c>
      <c r="CB290" t="str">
        <f t="shared" si="642"/>
        <v>0</v>
      </c>
      <c r="CC290" t="str">
        <f t="shared" si="643"/>
        <v>0</v>
      </c>
      <c r="CD290" t="str">
        <f t="shared" si="644"/>
        <v>0</v>
      </c>
      <c r="CE290" t="str">
        <f t="shared" si="645"/>
        <v>0</v>
      </c>
      <c r="CF290" t="str">
        <f t="shared" si="646"/>
        <v>0</v>
      </c>
      <c r="CG290" t="str">
        <f t="shared" si="647"/>
        <v>0</v>
      </c>
      <c r="CH290" t="str">
        <f t="shared" si="648"/>
        <v>0</v>
      </c>
      <c r="CI290" t="str">
        <f t="shared" si="649"/>
        <v>0</v>
      </c>
      <c r="CJ290" t="str">
        <f t="shared" si="650"/>
        <v>0</v>
      </c>
      <c r="CK290" t="str">
        <f t="shared" si="651"/>
        <v>0</v>
      </c>
      <c r="CL290" t="str">
        <f t="shared" si="652"/>
        <v>0</v>
      </c>
      <c r="CM290" t="str">
        <f t="shared" si="653"/>
        <v>0</v>
      </c>
      <c r="CN290" t="str">
        <f t="shared" si="654"/>
        <v>0</v>
      </c>
      <c r="CO290" t="str">
        <f t="shared" si="655"/>
        <v>0</v>
      </c>
      <c r="CP290" t="str">
        <f t="shared" si="656"/>
        <v>0</v>
      </c>
      <c r="CQ290" t="str">
        <f t="shared" si="657"/>
        <v>0</v>
      </c>
      <c r="CR290" t="str">
        <f t="shared" si="658"/>
        <v>0</v>
      </c>
      <c r="CS290" t="str">
        <f t="shared" si="659"/>
        <v>0</v>
      </c>
      <c r="CT290" t="str">
        <f t="shared" si="660"/>
        <v>0</v>
      </c>
      <c r="CU290" t="str">
        <f t="shared" si="661"/>
        <v>0</v>
      </c>
      <c r="CV290" t="str">
        <f t="shared" si="662"/>
        <v>0</v>
      </c>
      <c r="CW290" t="str">
        <f t="shared" si="663"/>
        <v>0</v>
      </c>
      <c r="CX290" t="str">
        <f t="shared" si="664"/>
        <v>0</v>
      </c>
      <c r="CY290" t="str">
        <f t="shared" si="665"/>
        <v>0</v>
      </c>
      <c r="CZ290" t="str">
        <f t="shared" si="666"/>
        <v>0</v>
      </c>
      <c r="DA290" t="str">
        <f t="shared" si="566"/>
        <v>0</v>
      </c>
      <c r="DB290" t="str">
        <f t="shared" si="667"/>
        <v>0</v>
      </c>
      <c r="DC290" t="str">
        <f t="shared" si="668"/>
        <v>0</v>
      </c>
      <c r="DD290" t="str">
        <f t="shared" si="669"/>
        <v>0</v>
      </c>
      <c r="DE290" t="str">
        <f t="shared" si="670"/>
        <v>0</v>
      </c>
      <c r="DF290" t="str">
        <f t="shared" si="671"/>
        <v>0</v>
      </c>
      <c r="DG290" t="str">
        <f t="shared" si="672"/>
        <v>0</v>
      </c>
      <c r="DH290" t="str">
        <f>IF(ISNUMBER(SEARCH("menghindari dorongan fisik,",B290)),"1","0")</f>
        <v>0</v>
      </c>
      <c r="DI290" t="str">
        <f t="shared" si="673"/>
        <v>0</v>
      </c>
      <c r="DJ290" t="str">
        <f t="shared" si="674"/>
        <v>0</v>
      </c>
      <c r="DK290" t="str">
        <f t="shared" si="675"/>
        <v>0</v>
      </c>
      <c r="DL290" t="str">
        <f t="shared" si="676"/>
        <v>0</v>
      </c>
      <c r="DM290" t="str">
        <f t="shared" si="677"/>
        <v>0</v>
      </c>
      <c r="DN290" t="str">
        <f t="shared" si="678"/>
        <v>0</v>
      </c>
      <c r="DO290" t="str">
        <f t="shared" si="679"/>
        <v>0</v>
      </c>
      <c r="DP290" t="str">
        <f t="shared" si="680"/>
        <v>0</v>
      </c>
      <c r="DQ290" t="str">
        <f t="shared" si="681"/>
        <v>0</v>
      </c>
      <c r="DR290" t="str">
        <f t="shared" si="682"/>
        <v>0</v>
      </c>
      <c r="DS290" t="str">
        <f t="shared" si="683"/>
        <v>0</v>
      </c>
      <c r="DT290" t="str">
        <f t="shared" si="684"/>
        <v>0</v>
      </c>
      <c r="DU290" t="str">
        <f t="shared" si="685"/>
        <v>0</v>
      </c>
      <c r="DV290" t="str">
        <f t="shared" si="686"/>
        <v>0</v>
      </c>
      <c r="DW290" t="str">
        <f t="shared" si="687"/>
        <v>0</v>
      </c>
      <c r="DX290" t="str">
        <f t="shared" si="688"/>
        <v>0</v>
      </c>
      <c r="DY290" t="str">
        <f t="shared" si="689"/>
        <v>0</v>
      </c>
      <c r="DZ290" t="str">
        <f t="shared" si="690"/>
        <v>0</v>
      </c>
      <c r="EA290" t="str">
        <f t="shared" si="691"/>
        <v>0</v>
      </c>
      <c r="EB290" t="str">
        <f t="shared" si="692"/>
        <v>0</v>
      </c>
      <c r="EC290" t="str">
        <f t="shared" si="693"/>
        <v>0</v>
      </c>
      <c r="ED290" t="str">
        <f t="shared" si="694"/>
        <v>0</v>
      </c>
      <c r="EE290" t="str">
        <f t="shared" si="695"/>
        <v>0</v>
      </c>
      <c r="EF290" t="str">
        <f t="shared" si="696"/>
        <v>0</v>
      </c>
      <c r="EG290" t="str">
        <f t="shared" si="697"/>
        <v>0</v>
      </c>
      <c r="EH290" t="str">
        <f t="shared" si="698"/>
        <v>0</v>
      </c>
      <c r="EI290" t="str">
        <f t="shared" si="699"/>
        <v>0</v>
      </c>
      <c r="EJ290" t="str">
        <f t="shared" si="700"/>
        <v>0</v>
      </c>
      <c r="EK290" t="str">
        <f t="shared" si="701"/>
        <v>0</v>
      </c>
      <c r="EL290" t="str">
        <f t="shared" si="702"/>
        <v>0</v>
      </c>
      <c r="EM290" t="str">
        <f t="shared" si="703"/>
        <v>0</v>
      </c>
      <c r="EN290" t="str">
        <f t="shared" si="704"/>
        <v>0</v>
      </c>
    </row>
    <row r="291" spans="1:144" ht="39.950000000000003" customHeight="1" x14ac:dyDescent="0.25">
      <c r="A291" t="s">
        <v>424</v>
      </c>
      <c r="C291" t="str">
        <f t="shared" si="705"/>
        <v>0</v>
      </c>
      <c r="D291" t="str">
        <f t="shared" si="567"/>
        <v>0</v>
      </c>
      <c r="E291" t="str">
        <f t="shared" si="568"/>
        <v>0</v>
      </c>
      <c r="F291" t="str">
        <f t="shared" si="569"/>
        <v>0</v>
      </c>
      <c r="G291" t="str">
        <f t="shared" si="570"/>
        <v>0</v>
      </c>
      <c r="H291" t="str">
        <f t="shared" si="571"/>
        <v>0</v>
      </c>
      <c r="I291" t="str">
        <f t="shared" si="572"/>
        <v>0</v>
      </c>
      <c r="J291" t="str">
        <f t="shared" si="573"/>
        <v>0</v>
      </c>
      <c r="K291" t="str">
        <f t="shared" si="574"/>
        <v>0</v>
      </c>
      <c r="L291" t="str">
        <f t="shared" si="575"/>
        <v>0</v>
      </c>
      <c r="M291" t="str">
        <f t="shared" si="576"/>
        <v>0</v>
      </c>
      <c r="N291" t="str">
        <f t="shared" si="577"/>
        <v>0</v>
      </c>
      <c r="O291" t="str">
        <f t="shared" si="578"/>
        <v>0</v>
      </c>
      <c r="P291" t="str">
        <f t="shared" si="579"/>
        <v>0</v>
      </c>
      <c r="Q291" t="str">
        <f t="shared" si="580"/>
        <v>0</v>
      </c>
      <c r="R291" t="str">
        <f t="shared" si="581"/>
        <v>0</v>
      </c>
      <c r="S291" t="str">
        <f t="shared" si="582"/>
        <v>0</v>
      </c>
      <c r="T291" t="str">
        <f t="shared" si="583"/>
        <v>0</v>
      </c>
      <c r="U291" t="str">
        <f t="shared" si="584"/>
        <v>0</v>
      </c>
      <c r="V291" t="str">
        <f t="shared" si="585"/>
        <v>0</v>
      </c>
      <c r="W291" t="str">
        <f t="shared" si="586"/>
        <v>0</v>
      </c>
      <c r="X291" t="str">
        <f t="shared" si="587"/>
        <v>0</v>
      </c>
      <c r="Y291" t="str">
        <f t="shared" si="588"/>
        <v>0</v>
      </c>
      <c r="Z291" t="str">
        <f t="shared" si="589"/>
        <v>0</v>
      </c>
      <c r="AA291" t="str">
        <f t="shared" si="590"/>
        <v>0</v>
      </c>
      <c r="AB291" t="str">
        <f t="shared" si="591"/>
        <v>0</v>
      </c>
      <c r="AC291" t="str">
        <f t="shared" si="592"/>
        <v>0</v>
      </c>
      <c r="AD291" t="str">
        <f t="shared" si="593"/>
        <v>0</v>
      </c>
      <c r="AE291" t="str">
        <f t="shared" si="594"/>
        <v>0</v>
      </c>
      <c r="AF291" t="str">
        <f t="shared" si="595"/>
        <v>0</v>
      </c>
      <c r="AG291" t="str">
        <f t="shared" si="596"/>
        <v>0</v>
      </c>
      <c r="AH291" t="str">
        <f t="shared" si="597"/>
        <v>0</v>
      </c>
      <c r="AI291" t="str">
        <f t="shared" si="598"/>
        <v>0</v>
      </c>
      <c r="AJ291" t="str">
        <f t="shared" si="599"/>
        <v>0</v>
      </c>
      <c r="AK291" t="str">
        <f t="shared" si="600"/>
        <v>0</v>
      </c>
      <c r="AL291" t="str">
        <f t="shared" si="601"/>
        <v>0</v>
      </c>
      <c r="AM291" t="str">
        <f t="shared" si="602"/>
        <v>0</v>
      </c>
      <c r="AN291" t="str">
        <f t="shared" si="603"/>
        <v>0</v>
      </c>
      <c r="AO291" t="str">
        <f t="shared" si="604"/>
        <v>0</v>
      </c>
      <c r="AP291" t="str">
        <f t="shared" si="605"/>
        <v>0</v>
      </c>
      <c r="AQ291" t="str">
        <f t="shared" si="606"/>
        <v>0</v>
      </c>
      <c r="AR291" t="str">
        <f t="shared" si="607"/>
        <v>0</v>
      </c>
      <c r="AS291" t="str">
        <f t="shared" si="608"/>
        <v>0</v>
      </c>
      <c r="AT291" t="str">
        <f t="shared" si="609"/>
        <v>0</v>
      </c>
      <c r="AU291" t="str">
        <f t="shared" si="610"/>
        <v>0</v>
      </c>
      <c r="AV291" t="str">
        <f t="shared" si="611"/>
        <v>0</v>
      </c>
      <c r="AW291" t="str">
        <f t="shared" si="612"/>
        <v>0</v>
      </c>
      <c r="AX291" t="str">
        <f t="shared" si="613"/>
        <v>0</v>
      </c>
      <c r="AY291" t="str">
        <f t="shared" si="614"/>
        <v>0</v>
      </c>
      <c r="AZ291" t="str">
        <f t="shared" si="615"/>
        <v>0</v>
      </c>
      <c r="BA291" t="str">
        <f t="shared" si="616"/>
        <v>0</v>
      </c>
      <c r="BB291" t="str">
        <f t="shared" si="617"/>
        <v>0</v>
      </c>
      <c r="BC291" t="str">
        <f t="shared" si="618"/>
        <v>0</v>
      </c>
      <c r="BD291" t="str">
        <f t="shared" si="619"/>
        <v>0</v>
      </c>
      <c r="BE291" t="str">
        <f t="shared" si="620"/>
        <v>0</v>
      </c>
      <c r="BF291" t="str">
        <f t="shared" si="621"/>
        <v>0</v>
      </c>
      <c r="BG291" t="str">
        <f t="shared" si="622"/>
        <v>0</v>
      </c>
      <c r="BH291" t="str">
        <f t="shared" si="623"/>
        <v>0</v>
      </c>
      <c r="BI291" t="str">
        <f t="shared" si="624"/>
        <v>0</v>
      </c>
      <c r="BJ291" t="str">
        <f t="shared" si="625"/>
        <v>0</v>
      </c>
      <c r="BK291" t="str">
        <f t="shared" si="626"/>
        <v>0</v>
      </c>
      <c r="BL291" t="str">
        <f t="shared" si="627"/>
        <v>0</v>
      </c>
      <c r="BM291" t="str">
        <f t="shared" si="628"/>
        <v>0</v>
      </c>
      <c r="BN291" t="str">
        <f t="shared" si="629"/>
        <v>0</v>
      </c>
      <c r="BO291" t="str">
        <f t="shared" si="630"/>
        <v>0</v>
      </c>
      <c r="BP291" t="str">
        <f t="shared" si="631"/>
        <v>0</v>
      </c>
      <c r="BQ291" t="str">
        <f t="shared" si="632"/>
        <v>0</v>
      </c>
      <c r="BR291" t="str">
        <f t="shared" si="633"/>
        <v>0</v>
      </c>
      <c r="BS291" t="str">
        <f t="shared" si="634"/>
        <v>0</v>
      </c>
      <c r="BT291" t="str">
        <f t="shared" si="635"/>
        <v>0</v>
      </c>
      <c r="BU291" t="str">
        <f t="shared" si="636"/>
        <v>0</v>
      </c>
      <c r="BV291" t="str">
        <f t="shared" si="637"/>
        <v>0</v>
      </c>
      <c r="BW291" t="str">
        <f t="shared" si="638"/>
        <v>0</v>
      </c>
      <c r="BX291" t="str">
        <f t="shared" si="565"/>
        <v>0</v>
      </c>
      <c r="BY291" t="str">
        <f t="shared" si="639"/>
        <v>0</v>
      </c>
      <c r="BZ291" t="str">
        <f t="shared" si="640"/>
        <v>0</v>
      </c>
      <c r="CA291" t="str">
        <f t="shared" si="641"/>
        <v>0</v>
      </c>
      <c r="CB291" t="str">
        <f t="shared" si="642"/>
        <v>0</v>
      </c>
      <c r="CC291" t="str">
        <f t="shared" si="643"/>
        <v>0</v>
      </c>
      <c r="CD291" t="str">
        <f t="shared" si="644"/>
        <v>0</v>
      </c>
      <c r="CE291" t="str">
        <f t="shared" si="645"/>
        <v>0</v>
      </c>
      <c r="CF291" t="str">
        <f t="shared" si="646"/>
        <v>0</v>
      </c>
      <c r="CG291" t="str">
        <f t="shared" si="647"/>
        <v>0</v>
      </c>
      <c r="CH291" t="str">
        <f t="shared" si="648"/>
        <v>0</v>
      </c>
      <c r="CI291" t="str">
        <f t="shared" si="649"/>
        <v>0</v>
      </c>
      <c r="CJ291" t="str">
        <f t="shared" si="650"/>
        <v>0</v>
      </c>
      <c r="CK291" t="str">
        <f t="shared" si="651"/>
        <v>0</v>
      </c>
      <c r="CL291" t="str">
        <f t="shared" si="652"/>
        <v>0</v>
      </c>
      <c r="CM291" t="str">
        <f t="shared" si="653"/>
        <v>0</v>
      </c>
      <c r="CN291" t="str">
        <f t="shared" si="654"/>
        <v>0</v>
      </c>
      <c r="CO291" t="str">
        <f t="shared" si="655"/>
        <v>0</v>
      </c>
      <c r="CP291" t="str">
        <f t="shared" si="656"/>
        <v>0</v>
      </c>
      <c r="CQ291" t="str">
        <f t="shared" si="657"/>
        <v>0</v>
      </c>
      <c r="CR291" t="str">
        <f t="shared" si="658"/>
        <v>0</v>
      </c>
      <c r="CS291" t="str">
        <f t="shared" si="659"/>
        <v>0</v>
      </c>
      <c r="CT291" t="str">
        <f t="shared" si="660"/>
        <v>0</v>
      </c>
      <c r="CU291" t="str">
        <f t="shared" si="661"/>
        <v>0</v>
      </c>
      <c r="CV291" t="str">
        <f t="shared" si="662"/>
        <v>0</v>
      </c>
      <c r="CW291" t="str">
        <f t="shared" si="663"/>
        <v>0</v>
      </c>
      <c r="CX291" t="str">
        <f t="shared" si="664"/>
        <v>0</v>
      </c>
      <c r="CY291" t="str">
        <f t="shared" si="665"/>
        <v>0</v>
      </c>
      <c r="CZ291" t="str">
        <f t="shared" si="666"/>
        <v>0</v>
      </c>
      <c r="DA291" t="str">
        <f t="shared" si="566"/>
        <v>0</v>
      </c>
      <c r="DB291" t="str">
        <f t="shared" si="667"/>
        <v>0</v>
      </c>
      <c r="DC291" t="str">
        <f t="shared" si="668"/>
        <v>0</v>
      </c>
      <c r="DD291" t="str">
        <f t="shared" si="669"/>
        <v>0</v>
      </c>
      <c r="DE291" t="str">
        <f t="shared" si="670"/>
        <v>0</v>
      </c>
      <c r="DF291" t="str">
        <f t="shared" si="671"/>
        <v>0</v>
      </c>
      <c r="DG291" t="str">
        <f t="shared" si="672"/>
        <v>0</v>
      </c>
      <c r="DH291" t="str">
        <f>IF(ISNUMBER(SEARCH("menghindari dorongan fisik,",B291)),"1","0")</f>
        <v>0</v>
      </c>
      <c r="DI291" t="str">
        <f t="shared" si="673"/>
        <v>0</v>
      </c>
      <c r="DJ291" t="str">
        <f t="shared" si="674"/>
        <v>0</v>
      </c>
      <c r="DK291" t="str">
        <f t="shared" si="675"/>
        <v>0</v>
      </c>
      <c r="DL291" t="str">
        <f t="shared" si="676"/>
        <v>0</v>
      </c>
      <c r="DM291" t="str">
        <f t="shared" si="677"/>
        <v>0</v>
      </c>
      <c r="DN291" t="str">
        <f t="shared" si="678"/>
        <v>0</v>
      </c>
      <c r="DO291" t="str">
        <f t="shared" si="679"/>
        <v>0</v>
      </c>
      <c r="DP291" t="str">
        <f t="shared" si="680"/>
        <v>0</v>
      </c>
      <c r="DQ291" t="str">
        <f t="shared" si="681"/>
        <v>0</v>
      </c>
      <c r="DR291" t="str">
        <f t="shared" si="682"/>
        <v>0</v>
      </c>
      <c r="DS291" t="str">
        <f t="shared" si="683"/>
        <v>0</v>
      </c>
      <c r="DT291" t="str">
        <f t="shared" si="684"/>
        <v>0</v>
      </c>
      <c r="DU291" t="str">
        <f t="shared" si="685"/>
        <v>0</v>
      </c>
      <c r="DV291" t="str">
        <f t="shared" si="686"/>
        <v>0</v>
      </c>
      <c r="DW291" t="str">
        <f t="shared" si="687"/>
        <v>0</v>
      </c>
      <c r="DX291" t="str">
        <f t="shared" si="688"/>
        <v>0</v>
      </c>
      <c r="DY291" t="str">
        <f t="shared" si="689"/>
        <v>0</v>
      </c>
      <c r="DZ291" t="str">
        <f t="shared" si="690"/>
        <v>0</v>
      </c>
      <c r="EA291" t="str">
        <f t="shared" si="691"/>
        <v>0</v>
      </c>
      <c r="EB291" t="str">
        <f t="shared" si="692"/>
        <v>0</v>
      </c>
      <c r="EC291" t="str">
        <f t="shared" si="693"/>
        <v>0</v>
      </c>
      <c r="ED291" t="str">
        <f t="shared" si="694"/>
        <v>0</v>
      </c>
      <c r="EE291" t="str">
        <f t="shared" si="695"/>
        <v>0</v>
      </c>
      <c r="EF291" t="str">
        <f t="shared" si="696"/>
        <v>0</v>
      </c>
      <c r="EG291" t="str">
        <f t="shared" si="697"/>
        <v>0</v>
      </c>
      <c r="EH291" t="str">
        <f t="shared" si="698"/>
        <v>0</v>
      </c>
      <c r="EI291" t="str">
        <f t="shared" si="699"/>
        <v>0</v>
      </c>
      <c r="EJ291" t="str">
        <f t="shared" si="700"/>
        <v>0</v>
      </c>
      <c r="EK291" t="str">
        <f t="shared" si="701"/>
        <v>0</v>
      </c>
      <c r="EL291" t="str">
        <f t="shared" si="702"/>
        <v>0</v>
      </c>
      <c r="EM291" t="str">
        <f t="shared" si="703"/>
        <v>0</v>
      </c>
      <c r="EN291" t="str">
        <f t="shared" si="704"/>
        <v>0</v>
      </c>
    </row>
    <row r="292" spans="1:144" ht="39.950000000000003" customHeight="1" x14ac:dyDescent="0.25">
      <c r="A292" t="s">
        <v>425</v>
      </c>
      <c r="C292" t="str">
        <f t="shared" si="705"/>
        <v>0</v>
      </c>
      <c r="D292" t="str">
        <f t="shared" si="567"/>
        <v>0</v>
      </c>
      <c r="E292" t="str">
        <f t="shared" si="568"/>
        <v>0</v>
      </c>
      <c r="F292" t="str">
        <f t="shared" si="569"/>
        <v>0</v>
      </c>
      <c r="G292" t="str">
        <f t="shared" si="570"/>
        <v>0</v>
      </c>
      <c r="H292" t="str">
        <f t="shared" si="571"/>
        <v>0</v>
      </c>
      <c r="I292" t="str">
        <f t="shared" si="572"/>
        <v>0</v>
      </c>
      <c r="J292" t="str">
        <f t="shared" si="573"/>
        <v>0</v>
      </c>
      <c r="K292" t="str">
        <f t="shared" si="574"/>
        <v>0</v>
      </c>
      <c r="L292" t="str">
        <f t="shared" si="575"/>
        <v>0</v>
      </c>
      <c r="M292" t="str">
        <f t="shared" si="576"/>
        <v>0</v>
      </c>
      <c r="N292" t="str">
        <f t="shared" si="577"/>
        <v>0</v>
      </c>
      <c r="O292" t="str">
        <f t="shared" si="578"/>
        <v>0</v>
      </c>
      <c r="P292" t="str">
        <f t="shared" si="579"/>
        <v>0</v>
      </c>
      <c r="Q292" t="str">
        <f t="shared" si="580"/>
        <v>0</v>
      </c>
      <c r="R292" t="str">
        <f t="shared" si="581"/>
        <v>0</v>
      </c>
      <c r="S292" t="str">
        <f t="shared" si="582"/>
        <v>0</v>
      </c>
      <c r="T292" t="str">
        <f t="shared" si="583"/>
        <v>0</v>
      </c>
      <c r="U292" t="str">
        <f t="shared" si="584"/>
        <v>0</v>
      </c>
      <c r="V292" t="str">
        <f t="shared" si="585"/>
        <v>0</v>
      </c>
      <c r="W292" t="str">
        <f t="shared" si="586"/>
        <v>0</v>
      </c>
      <c r="X292" t="str">
        <f t="shared" si="587"/>
        <v>0</v>
      </c>
      <c r="Y292" t="str">
        <f t="shared" si="588"/>
        <v>0</v>
      </c>
      <c r="Z292" t="str">
        <f t="shared" si="589"/>
        <v>0</v>
      </c>
      <c r="AA292" t="str">
        <f t="shared" si="590"/>
        <v>0</v>
      </c>
      <c r="AB292" t="str">
        <f t="shared" si="591"/>
        <v>0</v>
      </c>
      <c r="AC292" t="str">
        <f t="shared" si="592"/>
        <v>0</v>
      </c>
      <c r="AD292" t="str">
        <f t="shared" si="593"/>
        <v>0</v>
      </c>
      <c r="AE292" t="str">
        <f t="shared" si="594"/>
        <v>0</v>
      </c>
      <c r="AF292" t="str">
        <f t="shared" si="595"/>
        <v>0</v>
      </c>
      <c r="AG292" t="str">
        <f t="shared" si="596"/>
        <v>0</v>
      </c>
      <c r="AH292" t="str">
        <f t="shared" si="597"/>
        <v>0</v>
      </c>
      <c r="AI292" t="str">
        <f t="shared" si="598"/>
        <v>0</v>
      </c>
      <c r="AJ292" t="str">
        <f t="shared" si="599"/>
        <v>0</v>
      </c>
      <c r="AK292" t="str">
        <f t="shared" si="600"/>
        <v>0</v>
      </c>
      <c r="AL292" t="str">
        <f t="shared" si="601"/>
        <v>0</v>
      </c>
      <c r="AM292" t="str">
        <f t="shared" si="602"/>
        <v>0</v>
      </c>
      <c r="AN292" t="str">
        <f t="shared" si="603"/>
        <v>0</v>
      </c>
      <c r="AO292" t="str">
        <f t="shared" si="604"/>
        <v>0</v>
      </c>
      <c r="AP292" t="str">
        <f t="shared" si="605"/>
        <v>0</v>
      </c>
      <c r="AQ292" t="str">
        <f t="shared" si="606"/>
        <v>0</v>
      </c>
      <c r="AR292" t="str">
        <f t="shared" si="607"/>
        <v>0</v>
      </c>
      <c r="AS292" t="str">
        <f t="shared" si="608"/>
        <v>0</v>
      </c>
      <c r="AT292" t="str">
        <f t="shared" si="609"/>
        <v>0</v>
      </c>
      <c r="AU292" t="str">
        <f t="shared" si="610"/>
        <v>0</v>
      </c>
      <c r="AV292" t="str">
        <f t="shared" si="611"/>
        <v>0</v>
      </c>
      <c r="AW292" t="str">
        <f t="shared" si="612"/>
        <v>0</v>
      </c>
      <c r="AX292" t="str">
        <f t="shared" si="613"/>
        <v>0</v>
      </c>
      <c r="AY292" t="str">
        <f t="shared" si="614"/>
        <v>0</v>
      </c>
      <c r="AZ292" t="str">
        <f t="shared" si="615"/>
        <v>0</v>
      </c>
      <c r="BA292" t="str">
        <f t="shared" si="616"/>
        <v>0</v>
      </c>
      <c r="BB292" t="str">
        <f t="shared" si="617"/>
        <v>0</v>
      </c>
      <c r="BC292" t="str">
        <f t="shared" si="618"/>
        <v>0</v>
      </c>
      <c r="BD292" t="str">
        <f t="shared" si="619"/>
        <v>0</v>
      </c>
      <c r="BE292" t="str">
        <f t="shared" si="620"/>
        <v>0</v>
      </c>
      <c r="BF292" t="str">
        <f t="shared" si="621"/>
        <v>0</v>
      </c>
      <c r="BG292" t="str">
        <f t="shared" si="622"/>
        <v>0</v>
      </c>
      <c r="BH292" t="str">
        <f t="shared" si="623"/>
        <v>0</v>
      </c>
      <c r="BI292" t="str">
        <f t="shared" si="624"/>
        <v>0</v>
      </c>
      <c r="BJ292" t="str">
        <f t="shared" si="625"/>
        <v>0</v>
      </c>
      <c r="BK292" t="str">
        <f t="shared" si="626"/>
        <v>0</v>
      </c>
      <c r="BL292" t="str">
        <f t="shared" si="627"/>
        <v>0</v>
      </c>
      <c r="BM292" t="str">
        <f t="shared" si="628"/>
        <v>0</v>
      </c>
      <c r="BN292" t="str">
        <f t="shared" si="629"/>
        <v>0</v>
      </c>
      <c r="BO292" t="str">
        <f t="shared" si="630"/>
        <v>0</v>
      </c>
      <c r="BP292" t="str">
        <f t="shared" si="631"/>
        <v>0</v>
      </c>
      <c r="BQ292" t="str">
        <f t="shared" si="632"/>
        <v>0</v>
      </c>
      <c r="BR292" t="str">
        <f t="shared" si="633"/>
        <v>0</v>
      </c>
      <c r="BS292" t="str">
        <f t="shared" si="634"/>
        <v>0</v>
      </c>
      <c r="BT292" t="str">
        <f t="shared" si="635"/>
        <v>0</v>
      </c>
      <c r="BU292" t="str">
        <f t="shared" si="636"/>
        <v>0</v>
      </c>
      <c r="BV292" t="str">
        <f t="shared" si="637"/>
        <v>0</v>
      </c>
      <c r="BW292" t="str">
        <f t="shared" si="638"/>
        <v>0</v>
      </c>
      <c r="BX292" t="str">
        <f t="shared" si="565"/>
        <v>0</v>
      </c>
      <c r="BY292" t="str">
        <f t="shared" si="639"/>
        <v>0</v>
      </c>
      <c r="BZ292" t="str">
        <f t="shared" si="640"/>
        <v>0</v>
      </c>
      <c r="CA292" t="str">
        <f t="shared" si="641"/>
        <v>0</v>
      </c>
      <c r="CB292" t="str">
        <f t="shared" si="642"/>
        <v>0</v>
      </c>
      <c r="CC292" t="str">
        <f t="shared" si="643"/>
        <v>0</v>
      </c>
      <c r="CD292" t="str">
        <f t="shared" si="644"/>
        <v>0</v>
      </c>
      <c r="CE292" t="str">
        <f t="shared" si="645"/>
        <v>0</v>
      </c>
      <c r="CF292" t="str">
        <f t="shared" si="646"/>
        <v>0</v>
      </c>
      <c r="CG292" t="str">
        <f t="shared" si="647"/>
        <v>0</v>
      </c>
      <c r="CH292" t="str">
        <f t="shared" si="648"/>
        <v>0</v>
      </c>
      <c r="CI292" t="str">
        <f t="shared" si="649"/>
        <v>0</v>
      </c>
      <c r="CJ292" t="str">
        <f t="shared" si="650"/>
        <v>0</v>
      </c>
      <c r="CK292" t="str">
        <f t="shared" si="651"/>
        <v>0</v>
      </c>
      <c r="CL292" t="str">
        <f t="shared" si="652"/>
        <v>0</v>
      </c>
      <c r="CM292" t="str">
        <f t="shared" si="653"/>
        <v>0</v>
      </c>
      <c r="CN292" t="str">
        <f t="shared" si="654"/>
        <v>0</v>
      </c>
      <c r="CO292" t="str">
        <f t="shared" si="655"/>
        <v>0</v>
      </c>
      <c r="CP292" t="str">
        <f t="shared" si="656"/>
        <v>0</v>
      </c>
      <c r="CQ292" t="str">
        <f t="shared" si="657"/>
        <v>0</v>
      </c>
      <c r="CR292" t="str">
        <f t="shared" si="658"/>
        <v>0</v>
      </c>
      <c r="CS292" t="str">
        <f t="shared" si="659"/>
        <v>0</v>
      </c>
      <c r="CT292" t="str">
        <f t="shared" si="660"/>
        <v>0</v>
      </c>
      <c r="CU292" t="str">
        <f t="shared" si="661"/>
        <v>0</v>
      </c>
      <c r="CV292" t="str">
        <f t="shared" si="662"/>
        <v>0</v>
      </c>
      <c r="CW292" t="str">
        <f t="shared" si="663"/>
        <v>0</v>
      </c>
      <c r="CX292" t="str">
        <f t="shared" si="664"/>
        <v>0</v>
      </c>
      <c r="CY292" t="str">
        <f t="shared" si="665"/>
        <v>0</v>
      </c>
      <c r="CZ292" t="str">
        <f t="shared" si="666"/>
        <v>0</v>
      </c>
      <c r="DA292" t="str">
        <f t="shared" si="566"/>
        <v>0</v>
      </c>
      <c r="DB292" t="str">
        <f t="shared" si="667"/>
        <v>0</v>
      </c>
      <c r="DC292" t="str">
        <f t="shared" si="668"/>
        <v>0</v>
      </c>
      <c r="DD292" t="str">
        <f t="shared" si="669"/>
        <v>0</v>
      </c>
      <c r="DE292" t="str">
        <f t="shared" si="670"/>
        <v>0</v>
      </c>
      <c r="DF292" t="str">
        <f t="shared" si="671"/>
        <v>0</v>
      </c>
      <c r="DG292" t="str">
        <f t="shared" si="672"/>
        <v>0</v>
      </c>
      <c r="DH292" t="str">
        <f>IF(ISNUMBER(SEARCH("menghindari dorongan fisik,",B292)),"1","0")</f>
        <v>0</v>
      </c>
      <c r="DI292" t="str">
        <f t="shared" si="673"/>
        <v>0</v>
      </c>
      <c r="DJ292" t="str">
        <f t="shared" si="674"/>
        <v>0</v>
      </c>
      <c r="DK292" t="str">
        <f t="shared" si="675"/>
        <v>0</v>
      </c>
      <c r="DL292" t="str">
        <f t="shared" si="676"/>
        <v>0</v>
      </c>
      <c r="DM292" t="str">
        <f t="shared" si="677"/>
        <v>0</v>
      </c>
      <c r="DN292" t="str">
        <f t="shared" si="678"/>
        <v>0</v>
      </c>
      <c r="DO292" t="str">
        <f t="shared" si="679"/>
        <v>0</v>
      </c>
      <c r="DP292" t="str">
        <f t="shared" si="680"/>
        <v>0</v>
      </c>
      <c r="DQ292" t="str">
        <f t="shared" si="681"/>
        <v>0</v>
      </c>
      <c r="DR292" t="str">
        <f t="shared" si="682"/>
        <v>0</v>
      </c>
      <c r="DS292" t="str">
        <f t="shared" si="683"/>
        <v>0</v>
      </c>
      <c r="DT292" t="str">
        <f t="shared" si="684"/>
        <v>0</v>
      </c>
      <c r="DU292" t="str">
        <f t="shared" si="685"/>
        <v>0</v>
      </c>
      <c r="DV292" t="str">
        <f t="shared" si="686"/>
        <v>0</v>
      </c>
      <c r="DW292" t="str">
        <f t="shared" si="687"/>
        <v>0</v>
      </c>
      <c r="DX292" t="str">
        <f t="shared" si="688"/>
        <v>0</v>
      </c>
      <c r="DY292" t="str">
        <f t="shared" si="689"/>
        <v>0</v>
      </c>
      <c r="DZ292" t="str">
        <f t="shared" si="690"/>
        <v>0</v>
      </c>
      <c r="EA292" t="str">
        <f t="shared" si="691"/>
        <v>0</v>
      </c>
      <c r="EB292" t="str">
        <f t="shared" si="692"/>
        <v>0</v>
      </c>
      <c r="EC292" t="str">
        <f t="shared" si="693"/>
        <v>0</v>
      </c>
      <c r="ED292" t="str">
        <f t="shared" si="694"/>
        <v>0</v>
      </c>
      <c r="EE292" t="str">
        <f t="shared" si="695"/>
        <v>0</v>
      </c>
      <c r="EF292" t="str">
        <f t="shared" si="696"/>
        <v>0</v>
      </c>
      <c r="EG292" t="str">
        <f t="shared" si="697"/>
        <v>0</v>
      </c>
      <c r="EH292" t="str">
        <f t="shared" si="698"/>
        <v>0</v>
      </c>
      <c r="EI292" t="str">
        <f t="shared" si="699"/>
        <v>0</v>
      </c>
      <c r="EJ292" t="str">
        <f t="shared" si="700"/>
        <v>0</v>
      </c>
      <c r="EK292" t="str">
        <f t="shared" si="701"/>
        <v>0</v>
      </c>
      <c r="EL292" t="str">
        <f t="shared" si="702"/>
        <v>0</v>
      </c>
      <c r="EM292" t="str">
        <f t="shared" si="703"/>
        <v>0</v>
      </c>
      <c r="EN292" t="str">
        <f t="shared" si="704"/>
        <v>0</v>
      </c>
    </row>
    <row r="293" spans="1:144" ht="39.950000000000003" customHeight="1" x14ac:dyDescent="0.25">
      <c r="A293" t="s">
        <v>426</v>
      </c>
      <c r="C293" t="str">
        <f t="shared" si="705"/>
        <v>0</v>
      </c>
      <c r="D293" t="str">
        <f t="shared" si="567"/>
        <v>0</v>
      </c>
      <c r="E293" t="str">
        <f t="shared" si="568"/>
        <v>0</v>
      </c>
      <c r="F293" t="str">
        <f t="shared" si="569"/>
        <v>0</v>
      </c>
      <c r="G293" t="str">
        <f t="shared" si="570"/>
        <v>0</v>
      </c>
      <c r="H293" t="str">
        <f t="shared" si="571"/>
        <v>0</v>
      </c>
      <c r="I293" t="str">
        <f t="shared" si="572"/>
        <v>0</v>
      </c>
      <c r="J293" t="str">
        <f t="shared" si="573"/>
        <v>0</v>
      </c>
      <c r="K293" t="str">
        <f t="shared" si="574"/>
        <v>0</v>
      </c>
      <c r="L293" t="str">
        <f t="shared" si="575"/>
        <v>0</v>
      </c>
      <c r="M293" t="str">
        <f t="shared" si="576"/>
        <v>0</v>
      </c>
      <c r="N293" t="str">
        <f t="shared" si="577"/>
        <v>0</v>
      </c>
      <c r="O293" t="str">
        <f t="shared" si="578"/>
        <v>0</v>
      </c>
      <c r="P293" t="str">
        <f t="shared" si="579"/>
        <v>0</v>
      </c>
      <c r="Q293" t="str">
        <f t="shared" si="580"/>
        <v>0</v>
      </c>
      <c r="R293" t="str">
        <f t="shared" si="581"/>
        <v>0</v>
      </c>
      <c r="S293" t="str">
        <f t="shared" si="582"/>
        <v>0</v>
      </c>
      <c r="T293" t="str">
        <f t="shared" si="583"/>
        <v>0</v>
      </c>
      <c r="U293" t="str">
        <f t="shared" si="584"/>
        <v>0</v>
      </c>
      <c r="V293" t="str">
        <f t="shared" si="585"/>
        <v>0</v>
      </c>
      <c r="W293" t="str">
        <f t="shared" si="586"/>
        <v>0</v>
      </c>
      <c r="X293" t="str">
        <f t="shared" si="587"/>
        <v>0</v>
      </c>
      <c r="Y293" t="str">
        <f t="shared" si="588"/>
        <v>0</v>
      </c>
      <c r="Z293" t="str">
        <f t="shared" si="589"/>
        <v>0</v>
      </c>
      <c r="AA293" t="str">
        <f t="shared" si="590"/>
        <v>0</v>
      </c>
      <c r="AB293" t="str">
        <f t="shared" si="591"/>
        <v>0</v>
      </c>
      <c r="AC293" t="str">
        <f t="shared" si="592"/>
        <v>0</v>
      </c>
      <c r="AD293" t="str">
        <f t="shared" si="593"/>
        <v>0</v>
      </c>
      <c r="AE293" t="str">
        <f t="shared" si="594"/>
        <v>0</v>
      </c>
      <c r="AF293" t="str">
        <f t="shared" si="595"/>
        <v>0</v>
      </c>
      <c r="AG293" t="str">
        <f t="shared" si="596"/>
        <v>0</v>
      </c>
      <c r="AH293" t="str">
        <f t="shared" si="597"/>
        <v>0</v>
      </c>
      <c r="AI293" t="str">
        <f t="shared" si="598"/>
        <v>0</v>
      </c>
      <c r="AJ293" t="str">
        <f t="shared" si="599"/>
        <v>0</v>
      </c>
      <c r="AK293" t="str">
        <f t="shared" si="600"/>
        <v>0</v>
      </c>
      <c r="AL293" t="str">
        <f t="shared" si="601"/>
        <v>0</v>
      </c>
      <c r="AM293" t="str">
        <f t="shared" si="602"/>
        <v>0</v>
      </c>
      <c r="AN293" t="str">
        <f t="shared" si="603"/>
        <v>0</v>
      </c>
      <c r="AO293" t="str">
        <f t="shared" si="604"/>
        <v>0</v>
      </c>
      <c r="AP293" t="str">
        <f t="shared" si="605"/>
        <v>0</v>
      </c>
      <c r="AQ293" t="str">
        <f t="shared" si="606"/>
        <v>0</v>
      </c>
      <c r="AR293" t="str">
        <f t="shared" si="607"/>
        <v>0</v>
      </c>
      <c r="AS293" t="str">
        <f t="shared" si="608"/>
        <v>0</v>
      </c>
      <c r="AT293" t="str">
        <f t="shared" si="609"/>
        <v>0</v>
      </c>
      <c r="AU293" t="str">
        <f t="shared" si="610"/>
        <v>0</v>
      </c>
      <c r="AV293" t="str">
        <f t="shared" si="611"/>
        <v>0</v>
      </c>
      <c r="AW293" t="str">
        <f t="shared" si="612"/>
        <v>0</v>
      </c>
      <c r="AX293" t="str">
        <f t="shared" si="613"/>
        <v>0</v>
      </c>
      <c r="AY293" t="str">
        <f t="shared" si="614"/>
        <v>0</v>
      </c>
      <c r="AZ293" t="str">
        <f t="shared" si="615"/>
        <v>0</v>
      </c>
      <c r="BA293" t="str">
        <f t="shared" si="616"/>
        <v>0</v>
      </c>
      <c r="BB293" t="str">
        <f t="shared" si="617"/>
        <v>0</v>
      </c>
      <c r="BC293" t="str">
        <f t="shared" si="618"/>
        <v>0</v>
      </c>
      <c r="BD293" t="str">
        <f t="shared" si="619"/>
        <v>0</v>
      </c>
      <c r="BE293" t="str">
        <f t="shared" si="620"/>
        <v>0</v>
      </c>
      <c r="BF293" t="str">
        <f t="shared" si="621"/>
        <v>0</v>
      </c>
      <c r="BG293" t="str">
        <f t="shared" si="622"/>
        <v>0</v>
      </c>
      <c r="BH293" t="str">
        <f t="shared" si="623"/>
        <v>0</v>
      </c>
      <c r="BI293" t="str">
        <f t="shared" si="624"/>
        <v>0</v>
      </c>
      <c r="BJ293" t="str">
        <f t="shared" si="625"/>
        <v>0</v>
      </c>
      <c r="BK293" t="str">
        <f t="shared" si="626"/>
        <v>0</v>
      </c>
      <c r="BL293" t="str">
        <f t="shared" si="627"/>
        <v>0</v>
      </c>
      <c r="BM293" t="str">
        <f t="shared" si="628"/>
        <v>0</v>
      </c>
      <c r="BN293" t="str">
        <f t="shared" si="629"/>
        <v>0</v>
      </c>
      <c r="BO293" t="str">
        <f t="shared" si="630"/>
        <v>0</v>
      </c>
      <c r="BP293" t="str">
        <f t="shared" si="631"/>
        <v>0</v>
      </c>
      <c r="BQ293" t="str">
        <f t="shared" si="632"/>
        <v>0</v>
      </c>
      <c r="BR293" t="str">
        <f t="shared" si="633"/>
        <v>0</v>
      </c>
      <c r="BS293" t="str">
        <f t="shared" si="634"/>
        <v>0</v>
      </c>
      <c r="BT293" t="str">
        <f t="shared" si="635"/>
        <v>0</v>
      </c>
      <c r="BU293" t="str">
        <f t="shared" si="636"/>
        <v>0</v>
      </c>
      <c r="BV293" t="str">
        <f t="shared" si="637"/>
        <v>0</v>
      </c>
      <c r="BW293" t="str">
        <f t="shared" si="638"/>
        <v>0</v>
      </c>
      <c r="BX293" t="str">
        <f t="shared" si="565"/>
        <v>0</v>
      </c>
      <c r="BY293" t="str">
        <f t="shared" si="639"/>
        <v>0</v>
      </c>
      <c r="BZ293" t="str">
        <f t="shared" si="640"/>
        <v>0</v>
      </c>
      <c r="CA293" t="str">
        <f t="shared" si="641"/>
        <v>0</v>
      </c>
      <c r="CB293" t="str">
        <f t="shared" si="642"/>
        <v>0</v>
      </c>
      <c r="CC293" t="str">
        <f t="shared" si="643"/>
        <v>0</v>
      </c>
      <c r="CD293" t="str">
        <f t="shared" si="644"/>
        <v>0</v>
      </c>
      <c r="CE293" t="str">
        <f t="shared" si="645"/>
        <v>0</v>
      </c>
      <c r="CF293" t="str">
        <f t="shared" si="646"/>
        <v>0</v>
      </c>
      <c r="CG293" t="str">
        <f t="shared" si="647"/>
        <v>0</v>
      </c>
      <c r="CH293" t="str">
        <f t="shared" si="648"/>
        <v>0</v>
      </c>
      <c r="CI293" t="str">
        <f t="shared" si="649"/>
        <v>0</v>
      </c>
      <c r="CJ293" t="str">
        <f t="shared" si="650"/>
        <v>0</v>
      </c>
      <c r="CK293" t="str">
        <f t="shared" si="651"/>
        <v>0</v>
      </c>
      <c r="CL293" t="str">
        <f t="shared" si="652"/>
        <v>0</v>
      </c>
      <c r="CM293" t="str">
        <f t="shared" si="653"/>
        <v>0</v>
      </c>
      <c r="CN293" t="str">
        <f t="shared" si="654"/>
        <v>0</v>
      </c>
      <c r="CO293" t="str">
        <f t="shared" si="655"/>
        <v>0</v>
      </c>
      <c r="CP293" t="str">
        <f t="shared" si="656"/>
        <v>0</v>
      </c>
      <c r="CQ293" t="str">
        <f t="shared" si="657"/>
        <v>0</v>
      </c>
      <c r="CR293" t="str">
        <f t="shared" si="658"/>
        <v>0</v>
      </c>
      <c r="CS293" t="str">
        <f t="shared" si="659"/>
        <v>0</v>
      </c>
      <c r="CT293" t="str">
        <f t="shared" si="660"/>
        <v>0</v>
      </c>
      <c r="CU293" t="str">
        <f t="shared" si="661"/>
        <v>0</v>
      </c>
      <c r="CV293" t="str">
        <f t="shared" si="662"/>
        <v>0</v>
      </c>
      <c r="CW293" t="str">
        <f t="shared" si="663"/>
        <v>0</v>
      </c>
      <c r="CX293" t="str">
        <f t="shared" si="664"/>
        <v>0</v>
      </c>
      <c r="CY293" t="str">
        <f t="shared" si="665"/>
        <v>0</v>
      </c>
      <c r="CZ293" t="str">
        <f t="shared" si="666"/>
        <v>0</v>
      </c>
      <c r="DA293" t="str">
        <f t="shared" si="566"/>
        <v>0</v>
      </c>
      <c r="DB293" t="str">
        <f t="shared" si="667"/>
        <v>0</v>
      </c>
      <c r="DC293" t="str">
        <f t="shared" si="668"/>
        <v>0</v>
      </c>
      <c r="DD293" t="str">
        <f t="shared" si="669"/>
        <v>0</v>
      </c>
      <c r="DE293" t="str">
        <f t="shared" si="670"/>
        <v>0</v>
      </c>
      <c r="DF293" t="str">
        <f t="shared" si="671"/>
        <v>0</v>
      </c>
      <c r="DG293" t="str">
        <f t="shared" si="672"/>
        <v>0</v>
      </c>
      <c r="DH293" t="str">
        <f>IF(ISNUMBER(SEARCH("menghindari dorongan fisik,",B293)),"1","0")</f>
        <v>0</v>
      </c>
      <c r="DI293" t="str">
        <f t="shared" si="673"/>
        <v>0</v>
      </c>
      <c r="DJ293" t="str">
        <f t="shared" si="674"/>
        <v>0</v>
      </c>
      <c r="DK293" t="str">
        <f t="shared" si="675"/>
        <v>0</v>
      </c>
      <c r="DL293" t="str">
        <f t="shared" si="676"/>
        <v>0</v>
      </c>
      <c r="DM293" t="str">
        <f t="shared" si="677"/>
        <v>0</v>
      </c>
      <c r="DN293" t="str">
        <f t="shared" si="678"/>
        <v>0</v>
      </c>
      <c r="DO293" t="str">
        <f t="shared" si="679"/>
        <v>0</v>
      </c>
      <c r="DP293" t="str">
        <f t="shared" si="680"/>
        <v>0</v>
      </c>
      <c r="DQ293" t="str">
        <f t="shared" si="681"/>
        <v>0</v>
      </c>
      <c r="DR293" t="str">
        <f t="shared" si="682"/>
        <v>0</v>
      </c>
      <c r="DS293" t="str">
        <f t="shared" si="683"/>
        <v>0</v>
      </c>
      <c r="DT293" t="str">
        <f t="shared" si="684"/>
        <v>0</v>
      </c>
      <c r="DU293" t="str">
        <f t="shared" si="685"/>
        <v>0</v>
      </c>
      <c r="DV293" t="str">
        <f t="shared" si="686"/>
        <v>0</v>
      </c>
      <c r="DW293" t="str">
        <f t="shared" si="687"/>
        <v>0</v>
      </c>
      <c r="DX293" t="str">
        <f t="shared" si="688"/>
        <v>0</v>
      </c>
      <c r="DY293" t="str">
        <f t="shared" si="689"/>
        <v>0</v>
      </c>
      <c r="DZ293" t="str">
        <f t="shared" si="690"/>
        <v>0</v>
      </c>
      <c r="EA293" t="str">
        <f t="shared" si="691"/>
        <v>0</v>
      </c>
      <c r="EB293" t="str">
        <f t="shared" si="692"/>
        <v>0</v>
      </c>
      <c r="EC293" t="str">
        <f t="shared" si="693"/>
        <v>0</v>
      </c>
      <c r="ED293" t="str">
        <f t="shared" si="694"/>
        <v>0</v>
      </c>
      <c r="EE293" t="str">
        <f t="shared" si="695"/>
        <v>0</v>
      </c>
      <c r="EF293" t="str">
        <f t="shared" si="696"/>
        <v>0</v>
      </c>
      <c r="EG293" t="str">
        <f t="shared" si="697"/>
        <v>0</v>
      </c>
      <c r="EH293" t="str">
        <f t="shared" si="698"/>
        <v>0</v>
      </c>
      <c r="EI293" t="str">
        <f t="shared" si="699"/>
        <v>0</v>
      </c>
      <c r="EJ293" t="str">
        <f t="shared" si="700"/>
        <v>0</v>
      </c>
      <c r="EK293" t="str">
        <f t="shared" si="701"/>
        <v>0</v>
      </c>
      <c r="EL293" t="str">
        <f t="shared" si="702"/>
        <v>0</v>
      </c>
      <c r="EM293" t="str">
        <f t="shared" si="703"/>
        <v>0</v>
      </c>
      <c r="EN293" t="str">
        <f t="shared" si="704"/>
        <v>0</v>
      </c>
    </row>
    <row r="294" spans="1:144" ht="39.950000000000003" customHeight="1" x14ac:dyDescent="0.25">
      <c r="A294" t="s">
        <v>427</v>
      </c>
      <c r="C294" t="str">
        <f t="shared" si="705"/>
        <v>0</v>
      </c>
      <c r="D294" t="str">
        <f t="shared" si="567"/>
        <v>0</v>
      </c>
      <c r="E294" t="str">
        <f t="shared" si="568"/>
        <v>0</v>
      </c>
      <c r="F294" t="str">
        <f t="shared" si="569"/>
        <v>0</v>
      </c>
      <c r="G294" t="str">
        <f t="shared" si="570"/>
        <v>0</v>
      </c>
      <c r="H294" t="str">
        <f t="shared" si="571"/>
        <v>0</v>
      </c>
      <c r="I294" t="str">
        <f t="shared" si="572"/>
        <v>0</v>
      </c>
      <c r="J294" t="str">
        <f t="shared" si="573"/>
        <v>0</v>
      </c>
      <c r="K294" t="str">
        <f t="shared" si="574"/>
        <v>0</v>
      </c>
      <c r="L294" t="str">
        <f t="shared" si="575"/>
        <v>0</v>
      </c>
      <c r="M294" t="str">
        <f t="shared" si="576"/>
        <v>0</v>
      </c>
      <c r="N294" t="str">
        <f t="shared" si="577"/>
        <v>0</v>
      </c>
      <c r="O294" t="str">
        <f t="shared" si="578"/>
        <v>0</v>
      </c>
      <c r="P294" t="str">
        <f t="shared" si="579"/>
        <v>0</v>
      </c>
      <c r="Q294" t="str">
        <f t="shared" si="580"/>
        <v>0</v>
      </c>
      <c r="R294" t="str">
        <f t="shared" si="581"/>
        <v>0</v>
      </c>
      <c r="S294" t="str">
        <f t="shared" si="582"/>
        <v>0</v>
      </c>
      <c r="T294" t="str">
        <f t="shared" si="583"/>
        <v>0</v>
      </c>
      <c r="U294" t="str">
        <f t="shared" si="584"/>
        <v>0</v>
      </c>
      <c r="V294" t="str">
        <f t="shared" si="585"/>
        <v>0</v>
      </c>
      <c r="W294" t="str">
        <f t="shared" si="586"/>
        <v>0</v>
      </c>
      <c r="X294" t="str">
        <f t="shared" si="587"/>
        <v>0</v>
      </c>
      <c r="Y294" t="str">
        <f t="shared" si="588"/>
        <v>0</v>
      </c>
      <c r="Z294" t="str">
        <f t="shared" si="589"/>
        <v>0</v>
      </c>
      <c r="AA294" t="str">
        <f t="shared" si="590"/>
        <v>0</v>
      </c>
      <c r="AB294" t="str">
        <f t="shared" si="591"/>
        <v>0</v>
      </c>
      <c r="AC294" t="str">
        <f t="shared" si="592"/>
        <v>0</v>
      </c>
      <c r="AD294" t="str">
        <f t="shared" si="593"/>
        <v>0</v>
      </c>
      <c r="AE294" t="str">
        <f t="shared" si="594"/>
        <v>0</v>
      </c>
      <c r="AF294" t="str">
        <f t="shared" si="595"/>
        <v>0</v>
      </c>
      <c r="AG294" t="str">
        <f t="shared" si="596"/>
        <v>0</v>
      </c>
      <c r="AH294" t="str">
        <f t="shared" si="597"/>
        <v>0</v>
      </c>
      <c r="AI294" t="str">
        <f t="shared" si="598"/>
        <v>0</v>
      </c>
      <c r="AJ294" t="str">
        <f t="shared" si="599"/>
        <v>0</v>
      </c>
      <c r="AK294" t="str">
        <f t="shared" si="600"/>
        <v>0</v>
      </c>
      <c r="AL294" t="str">
        <f t="shared" si="601"/>
        <v>0</v>
      </c>
      <c r="AM294" t="str">
        <f t="shared" si="602"/>
        <v>0</v>
      </c>
      <c r="AN294" t="str">
        <f t="shared" si="603"/>
        <v>0</v>
      </c>
      <c r="AO294" t="str">
        <f t="shared" si="604"/>
        <v>0</v>
      </c>
      <c r="AP294" t="str">
        <f t="shared" si="605"/>
        <v>0</v>
      </c>
      <c r="AQ294" t="str">
        <f t="shared" si="606"/>
        <v>0</v>
      </c>
      <c r="AR294" t="str">
        <f t="shared" si="607"/>
        <v>0</v>
      </c>
      <c r="AS294" t="str">
        <f t="shared" si="608"/>
        <v>0</v>
      </c>
      <c r="AT294" t="str">
        <f t="shared" si="609"/>
        <v>0</v>
      </c>
      <c r="AU294" t="str">
        <f t="shared" si="610"/>
        <v>0</v>
      </c>
      <c r="AV294" t="str">
        <f t="shared" si="611"/>
        <v>0</v>
      </c>
      <c r="AW294" t="str">
        <f t="shared" si="612"/>
        <v>0</v>
      </c>
      <c r="AX294" t="str">
        <f t="shared" si="613"/>
        <v>0</v>
      </c>
      <c r="AY294" t="str">
        <f t="shared" si="614"/>
        <v>0</v>
      </c>
      <c r="AZ294" t="str">
        <f t="shared" si="615"/>
        <v>0</v>
      </c>
      <c r="BA294" t="str">
        <f t="shared" si="616"/>
        <v>0</v>
      </c>
      <c r="BB294" t="str">
        <f t="shared" si="617"/>
        <v>0</v>
      </c>
      <c r="BC294" t="str">
        <f t="shared" si="618"/>
        <v>0</v>
      </c>
      <c r="BD294" t="str">
        <f t="shared" si="619"/>
        <v>0</v>
      </c>
      <c r="BE294" t="str">
        <f t="shared" si="620"/>
        <v>0</v>
      </c>
      <c r="BF294" t="str">
        <f t="shared" si="621"/>
        <v>0</v>
      </c>
      <c r="BG294" t="str">
        <f t="shared" si="622"/>
        <v>0</v>
      </c>
      <c r="BH294" t="str">
        <f t="shared" si="623"/>
        <v>0</v>
      </c>
      <c r="BI294" t="str">
        <f t="shared" si="624"/>
        <v>0</v>
      </c>
      <c r="BJ294" t="str">
        <f t="shared" si="625"/>
        <v>0</v>
      </c>
      <c r="BK294" t="str">
        <f t="shared" si="626"/>
        <v>0</v>
      </c>
      <c r="BL294" t="str">
        <f t="shared" si="627"/>
        <v>0</v>
      </c>
      <c r="BM294" t="str">
        <f t="shared" si="628"/>
        <v>0</v>
      </c>
      <c r="BN294" t="str">
        <f t="shared" si="629"/>
        <v>0</v>
      </c>
      <c r="BO294" t="str">
        <f t="shared" si="630"/>
        <v>0</v>
      </c>
      <c r="BP294" t="str">
        <f t="shared" si="631"/>
        <v>0</v>
      </c>
      <c r="BQ294" t="str">
        <f t="shared" si="632"/>
        <v>0</v>
      </c>
      <c r="BR294" t="str">
        <f t="shared" si="633"/>
        <v>0</v>
      </c>
      <c r="BS294" t="str">
        <f t="shared" si="634"/>
        <v>0</v>
      </c>
      <c r="BT294" t="str">
        <f t="shared" si="635"/>
        <v>0</v>
      </c>
      <c r="BU294" t="str">
        <f t="shared" si="636"/>
        <v>0</v>
      </c>
      <c r="BV294" t="str">
        <f t="shared" si="637"/>
        <v>0</v>
      </c>
      <c r="BW294" t="str">
        <f t="shared" si="638"/>
        <v>0</v>
      </c>
      <c r="BX294" t="str">
        <f t="shared" si="565"/>
        <v>0</v>
      </c>
      <c r="BY294" t="str">
        <f t="shared" si="639"/>
        <v>0</v>
      </c>
      <c r="BZ294" t="str">
        <f t="shared" si="640"/>
        <v>0</v>
      </c>
      <c r="CA294" t="str">
        <f t="shared" si="641"/>
        <v>0</v>
      </c>
      <c r="CB294" t="str">
        <f t="shared" si="642"/>
        <v>0</v>
      </c>
      <c r="CC294" t="str">
        <f t="shared" si="643"/>
        <v>0</v>
      </c>
      <c r="CD294" t="str">
        <f t="shared" si="644"/>
        <v>0</v>
      </c>
      <c r="CE294" t="str">
        <f t="shared" si="645"/>
        <v>0</v>
      </c>
      <c r="CF294" t="str">
        <f t="shared" si="646"/>
        <v>0</v>
      </c>
      <c r="CG294" t="str">
        <f t="shared" si="647"/>
        <v>0</v>
      </c>
      <c r="CH294" t="str">
        <f t="shared" si="648"/>
        <v>0</v>
      </c>
      <c r="CI294" t="str">
        <f t="shared" si="649"/>
        <v>0</v>
      </c>
      <c r="CJ294" t="str">
        <f t="shared" si="650"/>
        <v>0</v>
      </c>
      <c r="CK294" t="str">
        <f t="shared" si="651"/>
        <v>0</v>
      </c>
      <c r="CL294" t="str">
        <f t="shared" si="652"/>
        <v>0</v>
      </c>
      <c r="CM294" t="str">
        <f t="shared" si="653"/>
        <v>0</v>
      </c>
      <c r="CN294" t="str">
        <f t="shared" si="654"/>
        <v>0</v>
      </c>
      <c r="CO294" t="str">
        <f t="shared" si="655"/>
        <v>0</v>
      </c>
      <c r="CP294" t="str">
        <f t="shared" si="656"/>
        <v>0</v>
      </c>
      <c r="CQ294" t="str">
        <f t="shared" si="657"/>
        <v>0</v>
      </c>
      <c r="CR294" t="str">
        <f t="shared" si="658"/>
        <v>0</v>
      </c>
      <c r="CS294" t="str">
        <f t="shared" si="659"/>
        <v>0</v>
      </c>
      <c r="CT294" t="str">
        <f t="shared" si="660"/>
        <v>0</v>
      </c>
      <c r="CU294" t="str">
        <f t="shared" si="661"/>
        <v>0</v>
      </c>
      <c r="CV294" t="str">
        <f t="shared" si="662"/>
        <v>0</v>
      </c>
      <c r="CW294" t="str">
        <f t="shared" si="663"/>
        <v>0</v>
      </c>
      <c r="CX294" t="str">
        <f t="shared" si="664"/>
        <v>0</v>
      </c>
      <c r="CY294" t="str">
        <f t="shared" si="665"/>
        <v>0</v>
      </c>
      <c r="CZ294" t="str">
        <f t="shared" si="666"/>
        <v>0</v>
      </c>
      <c r="DA294" t="str">
        <f t="shared" si="566"/>
        <v>0</v>
      </c>
      <c r="DB294" t="str">
        <f t="shared" si="667"/>
        <v>0</v>
      </c>
      <c r="DC294" t="str">
        <f t="shared" si="668"/>
        <v>0</v>
      </c>
      <c r="DD294" t="str">
        <f t="shared" si="669"/>
        <v>0</v>
      </c>
      <c r="DE294" t="str">
        <f t="shared" si="670"/>
        <v>0</v>
      </c>
      <c r="DF294" t="str">
        <f t="shared" si="671"/>
        <v>0</v>
      </c>
      <c r="DG294" t="str">
        <f t="shared" si="672"/>
        <v>0</v>
      </c>
      <c r="DH294" t="str">
        <f>IF(ISNUMBER(SEARCH("menghindari dorongan fisik,",B294)),"1","0")</f>
        <v>0</v>
      </c>
      <c r="DI294" t="str">
        <f t="shared" si="673"/>
        <v>0</v>
      </c>
      <c r="DJ294" t="str">
        <f t="shared" si="674"/>
        <v>0</v>
      </c>
      <c r="DK294" t="str">
        <f t="shared" si="675"/>
        <v>0</v>
      </c>
      <c r="DL294" t="str">
        <f t="shared" si="676"/>
        <v>0</v>
      </c>
      <c r="DM294" t="str">
        <f t="shared" si="677"/>
        <v>0</v>
      </c>
      <c r="DN294" t="str">
        <f t="shared" si="678"/>
        <v>0</v>
      </c>
      <c r="DO294" t="str">
        <f t="shared" si="679"/>
        <v>0</v>
      </c>
      <c r="DP294" t="str">
        <f t="shared" si="680"/>
        <v>0</v>
      </c>
      <c r="DQ294" t="str">
        <f t="shared" si="681"/>
        <v>0</v>
      </c>
      <c r="DR294" t="str">
        <f t="shared" si="682"/>
        <v>0</v>
      </c>
      <c r="DS294" t="str">
        <f t="shared" si="683"/>
        <v>0</v>
      </c>
      <c r="DT294" t="str">
        <f t="shared" si="684"/>
        <v>0</v>
      </c>
      <c r="DU294" t="str">
        <f t="shared" si="685"/>
        <v>0</v>
      </c>
      <c r="DV294" t="str">
        <f t="shared" si="686"/>
        <v>0</v>
      </c>
      <c r="DW294" t="str">
        <f t="shared" si="687"/>
        <v>0</v>
      </c>
      <c r="DX294" t="str">
        <f t="shared" si="688"/>
        <v>0</v>
      </c>
      <c r="DY294" t="str">
        <f t="shared" si="689"/>
        <v>0</v>
      </c>
      <c r="DZ294" t="str">
        <f t="shared" si="690"/>
        <v>0</v>
      </c>
      <c r="EA294" t="str">
        <f t="shared" si="691"/>
        <v>0</v>
      </c>
      <c r="EB294" t="str">
        <f t="shared" si="692"/>
        <v>0</v>
      </c>
      <c r="EC294" t="str">
        <f t="shared" si="693"/>
        <v>0</v>
      </c>
      <c r="ED294" t="str">
        <f t="shared" si="694"/>
        <v>0</v>
      </c>
      <c r="EE294" t="str">
        <f t="shared" si="695"/>
        <v>0</v>
      </c>
      <c r="EF294" t="str">
        <f t="shared" si="696"/>
        <v>0</v>
      </c>
      <c r="EG294" t="str">
        <f t="shared" si="697"/>
        <v>0</v>
      </c>
      <c r="EH294" t="str">
        <f t="shared" si="698"/>
        <v>0</v>
      </c>
      <c r="EI294" t="str">
        <f t="shared" si="699"/>
        <v>0</v>
      </c>
      <c r="EJ294" t="str">
        <f t="shared" si="700"/>
        <v>0</v>
      </c>
      <c r="EK294" t="str">
        <f t="shared" si="701"/>
        <v>0</v>
      </c>
      <c r="EL294" t="str">
        <f t="shared" si="702"/>
        <v>0</v>
      </c>
      <c r="EM294" t="str">
        <f t="shared" si="703"/>
        <v>0</v>
      </c>
      <c r="EN294" t="str">
        <f t="shared" si="704"/>
        <v>0</v>
      </c>
    </row>
    <row r="295" spans="1:144" ht="39.950000000000003" customHeight="1" x14ac:dyDescent="0.25">
      <c r="A295" t="s">
        <v>428</v>
      </c>
      <c r="C295" t="str">
        <f t="shared" si="705"/>
        <v>0</v>
      </c>
      <c r="D295" t="str">
        <f t="shared" si="567"/>
        <v>0</v>
      </c>
      <c r="E295" t="str">
        <f t="shared" si="568"/>
        <v>0</v>
      </c>
      <c r="F295" t="str">
        <f t="shared" si="569"/>
        <v>0</v>
      </c>
      <c r="G295" t="str">
        <f t="shared" si="570"/>
        <v>0</v>
      </c>
      <c r="H295" t="str">
        <f t="shared" si="571"/>
        <v>0</v>
      </c>
      <c r="I295" t="str">
        <f t="shared" si="572"/>
        <v>0</v>
      </c>
      <c r="J295" t="str">
        <f t="shared" si="573"/>
        <v>0</v>
      </c>
      <c r="K295" t="str">
        <f t="shared" si="574"/>
        <v>0</v>
      </c>
      <c r="L295" t="str">
        <f t="shared" si="575"/>
        <v>0</v>
      </c>
      <c r="M295" t="str">
        <f t="shared" si="576"/>
        <v>0</v>
      </c>
      <c r="N295" t="str">
        <f t="shared" si="577"/>
        <v>0</v>
      </c>
      <c r="O295" t="str">
        <f t="shared" si="578"/>
        <v>0</v>
      </c>
      <c r="P295" t="str">
        <f t="shared" si="579"/>
        <v>0</v>
      </c>
      <c r="Q295" t="str">
        <f t="shared" si="580"/>
        <v>0</v>
      </c>
      <c r="R295" t="str">
        <f t="shared" si="581"/>
        <v>0</v>
      </c>
      <c r="S295" t="str">
        <f t="shared" si="582"/>
        <v>0</v>
      </c>
      <c r="T295" t="str">
        <f t="shared" si="583"/>
        <v>0</v>
      </c>
      <c r="U295" t="str">
        <f t="shared" si="584"/>
        <v>0</v>
      </c>
      <c r="V295" t="str">
        <f t="shared" si="585"/>
        <v>0</v>
      </c>
      <c r="W295" t="str">
        <f t="shared" si="586"/>
        <v>0</v>
      </c>
      <c r="X295" t="str">
        <f t="shared" si="587"/>
        <v>0</v>
      </c>
      <c r="Y295" t="str">
        <f t="shared" si="588"/>
        <v>0</v>
      </c>
      <c r="Z295" t="str">
        <f t="shared" si="589"/>
        <v>0</v>
      </c>
      <c r="AA295" t="str">
        <f t="shared" si="590"/>
        <v>0</v>
      </c>
      <c r="AB295" t="str">
        <f t="shared" si="591"/>
        <v>0</v>
      </c>
      <c r="AC295" t="str">
        <f t="shared" si="592"/>
        <v>0</v>
      </c>
      <c r="AD295" t="str">
        <f t="shared" si="593"/>
        <v>0</v>
      </c>
      <c r="AE295" t="str">
        <f t="shared" si="594"/>
        <v>0</v>
      </c>
      <c r="AF295" t="str">
        <f t="shared" si="595"/>
        <v>0</v>
      </c>
      <c r="AG295" t="str">
        <f t="shared" si="596"/>
        <v>0</v>
      </c>
      <c r="AH295" t="str">
        <f t="shared" si="597"/>
        <v>0</v>
      </c>
      <c r="AI295" t="str">
        <f t="shared" si="598"/>
        <v>0</v>
      </c>
      <c r="AJ295" t="str">
        <f t="shared" si="599"/>
        <v>0</v>
      </c>
      <c r="AK295" t="str">
        <f t="shared" si="600"/>
        <v>0</v>
      </c>
      <c r="AL295" t="str">
        <f t="shared" si="601"/>
        <v>0</v>
      </c>
      <c r="AM295" t="str">
        <f t="shared" si="602"/>
        <v>0</v>
      </c>
      <c r="AN295" t="str">
        <f t="shared" si="603"/>
        <v>0</v>
      </c>
      <c r="AO295" t="str">
        <f t="shared" si="604"/>
        <v>0</v>
      </c>
      <c r="AP295" t="str">
        <f t="shared" si="605"/>
        <v>0</v>
      </c>
      <c r="AQ295" t="str">
        <f t="shared" si="606"/>
        <v>0</v>
      </c>
      <c r="AR295" t="str">
        <f t="shared" si="607"/>
        <v>0</v>
      </c>
      <c r="AS295" t="str">
        <f t="shared" si="608"/>
        <v>0</v>
      </c>
      <c r="AT295" t="str">
        <f t="shared" si="609"/>
        <v>0</v>
      </c>
      <c r="AU295" t="str">
        <f t="shared" si="610"/>
        <v>0</v>
      </c>
      <c r="AV295" t="str">
        <f t="shared" si="611"/>
        <v>0</v>
      </c>
      <c r="AW295" t="str">
        <f t="shared" si="612"/>
        <v>0</v>
      </c>
      <c r="AX295" t="str">
        <f t="shared" si="613"/>
        <v>0</v>
      </c>
      <c r="AY295" t="str">
        <f t="shared" si="614"/>
        <v>0</v>
      </c>
      <c r="AZ295" t="str">
        <f t="shared" si="615"/>
        <v>0</v>
      </c>
      <c r="BA295" t="str">
        <f t="shared" si="616"/>
        <v>0</v>
      </c>
      <c r="BB295" t="str">
        <f t="shared" si="617"/>
        <v>0</v>
      </c>
      <c r="BC295" t="str">
        <f t="shared" si="618"/>
        <v>0</v>
      </c>
      <c r="BD295" t="str">
        <f t="shared" si="619"/>
        <v>0</v>
      </c>
      <c r="BE295" t="str">
        <f t="shared" si="620"/>
        <v>0</v>
      </c>
      <c r="BF295" t="str">
        <f t="shared" si="621"/>
        <v>0</v>
      </c>
      <c r="BG295" t="str">
        <f t="shared" si="622"/>
        <v>0</v>
      </c>
      <c r="BH295" t="str">
        <f t="shared" si="623"/>
        <v>0</v>
      </c>
      <c r="BI295" t="str">
        <f t="shared" si="624"/>
        <v>0</v>
      </c>
      <c r="BJ295" t="str">
        <f t="shared" si="625"/>
        <v>0</v>
      </c>
      <c r="BK295" t="str">
        <f t="shared" si="626"/>
        <v>0</v>
      </c>
      <c r="BL295" t="str">
        <f t="shared" si="627"/>
        <v>0</v>
      </c>
      <c r="BM295" t="str">
        <f t="shared" si="628"/>
        <v>0</v>
      </c>
      <c r="BN295" t="str">
        <f t="shared" si="629"/>
        <v>0</v>
      </c>
      <c r="BO295" t="str">
        <f t="shared" si="630"/>
        <v>0</v>
      </c>
      <c r="BP295" t="str">
        <f t="shared" si="631"/>
        <v>0</v>
      </c>
      <c r="BQ295" t="str">
        <f t="shared" si="632"/>
        <v>0</v>
      </c>
      <c r="BR295" t="str">
        <f t="shared" si="633"/>
        <v>0</v>
      </c>
      <c r="BS295" t="str">
        <f t="shared" si="634"/>
        <v>0</v>
      </c>
      <c r="BT295" t="str">
        <f t="shared" si="635"/>
        <v>0</v>
      </c>
      <c r="BU295" t="str">
        <f t="shared" si="636"/>
        <v>0</v>
      </c>
      <c r="BV295" t="str">
        <f t="shared" si="637"/>
        <v>0</v>
      </c>
      <c r="BW295" t="str">
        <f t="shared" si="638"/>
        <v>0</v>
      </c>
      <c r="BX295" t="str">
        <f t="shared" si="565"/>
        <v>0</v>
      </c>
      <c r="BY295" t="str">
        <f t="shared" si="639"/>
        <v>0</v>
      </c>
      <c r="BZ295" t="str">
        <f t="shared" si="640"/>
        <v>0</v>
      </c>
      <c r="CA295" t="str">
        <f t="shared" si="641"/>
        <v>0</v>
      </c>
      <c r="CB295" t="str">
        <f t="shared" si="642"/>
        <v>0</v>
      </c>
      <c r="CC295" t="str">
        <f t="shared" si="643"/>
        <v>0</v>
      </c>
      <c r="CD295" t="str">
        <f t="shared" si="644"/>
        <v>0</v>
      </c>
      <c r="CE295" t="str">
        <f t="shared" si="645"/>
        <v>0</v>
      </c>
      <c r="CF295" t="str">
        <f t="shared" si="646"/>
        <v>0</v>
      </c>
      <c r="CG295" t="str">
        <f t="shared" si="647"/>
        <v>0</v>
      </c>
      <c r="CH295" t="str">
        <f t="shared" si="648"/>
        <v>0</v>
      </c>
      <c r="CI295" t="str">
        <f t="shared" si="649"/>
        <v>0</v>
      </c>
      <c r="CJ295" t="str">
        <f t="shared" si="650"/>
        <v>0</v>
      </c>
      <c r="CK295" t="str">
        <f t="shared" si="651"/>
        <v>0</v>
      </c>
      <c r="CL295" t="str">
        <f t="shared" si="652"/>
        <v>0</v>
      </c>
      <c r="CM295" t="str">
        <f t="shared" si="653"/>
        <v>0</v>
      </c>
      <c r="CN295" t="str">
        <f t="shared" si="654"/>
        <v>0</v>
      </c>
      <c r="CO295" t="str">
        <f t="shared" si="655"/>
        <v>0</v>
      </c>
      <c r="CP295" t="str">
        <f t="shared" si="656"/>
        <v>0</v>
      </c>
      <c r="CQ295" t="str">
        <f t="shared" si="657"/>
        <v>0</v>
      </c>
      <c r="CR295" t="str">
        <f t="shared" si="658"/>
        <v>0</v>
      </c>
      <c r="CS295" t="str">
        <f t="shared" si="659"/>
        <v>0</v>
      </c>
      <c r="CT295" t="str">
        <f t="shared" si="660"/>
        <v>0</v>
      </c>
      <c r="CU295" t="str">
        <f t="shared" si="661"/>
        <v>0</v>
      </c>
      <c r="CV295" t="str">
        <f t="shared" si="662"/>
        <v>0</v>
      </c>
      <c r="CW295" t="str">
        <f t="shared" si="663"/>
        <v>0</v>
      </c>
      <c r="CX295" t="str">
        <f t="shared" si="664"/>
        <v>0</v>
      </c>
      <c r="CY295" t="str">
        <f t="shared" si="665"/>
        <v>0</v>
      </c>
      <c r="CZ295" t="str">
        <f t="shared" si="666"/>
        <v>0</v>
      </c>
      <c r="DA295" t="str">
        <f t="shared" si="566"/>
        <v>0</v>
      </c>
      <c r="DB295" t="str">
        <f t="shared" si="667"/>
        <v>0</v>
      </c>
      <c r="DC295" t="str">
        <f t="shared" si="668"/>
        <v>0</v>
      </c>
      <c r="DD295" t="str">
        <f t="shared" si="669"/>
        <v>0</v>
      </c>
      <c r="DE295" t="str">
        <f t="shared" si="670"/>
        <v>0</v>
      </c>
      <c r="DF295" t="str">
        <f t="shared" si="671"/>
        <v>0</v>
      </c>
      <c r="DG295" t="str">
        <f t="shared" si="672"/>
        <v>0</v>
      </c>
      <c r="DH295" t="str">
        <f>IF(ISNUMBER(SEARCH("menghindari dorongan fisik,",B295)),"1","0")</f>
        <v>0</v>
      </c>
      <c r="DI295" t="str">
        <f t="shared" si="673"/>
        <v>0</v>
      </c>
      <c r="DJ295" t="str">
        <f t="shared" si="674"/>
        <v>0</v>
      </c>
      <c r="DK295" t="str">
        <f t="shared" si="675"/>
        <v>0</v>
      </c>
      <c r="DL295" t="str">
        <f t="shared" si="676"/>
        <v>0</v>
      </c>
      <c r="DM295" t="str">
        <f t="shared" si="677"/>
        <v>0</v>
      </c>
      <c r="DN295" t="str">
        <f t="shared" si="678"/>
        <v>0</v>
      </c>
      <c r="DO295" t="str">
        <f t="shared" si="679"/>
        <v>0</v>
      </c>
      <c r="DP295" t="str">
        <f t="shared" si="680"/>
        <v>0</v>
      </c>
      <c r="DQ295" t="str">
        <f t="shared" si="681"/>
        <v>0</v>
      </c>
      <c r="DR295" t="str">
        <f t="shared" si="682"/>
        <v>0</v>
      </c>
      <c r="DS295" t="str">
        <f t="shared" si="683"/>
        <v>0</v>
      </c>
      <c r="DT295" t="str">
        <f t="shared" si="684"/>
        <v>0</v>
      </c>
      <c r="DU295" t="str">
        <f t="shared" si="685"/>
        <v>0</v>
      </c>
      <c r="DV295" t="str">
        <f t="shared" si="686"/>
        <v>0</v>
      </c>
      <c r="DW295" t="str">
        <f t="shared" si="687"/>
        <v>0</v>
      </c>
      <c r="DX295" t="str">
        <f t="shared" si="688"/>
        <v>0</v>
      </c>
      <c r="DY295" t="str">
        <f t="shared" si="689"/>
        <v>0</v>
      </c>
      <c r="DZ295" t="str">
        <f t="shared" si="690"/>
        <v>0</v>
      </c>
      <c r="EA295" t="str">
        <f t="shared" si="691"/>
        <v>0</v>
      </c>
      <c r="EB295" t="str">
        <f t="shared" si="692"/>
        <v>0</v>
      </c>
      <c r="EC295" t="str">
        <f t="shared" si="693"/>
        <v>0</v>
      </c>
      <c r="ED295" t="str">
        <f t="shared" si="694"/>
        <v>0</v>
      </c>
      <c r="EE295" t="str">
        <f t="shared" si="695"/>
        <v>0</v>
      </c>
      <c r="EF295" t="str">
        <f t="shared" si="696"/>
        <v>0</v>
      </c>
      <c r="EG295" t="str">
        <f t="shared" si="697"/>
        <v>0</v>
      </c>
      <c r="EH295" t="str">
        <f t="shared" si="698"/>
        <v>0</v>
      </c>
      <c r="EI295" t="str">
        <f t="shared" si="699"/>
        <v>0</v>
      </c>
      <c r="EJ295" t="str">
        <f t="shared" si="700"/>
        <v>0</v>
      </c>
      <c r="EK295" t="str">
        <f t="shared" si="701"/>
        <v>0</v>
      </c>
      <c r="EL295" t="str">
        <f t="shared" si="702"/>
        <v>0</v>
      </c>
      <c r="EM295" t="str">
        <f t="shared" si="703"/>
        <v>0</v>
      </c>
      <c r="EN295" t="str">
        <f t="shared" si="704"/>
        <v>0</v>
      </c>
    </row>
    <row r="296" spans="1:144" ht="39.950000000000003" customHeight="1" x14ac:dyDescent="0.25">
      <c r="A296" t="s">
        <v>429</v>
      </c>
      <c r="C296" t="str">
        <f t="shared" si="705"/>
        <v>0</v>
      </c>
      <c r="D296" t="str">
        <f t="shared" si="567"/>
        <v>0</v>
      </c>
      <c r="E296" t="str">
        <f t="shared" si="568"/>
        <v>0</v>
      </c>
      <c r="F296" t="str">
        <f t="shared" si="569"/>
        <v>0</v>
      </c>
      <c r="G296" t="str">
        <f t="shared" si="570"/>
        <v>0</v>
      </c>
      <c r="H296" t="str">
        <f t="shared" si="571"/>
        <v>0</v>
      </c>
      <c r="I296" t="str">
        <f t="shared" si="572"/>
        <v>0</v>
      </c>
      <c r="J296" t="str">
        <f t="shared" si="573"/>
        <v>0</v>
      </c>
      <c r="K296" t="str">
        <f t="shared" si="574"/>
        <v>0</v>
      </c>
      <c r="L296" t="str">
        <f t="shared" si="575"/>
        <v>0</v>
      </c>
      <c r="M296" t="str">
        <f t="shared" si="576"/>
        <v>0</v>
      </c>
      <c r="N296" t="str">
        <f t="shared" si="577"/>
        <v>0</v>
      </c>
      <c r="O296" t="str">
        <f t="shared" si="578"/>
        <v>0</v>
      </c>
      <c r="P296" t="str">
        <f t="shared" si="579"/>
        <v>0</v>
      </c>
      <c r="Q296" t="str">
        <f t="shared" si="580"/>
        <v>0</v>
      </c>
      <c r="R296" t="str">
        <f t="shared" si="581"/>
        <v>0</v>
      </c>
      <c r="S296" t="str">
        <f t="shared" si="582"/>
        <v>0</v>
      </c>
      <c r="T296" t="str">
        <f t="shared" si="583"/>
        <v>0</v>
      </c>
      <c r="U296" t="str">
        <f t="shared" si="584"/>
        <v>0</v>
      </c>
      <c r="V296" t="str">
        <f t="shared" si="585"/>
        <v>0</v>
      </c>
      <c r="W296" t="str">
        <f t="shared" si="586"/>
        <v>0</v>
      </c>
      <c r="X296" t="str">
        <f t="shared" si="587"/>
        <v>0</v>
      </c>
      <c r="Y296" t="str">
        <f t="shared" si="588"/>
        <v>0</v>
      </c>
      <c r="Z296" t="str">
        <f t="shared" si="589"/>
        <v>0</v>
      </c>
      <c r="AA296" t="str">
        <f t="shared" si="590"/>
        <v>0</v>
      </c>
      <c r="AB296" t="str">
        <f t="shared" si="591"/>
        <v>0</v>
      </c>
      <c r="AC296" t="str">
        <f t="shared" si="592"/>
        <v>0</v>
      </c>
      <c r="AD296" t="str">
        <f t="shared" si="593"/>
        <v>0</v>
      </c>
      <c r="AE296" t="str">
        <f t="shared" si="594"/>
        <v>0</v>
      </c>
      <c r="AF296" t="str">
        <f t="shared" si="595"/>
        <v>0</v>
      </c>
      <c r="AG296" t="str">
        <f t="shared" si="596"/>
        <v>0</v>
      </c>
      <c r="AH296" t="str">
        <f t="shared" si="597"/>
        <v>0</v>
      </c>
      <c r="AI296" t="str">
        <f t="shared" si="598"/>
        <v>0</v>
      </c>
      <c r="AJ296" t="str">
        <f t="shared" si="599"/>
        <v>0</v>
      </c>
      <c r="AK296" t="str">
        <f t="shared" si="600"/>
        <v>0</v>
      </c>
      <c r="AL296" t="str">
        <f t="shared" si="601"/>
        <v>0</v>
      </c>
      <c r="AM296" t="str">
        <f t="shared" si="602"/>
        <v>0</v>
      </c>
      <c r="AN296" t="str">
        <f t="shared" si="603"/>
        <v>0</v>
      </c>
      <c r="AO296" t="str">
        <f t="shared" si="604"/>
        <v>0</v>
      </c>
      <c r="AP296" t="str">
        <f t="shared" si="605"/>
        <v>0</v>
      </c>
      <c r="AQ296" t="str">
        <f t="shared" si="606"/>
        <v>0</v>
      </c>
      <c r="AR296" t="str">
        <f t="shared" si="607"/>
        <v>0</v>
      </c>
      <c r="AS296" t="str">
        <f t="shared" si="608"/>
        <v>0</v>
      </c>
      <c r="AT296" t="str">
        <f t="shared" si="609"/>
        <v>0</v>
      </c>
      <c r="AU296" t="str">
        <f t="shared" si="610"/>
        <v>0</v>
      </c>
      <c r="AV296" t="str">
        <f t="shared" si="611"/>
        <v>0</v>
      </c>
      <c r="AW296" t="str">
        <f t="shared" si="612"/>
        <v>0</v>
      </c>
      <c r="AX296" t="str">
        <f t="shared" si="613"/>
        <v>0</v>
      </c>
      <c r="AY296" t="str">
        <f t="shared" si="614"/>
        <v>0</v>
      </c>
      <c r="AZ296" t="str">
        <f t="shared" si="615"/>
        <v>0</v>
      </c>
      <c r="BA296" t="str">
        <f t="shared" si="616"/>
        <v>0</v>
      </c>
      <c r="BB296" t="str">
        <f t="shared" si="617"/>
        <v>0</v>
      </c>
      <c r="BC296" t="str">
        <f t="shared" si="618"/>
        <v>0</v>
      </c>
      <c r="BD296" t="str">
        <f t="shared" si="619"/>
        <v>0</v>
      </c>
      <c r="BE296" t="str">
        <f t="shared" si="620"/>
        <v>0</v>
      </c>
      <c r="BF296" t="str">
        <f t="shared" si="621"/>
        <v>0</v>
      </c>
      <c r="BG296" t="str">
        <f t="shared" si="622"/>
        <v>0</v>
      </c>
      <c r="BH296" t="str">
        <f t="shared" si="623"/>
        <v>0</v>
      </c>
      <c r="BI296" t="str">
        <f t="shared" si="624"/>
        <v>0</v>
      </c>
      <c r="BJ296" t="str">
        <f t="shared" si="625"/>
        <v>0</v>
      </c>
      <c r="BK296" t="str">
        <f t="shared" si="626"/>
        <v>0</v>
      </c>
      <c r="BL296" t="str">
        <f t="shared" si="627"/>
        <v>0</v>
      </c>
      <c r="BM296" t="str">
        <f t="shared" si="628"/>
        <v>0</v>
      </c>
      <c r="BN296" t="str">
        <f t="shared" si="629"/>
        <v>0</v>
      </c>
      <c r="BO296" t="str">
        <f t="shared" si="630"/>
        <v>0</v>
      </c>
      <c r="BP296" t="str">
        <f t="shared" si="631"/>
        <v>0</v>
      </c>
      <c r="BQ296" t="str">
        <f t="shared" si="632"/>
        <v>0</v>
      </c>
      <c r="BR296" t="str">
        <f t="shared" si="633"/>
        <v>0</v>
      </c>
      <c r="BS296" t="str">
        <f t="shared" si="634"/>
        <v>0</v>
      </c>
      <c r="BT296" t="str">
        <f t="shared" si="635"/>
        <v>0</v>
      </c>
      <c r="BU296" t="str">
        <f t="shared" si="636"/>
        <v>0</v>
      </c>
      <c r="BV296" t="str">
        <f t="shared" si="637"/>
        <v>0</v>
      </c>
      <c r="BW296" t="str">
        <f t="shared" si="638"/>
        <v>0</v>
      </c>
      <c r="BX296" t="str">
        <f t="shared" si="565"/>
        <v>0</v>
      </c>
      <c r="BY296" t="str">
        <f t="shared" si="639"/>
        <v>0</v>
      </c>
      <c r="BZ296" t="str">
        <f t="shared" si="640"/>
        <v>0</v>
      </c>
      <c r="CA296" t="str">
        <f t="shared" si="641"/>
        <v>0</v>
      </c>
      <c r="CB296" t="str">
        <f t="shared" si="642"/>
        <v>0</v>
      </c>
      <c r="CC296" t="str">
        <f t="shared" si="643"/>
        <v>0</v>
      </c>
      <c r="CD296" t="str">
        <f t="shared" si="644"/>
        <v>0</v>
      </c>
      <c r="CE296" t="str">
        <f t="shared" si="645"/>
        <v>0</v>
      </c>
      <c r="CF296" t="str">
        <f t="shared" si="646"/>
        <v>0</v>
      </c>
      <c r="CG296" t="str">
        <f t="shared" si="647"/>
        <v>0</v>
      </c>
      <c r="CH296" t="str">
        <f t="shared" si="648"/>
        <v>0</v>
      </c>
      <c r="CI296" t="str">
        <f t="shared" si="649"/>
        <v>0</v>
      </c>
      <c r="CJ296" t="str">
        <f t="shared" si="650"/>
        <v>0</v>
      </c>
      <c r="CK296" t="str">
        <f t="shared" si="651"/>
        <v>0</v>
      </c>
      <c r="CL296" t="str">
        <f t="shared" si="652"/>
        <v>0</v>
      </c>
      <c r="CM296" t="str">
        <f t="shared" si="653"/>
        <v>0</v>
      </c>
      <c r="CN296" t="str">
        <f t="shared" si="654"/>
        <v>0</v>
      </c>
      <c r="CO296" t="str">
        <f t="shared" si="655"/>
        <v>0</v>
      </c>
      <c r="CP296" t="str">
        <f t="shared" si="656"/>
        <v>0</v>
      </c>
      <c r="CQ296" t="str">
        <f t="shared" si="657"/>
        <v>0</v>
      </c>
      <c r="CR296" t="str">
        <f t="shared" si="658"/>
        <v>0</v>
      </c>
      <c r="CS296" t="str">
        <f t="shared" si="659"/>
        <v>0</v>
      </c>
      <c r="CT296" t="str">
        <f t="shared" si="660"/>
        <v>0</v>
      </c>
      <c r="CU296" t="str">
        <f t="shared" si="661"/>
        <v>0</v>
      </c>
      <c r="CV296" t="str">
        <f t="shared" si="662"/>
        <v>0</v>
      </c>
      <c r="CW296" t="str">
        <f t="shared" si="663"/>
        <v>0</v>
      </c>
      <c r="CX296" t="str">
        <f t="shared" si="664"/>
        <v>0</v>
      </c>
      <c r="CY296" t="str">
        <f t="shared" si="665"/>
        <v>0</v>
      </c>
      <c r="CZ296" t="str">
        <f t="shared" si="666"/>
        <v>0</v>
      </c>
      <c r="DA296" t="str">
        <f t="shared" si="566"/>
        <v>0</v>
      </c>
      <c r="DB296" t="str">
        <f t="shared" si="667"/>
        <v>0</v>
      </c>
      <c r="DC296" t="str">
        <f t="shared" si="668"/>
        <v>0</v>
      </c>
      <c r="DD296" t="str">
        <f t="shared" si="669"/>
        <v>0</v>
      </c>
      <c r="DE296" t="str">
        <f t="shared" si="670"/>
        <v>0</v>
      </c>
      <c r="DF296" t="str">
        <f t="shared" si="671"/>
        <v>0</v>
      </c>
      <c r="DG296" t="str">
        <f t="shared" si="672"/>
        <v>0</v>
      </c>
      <c r="DH296" t="str">
        <f>IF(ISNUMBER(SEARCH("menghindari dorongan fisik,",B296)),"1","0")</f>
        <v>0</v>
      </c>
      <c r="DI296" t="str">
        <f t="shared" si="673"/>
        <v>0</v>
      </c>
      <c r="DJ296" t="str">
        <f t="shared" si="674"/>
        <v>0</v>
      </c>
      <c r="DK296" t="str">
        <f t="shared" si="675"/>
        <v>0</v>
      </c>
      <c r="DL296" t="str">
        <f t="shared" si="676"/>
        <v>0</v>
      </c>
      <c r="DM296" t="str">
        <f t="shared" si="677"/>
        <v>0</v>
      </c>
      <c r="DN296" t="str">
        <f t="shared" si="678"/>
        <v>0</v>
      </c>
      <c r="DO296" t="str">
        <f t="shared" si="679"/>
        <v>0</v>
      </c>
      <c r="DP296" t="str">
        <f t="shared" si="680"/>
        <v>0</v>
      </c>
      <c r="DQ296" t="str">
        <f t="shared" si="681"/>
        <v>0</v>
      </c>
      <c r="DR296" t="str">
        <f t="shared" si="682"/>
        <v>0</v>
      </c>
      <c r="DS296" t="str">
        <f t="shared" si="683"/>
        <v>0</v>
      </c>
      <c r="DT296" t="str">
        <f t="shared" si="684"/>
        <v>0</v>
      </c>
      <c r="DU296" t="str">
        <f t="shared" si="685"/>
        <v>0</v>
      </c>
      <c r="DV296" t="str">
        <f t="shared" si="686"/>
        <v>0</v>
      </c>
      <c r="DW296" t="str">
        <f t="shared" si="687"/>
        <v>0</v>
      </c>
      <c r="DX296" t="str">
        <f t="shared" si="688"/>
        <v>0</v>
      </c>
      <c r="DY296" t="str">
        <f t="shared" si="689"/>
        <v>0</v>
      </c>
      <c r="DZ296" t="str">
        <f t="shared" si="690"/>
        <v>0</v>
      </c>
      <c r="EA296" t="str">
        <f t="shared" si="691"/>
        <v>0</v>
      </c>
      <c r="EB296" t="str">
        <f t="shared" si="692"/>
        <v>0</v>
      </c>
      <c r="EC296" t="str">
        <f t="shared" si="693"/>
        <v>0</v>
      </c>
      <c r="ED296" t="str">
        <f t="shared" si="694"/>
        <v>0</v>
      </c>
      <c r="EE296" t="str">
        <f t="shared" si="695"/>
        <v>0</v>
      </c>
      <c r="EF296" t="str">
        <f t="shared" si="696"/>
        <v>0</v>
      </c>
      <c r="EG296" t="str">
        <f t="shared" si="697"/>
        <v>0</v>
      </c>
      <c r="EH296" t="str">
        <f t="shared" si="698"/>
        <v>0</v>
      </c>
      <c r="EI296" t="str">
        <f t="shared" si="699"/>
        <v>0</v>
      </c>
      <c r="EJ296" t="str">
        <f t="shared" si="700"/>
        <v>0</v>
      </c>
      <c r="EK296" t="str">
        <f t="shared" si="701"/>
        <v>0</v>
      </c>
      <c r="EL296" t="str">
        <f t="shared" si="702"/>
        <v>0</v>
      </c>
      <c r="EM296" t="str">
        <f t="shared" si="703"/>
        <v>0</v>
      </c>
      <c r="EN296" t="str">
        <f t="shared" si="704"/>
        <v>0</v>
      </c>
    </row>
    <row r="297" spans="1:144" ht="39.950000000000003" customHeight="1" x14ac:dyDescent="0.25">
      <c r="A297" t="s">
        <v>430</v>
      </c>
      <c r="C297" t="str">
        <f t="shared" si="705"/>
        <v>0</v>
      </c>
      <c r="D297" t="str">
        <f t="shared" si="567"/>
        <v>0</v>
      </c>
      <c r="E297" t="str">
        <f t="shared" si="568"/>
        <v>0</v>
      </c>
      <c r="F297" t="str">
        <f t="shared" si="569"/>
        <v>0</v>
      </c>
      <c r="G297" t="str">
        <f t="shared" si="570"/>
        <v>0</v>
      </c>
      <c r="H297" t="str">
        <f t="shared" si="571"/>
        <v>0</v>
      </c>
      <c r="I297" t="str">
        <f t="shared" si="572"/>
        <v>0</v>
      </c>
      <c r="J297" t="str">
        <f t="shared" si="573"/>
        <v>0</v>
      </c>
      <c r="K297" t="str">
        <f t="shared" si="574"/>
        <v>0</v>
      </c>
      <c r="L297" t="str">
        <f t="shared" si="575"/>
        <v>0</v>
      </c>
      <c r="M297" t="str">
        <f t="shared" si="576"/>
        <v>0</v>
      </c>
      <c r="N297" t="str">
        <f t="shared" si="577"/>
        <v>0</v>
      </c>
      <c r="O297" t="str">
        <f t="shared" si="578"/>
        <v>0</v>
      </c>
      <c r="P297" t="str">
        <f t="shared" si="579"/>
        <v>0</v>
      </c>
      <c r="Q297" t="str">
        <f t="shared" si="580"/>
        <v>0</v>
      </c>
      <c r="R297" t="str">
        <f t="shared" si="581"/>
        <v>0</v>
      </c>
      <c r="S297" t="str">
        <f t="shared" si="582"/>
        <v>0</v>
      </c>
      <c r="T297" t="str">
        <f t="shared" si="583"/>
        <v>0</v>
      </c>
      <c r="U297" t="str">
        <f t="shared" si="584"/>
        <v>0</v>
      </c>
      <c r="V297" t="str">
        <f t="shared" si="585"/>
        <v>0</v>
      </c>
      <c r="W297" t="str">
        <f t="shared" si="586"/>
        <v>0</v>
      </c>
      <c r="X297" t="str">
        <f t="shared" si="587"/>
        <v>0</v>
      </c>
      <c r="Y297" t="str">
        <f t="shared" si="588"/>
        <v>0</v>
      </c>
      <c r="Z297" t="str">
        <f t="shared" si="589"/>
        <v>0</v>
      </c>
      <c r="AA297" t="str">
        <f t="shared" si="590"/>
        <v>0</v>
      </c>
      <c r="AB297" t="str">
        <f t="shared" si="591"/>
        <v>0</v>
      </c>
      <c r="AC297" t="str">
        <f t="shared" si="592"/>
        <v>0</v>
      </c>
      <c r="AD297" t="str">
        <f t="shared" si="593"/>
        <v>0</v>
      </c>
      <c r="AE297" t="str">
        <f t="shared" si="594"/>
        <v>0</v>
      </c>
      <c r="AF297" t="str">
        <f t="shared" si="595"/>
        <v>0</v>
      </c>
      <c r="AG297" t="str">
        <f t="shared" si="596"/>
        <v>0</v>
      </c>
      <c r="AH297" t="str">
        <f t="shared" si="597"/>
        <v>0</v>
      </c>
      <c r="AI297" t="str">
        <f t="shared" si="598"/>
        <v>0</v>
      </c>
      <c r="AJ297" t="str">
        <f t="shared" si="599"/>
        <v>0</v>
      </c>
      <c r="AK297" t="str">
        <f t="shared" si="600"/>
        <v>0</v>
      </c>
      <c r="AL297" t="str">
        <f t="shared" si="601"/>
        <v>0</v>
      </c>
      <c r="AM297" t="str">
        <f t="shared" si="602"/>
        <v>0</v>
      </c>
      <c r="AN297" t="str">
        <f t="shared" si="603"/>
        <v>0</v>
      </c>
      <c r="AO297" t="str">
        <f t="shared" si="604"/>
        <v>0</v>
      </c>
      <c r="AP297" t="str">
        <f t="shared" si="605"/>
        <v>0</v>
      </c>
      <c r="AQ297" t="str">
        <f t="shared" si="606"/>
        <v>0</v>
      </c>
      <c r="AR297" t="str">
        <f t="shared" si="607"/>
        <v>0</v>
      </c>
      <c r="AS297" t="str">
        <f t="shared" si="608"/>
        <v>0</v>
      </c>
      <c r="AT297" t="str">
        <f t="shared" si="609"/>
        <v>0</v>
      </c>
      <c r="AU297" t="str">
        <f t="shared" si="610"/>
        <v>0</v>
      </c>
      <c r="AV297" t="str">
        <f t="shared" si="611"/>
        <v>0</v>
      </c>
      <c r="AW297" t="str">
        <f t="shared" si="612"/>
        <v>0</v>
      </c>
      <c r="AX297" t="str">
        <f t="shared" si="613"/>
        <v>0</v>
      </c>
      <c r="AY297" t="str">
        <f t="shared" si="614"/>
        <v>0</v>
      </c>
      <c r="AZ297" t="str">
        <f t="shared" si="615"/>
        <v>0</v>
      </c>
      <c r="BA297" t="str">
        <f t="shared" si="616"/>
        <v>0</v>
      </c>
      <c r="BB297" t="str">
        <f t="shared" si="617"/>
        <v>0</v>
      </c>
      <c r="BC297" t="str">
        <f t="shared" si="618"/>
        <v>0</v>
      </c>
      <c r="BD297" t="str">
        <f t="shared" si="619"/>
        <v>0</v>
      </c>
      <c r="BE297" t="str">
        <f t="shared" si="620"/>
        <v>0</v>
      </c>
      <c r="BF297" t="str">
        <f t="shared" si="621"/>
        <v>0</v>
      </c>
      <c r="BG297" t="str">
        <f t="shared" si="622"/>
        <v>0</v>
      </c>
      <c r="BH297" t="str">
        <f t="shared" si="623"/>
        <v>0</v>
      </c>
      <c r="BI297" t="str">
        <f t="shared" si="624"/>
        <v>0</v>
      </c>
      <c r="BJ297" t="str">
        <f t="shared" si="625"/>
        <v>0</v>
      </c>
      <c r="BK297" t="str">
        <f t="shared" si="626"/>
        <v>0</v>
      </c>
      <c r="BL297" t="str">
        <f t="shared" si="627"/>
        <v>0</v>
      </c>
      <c r="BM297" t="str">
        <f t="shared" si="628"/>
        <v>0</v>
      </c>
      <c r="BN297" t="str">
        <f t="shared" si="629"/>
        <v>0</v>
      </c>
      <c r="BO297" t="str">
        <f t="shared" si="630"/>
        <v>0</v>
      </c>
      <c r="BP297" t="str">
        <f t="shared" si="631"/>
        <v>0</v>
      </c>
      <c r="BQ297" t="str">
        <f t="shared" si="632"/>
        <v>0</v>
      </c>
      <c r="BR297" t="str">
        <f t="shared" si="633"/>
        <v>0</v>
      </c>
      <c r="BS297" t="str">
        <f t="shared" si="634"/>
        <v>0</v>
      </c>
      <c r="BT297" t="str">
        <f t="shared" si="635"/>
        <v>0</v>
      </c>
      <c r="BU297" t="str">
        <f t="shared" si="636"/>
        <v>0</v>
      </c>
      <c r="BV297" t="str">
        <f t="shared" si="637"/>
        <v>0</v>
      </c>
      <c r="BW297" t="str">
        <f t="shared" si="638"/>
        <v>0</v>
      </c>
      <c r="BX297" t="str">
        <f t="shared" si="565"/>
        <v>0</v>
      </c>
      <c r="BY297" t="str">
        <f t="shared" si="639"/>
        <v>0</v>
      </c>
      <c r="BZ297" t="str">
        <f t="shared" si="640"/>
        <v>0</v>
      </c>
      <c r="CA297" t="str">
        <f t="shared" si="641"/>
        <v>0</v>
      </c>
      <c r="CB297" t="str">
        <f t="shared" si="642"/>
        <v>0</v>
      </c>
      <c r="CC297" t="str">
        <f t="shared" si="643"/>
        <v>0</v>
      </c>
      <c r="CD297" t="str">
        <f t="shared" si="644"/>
        <v>0</v>
      </c>
      <c r="CE297" t="str">
        <f t="shared" si="645"/>
        <v>0</v>
      </c>
      <c r="CF297" t="str">
        <f t="shared" si="646"/>
        <v>0</v>
      </c>
      <c r="CG297" t="str">
        <f t="shared" si="647"/>
        <v>0</v>
      </c>
      <c r="CH297" t="str">
        <f t="shared" si="648"/>
        <v>0</v>
      </c>
      <c r="CI297" t="str">
        <f t="shared" si="649"/>
        <v>0</v>
      </c>
      <c r="CJ297" t="str">
        <f t="shared" si="650"/>
        <v>0</v>
      </c>
      <c r="CK297" t="str">
        <f t="shared" si="651"/>
        <v>0</v>
      </c>
      <c r="CL297" t="str">
        <f t="shared" si="652"/>
        <v>0</v>
      </c>
      <c r="CM297" t="str">
        <f t="shared" si="653"/>
        <v>0</v>
      </c>
      <c r="CN297" t="str">
        <f t="shared" si="654"/>
        <v>0</v>
      </c>
      <c r="CO297" t="str">
        <f t="shared" si="655"/>
        <v>0</v>
      </c>
      <c r="CP297" t="str">
        <f t="shared" si="656"/>
        <v>0</v>
      </c>
      <c r="CQ297" t="str">
        <f t="shared" si="657"/>
        <v>0</v>
      </c>
      <c r="CR297" t="str">
        <f t="shared" si="658"/>
        <v>0</v>
      </c>
      <c r="CS297" t="str">
        <f t="shared" si="659"/>
        <v>0</v>
      </c>
      <c r="CT297" t="str">
        <f t="shared" si="660"/>
        <v>0</v>
      </c>
      <c r="CU297" t="str">
        <f t="shared" si="661"/>
        <v>0</v>
      </c>
      <c r="CV297" t="str">
        <f t="shared" si="662"/>
        <v>0</v>
      </c>
      <c r="CW297" t="str">
        <f t="shared" si="663"/>
        <v>0</v>
      </c>
      <c r="CX297" t="str">
        <f t="shared" si="664"/>
        <v>0</v>
      </c>
      <c r="CY297" t="str">
        <f t="shared" si="665"/>
        <v>0</v>
      </c>
      <c r="CZ297" t="str">
        <f t="shared" si="666"/>
        <v>0</v>
      </c>
      <c r="DA297" t="str">
        <f t="shared" si="566"/>
        <v>0</v>
      </c>
      <c r="DB297" t="str">
        <f t="shared" si="667"/>
        <v>0</v>
      </c>
      <c r="DC297" t="str">
        <f t="shared" si="668"/>
        <v>0</v>
      </c>
      <c r="DD297" t="str">
        <f t="shared" si="669"/>
        <v>0</v>
      </c>
      <c r="DE297" t="str">
        <f t="shared" si="670"/>
        <v>0</v>
      </c>
      <c r="DF297" t="str">
        <f t="shared" si="671"/>
        <v>0</v>
      </c>
      <c r="DG297" t="str">
        <f t="shared" si="672"/>
        <v>0</v>
      </c>
      <c r="DH297" t="str">
        <f>IF(ISNUMBER(SEARCH("menghindari dorongan fisik,",B297)),"1","0")</f>
        <v>0</v>
      </c>
      <c r="DI297" t="str">
        <f t="shared" si="673"/>
        <v>0</v>
      </c>
      <c r="DJ297" t="str">
        <f t="shared" si="674"/>
        <v>0</v>
      </c>
      <c r="DK297" t="str">
        <f t="shared" si="675"/>
        <v>0</v>
      </c>
      <c r="DL297" t="str">
        <f t="shared" si="676"/>
        <v>0</v>
      </c>
      <c r="DM297" t="str">
        <f t="shared" si="677"/>
        <v>0</v>
      </c>
      <c r="DN297" t="str">
        <f t="shared" si="678"/>
        <v>0</v>
      </c>
      <c r="DO297" t="str">
        <f t="shared" si="679"/>
        <v>0</v>
      </c>
      <c r="DP297" t="str">
        <f t="shared" si="680"/>
        <v>0</v>
      </c>
      <c r="DQ297" t="str">
        <f t="shared" si="681"/>
        <v>0</v>
      </c>
      <c r="DR297" t="str">
        <f t="shared" si="682"/>
        <v>0</v>
      </c>
      <c r="DS297" t="str">
        <f t="shared" si="683"/>
        <v>0</v>
      </c>
      <c r="DT297" t="str">
        <f t="shared" si="684"/>
        <v>0</v>
      </c>
      <c r="DU297" t="str">
        <f t="shared" si="685"/>
        <v>0</v>
      </c>
      <c r="DV297" t="str">
        <f t="shared" si="686"/>
        <v>0</v>
      </c>
      <c r="DW297" t="str">
        <f t="shared" si="687"/>
        <v>0</v>
      </c>
      <c r="DX297" t="str">
        <f t="shared" si="688"/>
        <v>0</v>
      </c>
      <c r="DY297" t="str">
        <f t="shared" si="689"/>
        <v>0</v>
      </c>
      <c r="DZ297" t="str">
        <f t="shared" si="690"/>
        <v>0</v>
      </c>
      <c r="EA297" t="str">
        <f t="shared" si="691"/>
        <v>0</v>
      </c>
      <c r="EB297" t="str">
        <f t="shared" si="692"/>
        <v>0</v>
      </c>
      <c r="EC297" t="str">
        <f t="shared" si="693"/>
        <v>0</v>
      </c>
      <c r="ED297" t="str">
        <f t="shared" si="694"/>
        <v>0</v>
      </c>
      <c r="EE297" t="str">
        <f t="shared" si="695"/>
        <v>0</v>
      </c>
      <c r="EF297" t="str">
        <f t="shared" si="696"/>
        <v>0</v>
      </c>
      <c r="EG297" t="str">
        <f t="shared" si="697"/>
        <v>0</v>
      </c>
      <c r="EH297" t="str">
        <f t="shared" si="698"/>
        <v>0</v>
      </c>
      <c r="EI297" t="str">
        <f t="shared" si="699"/>
        <v>0</v>
      </c>
      <c r="EJ297" t="str">
        <f t="shared" si="700"/>
        <v>0</v>
      </c>
      <c r="EK297" t="str">
        <f t="shared" si="701"/>
        <v>0</v>
      </c>
      <c r="EL297" t="str">
        <f t="shared" si="702"/>
        <v>0</v>
      </c>
      <c r="EM297" t="str">
        <f t="shared" si="703"/>
        <v>0</v>
      </c>
      <c r="EN297" t="str">
        <f t="shared" si="704"/>
        <v>0</v>
      </c>
    </row>
    <row r="298" spans="1:144" ht="39.950000000000003" customHeight="1" x14ac:dyDescent="0.25">
      <c r="A298" t="s">
        <v>431</v>
      </c>
      <c r="C298" t="str">
        <f t="shared" si="705"/>
        <v>0</v>
      </c>
      <c r="D298" t="str">
        <f t="shared" si="567"/>
        <v>0</v>
      </c>
      <c r="E298" t="str">
        <f t="shared" si="568"/>
        <v>0</v>
      </c>
      <c r="F298" t="str">
        <f t="shared" si="569"/>
        <v>0</v>
      </c>
      <c r="G298" t="str">
        <f t="shared" si="570"/>
        <v>0</v>
      </c>
      <c r="H298" t="str">
        <f t="shared" si="571"/>
        <v>0</v>
      </c>
      <c r="I298" t="str">
        <f t="shared" si="572"/>
        <v>0</v>
      </c>
      <c r="J298" t="str">
        <f t="shared" si="573"/>
        <v>0</v>
      </c>
      <c r="K298" t="str">
        <f t="shared" si="574"/>
        <v>0</v>
      </c>
      <c r="L298" t="str">
        <f t="shared" si="575"/>
        <v>0</v>
      </c>
      <c r="M298" t="str">
        <f t="shared" si="576"/>
        <v>0</v>
      </c>
      <c r="N298" t="str">
        <f t="shared" si="577"/>
        <v>0</v>
      </c>
      <c r="O298" t="str">
        <f t="shared" si="578"/>
        <v>0</v>
      </c>
      <c r="P298" t="str">
        <f t="shared" si="579"/>
        <v>0</v>
      </c>
      <c r="Q298" t="str">
        <f t="shared" si="580"/>
        <v>0</v>
      </c>
      <c r="R298" t="str">
        <f t="shared" si="581"/>
        <v>0</v>
      </c>
      <c r="S298" t="str">
        <f t="shared" si="582"/>
        <v>0</v>
      </c>
      <c r="T298" t="str">
        <f t="shared" si="583"/>
        <v>0</v>
      </c>
      <c r="U298" t="str">
        <f t="shared" si="584"/>
        <v>0</v>
      </c>
      <c r="V298" t="str">
        <f t="shared" si="585"/>
        <v>0</v>
      </c>
      <c r="W298" t="str">
        <f t="shared" si="586"/>
        <v>0</v>
      </c>
      <c r="X298" t="str">
        <f t="shared" si="587"/>
        <v>0</v>
      </c>
      <c r="Y298" t="str">
        <f t="shared" si="588"/>
        <v>0</v>
      </c>
      <c r="Z298" t="str">
        <f t="shared" si="589"/>
        <v>0</v>
      </c>
      <c r="AA298" t="str">
        <f t="shared" si="590"/>
        <v>0</v>
      </c>
      <c r="AB298" t="str">
        <f t="shared" si="591"/>
        <v>0</v>
      </c>
      <c r="AC298" t="str">
        <f t="shared" si="592"/>
        <v>0</v>
      </c>
      <c r="AD298" t="str">
        <f t="shared" si="593"/>
        <v>0</v>
      </c>
      <c r="AE298" t="str">
        <f t="shared" si="594"/>
        <v>0</v>
      </c>
      <c r="AF298" t="str">
        <f t="shared" si="595"/>
        <v>0</v>
      </c>
      <c r="AG298" t="str">
        <f t="shared" si="596"/>
        <v>0</v>
      </c>
      <c r="AH298" t="str">
        <f t="shared" si="597"/>
        <v>0</v>
      </c>
      <c r="AI298" t="str">
        <f t="shared" si="598"/>
        <v>0</v>
      </c>
      <c r="AJ298" t="str">
        <f t="shared" si="599"/>
        <v>0</v>
      </c>
      <c r="AK298" t="str">
        <f t="shared" si="600"/>
        <v>0</v>
      </c>
      <c r="AL298" t="str">
        <f t="shared" si="601"/>
        <v>0</v>
      </c>
      <c r="AM298" t="str">
        <f t="shared" si="602"/>
        <v>0</v>
      </c>
      <c r="AN298" t="str">
        <f t="shared" si="603"/>
        <v>0</v>
      </c>
      <c r="AO298" t="str">
        <f t="shared" si="604"/>
        <v>0</v>
      </c>
      <c r="AP298" t="str">
        <f t="shared" si="605"/>
        <v>0</v>
      </c>
      <c r="AQ298" t="str">
        <f t="shared" si="606"/>
        <v>0</v>
      </c>
      <c r="AR298" t="str">
        <f t="shared" si="607"/>
        <v>0</v>
      </c>
      <c r="AS298" t="str">
        <f t="shared" si="608"/>
        <v>0</v>
      </c>
      <c r="AT298" t="str">
        <f t="shared" si="609"/>
        <v>0</v>
      </c>
      <c r="AU298" t="str">
        <f t="shared" si="610"/>
        <v>0</v>
      </c>
      <c r="AV298" t="str">
        <f t="shared" si="611"/>
        <v>0</v>
      </c>
      <c r="AW298" t="str">
        <f t="shared" si="612"/>
        <v>0</v>
      </c>
      <c r="AX298" t="str">
        <f t="shared" si="613"/>
        <v>0</v>
      </c>
      <c r="AY298" t="str">
        <f t="shared" si="614"/>
        <v>0</v>
      </c>
      <c r="AZ298" t="str">
        <f t="shared" si="615"/>
        <v>0</v>
      </c>
      <c r="BA298" t="str">
        <f t="shared" si="616"/>
        <v>0</v>
      </c>
      <c r="BB298" t="str">
        <f t="shared" si="617"/>
        <v>0</v>
      </c>
      <c r="BC298" t="str">
        <f t="shared" si="618"/>
        <v>0</v>
      </c>
      <c r="BD298" t="str">
        <f t="shared" si="619"/>
        <v>0</v>
      </c>
      <c r="BE298" t="str">
        <f t="shared" si="620"/>
        <v>0</v>
      </c>
      <c r="BF298" t="str">
        <f t="shared" si="621"/>
        <v>0</v>
      </c>
      <c r="BG298" t="str">
        <f t="shared" si="622"/>
        <v>0</v>
      </c>
      <c r="BH298" t="str">
        <f t="shared" si="623"/>
        <v>0</v>
      </c>
      <c r="BI298" t="str">
        <f t="shared" si="624"/>
        <v>0</v>
      </c>
      <c r="BJ298" t="str">
        <f t="shared" si="625"/>
        <v>0</v>
      </c>
      <c r="BK298" t="str">
        <f t="shared" si="626"/>
        <v>0</v>
      </c>
      <c r="BL298" t="str">
        <f t="shared" si="627"/>
        <v>0</v>
      </c>
      <c r="BM298" t="str">
        <f t="shared" si="628"/>
        <v>0</v>
      </c>
      <c r="BN298" t="str">
        <f t="shared" si="629"/>
        <v>0</v>
      </c>
      <c r="BO298" t="str">
        <f t="shared" si="630"/>
        <v>0</v>
      </c>
      <c r="BP298" t="str">
        <f t="shared" si="631"/>
        <v>0</v>
      </c>
      <c r="BQ298" t="str">
        <f t="shared" si="632"/>
        <v>0</v>
      </c>
      <c r="BR298" t="str">
        <f t="shared" si="633"/>
        <v>0</v>
      </c>
      <c r="BS298" t="str">
        <f t="shared" si="634"/>
        <v>0</v>
      </c>
      <c r="BT298" t="str">
        <f t="shared" si="635"/>
        <v>0</v>
      </c>
      <c r="BU298" t="str">
        <f t="shared" si="636"/>
        <v>0</v>
      </c>
      <c r="BV298" t="str">
        <f t="shared" si="637"/>
        <v>0</v>
      </c>
      <c r="BW298" t="str">
        <f t="shared" si="638"/>
        <v>0</v>
      </c>
      <c r="BX298" t="str">
        <f t="shared" si="565"/>
        <v>0</v>
      </c>
      <c r="BY298" t="str">
        <f t="shared" si="639"/>
        <v>0</v>
      </c>
      <c r="BZ298" t="str">
        <f t="shared" si="640"/>
        <v>0</v>
      </c>
      <c r="CA298" t="str">
        <f t="shared" si="641"/>
        <v>0</v>
      </c>
      <c r="CB298" t="str">
        <f t="shared" si="642"/>
        <v>0</v>
      </c>
      <c r="CC298" t="str">
        <f t="shared" si="643"/>
        <v>0</v>
      </c>
      <c r="CD298" t="str">
        <f t="shared" si="644"/>
        <v>0</v>
      </c>
      <c r="CE298" t="str">
        <f t="shared" si="645"/>
        <v>0</v>
      </c>
      <c r="CF298" t="str">
        <f t="shared" si="646"/>
        <v>0</v>
      </c>
      <c r="CG298" t="str">
        <f t="shared" si="647"/>
        <v>0</v>
      </c>
      <c r="CH298" t="str">
        <f t="shared" si="648"/>
        <v>0</v>
      </c>
      <c r="CI298" t="str">
        <f t="shared" si="649"/>
        <v>0</v>
      </c>
      <c r="CJ298" t="str">
        <f t="shared" si="650"/>
        <v>0</v>
      </c>
      <c r="CK298" t="str">
        <f t="shared" si="651"/>
        <v>0</v>
      </c>
      <c r="CL298" t="str">
        <f t="shared" si="652"/>
        <v>0</v>
      </c>
      <c r="CM298" t="str">
        <f t="shared" si="653"/>
        <v>0</v>
      </c>
      <c r="CN298" t="str">
        <f t="shared" si="654"/>
        <v>0</v>
      </c>
      <c r="CO298" t="str">
        <f t="shared" si="655"/>
        <v>0</v>
      </c>
      <c r="CP298" t="str">
        <f t="shared" si="656"/>
        <v>0</v>
      </c>
      <c r="CQ298" t="str">
        <f t="shared" si="657"/>
        <v>0</v>
      </c>
      <c r="CR298" t="str">
        <f t="shared" si="658"/>
        <v>0</v>
      </c>
      <c r="CS298" t="str">
        <f t="shared" si="659"/>
        <v>0</v>
      </c>
      <c r="CT298" t="str">
        <f t="shared" si="660"/>
        <v>0</v>
      </c>
      <c r="CU298" t="str">
        <f t="shared" si="661"/>
        <v>0</v>
      </c>
      <c r="CV298" t="str">
        <f t="shared" si="662"/>
        <v>0</v>
      </c>
      <c r="CW298" t="str">
        <f t="shared" si="663"/>
        <v>0</v>
      </c>
      <c r="CX298" t="str">
        <f t="shared" si="664"/>
        <v>0</v>
      </c>
      <c r="CY298" t="str">
        <f t="shared" si="665"/>
        <v>0</v>
      </c>
      <c r="CZ298" t="str">
        <f t="shared" si="666"/>
        <v>0</v>
      </c>
      <c r="DA298" t="str">
        <f t="shared" si="566"/>
        <v>0</v>
      </c>
      <c r="DB298" t="str">
        <f t="shared" si="667"/>
        <v>0</v>
      </c>
      <c r="DC298" t="str">
        <f t="shared" si="668"/>
        <v>0</v>
      </c>
      <c r="DD298" t="str">
        <f t="shared" si="669"/>
        <v>0</v>
      </c>
      <c r="DE298" t="str">
        <f t="shared" si="670"/>
        <v>0</v>
      </c>
      <c r="DF298" t="str">
        <f t="shared" si="671"/>
        <v>0</v>
      </c>
      <c r="DG298" t="str">
        <f t="shared" si="672"/>
        <v>0</v>
      </c>
      <c r="DH298" t="str">
        <f>IF(ISNUMBER(SEARCH("menghindari dorongan fisik,",B298)),"1","0")</f>
        <v>0</v>
      </c>
      <c r="DI298" t="str">
        <f t="shared" si="673"/>
        <v>0</v>
      </c>
      <c r="DJ298" t="str">
        <f t="shared" si="674"/>
        <v>0</v>
      </c>
      <c r="DK298" t="str">
        <f t="shared" si="675"/>
        <v>0</v>
      </c>
      <c r="DL298" t="str">
        <f t="shared" si="676"/>
        <v>0</v>
      </c>
      <c r="DM298" t="str">
        <f t="shared" si="677"/>
        <v>0</v>
      </c>
      <c r="DN298" t="str">
        <f t="shared" si="678"/>
        <v>0</v>
      </c>
      <c r="DO298" t="str">
        <f t="shared" si="679"/>
        <v>0</v>
      </c>
      <c r="DP298" t="str">
        <f t="shared" si="680"/>
        <v>0</v>
      </c>
      <c r="DQ298" t="str">
        <f t="shared" si="681"/>
        <v>0</v>
      </c>
      <c r="DR298" t="str">
        <f t="shared" si="682"/>
        <v>0</v>
      </c>
      <c r="DS298" t="str">
        <f t="shared" si="683"/>
        <v>0</v>
      </c>
      <c r="DT298" t="str">
        <f t="shared" si="684"/>
        <v>0</v>
      </c>
      <c r="DU298" t="str">
        <f t="shared" si="685"/>
        <v>0</v>
      </c>
      <c r="DV298" t="str">
        <f t="shared" si="686"/>
        <v>0</v>
      </c>
      <c r="DW298" t="str">
        <f t="shared" si="687"/>
        <v>0</v>
      </c>
      <c r="DX298" t="str">
        <f t="shared" si="688"/>
        <v>0</v>
      </c>
      <c r="DY298" t="str">
        <f t="shared" si="689"/>
        <v>0</v>
      </c>
      <c r="DZ298" t="str">
        <f t="shared" si="690"/>
        <v>0</v>
      </c>
      <c r="EA298" t="str">
        <f t="shared" si="691"/>
        <v>0</v>
      </c>
      <c r="EB298" t="str">
        <f t="shared" si="692"/>
        <v>0</v>
      </c>
      <c r="EC298" t="str">
        <f t="shared" si="693"/>
        <v>0</v>
      </c>
      <c r="ED298" t="str">
        <f t="shared" si="694"/>
        <v>0</v>
      </c>
      <c r="EE298" t="str">
        <f t="shared" si="695"/>
        <v>0</v>
      </c>
      <c r="EF298" t="str">
        <f t="shared" si="696"/>
        <v>0</v>
      </c>
      <c r="EG298" t="str">
        <f t="shared" si="697"/>
        <v>0</v>
      </c>
      <c r="EH298" t="str">
        <f t="shared" si="698"/>
        <v>0</v>
      </c>
      <c r="EI298" t="str">
        <f t="shared" si="699"/>
        <v>0</v>
      </c>
      <c r="EJ298" t="str">
        <f t="shared" si="700"/>
        <v>0</v>
      </c>
      <c r="EK298" t="str">
        <f t="shared" si="701"/>
        <v>0</v>
      </c>
      <c r="EL298" t="str">
        <f t="shared" si="702"/>
        <v>0</v>
      </c>
      <c r="EM298" t="str">
        <f t="shared" si="703"/>
        <v>0</v>
      </c>
      <c r="EN298" t="str">
        <f t="shared" si="704"/>
        <v>0</v>
      </c>
    </row>
    <row r="299" spans="1:144" ht="39.950000000000003" customHeight="1" x14ac:dyDescent="0.25">
      <c r="A299" t="s">
        <v>432</v>
      </c>
      <c r="C299" t="str">
        <f t="shared" si="705"/>
        <v>0</v>
      </c>
      <c r="D299" t="str">
        <f t="shared" si="567"/>
        <v>0</v>
      </c>
      <c r="E299" t="str">
        <f t="shared" si="568"/>
        <v>0</v>
      </c>
      <c r="F299" t="str">
        <f t="shared" si="569"/>
        <v>0</v>
      </c>
      <c r="G299" t="str">
        <f t="shared" si="570"/>
        <v>0</v>
      </c>
      <c r="H299" t="str">
        <f t="shared" si="571"/>
        <v>0</v>
      </c>
      <c r="I299" t="str">
        <f t="shared" si="572"/>
        <v>0</v>
      </c>
      <c r="J299" t="str">
        <f t="shared" si="573"/>
        <v>0</v>
      </c>
      <c r="K299" t="str">
        <f t="shared" si="574"/>
        <v>0</v>
      </c>
      <c r="L299" t="str">
        <f t="shared" si="575"/>
        <v>0</v>
      </c>
      <c r="M299" t="str">
        <f t="shared" si="576"/>
        <v>0</v>
      </c>
      <c r="N299" t="str">
        <f t="shared" si="577"/>
        <v>0</v>
      </c>
      <c r="O299" t="str">
        <f t="shared" si="578"/>
        <v>0</v>
      </c>
      <c r="P299" t="str">
        <f t="shared" si="579"/>
        <v>0</v>
      </c>
      <c r="Q299" t="str">
        <f t="shared" si="580"/>
        <v>0</v>
      </c>
      <c r="R299" t="str">
        <f t="shared" si="581"/>
        <v>0</v>
      </c>
      <c r="S299" t="str">
        <f t="shared" si="582"/>
        <v>0</v>
      </c>
      <c r="T299" t="str">
        <f t="shared" si="583"/>
        <v>0</v>
      </c>
      <c r="U299" t="str">
        <f t="shared" si="584"/>
        <v>0</v>
      </c>
      <c r="V299" t="str">
        <f t="shared" si="585"/>
        <v>0</v>
      </c>
      <c r="W299" t="str">
        <f t="shared" si="586"/>
        <v>0</v>
      </c>
      <c r="X299" t="str">
        <f t="shared" si="587"/>
        <v>0</v>
      </c>
      <c r="Y299" t="str">
        <f t="shared" si="588"/>
        <v>0</v>
      </c>
      <c r="Z299" t="str">
        <f t="shared" si="589"/>
        <v>0</v>
      </c>
      <c r="AA299" t="str">
        <f t="shared" si="590"/>
        <v>0</v>
      </c>
      <c r="AB299" t="str">
        <f t="shared" si="591"/>
        <v>0</v>
      </c>
      <c r="AC299" t="str">
        <f t="shared" si="592"/>
        <v>0</v>
      </c>
      <c r="AD299" t="str">
        <f t="shared" si="593"/>
        <v>0</v>
      </c>
      <c r="AE299" t="str">
        <f t="shared" si="594"/>
        <v>0</v>
      </c>
      <c r="AF299" t="str">
        <f t="shared" si="595"/>
        <v>0</v>
      </c>
      <c r="AG299" t="str">
        <f t="shared" si="596"/>
        <v>0</v>
      </c>
      <c r="AH299" t="str">
        <f t="shared" si="597"/>
        <v>0</v>
      </c>
      <c r="AI299" t="str">
        <f t="shared" si="598"/>
        <v>0</v>
      </c>
      <c r="AJ299" t="str">
        <f t="shared" si="599"/>
        <v>0</v>
      </c>
      <c r="AK299" t="str">
        <f t="shared" si="600"/>
        <v>0</v>
      </c>
      <c r="AL299" t="str">
        <f t="shared" si="601"/>
        <v>0</v>
      </c>
      <c r="AM299" t="str">
        <f t="shared" si="602"/>
        <v>0</v>
      </c>
      <c r="AN299" t="str">
        <f t="shared" si="603"/>
        <v>0</v>
      </c>
      <c r="AO299" t="str">
        <f t="shared" si="604"/>
        <v>0</v>
      </c>
      <c r="AP299" t="str">
        <f t="shared" si="605"/>
        <v>0</v>
      </c>
      <c r="AQ299" t="str">
        <f t="shared" si="606"/>
        <v>0</v>
      </c>
      <c r="AR299" t="str">
        <f t="shared" si="607"/>
        <v>0</v>
      </c>
      <c r="AS299" t="str">
        <f t="shared" si="608"/>
        <v>0</v>
      </c>
      <c r="AT299" t="str">
        <f t="shared" si="609"/>
        <v>0</v>
      </c>
      <c r="AU299" t="str">
        <f t="shared" si="610"/>
        <v>0</v>
      </c>
      <c r="AV299" t="str">
        <f t="shared" si="611"/>
        <v>0</v>
      </c>
      <c r="AW299" t="str">
        <f t="shared" si="612"/>
        <v>0</v>
      </c>
      <c r="AX299" t="str">
        <f t="shared" si="613"/>
        <v>0</v>
      </c>
      <c r="AY299" t="str">
        <f t="shared" si="614"/>
        <v>0</v>
      </c>
      <c r="AZ299" t="str">
        <f t="shared" si="615"/>
        <v>0</v>
      </c>
      <c r="BA299" t="str">
        <f t="shared" si="616"/>
        <v>0</v>
      </c>
      <c r="BB299" t="str">
        <f t="shared" si="617"/>
        <v>0</v>
      </c>
      <c r="BC299" t="str">
        <f t="shared" si="618"/>
        <v>0</v>
      </c>
      <c r="BD299" t="str">
        <f t="shared" si="619"/>
        <v>0</v>
      </c>
      <c r="BE299" t="str">
        <f t="shared" si="620"/>
        <v>0</v>
      </c>
      <c r="BF299" t="str">
        <f t="shared" si="621"/>
        <v>0</v>
      </c>
      <c r="BG299" t="str">
        <f t="shared" si="622"/>
        <v>0</v>
      </c>
      <c r="BH299" t="str">
        <f t="shared" si="623"/>
        <v>0</v>
      </c>
      <c r="BI299" t="str">
        <f t="shared" si="624"/>
        <v>0</v>
      </c>
      <c r="BJ299" t="str">
        <f t="shared" si="625"/>
        <v>0</v>
      </c>
      <c r="BK299" t="str">
        <f t="shared" si="626"/>
        <v>0</v>
      </c>
      <c r="BL299" t="str">
        <f t="shared" si="627"/>
        <v>0</v>
      </c>
      <c r="BM299" t="str">
        <f t="shared" si="628"/>
        <v>0</v>
      </c>
      <c r="BN299" t="str">
        <f t="shared" si="629"/>
        <v>0</v>
      </c>
      <c r="BO299" t="str">
        <f t="shared" si="630"/>
        <v>0</v>
      </c>
      <c r="BP299" t="str">
        <f t="shared" si="631"/>
        <v>0</v>
      </c>
      <c r="BQ299" t="str">
        <f t="shared" si="632"/>
        <v>0</v>
      </c>
      <c r="BR299" t="str">
        <f t="shared" si="633"/>
        <v>0</v>
      </c>
      <c r="BS299" t="str">
        <f t="shared" si="634"/>
        <v>0</v>
      </c>
      <c r="BT299" t="str">
        <f t="shared" si="635"/>
        <v>0</v>
      </c>
      <c r="BU299" t="str">
        <f t="shared" si="636"/>
        <v>0</v>
      </c>
      <c r="BV299" t="str">
        <f t="shared" si="637"/>
        <v>0</v>
      </c>
      <c r="BW299" t="str">
        <f t="shared" si="638"/>
        <v>0</v>
      </c>
      <c r="BX299" t="str">
        <f t="shared" si="565"/>
        <v>0</v>
      </c>
      <c r="BY299" t="str">
        <f t="shared" si="639"/>
        <v>0</v>
      </c>
      <c r="BZ299" t="str">
        <f t="shared" si="640"/>
        <v>0</v>
      </c>
      <c r="CA299" t="str">
        <f t="shared" si="641"/>
        <v>0</v>
      </c>
      <c r="CB299" t="str">
        <f t="shared" si="642"/>
        <v>0</v>
      </c>
      <c r="CC299" t="str">
        <f t="shared" si="643"/>
        <v>0</v>
      </c>
      <c r="CD299" t="str">
        <f t="shared" si="644"/>
        <v>0</v>
      </c>
      <c r="CE299" t="str">
        <f t="shared" si="645"/>
        <v>0</v>
      </c>
      <c r="CF299" t="str">
        <f t="shared" si="646"/>
        <v>0</v>
      </c>
      <c r="CG299" t="str">
        <f t="shared" si="647"/>
        <v>0</v>
      </c>
      <c r="CH299" t="str">
        <f t="shared" si="648"/>
        <v>0</v>
      </c>
      <c r="CI299" t="str">
        <f t="shared" si="649"/>
        <v>0</v>
      </c>
      <c r="CJ299" t="str">
        <f t="shared" si="650"/>
        <v>0</v>
      </c>
      <c r="CK299" t="str">
        <f t="shared" si="651"/>
        <v>0</v>
      </c>
      <c r="CL299" t="str">
        <f t="shared" si="652"/>
        <v>0</v>
      </c>
      <c r="CM299" t="str">
        <f t="shared" si="653"/>
        <v>0</v>
      </c>
      <c r="CN299" t="str">
        <f t="shared" si="654"/>
        <v>0</v>
      </c>
      <c r="CO299" t="str">
        <f t="shared" si="655"/>
        <v>0</v>
      </c>
      <c r="CP299" t="str">
        <f t="shared" si="656"/>
        <v>0</v>
      </c>
      <c r="CQ299" t="str">
        <f t="shared" si="657"/>
        <v>0</v>
      </c>
      <c r="CR299" t="str">
        <f t="shared" si="658"/>
        <v>0</v>
      </c>
      <c r="CS299" t="str">
        <f t="shared" si="659"/>
        <v>0</v>
      </c>
      <c r="CT299" t="str">
        <f t="shared" si="660"/>
        <v>0</v>
      </c>
      <c r="CU299" t="str">
        <f t="shared" si="661"/>
        <v>0</v>
      </c>
      <c r="CV299" t="str">
        <f t="shared" si="662"/>
        <v>0</v>
      </c>
      <c r="CW299" t="str">
        <f t="shared" si="663"/>
        <v>0</v>
      </c>
      <c r="CX299" t="str">
        <f t="shared" si="664"/>
        <v>0</v>
      </c>
      <c r="CY299" t="str">
        <f t="shared" si="665"/>
        <v>0</v>
      </c>
      <c r="CZ299" t="str">
        <f t="shared" si="666"/>
        <v>0</v>
      </c>
      <c r="DA299" t="str">
        <f t="shared" si="566"/>
        <v>0</v>
      </c>
      <c r="DB299" t="str">
        <f t="shared" si="667"/>
        <v>0</v>
      </c>
      <c r="DC299" t="str">
        <f t="shared" si="668"/>
        <v>0</v>
      </c>
      <c r="DD299" t="str">
        <f t="shared" si="669"/>
        <v>0</v>
      </c>
      <c r="DE299" t="str">
        <f t="shared" si="670"/>
        <v>0</v>
      </c>
      <c r="DF299" t="str">
        <f t="shared" si="671"/>
        <v>0</v>
      </c>
      <c r="DG299" t="str">
        <f t="shared" si="672"/>
        <v>0</v>
      </c>
      <c r="DH299" t="str">
        <f>IF(ISNUMBER(SEARCH("menghindari dorongan fisik,",B299)),"1","0")</f>
        <v>0</v>
      </c>
      <c r="DI299" t="str">
        <f t="shared" si="673"/>
        <v>0</v>
      </c>
      <c r="DJ299" t="str">
        <f t="shared" si="674"/>
        <v>0</v>
      </c>
      <c r="DK299" t="str">
        <f t="shared" si="675"/>
        <v>0</v>
      </c>
      <c r="DL299" t="str">
        <f t="shared" si="676"/>
        <v>0</v>
      </c>
      <c r="DM299" t="str">
        <f t="shared" si="677"/>
        <v>0</v>
      </c>
      <c r="DN299" t="str">
        <f t="shared" si="678"/>
        <v>0</v>
      </c>
      <c r="DO299" t="str">
        <f t="shared" si="679"/>
        <v>0</v>
      </c>
      <c r="DP299" t="str">
        <f t="shared" si="680"/>
        <v>0</v>
      </c>
      <c r="DQ299" t="str">
        <f t="shared" si="681"/>
        <v>0</v>
      </c>
      <c r="DR299" t="str">
        <f t="shared" si="682"/>
        <v>0</v>
      </c>
      <c r="DS299" t="str">
        <f t="shared" si="683"/>
        <v>0</v>
      </c>
      <c r="DT299" t="str">
        <f t="shared" si="684"/>
        <v>0</v>
      </c>
      <c r="DU299" t="str">
        <f t="shared" si="685"/>
        <v>0</v>
      </c>
      <c r="DV299" t="str">
        <f t="shared" si="686"/>
        <v>0</v>
      </c>
      <c r="DW299" t="str">
        <f t="shared" si="687"/>
        <v>0</v>
      </c>
      <c r="DX299" t="str">
        <f t="shared" si="688"/>
        <v>0</v>
      </c>
      <c r="DY299" t="str">
        <f t="shared" si="689"/>
        <v>0</v>
      </c>
      <c r="DZ299" t="str">
        <f t="shared" si="690"/>
        <v>0</v>
      </c>
      <c r="EA299" t="str">
        <f t="shared" si="691"/>
        <v>0</v>
      </c>
      <c r="EB299" t="str">
        <f t="shared" si="692"/>
        <v>0</v>
      </c>
      <c r="EC299" t="str">
        <f t="shared" si="693"/>
        <v>0</v>
      </c>
      <c r="ED299" t="str">
        <f t="shared" si="694"/>
        <v>0</v>
      </c>
      <c r="EE299" t="str">
        <f t="shared" si="695"/>
        <v>0</v>
      </c>
      <c r="EF299" t="str">
        <f t="shared" si="696"/>
        <v>0</v>
      </c>
      <c r="EG299" t="str">
        <f t="shared" si="697"/>
        <v>0</v>
      </c>
      <c r="EH299" t="str">
        <f t="shared" si="698"/>
        <v>0</v>
      </c>
      <c r="EI299" t="str">
        <f t="shared" si="699"/>
        <v>0</v>
      </c>
      <c r="EJ299" t="str">
        <f t="shared" si="700"/>
        <v>0</v>
      </c>
      <c r="EK299" t="str">
        <f t="shared" si="701"/>
        <v>0</v>
      </c>
      <c r="EL299" t="str">
        <f t="shared" si="702"/>
        <v>0</v>
      </c>
      <c r="EM299" t="str">
        <f t="shared" si="703"/>
        <v>0</v>
      </c>
      <c r="EN299" t="str">
        <f t="shared" si="704"/>
        <v>0</v>
      </c>
    </row>
    <row r="300" spans="1:144" ht="39.950000000000003" customHeight="1" x14ac:dyDescent="0.25">
      <c r="A300" t="s">
        <v>433</v>
      </c>
      <c r="C300" t="str">
        <f t="shared" si="705"/>
        <v>0</v>
      </c>
      <c r="D300" t="str">
        <f t="shared" si="567"/>
        <v>0</v>
      </c>
      <c r="E300" t="str">
        <f t="shared" si="568"/>
        <v>0</v>
      </c>
      <c r="F300" t="str">
        <f t="shared" si="569"/>
        <v>0</v>
      </c>
      <c r="G300" t="str">
        <f t="shared" si="570"/>
        <v>0</v>
      </c>
      <c r="H300" t="str">
        <f t="shared" si="571"/>
        <v>0</v>
      </c>
      <c r="I300" t="str">
        <f t="shared" si="572"/>
        <v>0</v>
      </c>
      <c r="J300" t="str">
        <f t="shared" si="573"/>
        <v>0</v>
      </c>
      <c r="K300" t="str">
        <f t="shared" si="574"/>
        <v>0</v>
      </c>
      <c r="L300" t="str">
        <f t="shared" si="575"/>
        <v>0</v>
      </c>
      <c r="M300" t="str">
        <f t="shared" si="576"/>
        <v>0</v>
      </c>
      <c r="N300" t="str">
        <f t="shared" si="577"/>
        <v>0</v>
      </c>
      <c r="O300" t="str">
        <f t="shared" si="578"/>
        <v>0</v>
      </c>
      <c r="P300" t="str">
        <f t="shared" si="579"/>
        <v>0</v>
      </c>
      <c r="Q300" t="str">
        <f t="shared" si="580"/>
        <v>0</v>
      </c>
      <c r="R300" t="str">
        <f t="shared" si="581"/>
        <v>0</v>
      </c>
      <c r="S300" t="str">
        <f t="shared" si="582"/>
        <v>0</v>
      </c>
      <c r="T300" t="str">
        <f t="shared" si="583"/>
        <v>0</v>
      </c>
      <c r="U300" t="str">
        <f t="shared" si="584"/>
        <v>0</v>
      </c>
      <c r="V300" t="str">
        <f t="shared" si="585"/>
        <v>0</v>
      </c>
      <c r="W300" t="str">
        <f t="shared" si="586"/>
        <v>0</v>
      </c>
      <c r="X300" t="str">
        <f t="shared" si="587"/>
        <v>0</v>
      </c>
      <c r="Y300" t="str">
        <f t="shared" si="588"/>
        <v>0</v>
      </c>
      <c r="Z300" t="str">
        <f t="shared" si="589"/>
        <v>0</v>
      </c>
      <c r="AA300" t="str">
        <f t="shared" si="590"/>
        <v>0</v>
      </c>
      <c r="AB300" t="str">
        <f t="shared" si="591"/>
        <v>0</v>
      </c>
      <c r="AC300" t="str">
        <f t="shared" si="592"/>
        <v>0</v>
      </c>
      <c r="AD300" t="str">
        <f t="shared" si="593"/>
        <v>0</v>
      </c>
      <c r="AE300" t="str">
        <f t="shared" si="594"/>
        <v>0</v>
      </c>
      <c r="AF300" t="str">
        <f t="shared" si="595"/>
        <v>0</v>
      </c>
      <c r="AG300" t="str">
        <f t="shared" si="596"/>
        <v>0</v>
      </c>
      <c r="AH300" t="str">
        <f t="shared" si="597"/>
        <v>0</v>
      </c>
      <c r="AI300" t="str">
        <f t="shared" si="598"/>
        <v>0</v>
      </c>
      <c r="AJ300" t="str">
        <f t="shared" si="599"/>
        <v>0</v>
      </c>
      <c r="AK300" t="str">
        <f t="shared" si="600"/>
        <v>0</v>
      </c>
      <c r="AL300" t="str">
        <f t="shared" si="601"/>
        <v>0</v>
      </c>
      <c r="AM300" t="str">
        <f t="shared" si="602"/>
        <v>0</v>
      </c>
      <c r="AN300" t="str">
        <f t="shared" si="603"/>
        <v>0</v>
      </c>
      <c r="AO300" t="str">
        <f t="shared" si="604"/>
        <v>0</v>
      </c>
      <c r="AP300" t="str">
        <f t="shared" si="605"/>
        <v>0</v>
      </c>
      <c r="AQ300" t="str">
        <f t="shared" si="606"/>
        <v>0</v>
      </c>
      <c r="AR300" t="str">
        <f t="shared" si="607"/>
        <v>0</v>
      </c>
      <c r="AS300" t="str">
        <f t="shared" si="608"/>
        <v>0</v>
      </c>
      <c r="AT300" t="str">
        <f t="shared" si="609"/>
        <v>0</v>
      </c>
      <c r="AU300" t="str">
        <f t="shared" si="610"/>
        <v>0</v>
      </c>
      <c r="AV300" t="str">
        <f t="shared" si="611"/>
        <v>0</v>
      </c>
      <c r="AW300" t="str">
        <f t="shared" si="612"/>
        <v>0</v>
      </c>
      <c r="AX300" t="str">
        <f t="shared" si="613"/>
        <v>0</v>
      </c>
      <c r="AY300" t="str">
        <f t="shared" si="614"/>
        <v>0</v>
      </c>
      <c r="AZ300" t="str">
        <f t="shared" si="615"/>
        <v>0</v>
      </c>
      <c r="BA300" t="str">
        <f t="shared" si="616"/>
        <v>0</v>
      </c>
      <c r="BB300" t="str">
        <f t="shared" si="617"/>
        <v>0</v>
      </c>
      <c r="BC300" t="str">
        <f t="shared" si="618"/>
        <v>0</v>
      </c>
      <c r="BD300" t="str">
        <f t="shared" si="619"/>
        <v>0</v>
      </c>
      <c r="BE300" t="str">
        <f t="shared" si="620"/>
        <v>0</v>
      </c>
      <c r="BF300" t="str">
        <f t="shared" si="621"/>
        <v>0</v>
      </c>
      <c r="BG300" t="str">
        <f t="shared" si="622"/>
        <v>0</v>
      </c>
      <c r="BH300" t="str">
        <f t="shared" si="623"/>
        <v>0</v>
      </c>
      <c r="BI300" t="str">
        <f t="shared" si="624"/>
        <v>0</v>
      </c>
      <c r="BJ300" t="str">
        <f t="shared" si="625"/>
        <v>0</v>
      </c>
      <c r="BK300" t="str">
        <f t="shared" si="626"/>
        <v>0</v>
      </c>
      <c r="BL300" t="str">
        <f t="shared" si="627"/>
        <v>0</v>
      </c>
      <c r="BM300" t="str">
        <f t="shared" si="628"/>
        <v>0</v>
      </c>
      <c r="BN300" t="str">
        <f t="shared" si="629"/>
        <v>0</v>
      </c>
      <c r="BO300" t="str">
        <f t="shared" si="630"/>
        <v>0</v>
      </c>
      <c r="BP300" t="str">
        <f t="shared" si="631"/>
        <v>0</v>
      </c>
      <c r="BQ300" t="str">
        <f t="shared" si="632"/>
        <v>0</v>
      </c>
      <c r="BR300" t="str">
        <f t="shared" si="633"/>
        <v>0</v>
      </c>
      <c r="BS300" t="str">
        <f t="shared" si="634"/>
        <v>0</v>
      </c>
      <c r="BT300" t="str">
        <f t="shared" si="635"/>
        <v>0</v>
      </c>
      <c r="BU300" t="str">
        <f t="shared" si="636"/>
        <v>0</v>
      </c>
      <c r="BV300" t="str">
        <f t="shared" si="637"/>
        <v>0</v>
      </c>
      <c r="BW300" t="str">
        <f t="shared" si="638"/>
        <v>0</v>
      </c>
      <c r="BX300" t="str">
        <f t="shared" si="565"/>
        <v>0</v>
      </c>
      <c r="BY300" t="str">
        <f t="shared" si="639"/>
        <v>0</v>
      </c>
      <c r="BZ300" t="str">
        <f t="shared" si="640"/>
        <v>0</v>
      </c>
      <c r="CA300" t="str">
        <f t="shared" si="641"/>
        <v>0</v>
      </c>
      <c r="CB300" t="str">
        <f t="shared" si="642"/>
        <v>0</v>
      </c>
      <c r="CC300" t="str">
        <f t="shared" si="643"/>
        <v>0</v>
      </c>
      <c r="CD300" t="str">
        <f t="shared" si="644"/>
        <v>0</v>
      </c>
      <c r="CE300" t="str">
        <f t="shared" si="645"/>
        <v>0</v>
      </c>
      <c r="CF300" t="str">
        <f t="shared" si="646"/>
        <v>0</v>
      </c>
      <c r="CG300" t="str">
        <f t="shared" si="647"/>
        <v>0</v>
      </c>
      <c r="CH300" t="str">
        <f t="shared" si="648"/>
        <v>0</v>
      </c>
      <c r="CI300" t="str">
        <f t="shared" si="649"/>
        <v>0</v>
      </c>
      <c r="CJ300" t="str">
        <f t="shared" si="650"/>
        <v>0</v>
      </c>
      <c r="CK300" t="str">
        <f t="shared" si="651"/>
        <v>0</v>
      </c>
      <c r="CL300" t="str">
        <f t="shared" si="652"/>
        <v>0</v>
      </c>
      <c r="CM300" t="str">
        <f t="shared" si="653"/>
        <v>0</v>
      </c>
      <c r="CN300" t="str">
        <f t="shared" si="654"/>
        <v>0</v>
      </c>
      <c r="CO300" t="str">
        <f t="shared" si="655"/>
        <v>0</v>
      </c>
      <c r="CP300" t="str">
        <f t="shared" si="656"/>
        <v>0</v>
      </c>
      <c r="CQ300" t="str">
        <f t="shared" si="657"/>
        <v>0</v>
      </c>
      <c r="CR300" t="str">
        <f t="shared" si="658"/>
        <v>0</v>
      </c>
      <c r="CS300" t="str">
        <f t="shared" si="659"/>
        <v>0</v>
      </c>
      <c r="CT300" t="str">
        <f t="shared" si="660"/>
        <v>0</v>
      </c>
      <c r="CU300" t="str">
        <f t="shared" si="661"/>
        <v>0</v>
      </c>
      <c r="CV300" t="str">
        <f t="shared" si="662"/>
        <v>0</v>
      </c>
      <c r="CW300" t="str">
        <f t="shared" si="663"/>
        <v>0</v>
      </c>
      <c r="CX300" t="str">
        <f t="shared" si="664"/>
        <v>0</v>
      </c>
      <c r="CY300" t="str">
        <f t="shared" si="665"/>
        <v>0</v>
      </c>
      <c r="CZ300" t="str">
        <f t="shared" si="666"/>
        <v>0</v>
      </c>
      <c r="DA300" t="str">
        <f t="shared" si="566"/>
        <v>0</v>
      </c>
      <c r="DB300" t="str">
        <f t="shared" si="667"/>
        <v>0</v>
      </c>
      <c r="DC300" t="str">
        <f t="shared" si="668"/>
        <v>0</v>
      </c>
      <c r="DD300" t="str">
        <f t="shared" si="669"/>
        <v>0</v>
      </c>
      <c r="DE300" t="str">
        <f t="shared" si="670"/>
        <v>0</v>
      </c>
      <c r="DF300" t="str">
        <f t="shared" si="671"/>
        <v>0</v>
      </c>
      <c r="DG300" t="str">
        <f t="shared" si="672"/>
        <v>0</v>
      </c>
      <c r="DH300" t="str">
        <f>IF(ISNUMBER(SEARCH("menghindari dorongan fisik,",B300)),"1","0")</f>
        <v>0</v>
      </c>
      <c r="DI300" t="str">
        <f t="shared" si="673"/>
        <v>0</v>
      </c>
      <c r="DJ300" t="str">
        <f t="shared" si="674"/>
        <v>0</v>
      </c>
      <c r="DK300" t="str">
        <f t="shared" si="675"/>
        <v>0</v>
      </c>
      <c r="DL300" t="str">
        <f t="shared" si="676"/>
        <v>0</v>
      </c>
      <c r="DM300" t="str">
        <f t="shared" si="677"/>
        <v>0</v>
      </c>
      <c r="DN300" t="str">
        <f t="shared" si="678"/>
        <v>0</v>
      </c>
      <c r="DO300" t="str">
        <f t="shared" si="679"/>
        <v>0</v>
      </c>
      <c r="DP300" t="str">
        <f t="shared" si="680"/>
        <v>0</v>
      </c>
      <c r="DQ300" t="str">
        <f t="shared" si="681"/>
        <v>0</v>
      </c>
      <c r="DR300" t="str">
        <f t="shared" si="682"/>
        <v>0</v>
      </c>
      <c r="DS300" t="str">
        <f t="shared" si="683"/>
        <v>0</v>
      </c>
      <c r="DT300" t="str">
        <f t="shared" si="684"/>
        <v>0</v>
      </c>
      <c r="DU300" t="str">
        <f t="shared" si="685"/>
        <v>0</v>
      </c>
      <c r="DV300" t="str">
        <f t="shared" si="686"/>
        <v>0</v>
      </c>
      <c r="DW300" t="str">
        <f t="shared" si="687"/>
        <v>0</v>
      </c>
      <c r="DX300" t="str">
        <f t="shared" si="688"/>
        <v>0</v>
      </c>
      <c r="DY300" t="str">
        <f t="shared" si="689"/>
        <v>0</v>
      </c>
      <c r="DZ300" t="str">
        <f t="shared" si="690"/>
        <v>0</v>
      </c>
      <c r="EA300" t="str">
        <f t="shared" si="691"/>
        <v>0</v>
      </c>
      <c r="EB300" t="str">
        <f t="shared" si="692"/>
        <v>0</v>
      </c>
      <c r="EC300" t="str">
        <f t="shared" si="693"/>
        <v>0</v>
      </c>
      <c r="ED300" t="str">
        <f t="shared" si="694"/>
        <v>0</v>
      </c>
      <c r="EE300" t="str">
        <f t="shared" si="695"/>
        <v>0</v>
      </c>
      <c r="EF300" t="str">
        <f t="shared" si="696"/>
        <v>0</v>
      </c>
      <c r="EG300" t="str">
        <f t="shared" si="697"/>
        <v>0</v>
      </c>
      <c r="EH300" t="str">
        <f t="shared" si="698"/>
        <v>0</v>
      </c>
      <c r="EI300" t="str">
        <f t="shared" si="699"/>
        <v>0</v>
      </c>
      <c r="EJ300" t="str">
        <f t="shared" si="700"/>
        <v>0</v>
      </c>
      <c r="EK300" t="str">
        <f t="shared" si="701"/>
        <v>0</v>
      </c>
      <c r="EL300" t="str">
        <f t="shared" si="702"/>
        <v>0</v>
      </c>
      <c r="EM300" t="str">
        <f t="shared" si="703"/>
        <v>0</v>
      </c>
      <c r="EN300" t="str">
        <f t="shared" si="704"/>
        <v>0</v>
      </c>
    </row>
    <row r="301" spans="1:144" ht="39.950000000000003" customHeight="1" x14ac:dyDescent="0.25">
      <c r="A301" t="s">
        <v>434</v>
      </c>
      <c r="C301" t="str">
        <f t="shared" si="705"/>
        <v>0</v>
      </c>
      <c r="D301" t="str">
        <f t="shared" si="567"/>
        <v>0</v>
      </c>
      <c r="E301" t="str">
        <f t="shared" si="568"/>
        <v>0</v>
      </c>
      <c r="F301" t="str">
        <f t="shared" si="569"/>
        <v>0</v>
      </c>
      <c r="G301" t="str">
        <f t="shared" si="570"/>
        <v>0</v>
      </c>
      <c r="H301" t="str">
        <f t="shared" si="571"/>
        <v>0</v>
      </c>
      <c r="I301" t="str">
        <f t="shared" si="572"/>
        <v>0</v>
      </c>
      <c r="J301" t="str">
        <f t="shared" si="573"/>
        <v>0</v>
      </c>
      <c r="K301" t="str">
        <f t="shared" si="574"/>
        <v>0</v>
      </c>
      <c r="L301" t="str">
        <f t="shared" si="575"/>
        <v>0</v>
      </c>
      <c r="M301" t="str">
        <f t="shared" si="576"/>
        <v>0</v>
      </c>
      <c r="N301" t="str">
        <f t="shared" si="577"/>
        <v>0</v>
      </c>
      <c r="O301" t="str">
        <f t="shared" si="578"/>
        <v>0</v>
      </c>
      <c r="P301" t="str">
        <f t="shared" si="579"/>
        <v>0</v>
      </c>
      <c r="Q301" t="str">
        <f t="shared" si="580"/>
        <v>0</v>
      </c>
      <c r="R301" t="str">
        <f t="shared" si="581"/>
        <v>0</v>
      </c>
      <c r="S301" t="str">
        <f t="shared" si="582"/>
        <v>0</v>
      </c>
      <c r="T301" t="str">
        <f t="shared" si="583"/>
        <v>0</v>
      </c>
      <c r="U301" t="str">
        <f t="shared" si="584"/>
        <v>0</v>
      </c>
      <c r="V301" t="str">
        <f t="shared" si="585"/>
        <v>0</v>
      </c>
      <c r="W301" t="str">
        <f t="shared" si="586"/>
        <v>0</v>
      </c>
      <c r="X301" t="str">
        <f t="shared" si="587"/>
        <v>0</v>
      </c>
      <c r="Y301" t="str">
        <f t="shared" si="588"/>
        <v>0</v>
      </c>
      <c r="Z301" t="str">
        <f t="shared" si="589"/>
        <v>0</v>
      </c>
      <c r="AA301" t="str">
        <f t="shared" si="590"/>
        <v>0</v>
      </c>
      <c r="AB301" t="str">
        <f t="shared" si="591"/>
        <v>0</v>
      </c>
      <c r="AC301" t="str">
        <f t="shared" si="592"/>
        <v>0</v>
      </c>
      <c r="AD301" t="str">
        <f t="shared" si="593"/>
        <v>0</v>
      </c>
      <c r="AE301" t="str">
        <f t="shared" si="594"/>
        <v>0</v>
      </c>
      <c r="AF301" t="str">
        <f t="shared" si="595"/>
        <v>0</v>
      </c>
      <c r="AG301" t="str">
        <f t="shared" si="596"/>
        <v>0</v>
      </c>
      <c r="AH301" t="str">
        <f t="shared" si="597"/>
        <v>0</v>
      </c>
      <c r="AI301" t="str">
        <f t="shared" si="598"/>
        <v>0</v>
      </c>
      <c r="AJ301" t="str">
        <f t="shared" si="599"/>
        <v>0</v>
      </c>
      <c r="AK301" t="str">
        <f t="shared" si="600"/>
        <v>0</v>
      </c>
      <c r="AL301" t="str">
        <f t="shared" si="601"/>
        <v>0</v>
      </c>
      <c r="AM301" t="str">
        <f t="shared" si="602"/>
        <v>0</v>
      </c>
      <c r="AN301" t="str">
        <f t="shared" si="603"/>
        <v>0</v>
      </c>
      <c r="AO301" t="str">
        <f t="shared" si="604"/>
        <v>0</v>
      </c>
      <c r="AP301" t="str">
        <f t="shared" si="605"/>
        <v>0</v>
      </c>
      <c r="AQ301" t="str">
        <f t="shared" si="606"/>
        <v>0</v>
      </c>
      <c r="AR301" t="str">
        <f t="shared" si="607"/>
        <v>0</v>
      </c>
      <c r="AS301" t="str">
        <f t="shared" si="608"/>
        <v>0</v>
      </c>
      <c r="AT301" t="str">
        <f t="shared" si="609"/>
        <v>0</v>
      </c>
      <c r="AU301" t="str">
        <f t="shared" si="610"/>
        <v>0</v>
      </c>
      <c r="AV301" t="str">
        <f t="shared" si="611"/>
        <v>0</v>
      </c>
      <c r="AW301" t="str">
        <f t="shared" si="612"/>
        <v>0</v>
      </c>
      <c r="AX301" t="str">
        <f t="shared" si="613"/>
        <v>0</v>
      </c>
      <c r="AY301" t="str">
        <f t="shared" si="614"/>
        <v>0</v>
      </c>
      <c r="AZ301" t="str">
        <f t="shared" si="615"/>
        <v>0</v>
      </c>
      <c r="BA301" t="str">
        <f t="shared" si="616"/>
        <v>0</v>
      </c>
      <c r="BB301" t="str">
        <f t="shared" si="617"/>
        <v>0</v>
      </c>
      <c r="BC301" t="str">
        <f t="shared" si="618"/>
        <v>0</v>
      </c>
      <c r="BD301" t="str">
        <f t="shared" si="619"/>
        <v>0</v>
      </c>
      <c r="BE301" t="str">
        <f t="shared" si="620"/>
        <v>0</v>
      </c>
      <c r="BF301" t="str">
        <f t="shared" si="621"/>
        <v>0</v>
      </c>
      <c r="BG301" t="str">
        <f t="shared" si="622"/>
        <v>0</v>
      </c>
      <c r="BH301" t="str">
        <f t="shared" si="623"/>
        <v>0</v>
      </c>
      <c r="BI301" t="str">
        <f t="shared" si="624"/>
        <v>0</v>
      </c>
      <c r="BJ301" t="str">
        <f t="shared" si="625"/>
        <v>0</v>
      </c>
      <c r="BK301" t="str">
        <f t="shared" si="626"/>
        <v>0</v>
      </c>
      <c r="BL301" t="str">
        <f t="shared" si="627"/>
        <v>0</v>
      </c>
      <c r="BM301" t="str">
        <f t="shared" si="628"/>
        <v>0</v>
      </c>
      <c r="BN301" t="str">
        <f t="shared" si="629"/>
        <v>0</v>
      </c>
      <c r="BO301" t="str">
        <f t="shared" si="630"/>
        <v>0</v>
      </c>
      <c r="BP301" t="str">
        <f t="shared" si="631"/>
        <v>0</v>
      </c>
      <c r="BQ301" t="str">
        <f t="shared" si="632"/>
        <v>0</v>
      </c>
      <c r="BR301" t="str">
        <f t="shared" si="633"/>
        <v>0</v>
      </c>
      <c r="BS301" t="str">
        <f t="shared" si="634"/>
        <v>0</v>
      </c>
      <c r="BT301" t="str">
        <f t="shared" si="635"/>
        <v>0</v>
      </c>
      <c r="BU301" t="str">
        <f t="shared" si="636"/>
        <v>0</v>
      </c>
      <c r="BV301" t="str">
        <f t="shared" si="637"/>
        <v>0</v>
      </c>
      <c r="BW301" t="str">
        <f t="shared" si="638"/>
        <v>0</v>
      </c>
      <c r="BX301" t="str">
        <f t="shared" si="565"/>
        <v>0</v>
      </c>
      <c r="BY301" t="str">
        <f t="shared" si="639"/>
        <v>0</v>
      </c>
      <c r="BZ301" t="str">
        <f t="shared" si="640"/>
        <v>0</v>
      </c>
      <c r="CA301" t="str">
        <f t="shared" si="641"/>
        <v>0</v>
      </c>
      <c r="CB301" t="str">
        <f t="shared" si="642"/>
        <v>0</v>
      </c>
      <c r="CC301" t="str">
        <f t="shared" si="643"/>
        <v>0</v>
      </c>
      <c r="CD301" t="str">
        <f t="shared" si="644"/>
        <v>0</v>
      </c>
      <c r="CE301" t="str">
        <f t="shared" si="645"/>
        <v>0</v>
      </c>
      <c r="CF301" t="str">
        <f t="shared" si="646"/>
        <v>0</v>
      </c>
      <c r="CG301" t="str">
        <f t="shared" si="647"/>
        <v>0</v>
      </c>
      <c r="CH301" t="str">
        <f t="shared" si="648"/>
        <v>0</v>
      </c>
      <c r="CI301" t="str">
        <f t="shared" si="649"/>
        <v>0</v>
      </c>
      <c r="CJ301" t="str">
        <f t="shared" si="650"/>
        <v>0</v>
      </c>
      <c r="CK301" t="str">
        <f t="shared" si="651"/>
        <v>0</v>
      </c>
      <c r="CL301" t="str">
        <f t="shared" si="652"/>
        <v>0</v>
      </c>
      <c r="CM301" t="str">
        <f t="shared" si="653"/>
        <v>0</v>
      </c>
      <c r="CN301" t="str">
        <f t="shared" si="654"/>
        <v>0</v>
      </c>
      <c r="CO301" t="str">
        <f t="shared" si="655"/>
        <v>0</v>
      </c>
      <c r="CP301" t="str">
        <f t="shared" si="656"/>
        <v>0</v>
      </c>
      <c r="CQ301" t="str">
        <f t="shared" si="657"/>
        <v>0</v>
      </c>
      <c r="CR301" t="str">
        <f t="shared" si="658"/>
        <v>0</v>
      </c>
      <c r="CS301" t="str">
        <f t="shared" si="659"/>
        <v>0</v>
      </c>
      <c r="CT301" t="str">
        <f t="shared" si="660"/>
        <v>0</v>
      </c>
      <c r="CU301" t="str">
        <f t="shared" si="661"/>
        <v>0</v>
      </c>
      <c r="CV301" t="str">
        <f t="shared" si="662"/>
        <v>0</v>
      </c>
      <c r="CW301" t="str">
        <f t="shared" si="663"/>
        <v>0</v>
      </c>
      <c r="CX301" t="str">
        <f t="shared" si="664"/>
        <v>0</v>
      </c>
      <c r="CY301" t="str">
        <f t="shared" si="665"/>
        <v>0</v>
      </c>
      <c r="CZ301" t="str">
        <f t="shared" si="666"/>
        <v>0</v>
      </c>
      <c r="DA301" t="str">
        <f t="shared" si="566"/>
        <v>0</v>
      </c>
      <c r="DB301" t="str">
        <f t="shared" si="667"/>
        <v>0</v>
      </c>
      <c r="DC301" t="str">
        <f t="shared" si="668"/>
        <v>0</v>
      </c>
      <c r="DD301" t="str">
        <f t="shared" si="669"/>
        <v>0</v>
      </c>
      <c r="DE301" t="str">
        <f t="shared" si="670"/>
        <v>0</v>
      </c>
      <c r="DF301" t="str">
        <f t="shared" si="671"/>
        <v>0</v>
      </c>
      <c r="DG301" t="str">
        <f t="shared" si="672"/>
        <v>0</v>
      </c>
      <c r="DH301" t="str">
        <f>IF(ISNUMBER(SEARCH("menghindari dorongan fisik,",B301)),"1","0")</f>
        <v>0</v>
      </c>
      <c r="DI301" t="str">
        <f t="shared" si="673"/>
        <v>0</v>
      </c>
      <c r="DJ301" t="str">
        <f t="shared" si="674"/>
        <v>0</v>
      </c>
      <c r="DK301" t="str">
        <f t="shared" si="675"/>
        <v>0</v>
      </c>
      <c r="DL301" t="str">
        <f t="shared" si="676"/>
        <v>0</v>
      </c>
      <c r="DM301" t="str">
        <f t="shared" si="677"/>
        <v>0</v>
      </c>
      <c r="DN301" t="str">
        <f t="shared" si="678"/>
        <v>0</v>
      </c>
      <c r="DO301" t="str">
        <f t="shared" si="679"/>
        <v>0</v>
      </c>
      <c r="DP301" t="str">
        <f t="shared" si="680"/>
        <v>0</v>
      </c>
      <c r="DQ301" t="str">
        <f t="shared" si="681"/>
        <v>0</v>
      </c>
      <c r="DR301" t="str">
        <f t="shared" si="682"/>
        <v>0</v>
      </c>
      <c r="DS301" t="str">
        <f t="shared" si="683"/>
        <v>0</v>
      </c>
      <c r="DT301" t="str">
        <f t="shared" si="684"/>
        <v>0</v>
      </c>
      <c r="DU301" t="str">
        <f t="shared" si="685"/>
        <v>0</v>
      </c>
      <c r="DV301" t="str">
        <f t="shared" si="686"/>
        <v>0</v>
      </c>
      <c r="DW301" t="str">
        <f t="shared" si="687"/>
        <v>0</v>
      </c>
      <c r="DX301" t="str">
        <f t="shared" si="688"/>
        <v>0</v>
      </c>
      <c r="DY301" t="str">
        <f t="shared" si="689"/>
        <v>0</v>
      </c>
      <c r="DZ301" t="str">
        <f t="shared" si="690"/>
        <v>0</v>
      </c>
      <c r="EA301" t="str">
        <f t="shared" si="691"/>
        <v>0</v>
      </c>
      <c r="EB301" t="str">
        <f t="shared" si="692"/>
        <v>0</v>
      </c>
      <c r="EC301" t="str">
        <f t="shared" si="693"/>
        <v>0</v>
      </c>
      <c r="ED301" t="str">
        <f t="shared" si="694"/>
        <v>0</v>
      </c>
      <c r="EE301" t="str">
        <f t="shared" si="695"/>
        <v>0</v>
      </c>
      <c r="EF301" t="str">
        <f t="shared" si="696"/>
        <v>0</v>
      </c>
      <c r="EG301" t="str">
        <f t="shared" si="697"/>
        <v>0</v>
      </c>
      <c r="EH301" t="str">
        <f t="shared" si="698"/>
        <v>0</v>
      </c>
      <c r="EI301" t="str">
        <f t="shared" si="699"/>
        <v>0</v>
      </c>
      <c r="EJ301" t="str">
        <f t="shared" si="700"/>
        <v>0</v>
      </c>
      <c r="EK301" t="str">
        <f t="shared" si="701"/>
        <v>0</v>
      </c>
      <c r="EL301" t="str">
        <f t="shared" si="702"/>
        <v>0</v>
      </c>
      <c r="EM301" t="str">
        <f t="shared" si="703"/>
        <v>0</v>
      </c>
      <c r="EN301" t="str">
        <f t="shared" si="704"/>
        <v>0</v>
      </c>
    </row>
    <row r="302" spans="1:144" ht="39.950000000000003" customHeight="1" x14ac:dyDescent="0.25">
      <c r="A302" t="s">
        <v>435</v>
      </c>
      <c r="C302" t="str">
        <f t="shared" si="705"/>
        <v>0</v>
      </c>
      <c r="D302" t="str">
        <f t="shared" si="567"/>
        <v>0</v>
      </c>
      <c r="E302" t="str">
        <f t="shared" si="568"/>
        <v>0</v>
      </c>
      <c r="F302" t="str">
        <f t="shared" si="569"/>
        <v>0</v>
      </c>
      <c r="G302" t="str">
        <f t="shared" si="570"/>
        <v>0</v>
      </c>
      <c r="H302" t="str">
        <f t="shared" si="571"/>
        <v>0</v>
      </c>
      <c r="I302" t="str">
        <f t="shared" si="572"/>
        <v>0</v>
      </c>
      <c r="J302" t="str">
        <f t="shared" si="573"/>
        <v>0</v>
      </c>
      <c r="K302" t="str">
        <f t="shared" si="574"/>
        <v>0</v>
      </c>
      <c r="L302" t="str">
        <f t="shared" si="575"/>
        <v>0</v>
      </c>
      <c r="M302" t="str">
        <f t="shared" si="576"/>
        <v>0</v>
      </c>
      <c r="N302" t="str">
        <f t="shared" si="577"/>
        <v>0</v>
      </c>
      <c r="O302" t="str">
        <f t="shared" si="578"/>
        <v>0</v>
      </c>
      <c r="P302" t="str">
        <f t="shared" si="579"/>
        <v>0</v>
      </c>
      <c r="Q302" t="str">
        <f t="shared" si="580"/>
        <v>0</v>
      </c>
      <c r="R302" t="str">
        <f t="shared" si="581"/>
        <v>0</v>
      </c>
      <c r="S302" t="str">
        <f t="shared" si="582"/>
        <v>0</v>
      </c>
      <c r="T302" t="str">
        <f t="shared" si="583"/>
        <v>0</v>
      </c>
      <c r="U302" t="str">
        <f t="shared" si="584"/>
        <v>0</v>
      </c>
      <c r="V302" t="str">
        <f t="shared" si="585"/>
        <v>0</v>
      </c>
      <c r="W302" t="str">
        <f t="shared" si="586"/>
        <v>0</v>
      </c>
      <c r="X302" t="str">
        <f t="shared" si="587"/>
        <v>0</v>
      </c>
      <c r="Y302" t="str">
        <f t="shared" si="588"/>
        <v>0</v>
      </c>
      <c r="Z302" t="str">
        <f t="shared" si="589"/>
        <v>0</v>
      </c>
      <c r="AA302" t="str">
        <f t="shared" si="590"/>
        <v>0</v>
      </c>
      <c r="AB302" t="str">
        <f t="shared" si="591"/>
        <v>0</v>
      </c>
      <c r="AC302" t="str">
        <f t="shared" si="592"/>
        <v>0</v>
      </c>
      <c r="AD302" t="str">
        <f t="shared" si="593"/>
        <v>0</v>
      </c>
      <c r="AE302" t="str">
        <f t="shared" si="594"/>
        <v>0</v>
      </c>
      <c r="AF302" t="str">
        <f t="shared" si="595"/>
        <v>0</v>
      </c>
      <c r="AG302" t="str">
        <f t="shared" si="596"/>
        <v>0</v>
      </c>
      <c r="AH302" t="str">
        <f t="shared" si="597"/>
        <v>0</v>
      </c>
      <c r="AI302" t="str">
        <f t="shared" si="598"/>
        <v>0</v>
      </c>
      <c r="AJ302" t="str">
        <f t="shared" si="599"/>
        <v>0</v>
      </c>
      <c r="AK302" t="str">
        <f t="shared" si="600"/>
        <v>0</v>
      </c>
      <c r="AL302" t="str">
        <f t="shared" si="601"/>
        <v>0</v>
      </c>
      <c r="AM302" t="str">
        <f t="shared" si="602"/>
        <v>0</v>
      </c>
      <c r="AN302" t="str">
        <f t="shared" si="603"/>
        <v>0</v>
      </c>
      <c r="AO302" t="str">
        <f t="shared" si="604"/>
        <v>0</v>
      </c>
      <c r="AP302" t="str">
        <f t="shared" si="605"/>
        <v>0</v>
      </c>
      <c r="AQ302" t="str">
        <f t="shared" si="606"/>
        <v>0</v>
      </c>
      <c r="AR302" t="str">
        <f t="shared" si="607"/>
        <v>0</v>
      </c>
      <c r="AS302" t="str">
        <f t="shared" si="608"/>
        <v>0</v>
      </c>
      <c r="AT302" t="str">
        <f t="shared" si="609"/>
        <v>0</v>
      </c>
      <c r="AU302" t="str">
        <f t="shared" si="610"/>
        <v>0</v>
      </c>
      <c r="AV302" t="str">
        <f t="shared" si="611"/>
        <v>0</v>
      </c>
      <c r="AW302" t="str">
        <f t="shared" si="612"/>
        <v>0</v>
      </c>
      <c r="AX302" t="str">
        <f t="shared" si="613"/>
        <v>0</v>
      </c>
      <c r="AY302" t="str">
        <f t="shared" si="614"/>
        <v>0</v>
      </c>
      <c r="AZ302" t="str">
        <f t="shared" si="615"/>
        <v>0</v>
      </c>
      <c r="BA302" t="str">
        <f t="shared" si="616"/>
        <v>0</v>
      </c>
      <c r="BB302" t="str">
        <f t="shared" si="617"/>
        <v>0</v>
      </c>
      <c r="BC302" t="str">
        <f t="shared" si="618"/>
        <v>0</v>
      </c>
      <c r="BD302" t="str">
        <f t="shared" si="619"/>
        <v>0</v>
      </c>
      <c r="BE302" t="str">
        <f t="shared" si="620"/>
        <v>0</v>
      </c>
      <c r="BF302" t="str">
        <f t="shared" si="621"/>
        <v>0</v>
      </c>
      <c r="BG302" t="str">
        <f t="shared" si="622"/>
        <v>0</v>
      </c>
      <c r="BH302" t="str">
        <f t="shared" si="623"/>
        <v>0</v>
      </c>
      <c r="BI302" t="str">
        <f t="shared" si="624"/>
        <v>0</v>
      </c>
      <c r="BJ302" t="str">
        <f t="shared" si="625"/>
        <v>0</v>
      </c>
      <c r="BK302" t="str">
        <f t="shared" si="626"/>
        <v>0</v>
      </c>
      <c r="BL302" t="str">
        <f t="shared" si="627"/>
        <v>0</v>
      </c>
      <c r="BM302" t="str">
        <f t="shared" si="628"/>
        <v>0</v>
      </c>
      <c r="BN302" t="str">
        <f t="shared" si="629"/>
        <v>0</v>
      </c>
      <c r="BO302" t="str">
        <f t="shared" si="630"/>
        <v>0</v>
      </c>
      <c r="BP302" t="str">
        <f t="shared" si="631"/>
        <v>0</v>
      </c>
      <c r="BQ302" t="str">
        <f t="shared" si="632"/>
        <v>0</v>
      </c>
      <c r="BR302" t="str">
        <f t="shared" si="633"/>
        <v>0</v>
      </c>
      <c r="BS302" t="str">
        <f t="shared" si="634"/>
        <v>0</v>
      </c>
      <c r="BT302" t="str">
        <f t="shared" si="635"/>
        <v>0</v>
      </c>
      <c r="BU302" t="str">
        <f t="shared" si="636"/>
        <v>0</v>
      </c>
      <c r="BV302" t="str">
        <f t="shared" si="637"/>
        <v>0</v>
      </c>
      <c r="BW302" t="str">
        <f t="shared" si="638"/>
        <v>0</v>
      </c>
      <c r="BX302" t="str">
        <f t="shared" si="565"/>
        <v>0</v>
      </c>
      <c r="BY302" t="str">
        <f t="shared" si="639"/>
        <v>0</v>
      </c>
      <c r="BZ302" t="str">
        <f t="shared" si="640"/>
        <v>0</v>
      </c>
      <c r="CA302" t="str">
        <f t="shared" si="641"/>
        <v>0</v>
      </c>
      <c r="CB302" t="str">
        <f t="shared" si="642"/>
        <v>0</v>
      </c>
      <c r="CC302" t="str">
        <f t="shared" si="643"/>
        <v>0</v>
      </c>
      <c r="CD302" t="str">
        <f t="shared" si="644"/>
        <v>0</v>
      </c>
      <c r="CE302" t="str">
        <f t="shared" si="645"/>
        <v>0</v>
      </c>
      <c r="CF302" t="str">
        <f t="shared" si="646"/>
        <v>0</v>
      </c>
      <c r="CG302" t="str">
        <f t="shared" si="647"/>
        <v>0</v>
      </c>
      <c r="CH302" t="str">
        <f t="shared" si="648"/>
        <v>0</v>
      </c>
      <c r="CI302" t="str">
        <f t="shared" si="649"/>
        <v>0</v>
      </c>
      <c r="CJ302" t="str">
        <f t="shared" si="650"/>
        <v>0</v>
      </c>
      <c r="CK302" t="str">
        <f t="shared" si="651"/>
        <v>0</v>
      </c>
      <c r="CL302" t="str">
        <f t="shared" si="652"/>
        <v>0</v>
      </c>
      <c r="CM302" t="str">
        <f t="shared" si="653"/>
        <v>0</v>
      </c>
      <c r="CN302" t="str">
        <f t="shared" si="654"/>
        <v>0</v>
      </c>
      <c r="CO302" t="str">
        <f t="shared" si="655"/>
        <v>0</v>
      </c>
      <c r="CP302" t="str">
        <f t="shared" si="656"/>
        <v>0</v>
      </c>
      <c r="CQ302" t="str">
        <f t="shared" si="657"/>
        <v>0</v>
      </c>
      <c r="CR302" t="str">
        <f t="shared" si="658"/>
        <v>0</v>
      </c>
      <c r="CS302" t="str">
        <f t="shared" si="659"/>
        <v>0</v>
      </c>
      <c r="CT302" t="str">
        <f t="shared" si="660"/>
        <v>0</v>
      </c>
      <c r="CU302" t="str">
        <f t="shared" si="661"/>
        <v>0</v>
      </c>
      <c r="CV302" t="str">
        <f t="shared" si="662"/>
        <v>0</v>
      </c>
      <c r="CW302" t="str">
        <f t="shared" si="663"/>
        <v>0</v>
      </c>
      <c r="CX302" t="str">
        <f t="shared" si="664"/>
        <v>0</v>
      </c>
      <c r="CY302" t="str">
        <f t="shared" si="665"/>
        <v>0</v>
      </c>
      <c r="CZ302" t="str">
        <f t="shared" si="666"/>
        <v>0</v>
      </c>
      <c r="DA302" t="str">
        <f t="shared" si="566"/>
        <v>0</v>
      </c>
      <c r="DB302" t="str">
        <f t="shared" si="667"/>
        <v>0</v>
      </c>
      <c r="DC302" t="str">
        <f t="shared" si="668"/>
        <v>0</v>
      </c>
      <c r="DD302" t="str">
        <f t="shared" si="669"/>
        <v>0</v>
      </c>
      <c r="DE302" t="str">
        <f t="shared" si="670"/>
        <v>0</v>
      </c>
      <c r="DF302" t="str">
        <f t="shared" si="671"/>
        <v>0</v>
      </c>
      <c r="DG302" t="str">
        <f t="shared" si="672"/>
        <v>0</v>
      </c>
      <c r="DH302" t="str">
        <f>IF(ISNUMBER(SEARCH("menghindari dorongan fisik,",B302)),"1","0")</f>
        <v>0</v>
      </c>
      <c r="DI302" t="str">
        <f t="shared" si="673"/>
        <v>0</v>
      </c>
      <c r="DJ302" t="str">
        <f t="shared" si="674"/>
        <v>0</v>
      </c>
      <c r="DK302" t="str">
        <f t="shared" si="675"/>
        <v>0</v>
      </c>
      <c r="DL302" t="str">
        <f t="shared" si="676"/>
        <v>0</v>
      </c>
      <c r="DM302" t="str">
        <f t="shared" si="677"/>
        <v>0</v>
      </c>
      <c r="DN302" t="str">
        <f t="shared" si="678"/>
        <v>0</v>
      </c>
      <c r="DO302" t="str">
        <f t="shared" si="679"/>
        <v>0</v>
      </c>
      <c r="DP302" t="str">
        <f t="shared" si="680"/>
        <v>0</v>
      </c>
      <c r="DQ302" t="str">
        <f t="shared" si="681"/>
        <v>0</v>
      </c>
      <c r="DR302" t="str">
        <f t="shared" si="682"/>
        <v>0</v>
      </c>
      <c r="DS302" t="str">
        <f t="shared" si="683"/>
        <v>0</v>
      </c>
      <c r="DT302" t="str">
        <f t="shared" si="684"/>
        <v>0</v>
      </c>
      <c r="DU302" t="str">
        <f t="shared" si="685"/>
        <v>0</v>
      </c>
      <c r="DV302" t="str">
        <f t="shared" si="686"/>
        <v>0</v>
      </c>
      <c r="DW302" t="str">
        <f t="shared" si="687"/>
        <v>0</v>
      </c>
      <c r="DX302" t="str">
        <f t="shared" si="688"/>
        <v>0</v>
      </c>
      <c r="DY302" t="str">
        <f t="shared" si="689"/>
        <v>0</v>
      </c>
      <c r="DZ302" t="str">
        <f t="shared" si="690"/>
        <v>0</v>
      </c>
      <c r="EA302" t="str">
        <f t="shared" si="691"/>
        <v>0</v>
      </c>
      <c r="EB302" t="str">
        <f t="shared" si="692"/>
        <v>0</v>
      </c>
      <c r="EC302" t="str">
        <f t="shared" si="693"/>
        <v>0</v>
      </c>
      <c r="ED302" t="str">
        <f t="shared" si="694"/>
        <v>0</v>
      </c>
      <c r="EE302" t="str">
        <f t="shared" si="695"/>
        <v>0</v>
      </c>
      <c r="EF302" t="str">
        <f t="shared" si="696"/>
        <v>0</v>
      </c>
      <c r="EG302" t="str">
        <f t="shared" si="697"/>
        <v>0</v>
      </c>
      <c r="EH302" t="str">
        <f t="shared" si="698"/>
        <v>0</v>
      </c>
      <c r="EI302" t="str">
        <f t="shared" si="699"/>
        <v>0</v>
      </c>
      <c r="EJ302" t="str">
        <f t="shared" si="700"/>
        <v>0</v>
      </c>
      <c r="EK302" t="str">
        <f t="shared" si="701"/>
        <v>0</v>
      </c>
      <c r="EL302" t="str">
        <f t="shared" si="702"/>
        <v>0</v>
      </c>
      <c r="EM302" t="str">
        <f t="shared" si="703"/>
        <v>0</v>
      </c>
      <c r="EN302" t="str">
        <f t="shared" si="704"/>
        <v>0</v>
      </c>
    </row>
  </sheetData>
  <conditionalFormatting sqref="C13:EN302">
    <cfRule type="colorScale" priority="3">
      <colorScale>
        <cfvo type="min"/>
        <cfvo type="max"/>
        <color theme="0"/>
        <color rgb="FFC00000"/>
      </colorScale>
    </cfRule>
  </conditionalFormatting>
  <conditionalFormatting sqref="C7:EN302">
    <cfRule type="colorScale" priority="2">
      <colorScale>
        <cfvo type="min"/>
        <cfvo type="num" val="1"/>
        <color theme="0"/>
        <color rgb="FF00B050"/>
      </colorScale>
    </cfRule>
  </conditionalFormatting>
  <conditionalFormatting sqref="C20:EN302">
    <cfRule type="colorScale" priority="1">
      <colorScale>
        <cfvo type="min"/>
        <cfvo type="num" val="1"/>
        <color theme="0"/>
        <color rgb="FF00B050"/>
      </colorScale>
    </cfRule>
  </conditionalFormatting>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Sheet1!_Hlk26353320</vt:lpstr>
      <vt:lpstr>Sheet1!_Hlk26358304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Jhordy Wong Jhordyw</dc:creator>
  <cp:lastModifiedBy>Jhordy Wong Jhordyw</cp:lastModifiedBy>
  <dcterms:created xsi:type="dcterms:W3CDTF">2019-11-27T14:21:15Z</dcterms:created>
  <dcterms:modified xsi:type="dcterms:W3CDTF">2019-12-04T07:09:49Z</dcterms:modified>
</cp:coreProperties>
</file>