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bac4babfd73672/Desktop/Final Push/MT412 Portfolio/Visualisations/Excel/Source File/"/>
    </mc:Choice>
  </mc:AlternateContent>
  <xr:revisionPtr revIDLastSave="651" documentId="13_ncr:40009_{3CD6C754-3DF0-4C60-AD4C-82C4B2EC95BE}" xr6:coauthVersionLast="47" xr6:coauthVersionMax="47" xr10:uidLastSave="{FEFB2B77-0739-49DC-BD57-6D4E547C81CD}"/>
  <bookViews>
    <workbookView xWindow="-110" yWindow="-110" windowWidth="19420" windowHeight="10300" xr2:uid="{00000000-000D-0000-FFFF-FFFF00000000}"/>
  </bookViews>
  <sheets>
    <sheet name="best-selling video games of all" sheetId="1" r:id="rId1"/>
    <sheet name="Pivot Tables and Formulas" sheetId="2" r:id="rId2"/>
    <sheet name="Visualisations" sheetId="3" r:id="rId3"/>
  </sheets>
  <calcPr calcId="191029"/>
  <pivotCaches>
    <pivotCache cacheId="5" r:id="rId4"/>
    <pivotCache cacheId="3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4" i="2"/>
  <c r="F2" i="2"/>
  <c r="B8" i="2" a="1"/>
  <c r="B8" i="2" s="1"/>
  <c r="B3" i="2"/>
  <c r="B5" i="2"/>
  <c r="B7" i="2"/>
  <c r="B6" i="2"/>
  <c r="B4" i="2"/>
  <c r="B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<sst xmlns="http://schemas.openxmlformats.org/spreadsheetml/2006/main" count="466" uniqueCount="232">
  <si>
    <t>Rank</t>
  </si>
  <si>
    <t>Title</t>
  </si>
  <si>
    <t>Sales</t>
  </si>
  <si>
    <t>Series</t>
  </si>
  <si>
    <t>Platform(s)</t>
  </si>
  <si>
    <t>Initial release date</t>
  </si>
  <si>
    <t>Developer(s)</t>
  </si>
  <si>
    <t>Publisher(s)</t>
  </si>
  <si>
    <t>Minecraft</t>
  </si>
  <si>
    <t>Multi-platform</t>
  </si>
  <si>
    <t>November 18, 2011</t>
  </si>
  <si>
    <t>Mojang Studios</t>
  </si>
  <si>
    <t>Xbox Game Studios</t>
  </si>
  <si>
    <t>Grand Theft Auto V</t>
  </si>
  <si>
    <t>Grand Theft Auto</t>
  </si>
  <si>
    <t>September 17, 2013</t>
  </si>
  <si>
    <t>Rockstar North</t>
  </si>
  <si>
    <t>Rockstar Games</t>
  </si>
  <si>
    <t>Tetris (EA)</t>
  </si>
  <si>
    <t>Tetris</t>
  </si>
  <si>
    <t>September 12, 2006</t>
  </si>
  <si>
    <t>EA Mobile</t>
  </si>
  <si>
    <t>Electronic Arts</t>
  </si>
  <si>
    <t>Wii Sports</t>
  </si>
  <si>
    <t>Wii</t>
  </si>
  <si>
    <t>November 19, 2006</t>
  </si>
  <si>
    <t>Nintendo EAD</t>
  </si>
  <si>
    <t>Nintendo</t>
  </si>
  <si>
    <t>PUBG: Battlegrounds</t>
  </si>
  <si>
    <t>PUBG Universe</t>
  </si>
  <si>
    <t>December 20, 2017</t>
  </si>
  <si>
    <t>PUBG Corporation</t>
  </si>
  <si>
    <t>Mario Kart 8 / Deluxe</t>
  </si>
  <si>
    <t>Mario Kart</t>
  </si>
  <si>
    <t>Wii U / Switch</t>
  </si>
  <si>
    <t>May 29, 2014</t>
  </si>
  <si>
    <t>Super Mario Bros.</t>
  </si>
  <si>
    <t>Super Mario</t>
  </si>
  <si>
    <t>September 13, 1985</t>
  </si>
  <si>
    <t>Nintendo R&amp;D4</t>
  </si>
  <si>
    <t>Red Dead Redemption 2</t>
  </si>
  <si>
    <t>Red Dead</t>
  </si>
  <si>
    <t>October 26, 2018</t>
  </si>
  <si>
    <t>Rockstar Studios</t>
  </si>
  <si>
    <t>February 27, 1996</t>
  </si>
  <si>
    <t>Game Freak</t>
  </si>
  <si>
    <t>Terraria</t>
  </si>
  <si>
    <t>None</t>
  </si>
  <si>
    <t>May 16, 2011</t>
  </si>
  <si>
    <t>Re-Logic</t>
  </si>
  <si>
    <t>Re-Logic / 505 Games</t>
  </si>
  <si>
    <t>Wii Fit / Plus</t>
  </si>
  <si>
    <t>December 1, 2007</t>
  </si>
  <si>
    <t>Tetris (1989)</t>
  </si>
  <si>
    <t>Game Boy / NES</t>
  </si>
  <si>
    <t>June 14, 1989</t>
  </si>
  <si>
    <t>Nintendo R&amp;D1</t>
  </si>
  <si>
    <t>Pac-Man</t>
  </si>
  <si>
    <t>May 22, 1980</t>
  </si>
  <si>
    <t>Namco</t>
  </si>
  <si>
    <t>Animal Crossing: New Horizons</t>
  </si>
  <si>
    <t>Animal Crossing</t>
  </si>
  <si>
    <t>Nintendo Switch</t>
  </si>
  <si>
    <t>March 20, 2020</t>
  </si>
  <si>
    <t>Nintendo EPD</t>
  </si>
  <si>
    <t>Human: Fall Flat</t>
  </si>
  <si>
    <t>July 22, 2016</t>
  </si>
  <si>
    <t>No Brakes Games</t>
  </si>
  <si>
    <t>Curve Digital</t>
  </si>
  <si>
    <t>The Witcher 3 / Hearts of Stone / Blood and Wine</t>
  </si>
  <si>
    <t>The Witcher</t>
  </si>
  <si>
    <t>May 19, 2015</t>
  </si>
  <si>
    <t>CD Projekt Red</t>
  </si>
  <si>
    <t>CD Projekt</t>
  </si>
  <si>
    <t>Mario Kart Wii</t>
  </si>
  <si>
    <t>April 10, 2008</t>
  </si>
  <si>
    <t>Wii Sports Resort</t>
  </si>
  <si>
    <t>June 25, 2009</t>
  </si>
  <si>
    <t>New Super Mario Bros.</t>
  </si>
  <si>
    <t>Nintendo DS</t>
  </si>
  <si>
    <t>May 15, 2006</t>
  </si>
  <si>
    <t>The Legend of Zelda: Breath of the Wild</t>
  </si>
  <si>
    <t>The Legend of Zelda</t>
  </si>
  <si>
    <t>March 3, 2017</t>
  </si>
  <si>
    <t>Super Smash Bros. Ultimate</t>
  </si>
  <si>
    <t>Super Smash Bros.</t>
  </si>
  <si>
    <t>December 7, 2018</t>
  </si>
  <si>
    <t>Bandai Namco Studios / Sora Ltd.</t>
  </si>
  <si>
    <t>New Super Mario Bros. Wii</t>
  </si>
  <si>
    <t>November 11, 2009</t>
  </si>
  <si>
    <t>Call of Duty: Modern Warfare</t>
  </si>
  <si>
    <t>Call of Duty</t>
  </si>
  <si>
    <t>October 25, 2019</t>
  </si>
  <si>
    <t>Infinity Ward</t>
  </si>
  <si>
    <t>Activision</t>
  </si>
  <si>
    <t>Diablo III / Reaper of Souls</t>
  </si>
  <si>
    <t>Diablo</t>
  </si>
  <si>
    <t>May 16, 2012</t>
  </si>
  <si>
    <t>Blizzard Entertainment</t>
  </si>
  <si>
    <t>The Elder Scrolls V: Skyrim</t>
  </si>
  <si>
    <t>The Elder Scrolls</t>
  </si>
  <si>
    <t>November 11, 2011</t>
  </si>
  <si>
    <t>Bethesda Game Studios</t>
  </si>
  <si>
    <t>Bethesda Softworks</t>
  </si>
  <si>
    <t>PokÃ©mon Gold / Silver / Crystal</t>
  </si>
  <si>
    <t>Game Boy Color</t>
  </si>
  <si>
    <t>November 21, 1999</t>
  </si>
  <si>
    <t>Duck Hunt</t>
  </si>
  <si>
    <t>NES</t>
  </si>
  <si>
    <t>April 21, 1984</t>
  </si>
  <si>
    <t>Wii Play</t>
  </si>
  <si>
    <t>December 2, 2006</t>
  </si>
  <si>
    <t>The Walking Dead</t>
  </si>
  <si>
    <t>April 24, 2012</t>
  </si>
  <si>
    <t>Telltale Games</t>
  </si>
  <si>
    <t>Grand Theft Auto: San Andreas</t>
  </si>
  <si>
    <t>October 26, 2004</t>
  </si>
  <si>
    <t>Super Mario World</t>
  </si>
  <si>
    <t>November 21, 1990</t>
  </si>
  <si>
    <t>Call of Duty: Modern Warfare 3</t>
  </si>
  <si>
    <t>November 8, 2011</t>
  </si>
  <si>
    <t>Infinity Ward / Sledgehammer</t>
  </si>
  <si>
    <t>Call of Duty: Black Ops</t>
  </si>
  <si>
    <t>November 9, 2010</t>
  </si>
  <si>
    <t>Treyarch</t>
  </si>
  <si>
    <t>Borderlands 2</t>
  </si>
  <si>
    <t>Borderlands</t>
  </si>
  <si>
    <t>September 18, 2012</t>
  </si>
  <si>
    <t>Gearbox Software</t>
  </si>
  <si>
    <t>2K Games</t>
  </si>
  <si>
    <t>November 15, 2019</t>
  </si>
  <si>
    <t>Nintendo 3DS</t>
  </si>
  <si>
    <t>November 18, 2016</t>
  </si>
  <si>
    <t>Super Mario Odyssey</t>
  </si>
  <si>
    <t>October 27, 2017</t>
  </si>
  <si>
    <t>Grand Theft Auto IV</t>
  </si>
  <si>
    <t>April 29, 2008</t>
  </si>
  <si>
    <t>September 28, 2006</t>
  </si>
  <si>
    <t>Super Mario Bros. 3</t>
  </si>
  <si>
    <t>October 23, 1988</t>
  </si>
  <si>
    <t>Call of Duty: Black Ops II</t>
  </si>
  <si>
    <t>November 12, 2012</t>
  </si>
  <si>
    <t>FIFA 18</t>
  </si>
  <si>
    <t>FIFA</t>
  </si>
  <si>
    <t>September 29, 2017</t>
  </si>
  <si>
    <t>EA Vancouver</t>
  </si>
  <si>
    <t>EA Sports</t>
  </si>
  <si>
    <t>Kinect Adventures!</t>
  </si>
  <si>
    <t>Xbox 360</t>
  </si>
  <si>
    <t>November 4, 2010</t>
  </si>
  <si>
    <t>Good Science Studio</t>
  </si>
  <si>
    <t>Sonic the Hedgehog</t>
  </si>
  <si>
    <t>June 23, 1991</t>
  </si>
  <si>
    <t>Sonic Team</t>
  </si>
  <si>
    <t>Sega</t>
  </si>
  <si>
    <t>Nintendogs</t>
  </si>
  <si>
    <t>April 21, 2005</t>
  </si>
  <si>
    <t>New Super Mario Bros. U / Luigi U / Deluxe</t>
  </si>
  <si>
    <t>November 18, 2012</t>
  </si>
  <si>
    <t>Mario Kart DS</t>
  </si>
  <si>
    <t>November 14, 2005</t>
  </si>
  <si>
    <t>Game Boy Advance</t>
  </si>
  <si>
    <t>November 21, 2002</t>
  </si>
  <si>
    <t>God of War</t>
  </si>
  <si>
    <t>PlayStation 4 / Windows</t>
  </si>
  <si>
    <t>April 20, 2018</t>
  </si>
  <si>
    <t>Santa Monica Studio</t>
  </si>
  <si>
    <t>Sony Interactive Entertainment</t>
  </si>
  <si>
    <t>Red Dead Redemption</t>
  </si>
  <si>
    <t>PS3 / Xbox 360</t>
  </si>
  <si>
    <t>May 18, 2010</t>
  </si>
  <si>
    <t>Rockstar San Diego</t>
  </si>
  <si>
    <t>Pokémon Sword / Shield</t>
  </si>
  <si>
    <t>Pokémon Diamond / Pearl / Platinum</t>
  </si>
  <si>
    <t>Pokémon</t>
  </si>
  <si>
    <t>Nintendo / The Pokémon Company</t>
  </si>
  <si>
    <t>Pokémon Ruby / Sapphire / Emerald</t>
  </si>
  <si>
    <t>Pokémon Sun / Moon / Ultra Sun / Ultra Moon</t>
  </si>
  <si>
    <t>Pokémon Red / Green / Blue / Yellow</t>
  </si>
  <si>
    <t>Total Sales</t>
  </si>
  <si>
    <t>No. of Games</t>
  </si>
  <si>
    <t>No. of Developers</t>
  </si>
  <si>
    <t>Average Sales</t>
  </si>
  <si>
    <t>Average Sales in 2012</t>
  </si>
  <si>
    <t>ReleaseYear</t>
  </si>
  <si>
    <t>Least Amount of Sales</t>
  </si>
  <si>
    <t>Average Sales on Nintendo DS in 2005</t>
  </si>
  <si>
    <t>Grand Total</t>
  </si>
  <si>
    <t>Row Labels</t>
  </si>
  <si>
    <t>Sum of Sales</t>
  </si>
  <si>
    <t>1980</t>
  </si>
  <si>
    <t>1984</t>
  </si>
  <si>
    <t>1985</t>
  </si>
  <si>
    <t>1988</t>
  </si>
  <si>
    <t>1989</t>
  </si>
  <si>
    <t>1990</t>
  </si>
  <si>
    <t>1991</t>
  </si>
  <si>
    <t>1996</t>
  </si>
  <si>
    <t>1999</t>
  </si>
  <si>
    <t>2002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</si>
  <si>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</si>
  <si>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</si>
  <si>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</si>
  <si>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</si>
  <si>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</si>
  <si>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</si>
  <si>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</si>
  <si>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</si>
  <si>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</si>
  <si>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</si>
  <si>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</si>
  <si>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</si>
  <si>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</si>
  <si>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</si>
  <si>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</si>
  <si>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</si>
  <si>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</si>
  <si>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(Multiple Items)</t>
  </si>
  <si>
    <t>Games Sold in 2010</t>
  </si>
  <si>
    <t>Sales by Publisher 2010-2020</t>
  </si>
  <si>
    <t>Count of Game(s)</t>
  </si>
  <si>
    <t>What year was most successful</t>
  </si>
  <si>
    <t>Basic Formulas</t>
  </si>
  <si>
    <t>VLOOKUPs</t>
  </si>
  <si>
    <t>To find fifth best sold game</t>
  </si>
  <si>
    <t>To find developer for Minecraft</t>
  </si>
  <si>
    <t>To find sales for Pac-Man</t>
  </si>
  <si>
    <t>Pivot Tables</t>
  </si>
  <si>
    <t>Games per Developer</t>
  </si>
  <si>
    <t>No. of Games per Platform</t>
  </si>
  <si>
    <t>Pokémon Games Breakdown</t>
  </si>
  <si>
    <t>Pokémon Gold / Silver /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</si>
</sst>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FFFFFF"/>
      <name val="Courier New"/>
      <family val="3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FF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0" fontId="18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Border="1"/>
    <xf numFmtId="0" fontId="0" fillId="0" borderId="0" xfId="0" applyBorder="1"/>
    <xf numFmtId="0" fontId="16" fillId="33" borderId="10" xfId="0" applyFont="1" applyFill="1" applyBorder="1"/>
    <xf numFmtId="0" fontId="16" fillId="35" borderId="10" xfId="0" applyFont="1" applyFill="1" applyBorder="1"/>
    <xf numFmtId="0" fontId="0" fillId="35" borderId="10" xfId="0" applyFont="1" applyFill="1" applyBorder="1"/>
    <xf numFmtId="0" fontId="0" fillId="36" borderId="10" xfId="0" applyFill="1" applyBorder="1" applyAlignment="1">
      <alignment horizontal="left"/>
    </xf>
    <xf numFmtId="2" fontId="0" fillId="36" borderId="10" xfId="0" applyNumberFormat="1" applyFill="1" applyBorder="1" applyAlignment="1">
      <alignment horizontal="left"/>
    </xf>
    <xf numFmtId="0" fontId="0" fillId="37" borderId="0" xfId="0" applyFill="1" applyAlignment="1">
      <alignment horizontal="left"/>
    </xf>
    <xf numFmtId="0" fontId="0" fillId="37" borderId="0" xfId="0" applyNumberFormat="1" applyFill="1"/>
    <xf numFmtId="0" fontId="0" fillId="37" borderId="0" xfId="0" applyFill="1"/>
    <xf numFmtId="0" fontId="0" fillId="38" borderId="0" xfId="0" applyFill="1"/>
    <xf numFmtId="0" fontId="0" fillId="38" borderId="0" xfId="0" applyFill="1" applyAlignment="1">
      <alignment horizontal="left"/>
    </xf>
    <xf numFmtId="0" fontId="0" fillId="38" borderId="0" xfId="0" applyNumberFormat="1" applyFill="1"/>
    <xf numFmtId="0" fontId="0" fillId="39" borderId="0" xfId="0" applyFill="1"/>
    <xf numFmtId="0" fontId="0" fillId="39" borderId="0" xfId="0" applyFill="1" applyAlignment="1">
      <alignment horizontal="left"/>
    </xf>
    <xf numFmtId="0" fontId="0" fillId="39" borderId="0" xfId="0" applyNumberFormat="1" applyFill="1"/>
    <xf numFmtId="0" fontId="0" fillId="40" borderId="0" xfId="0" applyFill="1"/>
    <xf numFmtId="0" fontId="0" fillId="40" borderId="0" xfId="0" applyFill="1" applyAlignment="1">
      <alignment horizontal="left"/>
    </xf>
    <xf numFmtId="0" fontId="0" fillId="40" borderId="0" xfId="0" applyNumberFormat="1" applyFill="1"/>
    <xf numFmtId="0" fontId="0" fillId="41" borderId="0" xfId="0" applyFill="1" applyAlignment="1">
      <alignment horizontal="left"/>
    </xf>
    <xf numFmtId="0" fontId="0" fillId="41" borderId="0" xfId="0" applyNumberFormat="1" applyFill="1"/>
    <xf numFmtId="0" fontId="0" fillId="41" borderId="0" xfId="0" applyFill="1"/>
    <xf numFmtId="0" fontId="0" fillId="34" borderId="10" xfId="0" applyFill="1" applyBorder="1" applyAlignment="1">
      <alignment horizontal="left"/>
    </xf>
    <xf numFmtId="2" fontId="0" fillId="34" borderId="10" xfId="0" applyNumberFormat="1" applyFill="1" applyBorder="1" applyAlignment="1">
      <alignment horizontal="left"/>
    </xf>
    <xf numFmtId="0" fontId="16" fillId="0" borderId="0" xfId="0" applyFont="1" applyAlignment="1">
      <alignment horizontal="left"/>
    </xf>
    <xf numFmtId="0" fontId="0" fillId="42" borderId="0" xfId="0" applyFill="1" applyAlignment="1">
      <alignment horizontal="left"/>
    </xf>
    <xf numFmtId="0" fontId="0" fillId="42" borderId="0" xfId="0" applyNumberFormat="1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ill>
        <patternFill patternType="solid">
          <bgColor rgb="FF99FF66"/>
        </patternFill>
      </fill>
    </dxf>
    <dxf>
      <fill>
        <patternFill patternType="solid">
          <bgColor rgb="FF99FF66"/>
        </patternFill>
      </fill>
    </dxf>
    <dxf>
      <fill>
        <patternFill patternType="solid">
          <bgColor rgb="FF99FF66"/>
        </patternFill>
      </fill>
    </dxf>
    <dxf>
      <fill>
        <patternFill patternType="solid">
          <bgColor rgb="FF99FF66"/>
        </patternFill>
      </fill>
    </dxf>
    <dxf>
      <fill>
        <patternFill patternType="solid">
          <bgColor theme="3" tint="0.749992370372631"/>
        </patternFill>
      </fill>
    </dxf>
    <dxf>
      <fill>
        <patternFill>
          <bgColor rgb="FFFFFF66"/>
        </patternFill>
      </fill>
    </dxf>
    <dxf>
      <fill>
        <patternFill patternType="solid">
          <bgColor rgb="FFFFFF66"/>
        </patternFill>
      </fill>
    </dxf>
    <dxf>
      <fill>
        <patternFill patternType="solid">
          <bgColor rgb="FFFFFF66"/>
        </patternFill>
      </fill>
    </dxf>
    <dxf>
      <fill>
        <patternFill patternType="solid">
          <bgColor rgb="FFFFFF66"/>
        </patternFill>
      </fill>
    </dxf>
    <dxf>
      <fill>
        <patternFill>
          <bgColor rgb="FF00CC99"/>
        </patternFill>
      </fill>
    </dxf>
    <dxf>
      <fill>
        <patternFill>
          <bgColor rgb="FF00CC99"/>
        </patternFill>
      </fill>
    </dxf>
    <dxf>
      <fill>
        <patternFill>
          <bgColor rgb="FF00CC99"/>
        </patternFill>
      </fill>
    </dxf>
    <dxf>
      <fill>
        <patternFill>
          <bgColor rgb="FF00CC99"/>
        </patternFill>
      </fill>
    </dxf>
    <dxf>
      <fill>
        <patternFill patternType="solid">
          <bgColor rgb="FFFFFF66"/>
        </patternFill>
      </fill>
    </dxf>
    <dxf>
      <fill>
        <patternFill patternType="solid">
          <bgColor rgb="FFFFFF66"/>
        </patternFill>
      </fill>
    </dxf>
    <dxf>
      <fill>
        <patternFill patternType="solid">
          <bgColor rgb="FFFFFF66"/>
        </patternFill>
      </fill>
    </dxf>
    <dxf>
      <fill>
        <patternFill patternType="solid">
          <bgColor rgb="FFFFFF66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</dxfs>
  <tableStyles count="0" defaultTableStyle="TableStyleMedium2" defaultPivotStyle="PivotStyleLight16"/>
  <colors>
    <mruColors>
      <color rgb="FF99FF66"/>
      <color rgb="FFFFFF66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[best-selling video games of all time.xlsx]Pivot Tables and Formulas!PivotTable26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Pokémon Games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Tables and Formulas'!$J$35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'Pivot Tables and Formulas'!$I$36:$I$42</c:f>
              <c:strCache>
                <c:ptCount val="6"/>
                <c:pt idx="0">
                  <c:v>Pokémon Gold / Silver / Crystal</c:v>
                </c:pt>
                <c:pt idx="1">
                  <c:v>Pokémon Diamond / Pearl / Platinum</c:v>
                </c:pt>
                <c:pt idx="2">
                  <c:v>Pokémon Red / Green / Blue / Yellow</c:v>
                </c:pt>
                <c:pt idx="3">
                  <c:v>Pokémon Ruby / Sapphire / Emerald</c:v>
                </c:pt>
                <c:pt idx="4">
                  <c:v>Pokémon Sun / Moon / Ultra Sun / Ultra Moon</c:v>
                </c:pt>
                <c:pt idx="5">
                  <c:v>Pokémon Sword / Shield</c:v>
                </c:pt>
              </c:strCache>
            </c:strRef>
          </c:cat>
          <c:val>
            <c:numRef>
              <c:f>'Pivot Tables and Formulas'!$J$36:$J$42</c:f>
              <c:numCache>
                <c:formatCode>General</c:formatCode>
                <c:ptCount val="6"/>
                <c:pt idx="0">
                  <c:v>29490000</c:v>
                </c:pt>
                <c:pt idx="1">
                  <c:v>24730000</c:v>
                </c:pt>
                <c:pt idx="2">
                  <c:v>47520000</c:v>
                </c:pt>
                <c:pt idx="3">
                  <c:v>23280000</c:v>
                </c:pt>
                <c:pt idx="4">
                  <c:v>25410000</c:v>
                </c:pt>
                <c:pt idx="5">
                  <c:v>25680000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E-48A1-BFAD-F0023946B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[best-selling video games of all time.xlsx]Pivot Tables and Formulas!PivotTable8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What year was most successful?</a:t>
            </a:r>
          </a:p>
        </c:rich>
      </c:tx>
      <c:layout>
        <c:manualLayout>
          <c:xMode val="edge"/>
          <c:yMode val="edge"/>
          <c:x val="0.29600900800178881"/>
          <c:y val="8.4436253978890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5"/>
            </a:outerShdw>
          </a:effectLst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 and Formulas'!$B$21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circle"/>
            <c:size val="5"/>
            <c:spPr>
              <a:solidFill>
                <a:schemeClr val="accent5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 Tables and Formulas'!$A$22:$A$49</c:f>
              <c:strCache>
                <c:ptCount val="27"/>
                <c:pt idx="0">
                  <c:v>1980</c:v>
                </c:pt>
                <c:pt idx="1">
                  <c:v>1984</c:v>
                </c:pt>
                <c:pt idx="2">
                  <c:v>1985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1996</c:v>
                </c:pt>
                <c:pt idx="8">
                  <c:v>1999</c:v>
                </c:pt>
                <c:pt idx="9">
                  <c:v>2002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'Pivot Tables and Formulas'!$B$22:$B$49</c:f>
              <c:numCache>
                <c:formatCode>General</c:formatCode>
                <c:ptCount val="27"/>
                <c:pt idx="0">
                  <c:v>42071635</c:v>
                </c:pt>
                <c:pt idx="1">
                  <c:v>28300000</c:v>
                </c:pt>
                <c:pt idx="2">
                  <c:v>58000000</c:v>
                </c:pt>
                <c:pt idx="3">
                  <c:v>24430000</c:v>
                </c:pt>
                <c:pt idx="4">
                  <c:v>43000000</c:v>
                </c:pt>
                <c:pt idx="5">
                  <c:v>26662500</c:v>
                </c:pt>
                <c:pt idx="6">
                  <c:v>23982960</c:v>
                </c:pt>
                <c:pt idx="7">
                  <c:v>47520000</c:v>
                </c:pt>
                <c:pt idx="8">
                  <c:v>29490000</c:v>
                </c:pt>
                <c:pt idx="9">
                  <c:v>23280000</c:v>
                </c:pt>
                <c:pt idx="10">
                  <c:v>27500000</c:v>
                </c:pt>
                <c:pt idx="11">
                  <c:v>47560000</c:v>
                </c:pt>
                <c:pt idx="12">
                  <c:v>266450000</c:v>
                </c:pt>
                <c:pt idx="13">
                  <c:v>43800000</c:v>
                </c:pt>
                <c:pt idx="14">
                  <c:v>62380000</c:v>
                </c:pt>
                <c:pt idx="15">
                  <c:v>63460000</c:v>
                </c:pt>
                <c:pt idx="16">
                  <c:v>73200000</c:v>
                </c:pt>
                <c:pt idx="17">
                  <c:v>339000000</c:v>
                </c:pt>
                <c:pt idx="18">
                  <c:v>132840000</c:v>
                </c:pt>
                <c:pt idx="19">
                  <c:v>175000000</c:v>
                </c:pt>
                <c:pt idx="20">
                  <c:v>60460000</c:v>
                </c:pt>
                <c:pt idx="21">
                  <c:v>40000000</c:v>
                </c:pt>
                <c:pt idx="22">
                  <c:v>65410000</c:v>
                </c:pt>
                <c:pt idx="23">
                  <c:v>154820000</c:v>
                </c:pt>
                <c:pt idx="24">
                  <c:v>103440000</c:v>
                </c:pt>
                <c:pt idx="25">
                  <c:v>55680000</c:v>
                </c:pt>
                <c:pt idx="26">
                  <c:v>41590000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0-4045-A23A-B645F69E8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068071888"/>
        <c:axId val="1068080048"/>
      </c:lineChart>
      <c:catAx>
        <c:axId val="106807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80048"/>
        <c:crosses val="autoZero"/>
        <c:auto val="1"/>
        <c:lblAlgn val="ctr"/>
        <c:lblOffset val="100"/>
        <c:noMultiLvlLbl val="0"/>
      </c:catAx>
      <c:valAx>
        <c:axId val="1068080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[best-selling video games of all time.xlsx]Pivot Tables and Formulas!PivotTable7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b="1"/>
              <a:t>Games Sold in 2010</a:t>
            </a:r>
          </a:p>
          <a:p>
            <a:pPr>
              <a:defRPr/>
            </a:pPr>
            <a:endParaRPr lang="en-IE"/>
          </a:p>
        </c:rich>
      </c:tx>
      <c:layout>
        <c:manualLayout>
          <c:xMode val="edge"/>
          <c:yMode val="edge"/>
          <c:x val="0.42851992409867173"/>
          <c:y val="1.583725547054495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00000"/>
          </a:solidFill>
          <a:ln>
            <a:noFill/>
          </a:ln>
          <a:effectLst/>
          <a:sp3d/>
        </c:spPr>
      </c:pivotFmt>
      <c:pivotFmt>
        <c:idx val="4"/>
        <c:spPr>
          <a:solidFill>
            <a:srgbClr val="FFC000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Tables and Formulas'!$B$14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ED87-48EA-835C-7091FA776EE1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D87-48EA-835C-7091FA776EE1}"/>
              </c:ext>
            </c:extLst>
          </c:dPt>
          <c:cat>
            <c:strRef>
              <c:f>'Pivot Tables and Formulas'!$A$15:$A$18</c:f>
              <c:strCache>
                <c:ptCount val="3"/>
                <c:pt idx="0">
                  <c:v>Call of Duty: Black Ops</c:v>
                </c:pt>
                <c:pt idx="1">
                  <c:v>Kinect Adventures!</c:v>
                </c:pt>
                <c:pt idx="2">
                  <c:v>Red Dead Redemption</c:v>
                </c:pt>
              </c:strCache>
            </c:strRef>
          </c:cat>
          <c:val>
            <c:numRef>
              <c:f>'Pivot Tables and Formulas'!$B$15:$B$18</c:f>
              <c:numCache>
                <c:formatCode>General</c:formatCode>
                <c:ptCount val="3"/>
                <c:pt idx="0">
                  <c:v>26200000</c:v>
                </c:pt>
                <c:pt idx="1">
                  <c:v>24000000</c:v>
                </c:pt>
                <c:pt idx="2">
                  <c:v>23000000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7-48EA-835C-7091FA776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8070928"/>
        <c:axId val="1068093008"/>
        <c:axId val="0"/>
      </c:bar3DChart>
      <c:catAx>
        <c:axId val="106807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93008"/>
        <c:crosses val="autoZero"/>
        <c:auto val="1"/>
        <c:lblAlgn val="ctr"/>
        <c:lblOffset val="100"/>
        <c:noMultiLvlLbl val="0"/>
      </c:catAx>
      <c:valAx>
        <c:axId val="106809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7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[best-selling video games of all time.xlsx]Pivot Tables and Formulas!PivotTable9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Games per Developer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31"/>
        <c:spPr>
          <a:pattFill prst="ltUpDiag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/>
            </a:innerShdw>
          </a:effectLst>
        </c:spPr>
      </c:pivotFmt>
      <c:pivotFmt>
        <c:idx val="32"/>
        <c:spPr>
          <a:pattFill prst="ltUpDiag">
            <a:fgClr>
              <a:schemeClr val="accent3"/>
            </a:fgClr>
            <a:bgClr>
              <a:schemeClr val="accent3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3"/>
            </a:innerShdw>
          </a:effectLst>
        </c:spPr>
      </c:pivotFmt>
      <c:pivotFmt>
        <c:idx val="33"/>
        <c:spPr>
          <a:pattFill prst="ltUpDiag">
            <a:fgClr>
              <a:schemeClr val="accent4"/>
            </a:fgClr>
            <a:bgClr>
              <a:schemeClr val="accent4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4"/>
            </a:innerShdw>
          </a:effectLst>
        </c:spPr>
      </c:pivotFmt>
      <c:pivotFmt>
        <c:idx val="34"/>
        <c:spPr>
          <a:pattFill prst="ltUpDiag">
            <a:fgClr>
              <a:schemeClr val="accent5"/>
            </a:fgClr>
            <a:bgClr>
              <a:schemeClr val="accent5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5"/>
            </a:innerShdw>
          </a:effectLst>
        </c:spPr>
      </c:pivotFmt>
      <c:pivotFmt>
        <c:idx val="35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</c:pivotFmt>
      <c:pivotFmt>
        <c:idx val="36"/>
        <c:spPr>
          <a:pattFill prst="ltUpDiag">
            <a:fgClr>
              <a:schemeClr val="accent1">
                <a:lumMod val="60000"/>
              </a:schemeClr>
            </a:fgClr>
            <a:bgClr>
              <a:schemeClr val="accent1">
                <a:lumMod val="6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>
                <a:lumMod val="60000"/>
              </a:schemeClr>
            </a:innerShdw>
          </a:effectLst>
        </c:spPr>
      </c:pivotFmt>
      <c:pivotFmt>
        <c:idx val="37"/>
        <c:spPr>
          <a:pattFill prst="ltUpDiag">
            <a:fgClr>
              <a:schemeClr val="accent2">
                <a:lumMod val="60000"/>
              </a:schemeClr>
            </a:fgClr>
            <a:bgClr>
              <a:schemeClr val="accent2">
                <a:lumMod val="6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>
                <a:lumMod val="60000"/>
              </a:schemeClr>
            </a:innerShdw>
          </a:effectLst>
        </c:spPr>
      </c:pivotFmt>
      <c:pivotFmt>
        <c:idx val="38"/>
        <c:spPr>
          <a:pattFill prst="ltUpDiag">
            <a:fgClr>
              <a:schemeClr val="accent3">
                <a:lumMod val="60000"/>
              </a:schemeClr>
            </a:fgClr>
            <a:bgClr>
              <a:schemeClr val="accent3">
                <a:lumMod val="6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3">
                <a:lumMod val="60000"/>
              </a:schemeClr>
            </a:innerShdw>
          </a:effectLst>
        </c:spPr>
      </c:pivotFmt>
      <c:pivotFmt>
        <c:idx val="39"/>
        <c:spPr>
          <a:pattFill prst="ltUpDiag">
            <a:fgClr>
              <a:schemeClr val="accent4">
                <a:lumMod val="60000"/>
              </a:schemeClr>
            </a:fgClr>
            <a:bgClr>
              <a:schemeClr val="accent4">
                <a:lumMod val="6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4">
                <a:lumMod val="60000"/>
              </a:schemeClr>
            </a:innerShdw>
          </a:effectLst>
        </c:spPr>
      </c:pivotFmt>
      <c:pivotFmt>
        <c:idx val="40"/>
        <c:spPr>
          <a:pattFill prst="ltUpDiag">
            <a:fgClr>
              <a:schemeClr val="accent5">
                <a:lumMod val="60000"/>
              </a:schemeClr>
            </a:fgClr>
            <a:bgClr>
              <a:schemeClr val="accent5">
                <a:lumMod val="6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5">
                <a:lumMod val="60000"/>
              </a:schemeClr>
            </a:innerShdw>
          </a:effectLst>
        </c:spPr>
      </c:pivotFmt>
      <c:pivotFmt>
        <c:idx val="41"/>
        <c:spPr>
          <a:pattFill prst="ltUpDiag">
            <a:fgClr>
              <a:schemeClr val="accent6">
                <a:lumMod val="60000"/>
              </a:schemeClr>
            </a:fgClr>
            <a:bgClr>
              <a:schemeClr val="accent6">
                <a:lumMod val="6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>
                <a:lumMod val="60000"/>
              </a:schemeClr>
            </a:innerShdw>
          </a:effectLst>
        </c:spPr>
      </c:pivotFmt>
      <c:pivotFmt>
        <c:idx val="42"/>
        <c:spPr>
          <a:pattFill prst="ltUpDiag">
            <a:fgClr>
              <a:schemeClr val="accent1">
                <a:lumMod val="80000"/>
                <a:lumOff val="20000"/>
              </a:schemeClr>
            </a:fgClr>
            <a:bgClr>
              <a:schemeClr val="accent1">
                <a:lumMod val="80000"/>
                <a:lumOff val="2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>
                <a:lumMod val="80000"/>
                <a:lumOff val="20000"/>
              </a:schemeClr>
            </a:innerShdw>
          </a:effectLst>
        </c:spPr>
      </c:pivotFmt>
      <c:pivotFmt>
        <c:idx val="43"/>
        <c:spPr>
          <a:pattFill prst="ltUpDiag">
            <a:fgClr>
              <a:schemeClr val="accent2">
                <a:lumMod val="80000"/>
                <a:lumOff val="20000"/>
              </a:schemeClr>
            </a:fgClr>
            <a:bgClr>
              <a:schemeClr val="accent2">
                <a:lumMod val="80000"/>
                <a:lumOff val="2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>
                <a:lumMod val="80000"/>
                <a:lumOff val="20000"/>
              </a:schemeClr>
            </a:innerShdw>
          </a:effectLst>
        </c:spPr>
      </c:pivotFmt>
      <c:pivotFmt>
        <c:idx val="44"/>
        <c:spPr>
          <a:pattFill prst="ltUpDiag">
            <a:fgClr>
              <a:schemeClr val="accent3">
                <a:lumMod val="80000"/>
                <a:lumOff val="20000"/>
              </a:schemeClr>
            </a:fgClr>
            <a:bgClr>
              <a:schemeClr val="accent3">
                <a:lumMod val="80000"/>
                <a:lumOff val="2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3">
                <a:lumMod val="80000"/>
                <a:lumOff val="20000"/>
              </a:schemeClr>
            </a:innerShdw>
          </a:effectLst>
        </c:spPr>
      </c:pivotFmt>
      <c:pivotFmt>
        <c:idx val="45"/>
        <c:spPr>
          <a:pattFill prst="ltUpDiag">
            <a:fgClr>
              <a:schemeClr val="accent4">
                <a:lumMod val="80000"/>
                <a:lumOff val="20000"/>
              </a:schemeClr>
            </a:fgClr>
            <a:bgClr>
              <a:schemeClr val="accent4">
                <a:lumMod val="80000"/>
                <a:lumOff val="2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4">
                <a:lumMod val="80000"/>
                <a:lumOff val="20000"/>
              </a:schemeClr>
            </a:innerShdw>
          </a:effectLst>
        </c:spPr>
      </c:pivotFmt>
      <c:pivotFmt>
        <c:idx val="46"/>
        <c:spPr>
          <a:pattFill prst="ltUpDiag">
            <a:fgClr>
              <a:schemeClr val="accent5">
                <a:lumMod val="80000"/>
                <a:lumOff val="20000"/>
              </a:schemeClr>
            </a:fgClr>
            <a:bgClr>
              <a:schemeClr val="accent5">
                <a:lumMod val="80000"/>
                <a:lumOff val="2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5">
                <a:lumMod val="80000"/>
                <a:lumOff val="20000"/>
              </a:schemeClr>
            </a:innerShdw>
          </a:effectLst>
        </c:spPr>
      </c:pivotFmt>
      <c:pivotFmt>
        <c:idx val="47"/>
        <c:spPr>
          <a:pattFill prst="ltUpDiag">
            <a:fgClr>
              <a:schemeClr val="accent6">
                <a:lumMod val="80000"/>
                <a:lumOff val="20000"/>
              </a:schemeClr>
            </a:fgClr>
            <a:bgClr>
              <a:schemeClr val="accent6">
                <a:lumMod val="80000"/>
                <a:lumOff val="2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>
                <a:lumMod val="80000"/>
                <a:lumOff val="20000"/>
              </a:schemeClr>
            </a:innerShdw>
          </a:effectLst>
        </c:spPr>
      </c:pivotFmt>
      <c:pivotFmt>
        <c:idx val="48"/>
        <c:spPr>
          <a:pattFill prst="ltUpDiag">
            <a:fgClr>
              <a:schemeClr val="accent1">
                <a:lumMod val="80000"/>
              </a:schemeClr>
            </a:fgClr>
            <a:bgClr>
              <a:schemeClr val="accent1">
                <a:lumMod val="8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>
                <a:lumMod val="80000"/>
              </a:schemeClr>
            </a:innerShdw>
          </a:effectLst>
        </c:spPr>
      </c:pivotFmt>
      <c:pivotFmt>
        <c:idx val="49"/>
        <c:spPr>
          <a:pattFill prst="ltUpDiag">
            <a:fgClr>
              <a:schemeClr val="accent2">
                <a:lumMod val="80000"/>
              </a:schemeClr>
            </a:fgClr>
            <a:bgClr>
              <a:schemeClr val="accent2">
                <a:lumMod val="8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>
                <a:lumMod val="80000"/>
              </a:schemeClr>
            </a:innerShdw>
          </a:effectLst>
        </c:spPr>
      </c:pivotFmt>
      <c:pivotFmt>
        <c:idx val="50"/>
        <c:spPr>
          <a:pattFill prst="ltUpDiag">
            <a:fgClr>
              <a:schemeClr val="accent3">
                <a:lumMod val="80000"/>
              </a:schemeClr>
            </a:fgClr>
            <a:bgClr>
              <a:schemeClr val="accent3">
                <a:lumMod val="8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3">
                <a:lumMod val="80000"/>
              </a:schemeClr>
            </a:innerShdw>
          </a:effectLst>
        </c:spPr>
      </c:pivotFmt>
      <c:pivotFmt>
        <c:idx val="51"/>
        <c:spPr>
          <a:pattFill prst="ltUpDiag">
            <a:fgClr>
              <a:schemeClr val="accent4">
                <a:lumMod val="80000"/>
              </a:schemeClr>
            </a:fgClr>
            <a:bgClr>
              <a:schemeClr val="accent4">
                <a:lumMod val="8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4">
                <a:lumMod val="80000"/>
              </a:schemeClr>
            </a:innerShdw>
          </a:effectLst>
        </c:spPr>
      </c:pivotFmt>
      <c:pivotFmt>
        <c:idx val="52"/>
        <c:spPr>
          <a:pattFill prst="ltUpDiag">
            <a:fgClr>
              <a:schemeClr val="accent5">
                <a:lumMod val="80000"/>
              </a:schemeClr>
            </a:fgClr>
            <a:bgClr>
              <a:schemeClr val="accent5">
                <a:lumMod val="8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5">
                <a:lumMod val="80000"/>
              </a:schemeClr>
            </a:innerShdw>
          </a:effectLst>
        </c:spPr>
      </c:pivotFmt>
      <c:pivotFmt>
        <c:idx val="53"/>
        <c:spPr>
          <a:pattFill prst="ltUpDiag">
            <a:fgClr>
              <a:schemeClr val="accent6">
                <a:lumMod val="80000"/>
              </a:schemeClr>
            </a:fgClr>
            <a:bgClr>
              <a:schemeClr val="accent6">
                <a:lumMod val="8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>
                <a:lumMod val="80000"/>
              </a:schemeClr>
            </a:innerShdw>
          </a:effectLst>
        </c:spPr>
      </c:pivotFmt>
      <c:pivotFmt>
        <c:idx val="54"/>
        <c:spPr>
          <a:pattFill prst="ltUpDiag">
            <a:fgClr>
              <a:schemeClr val="accent1">
                <a:lumMod val="60000"/>
                <a:lumOff val="40000"/>
              </a:schemeClr>
            </a:fgClr>
            <a:bgClr>
              <a:schemeClr val="accent1">
                <a:lumMod val="60000"/>
                <a:lumOff val="4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>
                <a:lumMod val="60000"/>
                <a:lumOff val="40000"/>
              </a:schemeClr>
            </a:innerShdw>
          </a:effectLst>
        </c:spPr>
      </c:pivotFmt>
      <c:pivotFmt>
        <c:idx val="55"/>
        <c:spPr>
          <a:pattFill prst="ltUpDiag">
            <a:fgClr>
              <a:schemeClr val="accent2">
                <a:lumMod val="60000"/>
                <a:lumOff val="40000"/>
              </a:schemeClr>
            </a:fgClr>
            <a:bgClr>
              <a:schemeClr val="accent2">
                <a:lumMod val="60000"/>
                <a:lumOff val="4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>
                <a:lumMod val="60000"/>
                <a:lumOff val="40000"/>
              </a:schemeClr>
            </a:innerShdw>
          </a:effectLst>
        </c:spPr>
      </c:pivotFmt>
      <c:pivotFmt>
        <c:idx val="56"/>
        <c:spPr>
          <a:pattFill prst="ltUpDiag">
            <a:fgClr>
              <a:schemeClr val="accent3">
                <a:lumMod val="60000"/>
                <a:lumOff val="40000"/>
              </a:schemeClr>
            </a:fgClr>
            <a:bgClr>
              <a:schemeClr val="accent3">
                <a:lumMod val="60000"/>
                <a:lumOff val="4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3">
                <a:lumMod val="60000"/>
                <a:lumOff val="40000"/>
              </a:schemeClr>
            </a:inn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Tables and Formulas'!$F$12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0016-4408-A6E4-C29AC774E3C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0016-4408-A6E4-C29AC774E3C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0016-4408-A6E4-C29AC774E3CF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0016-4408-A6E4-C29AC774E3CF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0016-4408-A6E4-C29AC774E3CF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0016-4408-A6E4-C29AC774E3CF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0016-4408-A6E4-C29AC774E3CF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0016-4408-A6E4-C29AC774E3CF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1-0016-4408-A6E4-C29AC774E3CF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3-0016-4408-A6E4-C29AC774E3CF}"/>
              </c:ext>
            </c:extLst>
          </c:dPt>
          <c:dPt>
            <c:idx val="1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accent5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5-0016-4408-A6E4-C29AC774E3CF}"/>
              </c:ext>
            </c:extLst>
          </c:dPt>
          <c:dPt>
            <c:idx val="11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7-0016-4408-A6E4-C29AC774E3CF}"/>
              </c:ext>
            </c:extLst>
          </c:dPt>
          <c:dPt>
            <c:idx val="12"/>
            <c:bubble3D val="0"/>
            <c:spPr>
              <a:pattFill prst="ltUpDiag">
                <a:fgClr>
                  <a:schemeClr val="accent1">
                    <a:lumMod val="80000"/>
                    <a:lumOff val="20000"/>
                  </a:schemeClr>
                </a:fgClr>
                <a:bgClr>
                  <a:schemeClr val="accent1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9-0016-4408-A6E4-C29AC774E3CF}"/>
              </c:ext>
            </c:extLst>
          </c:dPt>
          <c:dPt>
            <c:idx val="13"/>
            <c:bubble3D val="0"/>
            <c:spPr>
              <a:pattFill prst="ltUpDiag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B-0016-4408-A6E4-C29AC774E3CF}"/>
              </c:ext>
            </c:extLst>
          </c:dPt>
          <c:dPt>
            <c:idx val="14"/>
            <c:bubble3D val="0"/>
            <c:spPr>
              <a:pattFill prst="ltUpDiag">
                <a:fgClr>
                  <a:schemeClr val="accent3">
                    <a:lumMod val="80000"/>
                    <a:lumOff val="20000"/>
                  </a:schemeClr>
                </a:fgClr>
                <a:bgClr>
                  <a:schemeClr val="accent3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D-0016-4408-A6E4-C29AC774E3CF}"/>
              </c:ext>
            </c:extLst>
          </c:dPt>
          <c:dPt>
            <c:idx val="15"/>
            <c:bubble3D val="0"/>
            <c:spPr>
              <a:pattFill prst="ltUpDiag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accent4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F-0016-4408-A6E4-C29AC774E3CF}"/>
              </c:ext>
            </c:extLst>
          </c:dPt>
          <c:dPt>
            <c:idx val="16"/>
            <c:bubble3D val="0"/>
            <c:spPr>
              <a:pattFill prst="ltUpDiag">
                <a:fgClr>
                  <a:schemeClr val="accent5">
                    <a:lumMod val="80000"/>
                    <a:lumOff val="20000"/>
                  </a:schemeClr>
                </a:fgClr>
                <a:bgClr>
                  <a:schemeClr val="accent5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1-0016-4408-A6E4-C29AC774E3CF}"/>
              </c:ext>
            </c:extLst>
          </c:dPt>
          <c:dPt>
            <c:idx val="17"/>
            <c:bubble3D val="0"/>
            <c:spPr>
              <a:pattFill prst="ltUpDiag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accent6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3-0016-4408-A6E4-C29AC774E3CF}"/>
              </c:ext>
            </c:extLst>
          </c:dPt>
          <c:dPt>
            <c:idx val="18"/>
            <c:bubble3D val="0"/>
            <c:spPr>
              <a:pattFill prst="ltUpDiag">
                <a:fgClr>
                  <a:schemeClr val="accent1">
                    <a:lumMod val="80000"/>
                  </a:schemeClr>
                </a:fgClr>
                <a:bgClr>
                  <a:schemeClr val="accent1">
                    <a:lumMod val="8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5-0016-4408-A6E4-C29AC774E3CF}"/>
              </c:ext>
            </c:extLst>
          </c:dPt>
          <c:dPt>
            <c:idx val="19"/>
            <c:bubble3D val="0"/>
            <c:spPr>
              <a:pattFill prst="ltUpDiag">
                <a:fgClr>
                  <a:schemeClr val="accent2">
                    <a:lumMod val="80000"/>
                  </a:schemeClr>
                </a:fgClr>
                <a:bgClr>
                  <a:schemeClr val="accent2">
                    <a:lumMod val="8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7-0016-4408-A6E4-C29AC774E3CF}"/>
              </c:ext>
            </c:extLst>
          </c:dPt>
          <c:dPt>
            <c:idx val="20"/>
            <c:bubble3D val="0"/>
            <c:spPr>
              <a:pattFill prst="ltUpDiag">
                <a:fgClr>
                  <a:schemeClr val="accent3">
                    <a:lumMod val="80000"/>
                  </a:schemeClr>
                </a:fgClr>
                <a:bgClr>
                  <a:schemeClr val="accent3">
                    <a:lumMod val="8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9-0016-4408-A6E4-C29AC774E3CF}"/>
              </c:ext>
            </c:extLst>
          </c:dPt>
          <c:dPt>
            <c:idx val="21"/>
            <c:bubble3D val="0"/>
            <c:spPr>
              <a:pattFill prst="ltUpDiag">
                <a:fgClr>
                  <a:schemeClr val="accent4">
                    <a:lumMod val="80000"/>
                  </a:schemeClr>
                </a:fgClr>
                <a:bgClr>
                  <a:schemeClr val="accent4">
                    <a:lumMod val="8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B-0016-4408-A6E4-C29AC774E3CF}"/>
              </c:ext>
            </c:extLst>
          </c:dPt>
          <c:dPt>
            <c:idx val="22"/>
            <c:bubble3D val="0"/>
            <c:spPr>
              <a:pattFill prst="ltUpDiag">
                <a:fgClr>
                  <a:schemeClr val="accent5">
                    <a:lumMod val="80000"/>
                  </a:schemeClr>
                </a:fgClr>
                <a:bgClr>
                  <a:schemeClr val="accent5">
                    <a:lumMod val="8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D-0016-4408-A6E4-C29AC774E3CF}"/>
              </c:ext>
            </c:extLst>
          </c:dPt>
          <c:dPt>
            <c:idx val="23"/>
            <c:bubble3D val="0"/>
            <c:spPr>
              <a:pattFill prst="ltUpDiag">
                <a:fgClr>
                  <a:schemeClr val="accent6">
                    <a:lumMod val="80000"/>
                  </a:schemeClr>
                </a:fgClr>
                <a:bgClr>
                  <a:schemeClr val="accent6">
                    <a:lumMod val="8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F-0016-4408-A6E4-C29AC774E3CF}"/>
              </c:ext>
            </c:extLst>
          </c:dPt>
          <c:dPt>
            <c:idx val="24"/>
            <c:bubble3D val="0"/>
            <c:spPr>
              <a:pattFill prst="ltUpDiag">
                <a:fgClr>
                  <a:schemeClr val="accent1">
                    <a:lumMod val="60000"/>
                    <a:lumOff val="40000"/>
                  </a:schemeClr>
                </a:fgClr>
                <a:bgClr>
                  <a:schemeClr val="accent1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  <a:lumOff val="4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1-0016-4408-A6E4-C29AC774E3CF}"/>
              </c:ext>
            </c:extLst>
          </c:dPt>
          <c:dPt>
            <c:idx val="25"/>
            <c:bubble3D val="0"/>
            <c:spPr>
              <a:pattFill prst="ltUpDiag">
                <a:fgClr>
                  <a:schemeClr val="accent2">
                    <a:lumMod val="60000"/>
                    <a:lumOff val="40000"/>
                  </a:schemeClr>
                </a:fgClr>
                <a:bgClr>
                  <a:schemeClr val="accent2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  <a:lumOff val="4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3-0016-4408-A6E4-C29AC774E3CF}"/>
              </c:ext>
            </c:extLst>
          </c:dPt>
          <c:dPt>
            <c:idx val="26"/>
            <c:bubble3D val="0"/>
            <c:spPr>
              <a:pattFill prst="ltUpDiag">
                <a:fgClr>
                  <a:schemeClr val="accent3">
                    <a:lumMod val="60000"/>
                    <a:lumOff val="40000"/>
                  </a:schemeClr>
                </a:fgClr>
                <a:bgClr>
                  <a:schemeClr val="accent3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  <a:lumOff val="4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5-0016-4408-A6E4-C29AC774E3CF}"/>
              </c:ext>
            </c:extLst>
          </c:dPt>
          <c:cat>
            <c:strRef>
              <c:f>'Pivot Tables and Formulas'!$E$13:$E$40</c:f>
              <c:strCache>
                <c:ptCount val="27"/>
                <c:pt idx="0">
                  <c:v>Bandai Namco Studios / Sora Ltd.</c:v>
                </c:pt>
                <c:pt idx="1">
                  <c:v>Bethesda Game Studios</c:v>
                </c:pt>
                <c:pt idx="2">
                  <c:v>Blizzard Entertainment</c:v>
                </c:pt>
                <c:pt idx="3">
                  <c:v>CD Projekt Red</c:v>
                </c:pt>
                <c:pt idx="4">
                  <c:v>EA Mobile</c:v>
                </c:pt>
                <c:pt idx="5">
                  <c:v>EA Vancouver</c:v>
                </c:pt>
                <c:pt idx="6">
                  <c:v>Game Freak</c:v>
                </c:pt>
                <c:pt idx="7">
                  <c:v>Gearbox Software</c:v>
                </c:pt>
                <c:pt idx="8">
                  <c:v>Good Science Studio</c:v>
                </c:pt>
                <c:pt idx="9">
                  <c:v>Infinity Ward</c:v>
                </c:pt>
                <c:pt idx="10">
                  <c:v>Infinity Ward / Sledgehammer</c:v>
                </c:pt>
                <c:pt idx="11">
                  <c:v>Mojang Studios</c:v>
                </c:pt>
                <c:pt idx="12">
                  <c:v>Namco</c:v>
                </c:pt>
                <c:pt idx="13">
                  <c:v>Nintendo EAD</c:v>
                </c:pt>
                <c:pt idx="14">
                  <c:v>Nintendo EPD</c:v>
                </c:pt>
                <c:pt idx="15">
                  <c:v>Nintendo R&amp;D1</c:v>
                </c:pt>
                <c:pt idx="16">
                  <c:v>Nintendo R&amp;D4</c:v>
                </c:pt>
                <c:pt idx="17">
                  <c:v>No Brakes Games</c:v>
                </c:pt>
                <c:pt idx="18">
                  <c:v>PUBG Corporation</c:v>
                </c:pt>
                <c:pt idx="19">
                  <c:v>Re-Logic</c:v>
                </c:pt>
                <c:pt idx="20">
                  <c:v>Rockstar North</c:v>
                </c:pt>
                <c:pt idx="21">
                  <c:v>Rockstar San Diego</c:v>
                </c:pt>
                <c:pt idx="22">
                  <c:v>Rockstar Studios</c:v>
                </c:pt>
                <c:pt idx="23">
                  <c:v>Santa Monica Studio</c:v>
                </c:pt>
                <c:pt idx="24">
                  <c:v>Sonic Team</c:v>
                </c:pt>
                <c:pt idx="25">
                  <c:v>Telltale Games</c:v>
                </c:pt>
                <c:pt idx="26">
                  <c:v>Treyarch</c:v>
                </c:pt>
              </c:strCache>
            </c:strRef>
          </c:cat>
          <c:val>
            <c:numRef>
              <c:f>'Pivot Tables and Formulas'!$F$13:$F$40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13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016-4408-A6E4-C29AC774E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[best-selling video games of all time.xlsx]Pivot Tables and Formulas!PivotTable21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E"/>
              <a:t>Sales by Publisher,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and Formulas'!$N$14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and Formulas'!$M$15:$M$30</c:f>
              <c:strCache>
                <c:ptCount val="15"/>
                <c:pt idx="0">
                  <c:v>Xbox Game Studios</c:v>
                </c:pt>
                <c:pt idx="1">
                  <c:v>Rockstar Games</c:v>
                </c:pt>
                <c:pt idx="2">
                  <c:v>Nintendo</c:v>
                </c:pt>
                <c:pt idx="3">
                  <c:v>Activision</c:v>
                </c:pt>
                <c:pt idx="4">
                  <c:v>PUBG Corporation</c:v>
                </c:pt>
                <c:pt idx="5">
                  <c:v>Nintendo / The Pokémon Company</c:v>
                </c:pt>
                <c:pt idx="6">
                  <c:v>Re-Logic / 505 Games</c:v>
                </c:pt>
                <c:pt idx="7">
                  <c:v>Curve Digital</c:v>
                </c:pt>
                <c:pt idx="8">
                  <c:v>CD Projekt</c:v>
                </c:pt>
                <c:pt idx="9">
                  <c:v>Blizzard Entertainment</c:v>
                </c:pt>
                <c:pt idx="10">
                  <c:v>Bethesda Softworks</c:v>
                </c:pt>
                <c:pt idx="11">
                  <c:v>Telltale Games</c:v>
                </c:pt>
                <c:pt idx="12">
                  <c:v>2K Games</c:v>
                </c:pt>
                <c:pt idx="13">
                  <c:v>EA Sports</c:v>
                </c:pt>
                <c:pt idx="14">
                  <c:v>Sony Interactive Entertainment</c:v>
                </c:pt>
              </c:strCache>
            </c:strRef>
          </c:cat>
          <c:val>
            <c:numRef>
              <c:f>'Pivot Tables and Formulas'!$N$15:$N$30</c:f>
              <c:numCache>
                <c:formatCode>General</c:formatCode>
                <c:ptCount val="15"/>
                <c:pt idx="0">
                  <c:v>262000000</c:v>
                </c:pt>
                <c:pt idx="1">
                  <c:v>248000000</c:v>
                </c:pt>
                <c:pt idx="2">
                  <c:v>211950000</c:v>
                </c:pt>
                <c:pt idx="3">
                  <c:v>106900000</c:v>
                </c:pt>
                <c:pt idx="4">
                  <c:v>75000000</c:v>
                </c:pt>
                <c:pt idx="5">
                  <c:v>51090000</c:v>
                </c:pt>
                <c:pt idx="6">
                  <c:v>44500000</c:v>
                </c:pt>
                <c:pt idx="7">
                  <c:v>40000000</c:v>
                </c:pt>
                <c:pt idx="8">
                  <c:v>40000000</c:v>
                </c:pt>
                <c:pt idx="9">
                  <c:v>30000000</c:v>
                </c:pt>
                <c:pt idx="10">
                  <c:v>30000000</c:v>
                </c:pt>
                <c:pt idx="11">
                  <c:v>28000000</c:v>
                </c:pt>
                <c:pt idx="12">
                  <c:v>27000000</c:v>
                </c:pt>
                <c:pt idx="13">
                  <c:v>24000000</c:v>
                </c:pt>
                <c:pt idx="14">
                  <c:v>23000000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4-4475-9975-6C075958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068085328"/>
        <c:axId val="1068073808"/>
      </c:barChart>
      <c:catAx>
        <c:axId val="106808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73808"/>
        <c:crosses val="autoZero"/>
        <c:auto val="1"/>
        <c:lblAlgn val="ctr"/>
        <c:lblOffset val="100"/>
        <c:noMultiLvlLbl val="0"/>
      </c:catAx>
      <c:valAx>
        <c:axId val="10680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853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[best-selling video games of all time.xlsx]Pivot Tables and Formulas!PivotTable26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Pokémon Games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156082"/>
              </a:solidFill>
              <a:round/>
            </a:ln>
            <a:effectLst>
              <a:outerShdw blurRad="50800" dist="38100" dir="2700000" algn="tl" rotWithShape="0">
                <a:srgbClr val="156082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156082"/>
              </a:solidFill>
              <a:round/>
            </a:ln>
            <a:effectLst>
              <a:outerShdw blurRad="50800" dist="38100" dir="2700000" algn="tl" rotWithShape="0">
                <a:srgbClr val="156082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156082"/>
              </a:solidFill>
              <a:round/>
            </a:ln>
            <a:effectLst>
              <a:outerShdw blurRad="50800" dist="38100" dir="2700000" algn="tl" rotWithShape="0">
                <a:srgbClr val="156082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156082"/>
              </a:solidFill>
              <a:round/>
            </a:ln>
            <a:effectLst>
              <a:outerShdw blurRad="50800" dist="38100" dir="2700000" algn="tl" rotWithShape="0">
                <a:srgbClr val="156082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156082"/>
              </a:solidFill>
              <a:round/>
            </a:ln>
            <a:effectLst>
              <a:outerShdw blurRad="50800" dist="38100" dir="2700000" algn="tl" rotWithShape="0">
                <a:srgbClr val="156082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156082"/>
              </a:solidFill>
              <a:round/>
            </a:ln>
            <a:effectLst>
              <a:outerShdw blurRad="50800" dist="38100" dir="2700000" algn="tl" rotWithShape="0">
                <a:srgbClr val="156082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156082"/>
              </a:solidFill>
              <a:round/>
            </a:ln>
            <a:effectLst>
              <a:outerShdw blurRad="50800" dist="38100" dir="2700000" algn="tl" rotWithShape="0">
                <a:srgbClr val="156082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Tables and Formulas'!$J$35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2A4-401B-8E27-8AF9DE55C078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2A4-401B-8E27-8AF9DE55C078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2A4-401B-8E27-8AF9DE55C078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2A4-401B-8E27-8AF9DE55C078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2A4-401B-8E27-8AF9DE55C078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2A4-401B-8E27-8AF9DE55C078}"/>
              </c:ext>
            </c:extLst>
          </c:dPt>
          <c:dLbls>
            <c:dLbl>
              <c:idx val="0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156082"/>
                  </a:solidFill>
                  <a:round/>
                </a:ln>
                <a:effectLst>
                  <a:outerShdw blurRad="50800" dist="38100" dir="2700000" algn="tl" rotWithShape="0">
                    <a:srgbClr val="156082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22A4-401B-8E27-8AF9DE55C078}"/>
                </c:ext>
              </c:extLst>
            </c:dLbl>
            <c:dLbl>
              <c:idx val="1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156082"/>
                  </a:solidFill>
                  <a:round/>
                </a:ln>
                <a:effectLst>
                  <a:outerShdw blurRad="50800" dist="38100" dir="2700000" algn="tl" rotWithShape="0">
                    <a:srgbClr val="156082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2A4-401B-8E27-8AF9DE55C078}"/>
                </c:ext>
              </c:extLst>
            </c:dLbl>
            <c:dLbl>
              <c:idx val="2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156082"/>
                  </a:solidFill>
                  <a:round/>
                </a:ln>
                <a:effectLst>
                  <a:outerShdw blurRad="50800" dist="38100" dir="2700000" algn="tl" rotWithShape="0">
                    <a:srgbClr val="156082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22A4-401B-8E27-8AF9DE55C078}"/>
                </c:ext>
              </c:extLst>
            </c:dLbl>
            <c:dLbl>
              <c:idx val="3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156082"/>
                  </a:solidFill>
                  <a:round/>
                </a:ln>
                <a:effectLst>
                  <a:outerShdw blurRad="50800" dist="38100" dir="2700000" algn="tl" rotWithShape="0">
                    <a:srgbClr val="156082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22A4-401B-8E27-8AF9DE55C078}"/>
                </c:ext>
              </c:extLst>
            </c:dLbl>
            <c:dLbl>
              <c:idx val="4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156082"/>
                  </a:solidFill>
                  <a:round/>
                </a:ln>
                <a:effectLst>
                  <a:outerShdw blurRad="50800" dist="38100" dir="2700000" algn="tl" rotWithShape="0">
                    <a:srgbClr val="156082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22A4-401B-8E27-8AF9DE55C078}"/>
                </c:ext>
              </c:extLst>
            </c:dLbl>
            <c:dLbl>
              <c:idx val="5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156082"/>
                  </a:solidFill>
                  <a:round/>
                </a:ln>
                <a:effectLst>
                  <a:outerShdw blurRad="50800" dist="38100" dir="2700000" algn="tl" rotWithShape="0">
                    <a:srgbClr val="156082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22A4-401B-8E27-8AF9DE55C078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156082"/>
                </a:solidFill>
                <a:round/>
              </a:ln>
              <a:effectLst>
                <a:outerShdw blurRad="50800" dist="38100" dir="2700000" algn="tl" rotWithShape="0">
                  <a:srgbClr val="156082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 and Formulas'!$I$36:$I$42</c:f>
              <c:strCache>
                <c:ptCount val="6"/>
                <c:pt idx="0">
                  <c:v>Pokémon Gold / Silver / Crystal</c:v>
                </c:pt>
                <c:pt idx="1">
                  <c:v>Pokémon Diamond / Pearl / Platinum</c:v>
                </c:pt>
                <c:pt idx="2">
                  <c:v>Pokémon Red / Green / Blue / Yellow</c:v>
                </c:pt>
                <c:pt idx="3">
                  <c:v>Pokémon Ruby / Sapphire / Emerald</c:v>
                </c:pt>
                <c:pt idx="4">
                  <c:v>Pokémon Sun / Moon / Ultra Sun / Ultra Moon</c:v>
                </c:pt>
                <c:pt idx="5">
                  <c:v>Pokémon Sword / Shield</c:v>
                </c:pt>
              </c:strCache>
            </c:strRef>
          </c:cat>
          <c:val>
            <c:numRef>
              <c:f>'Pivot Tables and Formulas'!$J$36:$J$42</c:f>
              <c:numCache>
                <c:formatCode>General</c:formatCode>
                <c:ptCount val="6"/>
                <c:pt idx="0">
                  <c:v>29490000</c:v>
                </c:pt>
                <c:pt idx="1">
                  <c:v>24730000</c:v>
                </c:pt>
                <c:pt idx="2">
                  <c:v>47520000</c:v>
                </c:pt>
                <c:pt idx="3">
                  <c:v>23280000</c:v>
                </c:pt>
                <c:pt idx="4">
                  <c:v>25410000</c:v>
                </c:pt>
                <c:pt idx="5">
                  <c:v>25680000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A4-401B-8E27-8AF9DE55C07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720725</xdr:colOff>
      <xdr:row>32</xdr:row>
      <xdr:rowOff>82550</xdr:rowOff>
    </xdr:from>
    <xdr:to>
      <xdr:col>10</xdr:col>
      <xdr:colOff>85725</xdr:colOff>
      <xdr:row>47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C5D005-A180-77B0-04E0-9CE979BBF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12</xdr:row>
      <xdr:rowOff>114300</xdr:rowOff>
    </xdr:from>
    <xdr:to>
      <xdr:col>23</xdr:col>
      <xdr:colOff>88900</xdr:colOff>
      <xdr:row>34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4A7CE1-A32E-46B4-A7C3-5633D5026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12</xdr:row>
      <xdr:rowOff>139700</xdr:rowOff>
    </xdr:from>
    <xdr:to>
      <xdr:col>11</xdr:col>
      <xdr:colOff>127000</xdr:colOff>
      <xdr:row>36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C19FA6-4336-4251-B506-528BAF58F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292100</xdr:colOff>
      <xdr:row>1</xdr:row>
      <xdr:rowOff>12700</xdr:rowOff>
    </xdr:from>
    <xdr:to>
      <xdr:col>5</xdr:col>
      <xdr:colOff>165100</xdr:colOff>
      <xdr:row>4</xdr:row>
      <xdr:rowOff>101600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4A57901-AB51-43F2-528B-9F97C0AEFD6C}"/>
            </a:ext>
          </a:extLst>
        </xdr:cNvPr>
        <xdr:cNvSpPr txBox="1"/>
      </xdr:nvSpPr>
      <xdr:spPr>
        <a:xfrm>
          <a:off x="292100" y="203200"/>
          <a:ext cx="29210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3600" b="1"/>
            <a:t>Visualisations</a:t>
          </a:r>
        </a:p>
      </xdr:txBody>
    </xdr:sp>
    <xdr:clientData/>
  </xdr:twoCellAnchor>
  <xdr:twoCellAnchor>
    <xdr:from>
      <xdr:col>0</xdr:col>
      <xdr:colOff>127000</xdr:colOff>
      <xdr:row>41</xdr:row>
      <xdr:rowOff>12700</xdr:rowOff>
    </xdr:from>
    <xdr:to>
      <xdr:col>23</xdr:col>
      <xdr:colOff>393700</xdr:colOff>
      <xdr:row>80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7EBC1D-5D4A-40F6-A231-6175CF8EB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292100</xdr:colOff>
      <xdr:row>41</xdr:row>
      <xdr:rowOff>38100</xdr:rowOff>
    </xdr:from>
    <xdr:to>
      <xdr:col>49</xdr:col>
      <xdr:colOff>342900</xdr:colOff>
      <xdr:row>81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00F1D1-0F51-4FF6-87C2-C2B093C1F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457200</xdr:colOff>
      <xdr:row>12</xdr:row>
      <xdr:rowOff>127000</xdr:rowOff>
    </xdr:from>
    <xdr:to>
      <xdr:col>40</xdr:col>
      <xdr:colOff>546100</xdr:colOff>
      <xdr:row>35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3BF0B6-1B8B-4E02-A369-94A152C70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Howard" refreshedDate="45395.661073958334" createdVersion="8" refreshedVersion="8" minRefreshableVersion="3" recordCount="50" xr:uid="{81820E0D-72DB-4840-B351-F29549498DD1}">
  <cacheSource type="worksheet">
    <worksheetSource ref="B1:I51" sheet="best-selling video games of all"/>
  </cacheSource>
  <cacheFields count="8">
    <cacheField name="Title" numFmtId="0">
      <sharedItems count="50">
        <s v="Minecraft"/>
        <s v="Grand Theft Auto V"/>
        <s v="Tetris (EA)"/>
        <s v="Wii Sports"/>
        <s v="PUBG: Battlegrounds"/>
        <s v="Mario Kart 8 / Deluxe"/>
        <s v="Super Mario Bros."/>
        <s v="Red Dead Redemption 2"/>
        <s v="Pokémon Red / Green / Blue / Yellow"/>
        <s v="Terraria"/>
        <s v="Wii Fit / Plus"/>
        <s v="Tetris (1989)"/>
        <s v="Pac-Man"/>
        <s v="Animal Crossing: New Horizons"/>
        <s v="Human: Fall Flat"/>
        <s v="The Witcher 3 / Hearts of Stone / Blood and Wine"/>
        <s v="Mario Kart Wii"/>
        <s v="Wii Sports Resort"/>
        <s v="New Super Mario Bros."/>
        <s v="The Legend of Zelda: Breath of the Wild"/>
        <s v="Super Smash Bros. Ultimate"/>
        <s v="New Super Mario Bros. Wii"/>
        <s v="Call of Duty: Modern Warfare"/>
        <s v="Diablo III / Reaper of Souls"/>
        <s v="The Elder Scrolls V: Skyrim"/>
        <s v="PokÃ©mon Gold / Silver / Crystal"/>
        <s v="Duck Hunt"/>
        <s v="Wii Play"/>
        <s v="The Walking Dead"/>
        <s v="Grand Theft Auto: San Andreas"/>
        <s v="Super Mario World"/>
        <s v="Call of Duty: Modern Warfare 3"/>
        <s v="Call of Duty: Black Ops"/>
        <s v="Borderlands 2"/>
        <s v="Pokémon Sword / Shield"/>
        <s v="Pokémon Sun / Moon / Ultra Sun / Ultra Moon"/>
        <s v="Super Mario Odyssey"/>
        <s v="Grand Theft Auto IV"/>
        <s v="Pokémon Diamond / Pearl / Platinum"/>
        <s v="Super Mario Bros. 3"/>
        <s v="Call of Duty: Black Ops II"/>
        <s v="FIFA 18"/>
        <s v="Kinect Adventures!"/>
        <s v="Sonic the Hedgehog"/>
        <s v="Nintendogs"/>
        <s v="New Super Mario Bros. U / Luigi U / Deluxe"/>
        <s v="Mario Kart DS"/>
        <s v="Pokémon Ruby / Sapphire / Emerald"/>
        <s v="God of War"/>
        <s v="Red Dead Redemption"/>
      </sharedItems>
    </cacheField>
    <cacheField name="Sales" numFmtId="0">
      <sharedItems containsSemiMixedTypes="0" containsString="0" containsNumber="1" containsInteger="1" minValue="23000000" maxValue="238000000" count="45">
        <n v="238000000"/>
        <n v="175000000"/>
        <n v="100000000"/>
        <n v="82900000"/>
        <n v="75000000"/>
        <n v="60460000"/>
        <n v="58000000"/>
        <n v="50000000"/>
        <n v="47520000"/>
        <n v="44500000"/>
        <n v="43800000"/>
        <n v="43000000"/>
        <n v="42071635"/>
        <n v="41590000"/>
        <n v="40000000"/>
        <n v="37380000"/>
        <n v="33140000"/>
        <n v="30800000"/>
        <n v="30700000"/>
        <n v="30440000"/>
        <n v="30320000"/>
        <n v="30000000"/>
        <n v="29490000"/>
        <n v="28300000"/>
        <n v="28020000"/>
        <n v="28000000"/>
        <n v="27500000"/>
        <n v="26662500"/>
        <n v="26500000"/>
        <n v="26200000"/>
        <n v="27000000"/>
        <n v="25680000"/>
        <n v="25410000"/>
        <n v="25120000"/>
        <n v="25000000"/>
        <n v="24730000"/>
        <n v="24430000"/>
        <n v="24200000"/>
        <n v="24000000"/>
        <n v="23982960"/>
        <n v="23960000"/>
        <n v="23640000"/>
        <n v="23600000"/>
        <n v="23280000"/>
        <n v="23000000"/>
      </sharedItems>
    </cacheField>
    <cacheField name="Series" numFmtId="0">
      <sharedItems/>
    </cacheField>
    <cacheField name="Platform(s)" numFmtId="0">
      <sharedItems/>
    </cacheField>
    <cacheField name="Initial release date" numFmtId="0">
      <sharedItems/>
    </cacheField>
    <cacheField name="ReleaseYear" numFmtId="0">
      <sharedItems count="27">
        <s v="2011"/>
        <s v="2013"/>
        <s v="2006"/>
        <s v="2017"/>
        <s v="2014"/>
        <s v="1985"/>
        <s v="2018"/>
        <s v="1996"/>
        <s v="2007"/>
        <s v="1989"/>
        <s v="1980"/>
        <s v="2020"/>
        <s v="2016"/>
        <s v="2015"/>
        <s v="2008"/>
        <s v="2009"/>
        <s v="2019"/>
        <s v="2012"/>
        <s v="1999"/>
        <s v="1984"/>
        <s v="2004"/>
        <s v="1990"/>
        <s v="2010"/>
        <s v="1988"/>
        <s v="1991"/>
        <s v="2005"/>
        <s v="2002"/>
      </sharedItems>
    </cacheField>
    <cacheField name="Developer(s)" numFmtId="0">
      <sharedItems/>
    </cacheField>
    <cacheField name="Publisher(s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Howard" refreshedDate="45395.662835069445" createdVersion="8" refreshedVersion="8" minRefreshableVersion="3" recordCount="50" xr:uid="{8C0451B7-D67C-4812-A0CB-3C8444B3B940}">
  <cacheSource type="worksheet">
    <worksheetSource ref="A1:I51" sheet="best-selling video games of all"/>
  </cacheSource>
  <cacheFields count="9">
    <cacheField name="Rank" numFmtId="0">
      <sharedItems containsSemiMixedTypes="0" containsString="0" containsNumber="1" containsInteger="1" minValue="1" maxValue="49"/>
    </cacheField>
    <cacheField name="Title" numFmtId="0">
      <sharedItems count="50">
        <s v="Minecraft"/>
        <s v="Grand Theft Auto V"/>
        <s v="Tetris (EA)"/>
        <s v="Wii Sports"/>
        <s v="PUBG: Battlegrounds"/>
        <s v="Mario Kart 8 / Deluxe"/>
        <s v="Super Mario Bros."/>
        <s v="Red Dead Redemption 2"/>
        <s v="Pokémon Red / Green / Blue / Yellow"/>
        <s v="Terraria"/>
        <s v="Wii Fit / Plus"/>
        <s v="Tetris (1989)"/>
        <s v="Pac-Man"/>
        <s v="Animal Crossing: New Horizons"/>
        <s v="Human: Fall Flat"/>
        <s v="The Witcher 3 / Hearts of Stone / Blood and Wine"/>
        <s v="Mario Kart Wii"/>
        <s v="Wii Sports Resort"/>
        <s v="New Super Mario Bros."/>
        <s v="The Legend of Zelda: Breath of the Wild"/>
        <s v="Super Smash Bros. Ultimate"/>
        <s v="New Super Mario Bros. Wii"/>
        <s v="Call of Duty: Modern Warfare"/>
        <s v="Diablo III / Reaper of Souls"/>
        <s v="The Elder Scrolls V: Skyrim"/>
        <s v="PokÃ©mon Gold / Silver / Crystal"/>
        <s v="Duck Hunt"/>
        <s v="Wii Play"/>
        <s v="The Walking Dead"/>
        <s v="Grand Theft Auto: San Andreas"/>
        <s v="Super Mario World"/>
        <s v="Call of Duty: Modern Warfare 3"/>
        <s v="Call of Duty: Black Ops"/>
        <s v="Borderlands 2"/>
        <s v="Pokémon Sword / Shield"/>
        <s v="Pokémon Sun / Moon / Ultra Sun / Ultra Moon"/>
        <s v="Super Mario Odyssey"/>
        <s v="Grand Theft Auto IV"/>
        <s v="Pokémon Diamond / Pearl / Platinum"/>
        <s v="Super Mario Bros. 3"/>
        <s v="Call of Duty: Black Ops II"/>
        <s v="FIFA 18"/>
        <s v="Kinect Adventures!"/>
        <s v="Sonic the Hedgehog"/>
        <s v="Nintendogs"/>
        <s v="New Super Mario Bros. U / Luigi U / Deluxe"/>
        <s v="Mario Kart DS"/>
        <s v="Pokémon Ruby / Sapphire / Emerald"/>
        <s v="God of War"/>
        <s v="Red Dead Redemption"/>
      </sharedItems>
    </cacheField>
    <cacheField name="Sales" numFmtId="0">
      <sharedItems containsSemiMixedTypes="0" containsString="0" containsNumber="1" containsInteger="1" minValue="23000000" maxValue="238000000"/>
    </cacheField>
    <cacheField name="Series" numFmtId="0">
      <sharedItems count="23">
        <s v="Minecraft"/>
        <s v="Grand Theft Auto"/>
        <s v="Tetris"/>
        <s v="Wii"/>
        <s v="PUBG Universe"/>
        <s v="Mario Kart"/>
        <s v="Super Mario"/>
        <s v="Red Dead"/>
        <s v="Pokémon"/>
        <s v="None"/>
        <s v="Pac-Man"/>
        <s v="Animal Crossing"/>
        <s v="The Witcher"/>
        <s v="The Legend of Zelda"/>
        <s v="Super Smash Bros."/>
        <s v="Call of Duty"/>
        <s v="Diablo"/>
        <s v="The Elder Scrolls"/>
        <s v="The Walking Dead"/>
        <s v="Borderlands"/>
        <s v="FIFA"/>
        <s v="Sonic the Hedgehog"/>
        <s v="God of War"/>
      </sharedItems>
    </cacheField>
    <cacheField name="Platform(s)" numFmtId="0">
      <sharedItems count="13">
        <s v="Multi-platform"/>
        <s v="Wii"/>
        <s v="Wii U / Switch"/>
        <s v="Game Boy / NES"/>
        <s v="Nintendo Switch"/>
        <s v="Nintendo DS"/>
        <s v="Game Boy Color"/>
        <s v="NES"/>
        <s v="Nintendo 3DS"/>
        <s v="Xbox 360"/>
        <s v="Game Boy Advance"/>
        <s v="PlayStation 4 / Windows"/>
        <s v="PS3 / Xbox 360"/>
      </sharedItems>
    </cacheField>
    <cacheField name="Initial release date" numFmtId="0">
      <sharedItems/>
    </cacheField>
    <cacheField name="ReleaseYear" numFmtId="0">
      <sharedItems count="27">
        <s v="2011"/>
        <s v="2013"/>
        <s v="2006"/>
        <s v="2017"/>
        <s v="2014"/>
        <s v="1985"/>
        <s v="2018"/>
        <s v="1996"/>
        <s v="2007"/>
        <s v="1989"/>
        <s v="1980"/>
        <s v="2020"/>
        <s v="2016"/>
        <s v="2015"/>
        <s v="2008"/>
        <s v="2009"/>
        <s v="2019"/>
        <s v="2012"/>
        <s v="1999"/>
        <s v="1984"/>
        <s v="2004"/>
        <s v="1990"/>
        <s v="2010"/>
        <s v="1988"/>
        <s v="1991"/>
        <s v="2005"/>
        <s v="2002"/>
      </sharedItems>
    </cacheField>
    <cacheField name="Developer(s)" numFmtId="0">
      <sharedItems count="27">
        <s v="Mojang Studios"/>
        <s v="Rockstar North"/>
        <s v="EA Mobile"/>
        <s v="Nintendo EAD"/>
        <s v="PUBG Corporation"/>
        <s v="Nintendo R&amp;D4"/>
        <s v="Rockstar Studios"/>
        <s v="Game Freak"/>
        <s v="Re-Logic"/>
        <s v="Nintendo R&amp;D1"/>
        <s v="Namco"/>
        <s v="Nintendo EPD"/>
        <s v="No Brakes Games"/>
        <s v="CD Projekt Red"/>
        <s v="Bandai Namco Studios / Sora Ltd."/>
        <s v="Infinity Ward"/>
        <s v="Blizzard Entertainment"/>
        <s v="Bethesda Game Studios"/>
        <s v="Telltale Games"/>
        <s v="Infinity Ward / Sledgehammer"/>
        <s v="Treyarch"/>
        <s v="Gearbox Software"/>
        <s v="EA Vancouver"/>
        <s v="Good Science Studio"/>
        <s v="Sonic Team"/>
        <s v="Santa Monica Studio"/>
        <s v="Rockstar San Diego"/>
      </sharedItems>
    </cacheField>
    <cacheField name="Publisher(s)" numFmtId="0">
      <sharedItems count="18">
        <s v="Xbox Game Studios"/>
        <s v="Rockstar Games"/>
        <s v="Electronic Arts"/>
        <s v="Nintendo"/>
        <s v="PUBG Corporation"/>
        <s v="Re-Logic / 505 Games"/>
        <s v="Namco"/>
        <s v="Curve Digital"/>
        <s v="CD Projekt"/>
        <s v="Activision"/>
        <s v="Blizzard Entertainment"/>
        <s v="Bethesda Softworks"/>
        <s v="Telltale Games"/>
        <s v="2K Games"/>
        <s v="Nintendo / The Pokémon Company"/>
        <s v="EA Sports"/>
        <s v="Sega"/>
        <s v="Sony Interactive Entertain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s v="Minecraft"/>
    <s v="Multi-platform"/>
    <s v="November 18, 2011"/>
    <x v="0"/>
    <s v="Mojang Studios"/>
    <s v="Xbox Game Studios"/>
  </r>
  <r>
    <x v="1"/>
    <x v="1"/>
    <s v="Grand Theft Auto"/>
    <s v="Multi-platform"/>
    <s v="September 17, 2013"/>
    <x v="1"/>
    <s v="Rockstar North"/>
    <s v="Rockstar Games"/>
  </r>
  <r>
    <x v="2"/>
    <x v="2"/>
    <s v="Tetris"/>
    <s v="Multi-platform"/>
    <s v="September 12, 2006"/>
    <x v="2"/>
    <s v="EA Mobile"/>
    <s v="Electronic Arts"/>
  </r>
  <r>
    <x v="3"/>
    <x v="3"/>
    <s v="Wii"/>
    <s v="Wii"/>
    <s v="November 19, 2006"/>
    <x v="2"/>
    <s v="Nintendo EAD"/>
    <s v="Nintendo"/>
  </r>
  <r>
    <x v="4"/>
    <x v="4"/>
    <s v="PUBG Universe"/>
    <s v="Multi-platform"/>
    <s v="December 20, 2017"/>
    <x v="3"/>
    <s v="PUBG Corporation"/>
    <s v="PUBG Corporation"/>
  </r>
  <r>
    <x v="5"/>
    <x v="5"/>
    <s v="Mario Kart"/>
    <s v="Wii U / Switch"/>
    <s v="May 29, 2014"/>
    <x v="4"/>
    <s v="Nintendo EAD"/>
    <s v="Nintendo"/>
  </r>
  <r>
    <x v="6"/>
    <x v="6"/>
    <s v="Super Mario"/>
    <s v="Multi-platform"/>
    <s v="September 13, 1985"/>
    <x v="5"/>
    <s v="Nintendo R&amp;D4"/>
    <s v="Nintendo"/>
  </r>
  <r>
    <x v="7"/>
    <x v="7"/>
    <s v="Red Dead"/>
    <s v="Multi-platform"/>
    <s v="October 26, 2018"/>
    <x v="6"/>
    <s v="Rockstar Studios"/>
    <s v="Rockstar Games"/>
  </r>
  <r>
    <x v="8"/>
    <x v="8"/>
    <s v="Pokémon"/>
    <s v="Multi-platform"/>
    <s v="February 27, 1996"/>
    <x v="7"/>
    <s v="Game Freak"/>
    <s v="Nintendo"/>
  </r>
  <r>
    <x v="9"/>
    <x v="9"/>
    <s v="None"/>
    <s v="Multi-platform"/>
    <s v="May 16, 2011"/>
    <x v="0"/>
    <s v="Re-Logic"/>
    <s v="Re-Logic / 505 Games"/>
  </r>
  <r>
    <x v="10"/>
    <x v="10"/>
    <s v="Wii"/>
    <s v="Wii"/>
    <s v="December 1, 2007"/>
    <x v="8"/>
    <s v="Nintendo EAD"/>
    <s v="Nintendo"/>
  </r>
  <r>
    <x v="11"/>
    <x v="11"/>
    <s v="Tetris"/>
    <s v="Game Boy / NES"/>
    <s v="June 14, 1989"/>
    <x v="9"/>
    <s v="Nintendo R&amp;D1"/>
    <s v="Nintendo"/>
  </r>
  <r>
    <x v="12"/>
    <x v="12"/>
    <s v="Pac-Man"/>
    <s v="Multi-platform"/>
    <s v="May 22, 1980"/>
    <x v="10"/>
    <s v="Namco"/>
    <s v="Namco"/>
  </r>
  <r>
    <x v="13"/>
    <x v="13"/>
    <s v="Animal Crossing"/>
    <s v="Nintendo Switch"/>
    <s v="March 20, 2020"/>
    <x v="11"/>
    <s v="Nintendo EPD"/>
    <s v="Nintendo"/>
  </r>
  <r>
    <x v="14"/>
    <x v="14"/>
    <s v="None"/>
    <s v="Multi-platform"/>
    <s v="July 22, 2016"/>
    <x v="12"/>
    <s v="No Brakes Games"/>
    <s v="Curve Digital"/>
  </r>
  <r>
    <x v="15"/>
    <x v="14"/>
    <s v="The Witcher"/>
    <s v="Multi-platform"/>
    <s v="May 19, 2015"/>
    <x v="13"/>
    <s v="CD Projekt Red"/>
    <s v="CD Projekt"/>
  </r>
  <r>
    <x v="16"/>
    <x v="15"/>
    <s v="Mario Kart"/>
    <s v="Wii"/>
    <s v="April 10, 2008"/>
    <x v="14"/>
    <s v="Nintendo EAD"/>
    <s v="Nintendo"/>
  </r>
  <r>
    <x v="17"/>
    <x v="16"/>
    <s v="Wii"/>
    <s v="Wii"/>
    <s v="June 25, 2009"/>
    <x v="15"/>
    <s v="Nintendo EAD"/>
    <s v="Nintendo"/>
  </r>
  <r>
    <x v="18"/>
    <x v="17"/>
    <s v="Super Mario"/>
    <s v="Nintendo DS"/>
    <s v="May 15, 2006"/>
    <x v="2"/>
    <s v="Nintendo EAD"/>
    <s v="Nintendo"/>
  </r>
  <r>
    <x v="19"/>
    <x v="18"/>
    <s v="The Legend of Zelda"/>
    <s v="Wii U / Switch"/>
    <s v="March 3, 2017"/>
    <x v="3"/>
    <s v="Nintendo EPD"/>
    <s v="Nintendo"/>
  </r>
  <r>
    <x v="20"/>
    <x v="19"/>
    <s v="Super Smash Bros."/>
    <s v="Nintendo Switch"/>
    <s v="December 7, 2018"/>
    <x v="6"/>
    <s v="Bandai Namco Studios / Sora Ltd."/>
    <s v="Nintendo"/>
  </r>
  <r>
    <x v="21"/>
    <x v="20"/>
    <s v="Super Mario"/>
    <s v="Wii"/>
    <s v="November 11, 2009"/>
    <x v="15"/>
    <s v="Nintendo EAD"/>
    <s v="Nintendo"/>
  </r>
  <r>
    <x v="22"/>
    <x v="21"/>
    <s v="Call of Duty"/>
    <s v="Multi-platform"/>
    <s v="October 25, 2019"/>
    <x v="16"/>
    <s v="Infinity Ward"/>
    <s v="Activision"/>
  </r>
  <r>
    <x v="23"/>
    <x v="21"/>
    <s v="Diablo"/>
    <s v="Multi-platform"/>
    <s v="May 16, 2012"/>
    <x v="17"/>
    <s v="Blizzard Entertainment"/>
    <s v="Blizzard Entertainment"/>
  </r>
  <r>
    <x v="24"/>
    <x v="21"/>
    <s v="The Elder Scrolls"/>
    <s v="Multi-platform"/>
    <s v="November 11, 2011"/>
    <x v="0"/>
    <s v="Bethesda Game Studios"/>
    <s v="Bethesda Softworks"/>
  </r>
  <r>
    <x v="25"/>
    <x v="22"/>
    <s v="Pokémon"/>
    <s v="Game Boy Color"/>
    <s v="November 21, 1999"/>
    <x v="18"/>
    <s v="Game Freak"/>
    <s v="Nintendo"/>
  </r>
  <r>
    <x v="26"/>
    <x v="23"/>
    <s v="None"/>
    <s v="NES"/>
    <s v="April 21, 1984"/>
    <x v="19"/>
    <s v="Nintendo R&amp;D1"/>
    <s v="Nintendo"/>
  </r>
  <r>
    <x v="27"/>
    <x v="24"/>
    <s v="Wii"/>
    <s v="Wii"/>
    <s v="December 2, 2006"/>
    <x v="2"/>
    <s v="Nintendo EAD"/>
    <s v="Nintendo"/>
  </r>
  <r>
    <x v="28"/>
    <x v="25"/>
    <s v="The Walking Dead"/>
    <s v="Multi-platform"/>
    <s v="April 24, 2012"/>
    <x v="17"/>
    <s v="Telltale Games"/>
    <s v="Telltale Games"/>
  </r>
  <r>
    <x v="29"/>
    <x v="26"/>
    <s v="Grand Theft Auto"/>
    <s v="Multi-platform"/>
    <s v="October 26, 2004"/>
    <x v="20"/>
    <s v="Rockstar North"/>
    <s v="Rockstar Games"/>
  </r>
  <r>
    <x v="30"/>
    <x v="27"/>
    <s v="Super Mario"/>
    <s v="Multi-platform"/>
    <s v="November 21, 1990"/>
    <x v="21"/>
    <s v="Nintendo EAD"/>
    <s v="Nintendo"/>
  </r>
  <r>
    <x v="31"/>
    <x v="28"/>
    <s v="Call of Duty"/>
    <s v="Multi-platform"/>
    <s v="November 8, 2011"/>
    <x v="0"/>
    <s v="Infinity Ward / Sledgehammer"/>
    <s v="Activision"/>
  </r>
  <r>
    <x v="32"/>
    <x v="29"/>
    <s v="Call of Duty"/>
    <s v="Multi-platform"/>
    <s v="November 9, 2010"/>
    <x v="22"/>
    <s v="Treyarch"/>
    <s v="Activision"/>
  </r>
  <r>
    <x v="33"/>
    <x v="30"/>
    <s v="Borderlands"/>
    <s v="Multi-platform"/>
    <s v="September 18, 2012"/>
    <x v="17"/>
    <s v="Gearbox Software"/>
    <s v="2K Games"/>
  </r>
  <r>
    <x v="34"/>
    <x v="31"/>
    <s v="Pokémon"/>
    <s v="Nintendo Switch"/>
    <s v="November 15, 2019"/>
    <x v="16"/>
    <s v="Game Freak"/>
    <s v="Nintendo / The Pokémon Company"/>
  </r>
  <r>
    <x v="35"/>
    <x v="32"/>
    <s v="Pokémon"/>
    <s v="Nintendo 3DS"/>
    <s v="November 18, 2016"/>
    <x v="12"/>
    <s v="Game Freak"/>
    <s v="Nintendo / The Pokémon Company"/>
  </r>
  <r>
    <x v="36"/>
    <x v="33"/>
    <s v="Super Mario"/>
    <s v="Nintendo Switch"/>
    <s v="October 27, 2017"/>
    <x v="3"/>
    <s v="Nintendo EPD"/>
    <s v="Nintendo"/>
  </r>
  <r>
    <x v="37"/>
    <x v="34"/>
    <s v="Grand Theft Auto"/>
    <s v="Multi-platform"/>
    <s v="April 29, 2008"/>
    <x v="14"/>
    <s v="Rockstar North"/>
    <s v="Rockstar Games"/>
  </r>
  <r>
    <x v="38"/>
    <x v="35"/>
    <s v="Pokémon"/>
    <s v="Nintendo DS"/>
    <s v="September 28, 2006"/>
    <x v="2"/>
    <s v="Game Freak"/>
    <s v="Nintendo / The Pokémon Company"/>
  </r>
  <r>
    <x v="39"/>
    <x v="36"/>
    <s v="Super Mario"/>
    <s v="Multi-platform"/>
    <s v="October 23, 1988"/>
    <x v="23"/>
    <s v="Nintendo EAD"/>
    <s v="Nintendo"/>
  </r>
  <r>
    <x v="40"/>
    <x v="37"/>
    <s v="Call of Duty"/>
    <s v="Multi-platform"/>
    <s v="November 12, 2012"/>
    <x v="17"/>
    <s v="Treyarch"/>
    <s v="Activision"/>
  </r>
  <r>
    <x v="41"/>
    <x v="38"/>
    <s v="FIFA"/>
    <s v="Multi-platform"/>
    <s v="September 29, 2017"/>
    <x v="3"/>
    <s v="EA Vancouver"/>
    <s v="EA Sports"/>
  </r>
  <r>
    <x v="42"/>
    <x v="38"/>
    <s v="None"/>
    <s v="Xbox 360"/>
    <s v="November 4, 2010"/>
    <x v="22"/>
    <s v="Good Science Studio"/>
    <s v="Xbox Game Studios"/>
  </r>
  <r>
    <x v="43"/>
    <x v="39"/>
    <s v="Sonic the Hedgehog"/>
    <s v="Multi-platform"/>
    <s v="June 23, 1991"/>
    <x v="24"/>
    <s v="Sonic Team"/>
    <s v="Sega"/>
  </r>
  <r>
    <x v="44"/>
    <x v="40"/>
    <s v="None"/>
    <s v="Nintendo DS"/>
    <s v="April 21, 2005"/>
    <x v="25"/>
    <s v="Nintendo EAD"/>
    <s v="Nintendo"/>
  </r>
  <r>
    <x v="45"/>
    <x v="41"/>
    <s v="Super Mario"/>
    <s v="Wii U / Switch"/>
    <s v="November 18, 2012"/>
    <x v="17"/>
    <s v="Nintendo EAD"/>
    <s v="Nintendo"/>
  </r>
  <r>
    <x v="46"/>
    <x v="42"/>
    <s v="Mario Kart"/>
    <s v="Nintendo DS"/>
    <s v="November 14, 2005"/>
    <x v="25"/>
    <s v="Nintendo EAD"/>
    <s v="Nintendo"/>
  </r>
  <r>
    <x v="47"/>
    <x v="43"/>
    <s v="Pokémon"/>
    <s v="Game Boy Advance"/>
    <s v="November 21, 2002"/>
    <x v="26"/>
    <s v="Game Freak"/>
    <s v="Nintendo / The Pokémon Company"/>
  </r>
  <r>
    <x v="48"/>
    <x v="44"/>
    <s v="God of War"/>
    <s v="PlayStation 4 / Windows"/>
    <s v="April 20, 2018"/>
    <x v="6"/>
    <s v="Santa Monica Studio"/>
    <s v="Sony Interactive Entertainment"/>
  </r>
  <r>
    <x v="49"/>
    <x v="44"/>
    <s v="Red Dead"/>
    <s v="PS3 / Xbox 360"/>
    <s v="May 18, 2010"/>
    <x v="22"/>
    <s v="Rockstar San Diego"/>
    <s v="Rockstar Gam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n v="238000000"/>
    <x v="0"/>
    <x v="0"/>
    <s v="November 18, 2011"/>
    <x v="0"/>
    <x v="0"/>
    <x v="0"/>
  </r>
  <r>
    <n v="2"/>
    <x v="1"/>
    <n v="175000000"/>
    <x v="1"/>
    <x v="0"/>
    <s v="September 17, 2013"/>
    <x v="1"/>
    <x v="1"/>
    <x v="1"/>
  </r>
  <r>
    <n v="3"/>
    <x v="2"/>
    <n v="100000000"/>
    <x v="2"/>
    <x v="0"/>
    <s v="September 12, 2006"/>
    <x v="2"/>
    <x v="2"/>
    <x v="2"/>
  </r>
  <r>
    <n v="4"/>
    <x v="3"/>
    <n v="82900000"/>
    <x v="3"/>
    <x v="1"/>
    <s v="November 19, 2006"/>
    <x v="2"/>
    <x v="3"/>
    <x v="3"/>
  </r>
  <r>
    <n v="5"/>
    <x v="4"/>
    <n v="75000000"/>
    <x v="4"/>
    <x v="0"/>
    <s v="December 20, 2017"/>
    <x v="3"/>
    <x v="4"/>
    <x v="4"/>
  </r>
  <r>
    <n v="6"/>
    <x v="5"/>
    <n v="60460000"/>
    <x v="5"/>
    <x v="2"/>
    <s v="May 29, 2014"/>
    <x v="4"/>
    <x v="3"/>
    <x v="3"/>
  </r>
  <r>
    <n v="7"/>
    <x v="6"/>
    <n v="58000000"/>
    <x v="6"/>
    <x v="0"/>
    <s v="September 13, 1985"/>
    <x v="5"/>
    <x v="5"/>
    <x v="3"/>
  </r>
  <r>
    <n v="8"/>
    <x v="7"/>
    <n v="50000000"/>
    <x v="7"/>
    <x v="0"/>
    <s v="October 26, 2018"/>
    <x v="6"/>
    <x v="6"/>
    <x v="1"/>
  </r>
  <r>
    <n v="9"/>
    <x v="8"/>
    <n v="47520000"/>
    <x v="8"/>
    <x v="0"/>
    <s v="February 27, 1996"/>
    <x v="7"/>
    <x v="7"/>
    <x v="3"/>
  </r>
  <r>
    <n v="10"/>
    <x v="9"/>
    <n v="44500000"/>
    <x v="9"/>
    <x v="0"/>
    <s v="May 16, 2011"/>
    <x v="0"/>
    <x v="8"/>
    <x v="5"/>
  </r>
  <r>
    <n v="11"/>
    <x v="10"/>
    <n v="43800000"/>
    <x v="3"/>
    <x v="1"/>
    <s v="December 1, 2007"/>
    <x v="8"/>
    <x v="3"/>
    <x v="3"/>
  </r>
  <r>
    <n v="12"/>
    <x v="11"/>
    <n v="43000000"/>
    <x v="2"/>
    <x v="3"/>
    <s v="June 14, 1989"/>
    <x v="9"/>
    <x v="9"/>
    <x v="3"/>
  </r>
  <r>
    <n v="13"/>
    <x v="12"/>
    <n v="42071635"/>
    <x v="10"/>
    <x v="0"/>
    <s v="May 22, 1980"/>
    <x v="10"/>
    <x v="10"/>
    <x v="6"/>
  </r>
  <r>
    <n v="14"/>
    <x v="13"/>
    <n v="41590000"/>
    <x v="11"/>
    <x v="4"/>
    <s v="March 20, 2020"/>
    <x v="11"/>
    <x v="11"/>
    <x v="3"/>
  </r>
  <r>
    <n v="15"/>
    <x v="14"/>
    <n v="40000000"/>
    <x v="9"/>
    <x v="0"/>
    <s v="July 22, 2016"/>
    <x v="12"/>
    <x v="12"/>
    <x v="7"/>
  </r>
  <r>
    <n v="15"/>
    <x v="15"/>
    <n v="40000000"/>
    <x v="12"/>
    <x v="0"/>
    <s v="May 19, 2015"/>
    <x v="13"/>
    <x v="13"/>
    <x v="8"/>
  </r>
  <r>
    <n v="17"/>
    <x v="16"/>
    <n v="37380000"/>
    <x v="5"/>
    <x v="1"/>
    <s v="April 10, 2008"/>
    <x v="14"/>
    <x v="3"/>
    <x v="3"/>
  </r>
  <r>
    <n v="18"/>
    <x v="17"/>
    <n v="33140000"/>
    <x v="3"/>
    <x v="1"/>
    <s v="June 25, 2009"/>
    <x v="15"/>
    <x v="3"/>
    <x v="3"/>
  </r>
  <r>
    <n v="19"/>
    <x v="18"/>
    <n v="30800000"/>
    <x v="6"/>
    <x v="5"/>
    <s v="May 15, 2006"/>
    <x v="2"/>
    <x v="3"/>
    <x v="3"/>
  </r>
  <r>
    <n v="20"/>
    <x v="19"/>
    <n v="30700000"/>
    <x v="13"/>
    <x v="2"/>
    <s v="March 3, 2017"/>
    <x v="3"/>
    <x v="11"/>
    <x v="3"/>
  </r>
  <r>
    <n v="21"/>
    <x v="20"/>
    <n v="30440000"/>
    <x v="14"/>
    <x v="4"/>
    <s v="December 7, 2018"/>
    <x v="6"/>
    <x v="14"/>
    <x v="3"/>
  </r>
  <r>
    <n v="22"/>
    <x v="21"/>
    <n v="30320000"/>
    <x v="6"/>
    <x v="1"/>
    <s v="November 11, 2009"/>
    <x v="15"/>
    <x v="3"/>
    <x v="3"/>
  </r>
  <r>
    <n v="23"/>
    <x v="22"/>
    <n v="30000000"/>
    <x v="15"/>
    <x v="0"/>
    <s v="October 25, 2019"/>
    <x v="16"/>
    <x v="15"/>
    <x v="9"/>
  </r>
  <r>
    <n v="23"/>
    <x v="23"/>
    <n v="30000000"/>
    <x v="16"/>
    <x v="0"/>
    <s v="May 16, 2012"/>
    <x v="17"/>
    <x v="16"/>
    <x v="10"/>
  </r>
  <r>
    <n v="23"/>
    <x v="24"/>
    <n v="30000000"/>
    <x v="17"/>
    <x v="0"/>
    <s v="November 11, 2011"/>
    <x v="0"/>
    <x v="17"/>
    <x v="11"/>
  </r>
  <r>
    <n v="26"/>
    <x v="25"/>
    <n v="29490000"/>
    <x v="8"/>
    <x v="6"/>
    <s v="November 21, 1999"/>
    <x v="18"/>
    <x v="7"/>
    <x v="3"/>
  </r>
  <r>
    <n v="27"/>
    <x v="26"/>
    <n v="28300000"/>
    <x v="9"/>
    <x v="7"/>
    <s v="April 21, 1984"/>
    <x v="19"/>
    <x v="9"/>
    <x v="3"/>
  </r>
  <r>
    <n v="28"/>
    <x v="27"/>
    <n v="28020000"/>
    <x v="3"/>
    <x v="1"/>
    <s v="December 2, 2006"/>
    <x v="2"/>
    <x v="3"/>
    <x v="3"/>
  </r>
  <r>
    <n v="29"/>
    <x v="28"/>
    <n v="28000000"/>
    <x v="18"/>
    <x v="0"/>
    <s v="April 24, 2012"/>
    <x v="17"/>
    <x v="18"/>
    <x v="12"/>
  </r>
  <r>
    <n v="30"/>
    <x v="29"/>
    <n v="27500000"/>
    <x v="1"/>
    <x v="0"/>
    <s v="October 26, 2004"/>
    <x v="20"/>
    <x v="1"/>
    <x v="1"/>
  </r>
  <r>
    <n v="31"/>
    <x v="30"/>
    <n v="26662500"/>
    <x v="6"/>
    <x v="0"/>
    <s v="November 21, 1990"/>
    <x v="21"/>
    <x v="3"/>
    <x v="3"/>
  </r>
  <r>
    <n v="32"/>
    <x v="31"/>
    <n v="26500000"/>
    <x v="15"/>
    <x v="0"/>
    <s v="November 8, 2011"/>
    <x v="0"/>
    <x v="19"/>
    <x v="9"/>
  </r>
  <r>
    <n v="33"/>
    <x v="32"/>
    <n v="26200000"/>
    <x v="15"/>
    <x v="0"/>
    <s v="November 9, 2010"/>
    <x v="22"/>
    <x v="20"/>
    <x v="9"/>
  </r>
  <r>
    <n v="34"/>
    <x v="33"/>
    <n v="27000000"/>
    <x v="19"/>
    <x v="0"/>
    <s v="September 18, 2012"/>
    <x v="17"/>
    <x v="21"/>
    <x v="13"/>
  </r>
  <r>
    <n v="35"/>
    <x v="34"/>
    <n v="25680000"/>
    <x v="8"/>
    <x v="4"/>
    <s v="November 15, 2019"/>
    <x v="16"/>
    <x v="7"/>
    <x v="14"/>
  </r>
  <r>
    <n v="36"/>
    <x v="35"/>
    <n v="25410000"/>
    <x v="8"/>
    <x v="8"/>
    <s v="November 18, 2016"/>
    <x v="12"/>
    <x v="7"/>
    <x v="14"/>
  </r>
  <r>
    <n v="37"/>
    <x v="36"/>
    <n v="25120000"/>
    <x v="6"/>
    <x v="4"/>
    <s v="October 27, 2017"/>
    <x v="3"/>
    <x v="11"/>
    <x v="3"/>
  </r>
  <r>
    <n v="38"/>
    <x v="37"/>
    <n v="25000000"/>
    <x v="1"/>
    <x v="0"/>
    <s v="April 29, 2008"/>
    <x v="14"/>
    <x v="1"/>
    <x v="1"/>
  </r>
  <r>
    <n v="39"/>
    <x v="38"/>
    <n v="24730000"/>
    <x v="8"/>
    <x v="5"/>
    <s v="September 28, 2006"/>
    <x v="2"/>
    <x v="7"/>
    <x v="14"/>
  </r>
  <r>
    <n v="40"/>
    <x v="39"/>
    <n v="24430000"/>
    <x v="6"/>
    <x v="0"/>
    <s v="October 23, 1988"/>
    <x v="23"/>
    <x v="3"/>
    <x v="3"/>
  </r>
  <r>
    <n v="41"/>
    <x v="40"/>
    <n v="24200000"/>
    <x v="15"/>
    <x v="0"/>
    <s v="November 12, 2012"/>
    <x v="17"/>
    <x v="20"/>
    <x v="9"/>
  </r>
  <r>
    <n v="42"/>
    <x v="41"/>
    <n v="24000000"/>
    <x v="20"/>
    <x v="0"/>
    <s v="September 29, 2017"/>
    <x v="3"/>
    <x v="22"/>
    <x v="15"/>
  </r>
  <r>
    <n v="42"/>
    <x v="42"/>
    <n v="24000000"/>
    <x v="9"/>
    <x v="9"/>
    <s v="November 4, 2010"/>
    <x v="22"/>
    <x v="23"/>
    <x v="0"/>
  </r>
  <r>
    <n v="44"/>
    <x v="43"/>
    <n v="23982960"/>
    <x v="21"/>
    <x v="0"/>
    <s v="June 23, 1991"/>
    <x v="24"/>
    <x v="24"/>
    <x v="16"/>
  </r>
  <r>
    <n v="45"/>
    <x v="44"/>
    <n v="23960000"/>
    <x v="9"/>
    <x v="5"/>
    <s v="April 21, 2005"/>
    <x v="25"/>
    <x v="3"/>
    <x v="3"/>
  </r>
  <r>
    <n v="46"/>
    <x v="45"/>
    <n v="23640000"/>
    <x v="6"/>
    <x v="2"/>
    <s v="November 18, 2012"/>
    <x v="17"/>
    <x v="3"/>
    <x v="3"/>
  </r>
  <r>
    <n v="47"/>
    <x v="46"/>
    <n v="23600000"/>
    <x v="5"/>
    <x v="5"/>
    <s v="November 14, 2005"/>
    <x v="25"/>
    <x v="3"/>
    <x v="3"/>
  </r>
  <r>
    <n v="48"/>
    <x v="47"/>
    <n v="23280000"/>
    <x v="8"/>
    <x v="10"/>
    <s v="November 21, 2002"/>
    <x v="26"/>
    <x v="7"/>
    <x v="14"/>
  </r>
  <r>
    <n v="49"/>
    <x v="48"/>
    <n v="23000000"/>
    <x v="22"/>
    <x v="11"/>
    <s v="April 20, 2018"/>
    <x v="6"/>
    <x v="25"/>
    <x v="17"/>
  </r>
  <r>
    <n v="49"/>
    <x v="49"/>
    <n v="23000000"/>
    <x v="7"/>
    <x v="12"/>
    <s v="May 18, 2010"/>
    <x v="22"/>
    <x v="2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2B2F08-CE18-4F0C-817C-9DCDC402F5DB}" name="PivotTable26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I35:J42" firstHeaderRow="1" firstDataRow="1" firstDataCol="1" rowPageCount="1" colPageCount="1"/>
  <pivotFields count="9">
    <pivotField showAll="0"/>
    <pivotField axis="axisRow" showAll="0">
      <items count="51">
        <item x="13"/>
        <item x="33"/>
        <item x="32"/>
        <item x="40"/>
        <item x="22"/>
        <item x="31"/>
        <item x="23"/>
        <item x="26"/>
        <item x="41"/>
        <item x="48"/>
        <item x="37"/>
        <item x="1"/>
        <item x="29"/>
        <item x="14"/>
        <item x="42"/>
        <item x="5"/>
        <item x="46"/>
        <item x="16"/>
        <item x="0"/>
        <item x="18"/>
        <item x="45"/>
        <item x="21"/>
        <item x="44"/>
        <item x="12"/>
        <item n="Pokémon Gold / Silver / Crystal" x="25"/>
        <item x="38"/>
        <item x="8"/>
        <item x="47"/>
        <item x="35"/>
        <item x="34"/>
        <item x="4"/>
        <item x="49"/>
        <item x="7"/>
        <item x="43"/>
        <item x="6"/>
        <item x="39"/>
        <item x="36"/>
        <item x="30"/>
        <item x="20"/>
        <item x="9"/>
        <item x="11"/>
        <item x="2"/>
        <item x="24"/>
        <item x="19"/>
        <item x="28"/>
        <item x="15"/>
        <item x="10"/>
        <item x="27"/>
        <item x="3"/>
        <item x="17"/>
        <item t="default"/>
      </items>
    </pivotField>
    <pivotField dataField="1" showAll="0"/>
    <pivotField axis="axisPage" showAll="0">
      <items count="24">
        <item x="11"/>
        <item x="19"/>
        <item x="15"/>
        <item x="16"/>
        <item x="20"/>
        <item x="22"/>
        <item x="1"/>
        <item x="5"/>
        <item x="0"/>
        <item x="9"/>
        <item x="10"/>
        <item x="8"/>
        <item x="4"/>
        <item x="7"/>
        <item x="21"/>
        <item x="6"/>
        <item x="14"/>
        <item x="2"/>
        <item x="17"/>
        <item x="13"/>
        <item x="18"/>
        <item x="1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7"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pageFields count="1">
    <pageField fld="3" item="11" hier="-1"/>
  </pageFields>
  <dataFields count="1">
    <dataField name="Sum of Sales" fld="2" baseField="0" baseItem="0"/>
  </dataFields>
  <formats count="4"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field="1" type="button" dataOnly="0" labelOnly="1" outline="0" axis="axisRow" fieldPosition="0"/>
    </format>
    <format dxfId="0">
      <pivotArea dataOnly="0" labelOnly="1" outline="0" axis="axisValues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709AA-407A-4780-B655-98C48C951F5F}" name="PivotTable2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M14:N30" firstHeaderRow="1" firstDataRow="1" firstDataCol="1" rowPageCount="1" colPageCount="1"/>
  <pivotFields count="9">
    <pivotField showAll="0"/>
    <pivotField axis="axisRow" showAll="0">
      <items count="51">
        <item x="13"/>
        <item x="33"/>
        <item x="32"/>
        <item x="40"/>
        <item x="22"/>
        <item x="31"/>
        <item x="23"/>
        <item x="26"/>
        <item x="41"/>
        <item x="48"/>
        <item x="37"/>
        <item x="1"/>
        <item x="29"/>
        <item x="14"/>
        <item x="42"/>
        <item x="5"/>
        <item x="46"/>
        <item x="16"/>
        <item x="0"/>
        <item x="18"/>
        <item x="45"/>
        <item x="21"/>
        <item x="44"/>
        <item x="12"/>
        <item x="25"/>
        <item x="38"/>
        <item x="8"/>
        <item x="47"/>
        <item x="35"/>
        <item x="34"/>
        <item x="4"/>
        <item x="49"/>
        <item x="7"/>
        <item x="43"/>
        <item x="6"/>
        <item x="39"/>
        <item x="36"/>
        <item x="30"/>
        <item x="20"/>
        <item x="9"/>
        <item x="11"/>
        <item x="2"/>
        <item x="24"/>
        <item x="19"/>
        <item x="28"/>
        <item x="15"/>
        <item x="10"/>
        <item x="27"/>
        <item x="3"/>
        <item x="17"/>
        <item t="default"/>
      </items>
    </pivotField>
    <pivotField dataField="1" showAll="0"/>
    <pivotField showAll="0"/>
    <pivotField showAll="0"/>
    <pivotField showAll="0"/>
    <pivotField axis="axisPage" multipleItemSelectionAllowed="1" showAll="0">
      <items count="28">
        <item h="1" x="10"/>
        <item h="1" x="19"/>
        <item h="1" x="5"/>
        <item h="1" x="23"/>
        <item h="1" x="9"/>
        <item h="1" x="21"/>
        <item h="1" x="24"/>
        <item h="1" x="7"/>
        <item h="1" x="18"/>
        <item h="1" x="26"/>
        <item h="1" x="20"/>
        <item h="1" x="25"/>
        <item h="1" x="2"/>
        <item h="1" x="8"/>
        <item h="1" x="14"/>
        <item h="1" x="15"/>
        <item x="22"/>
        <item x="0"/>
        <item x="17"/>
        <item x="1"/>
        <item x="4"/>
        <item x="13"/>
        <item x="12"/>
        <item x="3"/>
        <item x="6"/>
        <item x="16"/>
        <item x="11"/>
        <item t="default"/>
      </items>
    </pivotField>
    <pivotField showAll="0"/>
    <pivotField axis="axisRow" showAll="0" sortType="descending">
      <items count="19">
        <item sd="0" x="13"/>
        <item sd="0" x="9"/>
        <item sd="0" x="11"/>
        <item sd="0" x="10"/>
        <item sd="0" x="8"/>
        <item sd="0" x="7"/>
        <item sd="0" x="15"/>
        <item sd="0" x="2"/>
        <item sd="0" x="6"/>
        <item sd="0" x="3"/>
        <item sd="0" x="14"/>
        <item sd="0" x="4"/>
        <item sd="0" x="5"/>
        <item sd="0" x="1"/>
        <item sd="0" x="16"/>
        <item sd="0" x="17"/>
        <item sd="0" x="12"/>
        <item sd="0" x="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8"/>
    <field x="1"/>
  </rowFields>
  <rowItems count="16">
    <i>
      <x v="17"/>
    </i>
    <i>
      <x v="13"/>
    </i>
    <i>
      <x v="9"/>
    </i>
    <i>
      <x v="1"/>
    </i>
    <i>
      <x v="11"/>
    </i>
    <i>
      <x v="10"/>
    </i>
    <i>
      <x v="12"/>
    </i>
    <i>
      <x v="5"/>
    </i>
    <i>
      <x v="4"/>
    </i>
    <i>
      <x v="3"/>
    </i>
    <i>
      <x v="2"/>
    </i>
    <i>
      <x v="16"/>
    </i>
    <i>
      <x/>
    </i>
    <i>
      <x v="6"/>
    </i>
    <i>
      <x v="15"/>
    </i>
    <i t="grand">
      <x/>
    </i>
  </rowItems>
  <colItems count="1">
    <i/>
  </colItems>
  <pageFields count="1">
    <pageField fld="6" hier="-1"/>
  </pageFields>
  <dataFields count="1">
    <dataField name="Sum of Sales" fld="2" baseField="0" baseItem="0"/>
  </dataFields>
  <formats count="5">
    <format dxfId="4">
      <pivotArea dataOnly="0" labelOnly="1" grandRow="1" outline="0" fieldPosition="0"/>
    </format>
    <format dxfId="5">
      <pivotArea dataOnly="0" labelOnly="1" grandRow="1" outline="0" fieldPosition="0"/>
    </format>
    <format dxfId="6">
      <pivotArea grandRow="1" outline="0" collapsedLevelsAreSubtotals="1" fieldPosition="0"/>
    </format>
    <format dxfId="7">
      <pivotArea field="8" type="button" dataOnly="0" labelOnly="1" outline="0" axis="axisRow" fieldPosition="0"/>
    </format>
    <format dxfId="8">
      <pivotArea dataOnly="0" labelOnly="1" outline="0" axis="axisValues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DD786-4B75-4164-AE23-51F19CEC5B46}" name="PivotTable2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M33:N47" firstHeaderRow="1" firstDataRow="1" firstDataCol="1"/>
  <pivotFields count="9">
    <pivotField showAll="0"/>
    <pivotField showAll="0"/>
    <pivotField showAll="0"/>
    <pivotField showAll="0"/>
    <pivotField axis="axisRow" dataField="1" showAll="0">
      <items count="14">
        <item x="3"/>
        <item x="10"/>
        <item x="6"/>
        <item x="0"/>
        <item x="7"/>
        <item x="8"/>
        <item x="5"/>
        <item x="4"/>
        <item x="11"/>
        <item x="12"/>
        <item x="1"/>
        <item x="2"/>
        <item x="9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Game(s)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6B55E-797E-409A-995F-4E917279D0BE}" name="PivotTable1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4:J30" firstHeaderRow="1" firstDataRow="1" firstDataCol="1" rowPageCount="1" colPageCount="1"/>
  <pivotFields count="9">
    <pivotField showAll="0"/>
    <pivotField axis="axisRow" showAll="0">
      <items count="51">
        <item x="13"/>
        <item x="33"/>
        <item x="32"/>
        <item x="40"/>
        <item x="22"/>
        <item x="31"/>
        <item x="23"/>
        <item x="26"/>
        <item x="41"/>
        <item x="48"/>
        <item x="37"/>
        <item x="1"/>
        <item x="29"/>
        <item x="14"/>
        <item x="42"/>
        <item x="5"/>
        <item x="46"/>
        <item x="16"/>
        <item x="0"/>
        <item x="18"/>
        <item x="45"/>
        <item x="21"/>
        <item x="44"/>
        <item x="12"/>
        <item x="25"/>
        <item x="38"/>
        <item x="8"/>
        <item x="47"/>
        <item x="35"/>
        <item x="34"/>
        <item x="4"/>
        <item x="49"/>
        <item x="7"/>
        <item x="43"/>
        <item x="6"/>
        <item x="39"/>
        <item x="36"/>
        <item x="30"/>
        <item x="20"/>
        <item x="9"/>
        <item x="11"/>
        <item x="2"/>
        <item x="24"/>
        <item x="19"/>
        <item x="28"/>
        <item x="15"/>
        <item x="10"/>
        <item x="27"/>
        <item x="3"/>
        <item x="17"/>
        <item t="default"/>
      </items>
    </pivotField>
    <pivotField dataField="1" showAll="0"/>
    <pivotField showAll="0"/>
    <pivotField showAll="0"/>
    <pivotField showAll="0"/>
    <pivotField axis="axisPage" multipleItemSelectionAllowed="1" showAll="0">
      <items count="28">
        <item h="1" x="10"/>
        <item h="1" x="19"/>
        <item h="1" x="5"/>
        <item h="1" x="23"/>
        <item h="1" x="9"/>
        <item h="1" x="21"/>
        <item h="1" x="24"/>
        <item h="1" x="7"/>
        <item h="1" x="18"/>
        <item h="1" x="26"/>
        <item h="1" x="20"/>
        <item h="1" x="25"/>
        <item h="1" x="2"/>
        <item h="1" x="8"/>
        <item h="1" x="14"/>
        <item h="1" x="15"/>
        <item x="22"/>
        <item x="0"/>
        <item x="17"/>
        <item x="1"/>
        <item x="4"/>
        <item x="13"/>
        <item x="12"/>
        <item x="3"/>
        <item x="6"/>
        <item x="16"/>
        <item x="11"/>
        <item t="default"/>
      </items>
    </pivotField>
    <pivotField showAll="0"/>
    <pivotField axis="axisRow" showAll="0">
      <items count="19">
        <item sd="0" x="13"/>
        <item sd="0" x="9"/>
        <item sd="0" x="11"/>
        <item sd="0" x="10"/>
        <item sd="0" x="8"/>
        <item sd="0" x="7"/>
        <item sd="0" x="15"/>
        <item x="2"/>
        <item x="6"/>
        <item sd="0" x="3"/>
        <item sd="0" x="14"/>
        <item sd="0" x="4"/>
        <item sd="0" x="5"/>
        <item sd="0" x="1"/>
        <item x="16"/>
        <item sd="0" x="17"/>
        <item sd="0" x="12"/>
        <item sd="0" x="0"/>
        <item t="default"/>
      </items>
    </pivotField>
  </pivotFields>
  <rowFields count="2">
    <field x="8"/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 t="grand">
      <x/>
    </i>
  </rowItems>
  <colItems count="1">
    <i/>
  </colItems>
  <pageFields count="1">
    <pageField fld="6" hier="-1"/>
  </pageFields>
  <dataFields count="1">
    <dataField name="Sum of Sales" fld="2" baseField="0" baseItem="0"/>
  </dataFields>
  <formats count="8">
    <format dxfId="16">
      <pivotArea field="8" type="button" dataOnly="0" labelOnly="1" outline="0" axis="axisRow" fieldPosition="0"/>
    </format>
    <format dxfId="15">
      <pivotArea dataOnly="0" labelOnly="1" outline="0" axis="axisValues" fieldPosition="0"/>
    </format>
    <format dxfId="14">
      <pivotArea grandRow="1" outline="0" collapsedLevelsAreSubtotals="1" fieldPosition="0"/>
    </format>
    <format dxfId="13">
      <pivotArea dataOnly="0" labelOnly="1" grandRow="1" outline="0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field="8" type="button" dataOnly="0" labelOnly="1" outline="0" axis="axisRow" fieldPosition="0"/>
    </format>
    <format dxfId="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1B1EF-6400-4060-AF6A-7D73ECE34349}" name="PivotTable9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E12:F40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8">
        <item x="14"/>
        <item x="17"/>
        <item x="16"/>
        <item x="13"/>
        <item x="2"/>
        <item x="22"/>
        <item x="7"/>
        <item x="21"/>
        <item x="23"/>
        <item x="15"/>
        <item x="19"/>
        <item x="0"/>
        <item x="10"/>
        <item x="3"/>
        <item x="11"/>
        <item x="9"/>
        <item x="5"/>
        <item x="12"/>
        <item x="4"/>
        <item x="8"/>
        <item x="1"/>
        <item x="26"/>
        <item x="6"/>
        <item x="25"/>
        <item x="24"/>
        <item x="18"/>
        <item x="20"/>
        <item t="default"/>
      </items>
    </pivotField>
    <pivotField showAll="0"/>
  </pivotFields>
  <rowFields count="1">
    <field x="7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Game(s)" fld="7" subtotal="count" baseField="0" baseItem="0"/>
  </dataFields>
  <formats count="4">
    <format dxfId="20">
      <pivotArea field="7" type="button" dataOnly="0" labelOnly="1" outline="0" axis="axisRow" fieldPosition="0"/>
    </format>
    <format dxfId="19">
      <pivotArea dataOnly="0" labelOnly="1" outline="0" axis="axisValues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</formats>
  <chartFormats count="28">
    <chartFormat chart="2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2" format="45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2" format="46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2" format="47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2" format="48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2" format="49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2" format="50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2" format="5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2" format="52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2" format="53">
      <pivotArea type="data" outline="0" fieldPosition="0">
        <references count="2">
          <reference field="4294967294" count="1" selected="0">
            <x v="0"/>
          </reference>
          <reference field="7" count="1" selected="0">
            <x v="23"/>
          </reference>
        </references>
      </pivotArea>
    </chartFormat>
    <chartFormat chart="2" format="54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"/>
          </reference>
        </references>
      </pivotArea>
    </chartFormat>
    <chartFormat chart="2" format="56">
      <pivotArea type="data" outline="0" fieldPosition="0">
        <references count="2">
          <reference field="4294967294" count="1" selected="0">
            <x v="0"/>
          </reference>
          <reference field="7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4CC1D6-3A33-4391-8997-2292659E67EE}" name="PivotTable8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21:B49" firstHeaderRow="1" firstDataRow="1" firstDataCol="1"/>
  <pivotFields count="9">
    <pivotField showAll="0"/>
    <pivotField axis="axisRow" showAll="0">
      <items count="51">
        <item x="13"/>
        <item x="33"/>
        <item x="32"/>
        <item x="40"/>
        <item x="22"/>
        <item x="31"/>
        <item x="23"/>
        <item x="26"/>
        <item x="41"/>
        <item x="48"/>
        <item x="37"/>
        <item x="1"/>
        <item x="29"/>
        <item x="14"/>
        <item x="42"/>
        <item x="5"/>
        <item x="46"/>
        <item x="16"/>
        <item x="0"/>
        <item x="18"/>
        <item x="45"/>
        <item x="21"/>
        <item x="44"/>
        <item x="12"/>
        <item x="25"/>
        <item x="38"/>
        <item x="8"/>
        <item x="47"/>
        <item x="35"/>
        <item x="34"/>
        <item x="4"/>
        <item x="49"/>
        <item x="7"/>
        <item x="43"/>
        <item x="6"/>
        <item x="39"/>
        <item x="36"/>
        <item x="30"/>
        <item x="20"/>
        <item x="9"/>
        <item x="11"/>
        <item x="2"/>
        <item x="24"/>
        <item x="19"/>
        <item x="28"/>
        <item x="15"/>
        <item x="10"/>
        <item x="27"/>
        <item x="3"/>
        <item x="17"/>
        <item t="default"/>
      </items>
    </pivotField>
    <pivotField dataField="1" showAll="0"/>
    <pivotField showAll="0"/>
    <pivotField showAll="0"/>
    <pivotField showAll="0"/>
    <pivotField axis="axisRow" showAll="0" sortType="ascending">
      <items count="28">
        <item sd="0" x="10"/>
        <item sd="0" x="19"/>
        <item sd="0" x="5"/>
        <item sd="0" x="23"/>
        <item sd="0" x="9"/>
        <item sd="0" x="21"/>
        <item sd="0" x="24"/>
        <item sd="0" x="7"/>
        <item sd="0" x="18"/>
        <item sd="0" x="26"/>
        <item sd="0" x="20"/>
        <item sd="0" x="25"/>
        <item sd="0" x="2"/>
        <item sd="0" x="8"/>
        <item sd="0" x="14"/>
        <item sd="0" x="15"/>
        <item sd="0" x="22"/>
        <item sd="0" x="0"/>
        <item sd="0" x="17"/>
        <item sd="0" x="1"/>
        <item sd="0" x="4"/>
        <item sd="0" x="13"/>
        <item sd="0" x="12"/>
        <item sd="0" x="3"/>
        <item sd="0" x="6"/>
        <item sd="0" x="16"/>
        <item sd="0" x="11"/>
        <item t="default"/>
      </items>
    </pivotField>
    <pivotField showAll="0"/>
    <pivotField showAll="0"/>
  </pivotFields>
  <rowFields count="2">
    <field x="6"/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 of Sales" fld="2" baseField="0" baseItem="0"/>
  </dataFields>
  <formats count="4">
    <format dxfId="24">
      <pivotArea field="6" type="button" dataOnly="0" labelOnly="1" outline="0" axis="axisRow" fieldPosition="0"/>
    </format>
    <format dxfId="23">
      <pivotArea dataOnly="0" labelOnly="1" outline="0" axis="axisValues" fieldPosition="0"/>
    </format>
    <format dxfId="22">
      <pivotArea grandRow="1" outline="0" collapsedLevelsAreSubtotals="1" fieldPosition="0"/>
    </format>
    <format dxfId="21">
      <pivotArea dataOnly="0" labelOnly="1" grandRow="1" outline="0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D17425-8D3B-4A27-AB43-EE24C6120168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4:B18" firstHeaderRow="1" firstDataRow="1" firstDataCol="1" rowPageCount="1" colPageCount="1"/>
  <pivotFields count="8">
    <pivotField axis="axisRow" showAll="0">
      <items count="51">
        <item x="13"/>
        <item x="33"/>
        <item x="32"/>
        <item x="40"/>
        <item x="22"/>
        <item x="31"/>
        <item x="23"/>
        <item x="26"/>
        <item x="41"/>
        <item x="48"/>
        <item x="37"/>
        <item x="1"/>
        <item x="29"/>
        <item x="14"/>
        <item x="42"/>
        <item x="5"/>
        <item x="46"/>
        <item x="16"/>
        <item x="0"/>
        <item x="18"/>
        <item x="45"/>
        <item x="21"/>
        <item x="44"/>
        <item x="12"/>
        <item x="25"/>
        <item x="38"/>
        <item x="8"/>
        <item x="47"/>
        <item x="35"/>
        <item x="34"/>
        <item x="4"/>
        <item x="49"/>
        <item x="7"/>
        <item x="43"/>
        <item x="6"/>
        <item x="39"/>
        <item x="36"/>
        <item x="30"/>
        <item x="20"/>
        <item x="9"/>
        <item x="11"/>
        <item x="2"/>
        <item x="24"/>
        <item x="19"/>
        <item x="28"/>
        <item x="15"/>
        <item x="10"/>
        <item x="27"/>
        <item x="3"/>
        <item x="17"/>
        <item t="default"/>
      </items>
    </pivotField>
    <pivotField dataField="1" showAll="0">
      <items count="46"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29"/>
        <item x="28"/>
        <item x="27"/>
        <item x="30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28">
        <item x="10"/>
        <item x="19"/>
        <item x="5"/>
        <item x="23"/>
        <item x="9"/>
        <item x="21"/>
        <item x="24"/>
        <item x="7"/>
        <item x="18"/>
        <item x="26"/>
        <item x="20"/>
        <item x="25"/>
        <item x="2"/>
        <item x="8"/>
        <item x="14"/>
        <item x="15"/>
        <item x="22"/>
        <item x="0"/>
        <item x="17"/>
        <item x="1"/>
        <item x="4"/>
        <item x="13"/>
        <item x="12"/>
        <item x="3"/>
        <item x="6"/>
        <item x="16"/>
        <item x="11"/>
        <item t="default"/>
      </items>
    </pivotField>
    <pivotField showAll="0"/>
    <pivotField showAll="0"/>
  </pivotFields>
  <rowFields count="1">
    <field x="0"/>
  </rowFields>
  <rowItems count="4">
    <i>
      <x v="2"/>
    </i>
    <i>
      <x v="14"/>
    </i>
    <i>
      <x v="31"/>
    </i>
    <i t="grand">
      <x/>
    </i>
  </rowItems>
  <colItems count="1">
    <i/>
  </colItems>
  <pageFields count="1">
    <pageField fld="5" item="16" hier="-1"/>
  </pageFields>
  <dataFields count="1">
    <dataField name="Sum of Sales" fld="1" baseField="0" baseItem="0"/>
  </dataFields>
  <formats count="10">
    <format dxfId="34">
      <pivotArea field="5" type="button" dataOnly="0" labelOnly="1" outline="0" axis="axisPage" fieldPosition="0"/>
    </format>
    <format dxfId="33">
      <pivotArea dataOnly="0" labelOnly="1" outline="0" fieldPosition="0">
        <references count="1">
          <reference field="5" count="1">
            <x v="16"/>
          </reference>
        </references>
      </pivotArea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grandRow="1" outline="0" collapsedLevelsAreSubtotals="1" fieldPosition="0"/>
    </format>
    <format dxfId="29">
      <pivotArea dataOnly="0" labelOnly="1" grandRow="1" outline="0" fieldPosition="0"/>
    </format>
    <format dxfId="28">
      <pivotArea grandRow="1" outline="0" collapsedLevelsAreSubtotals="1" fieldPosition="0"/>
    </format>
    <format dxfId="27">
      <pivotArea dataOnly="0" labelOnly="1" grandRow="1" outline="0" fieldPosition="0"/>
    </format>
    <format dxfId="26">
      <pivotArea field="0" type="button" dataOnly="0" labelOnly="1" outline="0" axis="axisRow" fieldPosition="0"/>
    </format>
    <format dxfId="25">
      <pivotArea dataOnly="0" labelOnly="1" outline="0" axis="axisValues" fieldPosition="0"/>
    </format>
  </format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80" zoomScaleNormal="80" workbookViewId="0"/>
  </sheetViews>
  <sheetFormatPr defaultRowHeight="14.5" x14ac:dyDescent="0.35"/>
  <cols>
    <col min="1" max="1" width="4.81640625" bestFit="1" customWidth="1"/>
    <col min="2" max="2" width="39.90625" bestFit="1" customWidth="1"/>
    <col min="3" max="3" width="12.81640625" style="3" bestFit="1" customWidth="1"/>
    <col min="4" max="4" width="16.81640625" bestFit="1" customWidth="1"/>
    <col min="5" max="5" width="20.08984375" bestFit="1" customWidth="1"/>
    <col min="6" max="6" width="17.08984375" bestFit="1" customWidth="1"/>
    <col min="7" max="7" width="17.08984375" customWidth="1"/>
    <col min="8" max="8" width="27.7265625" bestFit="1" customWidth="1"/>
    <col min="9" max="9" width="30.26953125" bestFit="1" customWidth="1"/>
  </cols>
  <sheetData>
    <row r="1" spans="1:9" x14ac:dyDescent="0.3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184</v>
      </c>
      <c r="H1" t="s">
        <v>6</v>
      </c>
      <c r="I1" t="s">
        <v>7</v>
      </c>
    </row>
    <row r="2" spans="1:9" x14ac:dyDescent="0.35">
      <c r="A2">
        <v>1</v>
      </c>
      <c r="B2" t="s">
        <v>8</v>
      </c>
      <c r="C2" s="3">
        <v>238000000</v>
      </c>
      <c r="D2" t="s">
        <v>8</v>
      </c>
      <c r="E2" t="s">
        <v>9</v>
      </c>
      <c r="F2" t="s">
        <v>10</v>
      </c>
      <c r="G2" t="str">
        <f>RIGHT(F2, 4)</f>
        <v>2011</v>
      </c>
      <c r="H2" t="s">
        <v>11</v>
      </c>
      <c r="I2" t="s">
        <v>12</v>
      </c>
    </row>
    <row r="3" spans="1:9" x14ac:dyDescent="0.35">
      <c r="A3">
        <v>2</v>
      </c>
      <c r="B3" t="s">
        <v>13</v>
      </c>
      <c r="C3" s="3">
        <v>175000000</v>
      </c>
      <c r="D3" t="s">
        <v>14</v>
      </c>
      <c r="E3" t="s">
        <v>9</v>
      </c>
      <c r="F3" t="s">
        <v>15</v>
      </c>
      <c r="G3" t="str">
        <f t="shared" ref="G3:G51" si="0">RIGHT(F3, 4)</f>
        <v>2013</v>
      </c>
      <c r="H3" t="s">
        <v>16</v>
      </c>
      <c r="I3" t="s">
        <v>17</v>
      </c>
    </row>
    <row r="4" spans="1:9" x14ac:dyDescent="0.35">
      <c r="A4">
        <v>3</v>
      </c>
      <c r="B4" t="s">
        <v>18</v>
      </c>
      <c r="C4" s="3">
        <v>100000000</v>
      </c>
      <c r="D4" t="s">
        <v>19</v>
      </c>
      <c r="E4" t="s">
        <v>9</v>
      </c>
      <c r="F4" t="s">
        <v>20</v>
      </c>
      <c r="G4" t="str">
        <f t="shared" si="0"/>
        <v>2006</v>
      </c>
      <c r="H4" t="s">
        <v>21</v>
      </c>
      <c r="I4" t="s">
        <v>22</v>
      </c>
    </row>
    <row r="5" spans="1:9" x14ac:dyDescent="0.35">
      <c r="A5">
        <v>4</v>
      </c>
      <c r="B5" t="s">
        <v>23</v>
      </c>
      <c r="C5" s="3">
        <v>82900000</v>
      </c>
      <c r="D5" t="s">
        <v>24</v>
      </c>
      <c r="E5" t="s">
        <v>24</v>
      </c>
      <c r="F5" t="s">
        <v>25</v>
      </c>
      <c r="G5" t="str">
        <f t="shared" si="0"/>
        <v>2006</v>
      </c>
      <c r="H5" t="s">
        <v>26</v>
      </c>
      <c r="I5" t="s">
        <v>27</v>
      </c>
    </row>
    <row r="6" spans="1:9" x14ac:dyDescent="0.35">
      <c r="A6">
        <v>5</v>
      </c>
      <c r="B6" t="s">
        <v>28</v>
      </c>
      <c r="C6" s="3">
        <v>75000000</v>
      </c>
      <c r="D6" t="s">
        <v>29</v>
      </c>
      <c r="E6" t="s">
        <v>9</v>
      </c>
      <c r="F6" t="s">
        <v>30</v>
      </c>
      <c r="G6" t="str">
        <f t="shared" si="0"/>
        <v>2017</v>
      </c>
      <c r="H6" t="s">
        <v>31</v>
      </c>
      <c r="I6" t="s">
        <v>31</v>
      </c>
    </row>
    <row r="7" spans="1:9" x14ac:dyDescent="0.35">
      <c r="A7">
        <v>6</v>
      </c>
      <c r="B7" t="s">
        <v>32</v>
      </c>
      <c r="C7" s="3">
        <v>60460000</v>
      </c>
      <c r="D7" t="s">
        <v>33</v>
      </c>
      <c r="E7" t="s">
        <v>34</v>
      </c>
      <c r="F7" t="s">
        <v>35</v>
      </c>
      <c r="G7" t="str">
        <f t="shared" si="0"/>
        <v>2014</v>
      </c>
      <c r="H7" t="s">
        <v>26</v>
      </c>
      <c r="I7" t="s">
        <v>27</v>
      </c>
    </row>
    <row r="8" spans="1:9" x14ac:dyDescent="0.35">
      <c r="A8">
        <v>7</v>
      </c>
      <c r="B8" t="s">
        <v>36</v>
      </c>
      <c r="C8" s="3">
        <v>58000000</v>
      </c>
      <c r="D8" t="s">
        <v>37</v>
      </c>
      <c r="E8" t="s">
        <v>9</v>
      </c>
      <c r="F8" t="s">
        <v>38</v>
      </c>
      <c r="G8" t="str">
        <f t="shared" si="0"/>
        <v>1985</v>
      </c>
      <c r="H8" t="s">
        <v>39</v>
      </c>
      <c r="I8" t="s">
        <v>27</v>
      </c>
    </row>
    <row r="9" spans="1:9" x14ac:dyDescent="0.35">
      <c r="A9">
        <v>8</v>
      </c>
      <c r="B9" t="s">
        <v>40</v>
      </c>
      <c r="C9" s="3">
        <v>50000000</v>
      </c>
      <c r="D9" t="s">
        <v>41</v>
      </c>
      <c r="E9" t="s">
        <v>9</v>
      </c>
      <c r="F9" t="s">
        <v>42</v>
      </c>
      <c r="G9" t="str">
        <f t="shared" si="0"/>
        <v>2018</v>
      </c>
      <c r="H9" t="s">
        <v>43</v>
      </c>
      <c r="I9" t="s">
        <v>17</v>
      </c>
    </row>
    <row r="10" spans="1:9" x14ac:dyDescent="0.35">
      <c r="A10">
        <v>9</v>
      </c>
      <c r="B10" t="s">
        <v>178</v>
      </c>
      <c r="C10" s="3">
        <v>47520000</v>
      </c>
      <c r="D10" t="s">
        <v>174</v>
      </c>
      <c r="E10" t="s">
        <v>9</v>
      </c>
      <c r="F10" t="s">
        <v>44</v>
      </c>
      <c r="G10" t="str">
        <f t="shared" si="0"/>
        <v>1996</v>
      </c>
      <c r="H10" t="s">
        <v>45</v>
      </c>
      <c r="I10" t="s">
        <v>27</v>
      </c>
    </row>
    <row r="11" spans="1:9" x14ac:dyDescent="0.35">
      <c r="A11">
        <v>10</v>
      </c>
      <c r="B11" t="s">
        <v>46</v>
      </c>
      <c r="C11" s="3">
        <v>44500000</v>
      </c>
      <c r="D11" t="s">
        <v>47</v>
      </c>
      <c r="E11" t="s">
        <v>9</v>
      </c>
      <c r="F11" t="s">
        <v>48</v>
      </c>
      <c r="G11" t="str">
        <f t="shared" si="0"/>
        <v>2011</v>
      </c>
      <c r="H11" t="s">
        <v>49</v>
      </c>
      <c r="I11" t="s">
        <v>50</v>
      </c>
    </row>
    <row r="12" spans="1:9" x14ac:dyDescent="0.35">
      <c r="A12">
        <v>11</v>
      </c>
      <c r="B12" t="s">
        <v>51</v>
      </c>
      <c r="C12" s="3">
        <v>43800000</v>
      </c>
      <c r="D12" t="s">
        <v>24</v>
      </c>
      <c r="E12" t="s">
        <v>24</v>
      </c>
      <c r="F12" t="s">
        <v>52</v>
      </c>
      <c r="G12" t="str">
        <f t="shared" si="0"/>
        <v>2007</v>
      </c>
      <c r="H12" t="s">
        <v>26</v>
      </c>
      <c r="I12" t="s">
        <v>27</v>
      </c>
    </row>
    <row r="13" spans="1:9" x14ac:dyDescent="0.35">
      <c r="A13">
        <v>12</v>
      </c>
      <c r="B13" t="s">
        <v>53</v>
      </c>
      <c r="C13" s="3">
        <v>43000000</v>
      </c>
      <c r="D13" t="s">
        <v>19</v>
      </c>
      <c r="E13" t="s">
        <v>54</v>
      </c>
      <c r="F13" t="s">
        <v>55</v>
      </c>
      <c r="G13" t="str">
        <f t="shared" si="0"/>
        <v>1989</v>
      </c>
      <c r="H13" t="s">
        <v>56</v>
      </c>
      <c r="I13" t="s">
        <v>27</v>
      </c>
    </row>
    <row r="14" spans="1:9" x14ac:dyDescent="0.35">
      <c r="A14">
        <v>13</v>
      </c>
      <c r="B14" t="s">
        <v>57</v>
      </c>
      <c r="C14" s="3">
        <v>42071635</v>
      </c>
      <c r="D14" t="s">
        <v>57</v>
      </c>
      <c r="E14" t="s">
        <v>9</v>
      </c>
      <c r="F14" t="s">
        <v>58</v>
      </c>
      <c r="G14" t="str">
        <f t="shared" si="0"/>
        <v>1980</v>
      </c>
      <c r="H14" t="s">
        <v>59</v>
      </c>
      <c r="I14" t="s">
        <v>59</v>
      </c>
    </row>
    <row r="15" spans="1:9" x14ac:dyDescent="0.35">
      <c r="A15">
        <v>14</v>
      </c>
      <c r="B15" t="s">
        <v>60</v>
      </c>
      <c r="C15" s="3">
        <v>41590000</v>
      </c>
      <c r="D15" t="s">
        <v>61</v>
      </c>
      <c r="E15" t="s">
        <v>62</v>
      </c>
      <c r="F15" t="s">
        <v>63</v>
      </c>
      <c r="G15" t="str">
        <f t="shared" si="0"/>
        <v>2020</v>
      </c>
      <c r="H15" t="s">
        <v>64</v>
      </c>
      <c r="I15" t="s">
        <v>27</v>
      </c>
    </row>
    <row r="16" spans="1:9" x14ac:dyDescent="0.35">
      <c r="A16">
        <v>15</v>
      </c>
      <c r="B16" t="s">
        <v>65</v>
      </c>
      <c r="C16" s="3">
        <v>40000000</v>
      </c>
      <c r="D16" t="s">
        <v>47</v>
      </c>
      <c r="E16" t="s">
        <v>9</v>
      </c>
      <c r="F16" t="s">
        <v>66</v>
      </c>
      <c r="G16" t="str">
        <f t="shared" si="0"/>
        <v>2016</v>
      </c>
      <c r="H16" t="s">
        <v>67</v>
      </c>
      <c r="I16" t="s">
        <v>68</v>
      </c>
    </row>
    <row r="17" spans="1:9" x14ac:dyDescent="0.35">
      <c r="A17">
        <v>15</v>
      </c>
      <c r="B17" t="s">
        <v>69</v>
      </c>
      <c r="C17" s="3">
        <v>40000000</v>
      </c>
      <c r="D17" t="s">
        <v>70</v>
      </c>
      <c r="E17" t="s">
        <v>9</v>
      </c>
      <c r="F17" t="s">
        <v>71</v>
      </c>
      <c r="G17" t="str">
        <f t="shared" si="0"/>
        <v>2015</v>
      </c>
      <c r="H17" t="s">
        <v>72</v>
      </c>
      <c r="I17" t="s">
        <v>73</v>
      </c>
    </row>
    <row r="18" spans="1:9" x14ac:dyDescent="0.35">
      <c r="A18">
        <v>17</v>
      </c>
      <c r="B18" t="s">
        <v>74</v>
      </c>
      <c r="C18" s="3">
        <v>37380000</v>
      </c>
      <c r="D18" t="s">
        <v>33</v>
      </c>
      <c r="E18" t="s">
        <v>24</v>
      </c>
      <c r="F18" t="s">
        <v>75</v>
      </c>
      <c r="G18" t="str">
        <f t="shared" si="0"/>
        <v>2008</v>
      </c>
      <c r="H18" t="s">
        <v>26</v>
      </c>
      <c r="I18" t="s">
        <v>27</v>
      </c>
    </row>
    <row r="19" spans="1:9" x14ac:dyDescent="0.35">
      <c r="A19">
        <v>18</v>
      </c>
      <c r="B19" t="s">
        <v>76</v>
      </c>
      <c r="C19" s="3">
        <v>33140000</v>
      </c>
      <c r="D19" t="s">
        <v>24</v>
      </c>
      <c r="E19" t="s">
        <v>24</v>
      </c>
      <c r="F19" t="s">
        <v>77</v>
      </c>
      <c r="G19" t="str">
        <f t="shared" si="0"/>
        <v>2009</v>
      </c>
      <c r="H19" t="s">
        <v>26</v>
      </c>
      <c r="I19" t="s">
        <v>27</v>
      </c>
    </row>
    <row r="20" spans="1:9" x14ac:dyDescent="0.35">
      <c r="A20">
        <v>19</v>
      </c>
      <c r="B20" t="s">
        <v>78</v>
      </c>
      <c r="C20" s="3">
        <v>30800000</v>
      </c>
      <c r="D20" t="s">
        <v>37</v>
      </c>
      <c r="E20" t="s">
        <v>79</v>
      </c>
      <c r="F20" t="s">
        <v>80</v>
      </c>
      <c r="G20" t="str">
        <f t="shared" si="0"/>
        <v>2006</v>
      </c>
      <c r="H20" t="s">
        <v>26</v>
      </c>
      <c r="I20" t="s">
        <v>27</v>
      </c>
    </row>
    <row r="21" spans="1:9" x14ac:dyDescent="0.35">
      <c r="A21">
        <v>20</v>
      </c>
      <c r="B21" t="s">
        <v>81</v>
      </c>
      <c r="C21" s="3">
        <v>30700000</v>
      </c>
      <c r="D21" t="s">
        <v>82</v>
      </c>
      <c r="E21" t="s">
        <v>34</v>
      </c>
      <c r="F21" t="s">
        <v>83</v>
      </c>
      <c r="G21" t="str">
        <f t="shared" si="0"/>
        <v>2017</v>
      </c>
      <c r="H21" t="s">
        <v>64</v>
      </c>
      <c r="I21" t="s">
        <v>27</v>
      </c>
    </row>
    <row r="22" spans="1:9" x14ac:dyDescent="0.35">
      <c r="A22">
        <v>21</v>
      </c>
      <c r="B22" t="s">
        <v>84</v>
      </c>
      <c r="C22" s="3">
        <v>30440000</v>
      </c>
      <c r="D22" t="s">
        <v>85</v>
      </c>
      <c r="E22" t="s">
        <v>62</v>
      </c>
      <c r="F22" t="s">
        <v>86</v>
      </c>
      <c r="G22" t="str">
        <f t="shared" si="0"/>
        <v>2018</v>
      </c>
      <c r="H22" t="s">
        <v>87</v>
      </c>
      <c r="I22" t="s">
        <v>27</v>
      </c>
    </row>
    <row r="23" spans="1:9" x14ac:dyDescent="0.35">
      <c r="A23">
        <v>22</v>
      </c>
      <c r="B23" t="s">
        <v>88</v>
      </c>
      <c r="C23" s="3">
        <v>30320000</v>
      </c>
      <c r="D23" t="s">
        <v>37</v>
      </c>
      <c r="E23" t="s">
        <v>24</v>
      </c>
      <c r="F23" t="s">
        <v>89</v>
      </c>
      <c r="G23" t="str">
        <f t="shared" si="0"/>
        <v>2009</v>
      </c>
      <c r="H23" t="s">
        <v>26</v>
      </c>
      <c r="I23" t="s">
        <v>27</v>
      </c>
    </row>
    <row r="24" spans="1:9" x14ac:dyDescent="0.35">
      <c r="A24">
        <v>23</v>
      </c>
      <c r="B24" t="s">
        <v>90</v>
      </c>
      <c r="C24" s="3">
        <v>30000000</v>
      </c>
      <c r="D24" t="s">
        <v>91</v>
      </c>
      <c r="E24" t="s">
        <v>9</v>
      </c>
      <c r="F24" t="s">
        <v>92</v>
      </c>
      <c r="G24" t="str">
        <f t="shared" si="0"/>
        <v>2019</v>
      </c>
      <c r="H24" t="s">
        <v>93</v>
      </c>
      <c r="I24" t="s">
        <v>94</v>
      </c>
    </row>
    <row r="25" spans="1:9" x14ac:dyDescent="0.35">
      <c r="A25">
        <v>23</v>
      </c>
      <c r="B25" t="s">
        <v>95</v>
      </c>
      <c r="C25" s="3">
        <v>30000000</v>
      </c>
      <c r="D25" t="s">
        <v>96</v>
      </c>
      <c r="E25" t="s">
        <v>9</v>
      </c>
      <c r="F25" t="s">
        <v>97</v>
      </c>
      <c r="G25" t="str">
        <f t="shared" si="0"/>
        <v>2012</v>
      </c>
      <c r="H25" t="s">
        <v>98</v>
      </c>
      <c r="I25" t="s">
        <v>98</v>
      </c>
    </row>
    <row r="26" spans="1:9" x14ac:dyDescent="0.35">
      <c r="A26">
        <v>23</v>
      </c>
      <c r="B26" t="s">
        <v>99</v>
      </c>
      <c r="C26" s="3">
        <v>30000000</v>
      </c>
      <c r="D26" t="s">
        <v>100</v>
      </c>
      <c r="E26" t="s">
        <v>9</v>
      </c>
      <c r="F26" t="s">
        <v>101</v>
      </c>
      <c r="G26" t="str">
        <f t="shared" si="0"/>
        <v>2011</v>
      </c>
      <c r="H26" t="s">
        <v>102</v>
      </c>
      <c r="I26" t="s">
        <v>103</v>
      </c>
    </row>
    <row r="27" spans="1:9" x14ac:dyDescent="0.35">
      <c r="A27">
        <v>26</v>
      </c>
      <c r="B27" t="s">
        <v>104</v>
      </c>
      <c r="C27" s="3">
        <v>29490000</v>
      </c>
      <c r="D27" t="s">
        <v>174</v>
      </c>
      <c r="E27" t="s">
        <v>105</v>
      </c>
      <c r="F27" t="s">
        <v>106</v>
      </c>
      <c r="G27" t="str">
        <f t="shared" si="0"/>
        <v>1999</v>
      </c>
      <c r="H27" t="s">
        <v>45</v>
      </c>
      <c r="I27" t="s">
        <v>27</v>
      </c>
    </row>
    <row r="28" spans="1:9" x14ac:dyDescent="0.35">
      <c r="A28">
        <v>27</v>
      </c>
      <c r="B28" t="s">
        <v>107</v>
      </c>
      <c r="C28" s="3">
        <v>28300000</v>
      </c>
      <c r="D28" t="s">
        <v>47</v>
      </c>
      <c r="E28" t="s">
        <v>108</v>
      </c>
      <c r="F28" t="s">
        <v>109</v>
      </c>
      <c r="G28" t="str">
        <f t="shared" si="0"/>
        <v>1984</v>
      </c>
      <c r="H28" t="s">
        <v>56</v>
      </c>
      <c r="I28" t="s">
        <v>27</v>
      </c>
    </row>
    <row r="29" spans="1:9" x14ac:dyDescent="0.35">
      <c r="A29">
        <v>28</v>
      </c>
      <c r="B29" t="s">
        <v>110</v>
      </c>
      <c r="C29" s="3">
        <v>28020000</v>
      </c>
      <c r="D29" t="s">
        <v>24</v>
      </c>
      <c r="E29" t="s">
        <v>24</v>
      </c>
      <c r="F29" t="s">
        <v>111</v>
      </c>
      <c r="G29" t="str">
        <f t="shared" si="0"/>
        <v>2006</v>
      </c>
      <c r="H29" t="s">
        <v>26</v>
      </c>
      <c r="I29" t="s">
        <v>27</v>
      </c>
    </row>
    <row r="30" spans="1:9" x14ac:dyDescent="0.35">
      <c r="A30">
        <v>29</v>
      </c>
      <c r="B30" t="s">
        <v>112</v>
      </c>
      <c r="C30" s="3">
        <v>28000000</v>
      </c>
      <c r="D30" t="s">
        <v>112</v>
      </c>
      <c r="E30" t="s">
        <v>9</v>
      </c>
      <c r="F30" t="s">
        <v>113</v>
      </c>
      <c r="G30" t="str">
        <f t="shared" si="0"/>
        <v>2012</v>
      </c>
      <c r="H30" t="s">
        <v>114</v>
      </c>
      <c r="I30" t="s">
        <v>114</v>
      </c>
    </row>
    <row r="31" spans="1:9" x14ac:dyDescent="0.35">
      <c r="A31">
        <v>30</v>
      </c>
      <c r="B31" t="s">
        <v>115</v>
      </c>
      <c r="C31" s="3">
        <v>27500000</v>
      </c>
      <c r="D31" t="s">
        <v>14</v>
      </c>
      <c r="E31" t="s">
        <v>9</v>
      </c>
      <c r="F31" t="s">
        <v>116</v>
      </c>
      <c r="G31" t="str">
        <f t="shared" si="0"/>
        <v>2004</v>
      </c>
      <c r="H31" t="s">
        <v>16</v>
      </c>
      <c r="I31" t="s">
        <v>17</v>
      </c>
    </row>
    <row r="32" spans="1:9" x14ac:dyDescent="0.35">
      <c r="A32">
        <v>31</v>
      </c>
      <c r="B32" t="s">
        <v>117</v>
      </c>
      <c r="C32" s="3">
        <v>26662500</v>
      </c>
      <c r="D32" t="s">
        <v>37</v>
      </c>
      <c r="E32" t="s">
        <v>9</v>
      </c>
      <c r="F32" t="s">
        <v>118</v>
      </c>
      <c r="G32" t="str">
        <f t="shared" si="0"/>
        <v>1990</v>
      </c>
      <c r="H32" t="s">
        <v>26</v>
      </c>
      <c r="I32" t="s">
        <v>27</v>
      </c>
    </row>
    <row r="33" spans="1:9" x14ac:dyDescent="0.35">
      <c r="A33">
        <v>32</v>
      </c>
      <c r="B33" t="s">
        <v>119</v>
      </c>
      <c r="C33" s="3">
        <v>26500000</v>
      </c>
      <c r="D33" t="s">
        <v>91</v>
      </c>
      <c r="E33" t="s">
        <v>9</v>
      </c>
      <c r="F33" t="s">
        <v>120</v>
      </c>
      <c r="G33" t="str">
        <f t="shared" si="0"/>
        <v>2011</v>
      </c>
      <c r="H33" t="s">
        <v>121</v>
      </c>
      <c r="I33" t="s">
        <v>94</v>
      </c>
    </row>
    <row r="34" spans="1:9" x14ac:dyDescent="0.35">
      <c r="A34">
        <v>33</v>
      </c>
      <c r="B34" t="s">
        <v>122</v>
      </c>
      <c r="C34" s="3">
        <v>26200000</v>
      </c>
      <c r="D34" t="s">
        <v>91</v>
      </c>
      <c r="E34" t="s">
        <v>9</v>
      </c>
      <c r="F34" t="s">
        <v>123</v>
      </c>
      <c r="G34" t="str">
        <f t="shared" si="0"/>
        <v>2010</v>
      </c>
      <c r="H34" t="s">
        <v>124</v>
      </c>
      <c r="I34" t="s">
        <v>94</v>
      </c>
    </row>
    <row r="35" spans="1:9" x14ac:dyDescent="0.35">
      <c r="A35">
        <v>34</v>
      </c>
      <c r="B35" t="s">
        <v>125</v>
      </c>
      <c r="C35" s="3">
        <v>27000000</v>
      </c>
      <c r="D35" t="s">
        <v>126</v>
      </c>
      <c r="E35" t="s">
        <v>9</v>
      </c>
      <c r="F35" t="s">
        <v>127</v>
      </c>
      <c r="G35" t="str">
        <f t="shared" si="0"/>
        <v>2012</v>
      </c>
      <c r="H35" t="s">
        <v>128</v>
      </c>
      <c r="I35" t="s">
        <v>129</v>
      </c>
    </row>
    <row r="36" spans="1:9" x14ac:dyDescent="0.35">
      <c r="A36">
        <v>35</v>
      </c>
      <c r="B36" t="s">
        <v>172</v>
      </c>
      <c r="C36" s="3">
        <v>25680000</v>
      </c>
      <c r="D36" t="s">
        <v>174</v>
      </c>
      <c r="E36" t="s">
        <v>62</v>
      </c>
      <c r="F36" t="s">
        <v>130</v>
      </c>
      <c r="G36" t="str">
        <f t="shared" si="0"/>
        <v>2019</v>
      </c>
      <c r="H36" t="s">
        <v>45</v>
      </c>
      <c r="I36" t="s">
        <v>175</v>
      </c>
    </row>
    <row r="37" spans="1:9" x14ac:dyDescent="0.35">
      <c r="A37">
        <v>36</v>
      </c>
      <c r="B37" t="s">
        <v>177</v>
      </c>
      <c r="C37" s="3">
        <v>25410000</v>
      </c>
      <c r="D37" t="s">
        <v>174</v>
      </c>
      <c r="E37" t="s">
        <v>131</v>
      </c>
      <c r="F37" t="s">
        <v>132</v>
      </c>
      <c r="G37" t="str">
        <f t="shared" si="0"/>
        <v>2016</v>
      </c>
      <c r="H37" t="s">
        <v>45</v>
      </c>
      <c r="I37" t="s">
        <v>175</v>
      </c>
    </row>
    <row r="38" spans="1:9" x14ac:dyDescent="0.35">
      <c r="A38">
        <v>37</v>
      </c>
      <c r="B38" t="s">
        <v>133</v>
      </c>
      <c r="C38" s="3">
        <v>25120000</v>
      </c>
      <c r="D38" t="s">
        <v>37</v>
      </c>
      <c r="E38" t="s">
        <v>62</v>
      </c>
      <c r="F38" t="s">
        <v>134</v>
      </c>
      <c r="G38" t="str">
        <f t="shared" si="0"/>
        <v>2017</v>
      </c>
      <c r="H38" t="s">
        <v>64</v>
      </c>
      <c r="I38" t="s">
        <v>27</v>
      </c>
    </row>
    <row r="39" spans="1:9" x14ac:dyDescent="0.35">
      <c r="A39">
        <v>38</v>
      </c>
      <c r="B39" t="s">
        <v>135</v>
      </c>
      <c r="C39" s="3">
        <v>25000000</v>
      </c>
      <c r="D39" t="s">
        <v>14</v>
      </c>
      <c r="E39" t="s">
        <v>9</v>
      </c>
      <c r="F39" t="s">
        <v>136</v>
      </c>
      <c r="G39" t="str">
        <f t="shared" si="0"/>
        <v>2008</v>
      </c>
      <c r="H39" t="s">
        <v>16</v>
      </c>
      <c r="I39" t="s">
        <v>17</v>
      </c>
    </row>
    <row r="40" spans="1:9" x14ac:dyDescent="0.35">
      <c r="A40">
        <v>39</v>
      </c>
      <c r="B40" t="s">
        <v>173</v>
      </c>
      <c r="C40" s="3">
        <v>24730000</v>
      </c>
      <c r="D40" t="s">
        <v>174</v>
      </c>
      <c r="E40" t="s">
        <v>79</v>
      </c>
      <c r="F40" t="s">
        <v>137</v>
      </c>
      <c r="G40" t="str">
        <f t="shared" si="0"/>
        <v>2006</v>
      </c>
      <c r="H40" t="s">
        <v>45</v>
      </c>
      <c r="I40" t="s">
        <v>175</v>
      </c>
    </row>
    <row r="41" spans="1:9" x14ac:dyDescent="0.35">
      <c r="A41">
        <v>40</v>
      </c>
      <c r="B41" t="s">
        <v>138</v>
      </c>
      <c r="C41" s="3">
        <v>24430000</v>
      </c>
      <c r="D41" t="s">
        <v>37</v>
      </c>
      <c r="E41" t="s">
        <v>9</v>
      </c>
      <c r="F41" t="s">
        <v>139</v>
      </c>
      <c r="G41" t="str">
        <f t="shared" si="0"/>
        <v>1988</v>
      </c>
      <c r="H41" t="s">
        <v>26</v>
      </c>
      <c r="I41" t="s">
        <v>27</v>
      </c>
    </row>
    <row r="42" spans="1:9" x14ac:dyDescent="0.35">
      <c r="A42">
        <v>41</v>
      </c>
      <c r="B42" t="s">
        <v>140</v>
      </c>
      <c r="C42" s="3">
        <v>24200000</v>
      </c>
      <c r="D42" t="s">
        <v>91</v>
      </c>
      <c r="E42" t="s">
        <v>9</v>
      </c>
      <c r="F42" t="s">
        <v>141</v>
      </c>
      <c r="G42" t="str">
        <f t="shared" si="0"/>
        <v>2012</v>
      </c>
      <c r="H42" t="s">
        <v>124</v>
      </c>
      <c r="I42" t="s">
        <v>94</v>
      </c>
    </row>
    <row r="43" spans="1:9" x14ac:dyDescent="0.35">
      <c r="A43">
        <v>42</v>
      </c>
      <c r="B43" t="s">
        <v>142</v>
      </c>
      <c r="C43" s="3">
        <v>24000000</v>
      </c>
      <c r="D43" t="s">
        <v>143</v>
      </c>
      <c r="E43" t="s">
        <v>9</v>
      </c>
      <c r="F43" t="s">
        <v>144</v>
      </c>
      <c r="G43" t="str">
        <f t="shared" si="0"/>
        <v>2017</v>
      </c>
      <c r="H43" t="s">
        <v>145</v>
      </c>
      <c r="I43" t="s">
        <v>146</v>
      </c>
    </row>
    <row r="44" spans="1:9" x14ac:dyDescent="0.35">
      <c r="A44">
        <v>42</v>
      </c>
      <c r="B44" t="s">
        <v>147</v>
      </c>
      <c r="C44" s="3">
        <v>24000000</v>
      </c>
      <c r="D44" t="s">
        <v>47</v>
      </c>
      <c r="E44" t="s">
        <v>148</v>
      </c>
      <c r="F44" t="s">
        <v>149</v>
      </c>
      <c r="G44" t="str">
        <f t="shared" si="0"/>
        <v>2010</v>
      </c>
      <c r="H44" t="s">
        <v>150</v>
      </c>
      <c r="I44" t="s">
        <v>12</v>
      </c>
    </row>
    <row r="45" spans="1:9" x14ac:dyDescent="0.35">
      <c r="A45">
        <v>44</v>
      </c>
      <c r="B45" t="s">
        <v>151</v>
      </c>
      <c r="C45" s="3">
        <v>23982960</v>
      </c>
      <c r="D45" t="s">
        <v>151</v>
      </c>
      <c r="E45" t="s">
        <v>9</v>
      </c>
      <c r="F45" t="s">
        <v>152</v>
      </c>
      <c r="G45" t="str">
        <f t="shared" si="0"/>
        <v>1991</v>
      </c>
      <c r="H45" t="s">
        <v>153</v>
      </c>
      <c r="I45" t="s">
        <v>154</v>
      </c>
    </row>
    <row r="46" spans="1:9" x14ac:dyDescent="0.35">
      <c r="A46">
        <v>45</v>
      </c>
      <c r="B46" t="s">
        <v>155</v>
      </c>
      <c r="C46" s="3">
        <v>23960000</v>
      </c>
      <c r="D46" t="s">
        <v>47</v>
      </c>
      <c r="E46" t="s">
        <v>79</v>
      </c>
      <c r="F46" t="s">
        <v>156</v>
      </c>
      <c r="G46" t="str">
        <f t="shared" si="0"/>
        <v>2005</v>
      </c>
      <c r="H46" t="s">
        <v>26</v>
      </c>
      <c r="I46" t="s">
        <v>27</v>
      </c>
    </row>
    <row r="47" spans="1:9" x14ac:dyDescent="0.35">
      <c r="A47">
        <v>46</v>
      </c>
      <c r="B47" t="s">
        <v>157</v>
      </c>
      <c r="C47" s="3">
        <v>23640000</v>
      </c>
      <c r="D47" t="s">
        <v>37</v>
      </c>
      <c r="E47" t="s">
        <v>34</v>
      </c>
      <c r="F47" t="s">
        <v>158</v>
      </c>
      <c r="G47" t="str">
        <f t="shared" si="0"/>
        <v>2012</v>
      </c>
      <c r="H47" t="s">
        <v>26</v>
      </c>
      <c r="I47" t="s">
        <v>27</v>
      </c>
    </row>
    <row r="48" spans="1:9" x14ac:dyDescent="0.35">
      <c r="A48">
        <v>47</v>
      </c>
      <c r="B48" t="s">
        <v>159</v>
      </c>
      <c r="C48" s="3">
        <v>23600000</v>
      </c>
      <c r="D48" t="s">
        <v>33</v>
      </c>
      <c r="E48" t="s">
        <v>79</v>
      </c>
      <c r="F48" t="s">
        <v>160</v>
      </c>
      <c r="G48" t="str">
        <f t="shared" si="0"/>
        <v>2005</v>
      </c>
      <c r="H48" t="s">
        <v>26</v>
      </c>
      <c r="I48" t="s">
        <v>27</v>
      </c>
    </row>
    <row r="49" spans="1:9" x14ac:dyDescent="0.35">
      <c r="A49">
        <v>48</v>
      </c>
      <c r="B49" t="s">
        <v>176</v>
      </c>
      <c r="C49" s="3">
        <v>23280000</v>
      </c>
      <c r="D49" t="s">
        <v>174</v>
      </c>
      <c r="E49" t="s">
        <v>161</v>
      </c>
      <c r="F49" t="s">
        <v>162</v>
      </c>
      <c r="G49" t="str">
        <f t="shared" si="0"/>
        <v>2002</v>
      </c>
      <c r="H49" t="s">
        <v>45</v>
      </c>
      <c r="I49" t="s">
        <v>175</v>
      </c>
    </row>
    <row r="50" spans="1:9" x14ac:dyDescent="0.35">
      <c r="A50">
        <v>49</v>
      </c>
      <c r="B50" t="s">
        <v>163</v>
      </c>
      <c r="C50" s="3">
        <v>23000000</v>
      </c>
      <c r="D50" t="s">
        <v>163</v>
      </c>
      <c r="E50" t="s">
        <v>164</v>
      </c>
      <c r="F50" t="s">
        <v>165</v>
      </c>
      <c r="G50" t="str">
        <f t="shared" si="0"/>
        <v>2018</v>
      </c>
      <c r="H50" t="s">
        <v>166</v>
      </c>
      <c r="I50" t="s">
        <v>167</v>
      </c>
    </row>
    <row r="51" spans="1:9" x14ac:dyDescent="0.35">
      <c r="A51">
        <v>49</v>
      </c>
      <c r="B51" t="s">
        <v>168</v>
      </c>
      <c r="C51" s="3">
        <v>23000000</v>
      </c>
      <c r="D51" t="s">
        <v>41</v>
      </c>
      <c r="E51" t="s">
        <v>169</v>
      </c>
      <c r="F51" t="s">
        <v>170</v>
      </c>
      <c r="G51" t="str">
        <f t="shared" si="0"/>
        <v>2010</v>
      </c>
      <c r="H51" t="s">
        <v>171</v>
      </c>
      <c r="I5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9"/>
  <sheetViews>
    <sheetView topLeftCell="E32" workbookViewId="0">
      <selection activeCell="G43" sqref="G43"/>
    </sheetView>
  </sheetViews>
  <sheetFormatPr defaultRowHeight="14.5" x14ac:dyDescent="0.35"/>
  <cols>
    <col min="1" max="1" width="32.36328125" bestFit="1" customWidth="1"/>
    <col min="2" max="2" width="11.54296875" bestFit="1" customWidth="1"/>
    <col min="3" max="4" width="8.81640625" bestFit="1" customWidth="1"/>
    <col min="5" max="5" width="26.453125" bestFit="1" customWidth="1"/>
    <col min="6" max="6" width="17.90625" bestFit="1" customWidth="1"/>
    <col min="7" max="7" width="12.453125" bestFit="1" customWidth="1"/>
    <col min="8" max="8" width="11.54296875" bestFit="1" customWidth="1"/>
    <col min="9" max="9" width="37" bestFit="1" customWidth="1"/>
    <col min="10" max="10" width="13.54296875" bestFit="1" customWidth="1"/>
    <col min="11" max="12" width="8.81640625" bestFit="1" customWidth="1"/>
    <col min="13" max="13" width="31.7265625" bestFit="1" customWidth="1"/>
    <col min="14" max="15" width="15.81640625" bestFit="1" customWidth="1"/>
    <col min="16" max="16" width="12.26953125" bestFit="1" customWidth="1"/>
    <col min="17" max="17" width="19.81640625" bestFit="1" customWidth="1"/>
    <col min="18" max="18" width="21.36328125" bestFit="1" customWidth="1"/>
    <col min="19" max="19" width="20.08984375" bestFit="1" customWidth="1"/>
    <col min="20" max="20" width="17.81640625" bestFit="1" customWidth="1"/>
    <col min="21" max="21" width="22.90625" bestFit="1" customWidth="1"/>
    <col min="22" max="22" width="9.6328125" bestFit="1" customWidth="1"/>
    <col min="23" max="23" width="6.81640625" bestFit="1" customWidth="1"/>
    <col min="24" max="24" width="9.81640625" bestFit="1" customWidth="1"/>
    <col min="25" max="25" width="16.81640625" bestFit="1" customWidth="1"/>
    <col min="26" max="26" width="16.26953125" bestFit="1" customWidth="1"/>
    <col min="27" max="27" width="26.36328125" bestFit="1" customWidth="1"/>
    <col min="28" max="28" width="14.54296875" bestFit="1" customWidth="1"/>
    <col min="29" max="29" width="16.7265625" bestFit="1" customWidth="1"/>
    <col min="30" max="30" width="18" bestFit="1" customWidth="1"/>
    <col min="31" max="31" width="11.90625" bestFit="1" customWidth="1"/>
    <col min="32" max="32" width="12.26953125" bestFit="1" customWidth="1"/>
    <col min="33" max="33" width="8.81640625" bestFit="1" customWidth="1"/>
    <col min="34" max="34" width="19.453125" bestFit="1" customWidth="1"/>
    <col min="35" max="35" width="35.81640625" bestFit="1" customWidth="1"/>
    <col min="36" max="36" width="22.6328125" bestFit="1" customWidth="1"/>
    <col min="37" max="37" width="10.36328125" bestFit="1" customWidth="1"/>
    <col min="38" max="38" width="8.08984375" bestFit="1" customWidth="1"/>
    <col min="39" max="39" width="28.26953125" bestFit="1" customWidth="1"/>
    <col min="40" max="40" width="31.90625" bestFit="1" customWidth="1"/>
    <col min="41" max="41" width="31.36328125" bestFit="1" customWidth="1"/>
    <col min="42" max="42" width="31.08984375" bestFit="1" customWidth="1"/>
    <col min="43" max="43" width="38.54296875" bestFit="1" customWidth="1"/>
    <col min="44" max="44" width="21.26953125" bestFit="1" customWidth="1"/>
    <col min="45" max="45" width="18.26953125" bestFit="1" customWidth="1"/>
    <col min="46" max="46" width="19.6328125" bestFit="1" customWidth="1"/>
    <col min="47" max="47" width="21.08984375" bestFit="1" customWidth="1"/>
    <col min="48" max="48" width="17.453125" bestFit="1" customWidth="1"/>
    <col min="49" max="49" width="15.36328125" bestFit="1" customWidth="1"/>
    <col min="50" max="50" width="16.7265625" bestFit="1" customWidth="1"/>
    <col min="51" max="51" width="18.26953125" bestFit="1" customWidth="1"/>
    <col min="52" max="52" width="16.08984375" bestFit="1" customWidth="1"/>
    <col min="53" max="53" width="24.26953125" bestFit="1" customWidth="1"/>
    <col min="54" max="54" width="7.1796875" bestFit="1" customWidth="1"/>
    <col min="55" max="55" width="11.08984375" bestFit="1" customWidth="1"/>
    <col min="56" max="56" width="9.1796875" bestFit="1" customWidth="1"/>
    <col min="57" max="57" width="23" bestFit="1" customWidth="1"/>
    <col min="58" max="58" width="33.36328125" bestFit="1" customWidth="1"/>
    <col min="59" max="59" width="15.7265625" bestFit="1" customWidth="1"/>
    <col min="60" max="60" width="41.1796875" bestFit="1" customWidth="1"/>
    <col min="61" max="61" width="11.1796875" bestFit="1" customWidth="1"/>
    <col min="62" max="62" width="7.453125" bestFit="1" customWidth="1"/>
    <col min="63" max="63" width="9.26953125" bestFit="1" customWidth="1"/>
    <col min="64" max="64" width="15.08984375" bestFit="1" customWidth="1"/>
    <col min="65" max="65" width="10.36328125" bestFit="1" customWidth="1"/>
    <col min="66" max="66" width="25.6328125" bestFit="1" customWidth="1"/>
    <col min="67" max="67" width="19.1796875" bestFit="1" customWidth="1"/>
    <col min="68" max="68" width="22" bestFit="1" customWidth="1"/>
    <col min="69" max="69" width="17.08984375" bestFit="1" customWidth="1"/>
    <col min="70" max="70" width="19.90625" bestFit="1" customWidth="1"/>
    <col min="71" max="71" width="18.453125" bestFit="1" customWidth="1"/>
    <col min="72" max="72" width="21.36328125" bestFit="1" customWidth="1"/>
    <col min="73" max="73" width="20" bestFit="1" customWidth="1"/>
    <col min="74" max="74" width="22.81640625" bestFit="1" customWidth="1"/>
    <col min="75" max="75" width="17.81640625" bestFit="1" customWidth="1"/>
    <col min="76" max="76" width="20.6328125" bestFit="1" customWidth="1"/>
    <col min="77" max="77" width="26" bestFit="1" customWidth="1"/>
    <col min="78" max="78" width="28.81640625" bestFit="1" customWidth="1"/>
    <col min="79" max="79" width="8.90625" bestFit="1" customWidth="1"/>
    <col min="80" max="80" width="11.6328125" bestFit="1" customWidth="1"/>
    <col min="81" max="81" width="12.81640625" bestFit="1" customWidth="1"/>
    <col min="82" max="82" width="15.6328125" bestFit="1" customWidth="1"/>
    <col min="83" max="83" width="10.90625" bestFit="1" customWidth="1"/>
    <col min="84" max="84" width="13.7265625" bestFit="1" customWidth="1"/>
    <col min="85" max="85" width="24.7265625" bestFit="1" customWidth="1"/>
    <col min="86" max="86" width="27.54296875" bestFit="1" customWidth="1"/>
    <col min="87" max="87" width="35.08984375" bestFit="1" customWidth="1"/>
    <col min="88" max="88" width="37.90625" bestFit="1" customWidth="1"/>
    <col min="89" max="89" width="17.453125" bestFit="1" customWidth="1"/>
    <col min="90" max="90" width="20.26953125" bestFit="1" customWidth="1"/>
    <col min="91" max="91" width="42.90625" bestFit="1" customWidth="1"/>
    <col min="92" max="92" width="45.81640625" bestFit="1" customWidth="1"/>
    <col min="93" max="93" width="12.90625" bestFit="1" customWidth="1"/>
    <col min="94" max="94" width="15.7265625" bestFit="1" customWidth="1"/>
    <col min="95" max="95" width="9.1796875" bestFit="1" customWidth="1"/>
    <col min="96" max="96" width="11.90625" bestFit="1" customWidth="1"/>
    <col min="97" max="97" width="11" bestFit="1" customWidth="1"/>
    <col min="98" max="98" width="13.81640625" bestFit="1" customWidth="1"/>
    <col min="99" max="99" width="16.81640625" bestFit="1" customWidth="1"/>
    <col min="100" max="100" width="19.6328125" bestFit="1" customWidth="1"/>
    <col min="101" max="101" width="10.36328125" bestFit="1" customWidth="1"/>
  </cols>
  <sheetData>
    <row r="1" spans="1:19" x14ac:dyDescent="0.35">
      <c r="A1" s="1" t="s">
        <v>222</v>
      </c>
      <c r="E1" s="1" t="s">
        <v>223</v>
      </c>
    </row>
    <row r="2" spans="1:19" x14ac:dyDescent="0.35">
      <c r="A2" s="9" t="s">
        <v>179</v>
      </c>
      <c r="B2" s="29">
        <f>SUM('best-selling video games of all'!C2:C51)</f>
        <v>2099327095</v>
      </c>
      <c r="E2" s="10" t="s">
        <v>224</v>
      </c>
      <c r="F2" s="12" t="str">
        <f>VLOOKUP(5,'best-selling video games of all'!$A$1:$I$50, 2, FALSE)</f>
        <v>PUBG: Battlegrounds</v>
      </c>
      <c r="S2" s="1"/>
    </row>
    <row r="3" spans="1:19" x14ac:dyDescent="0.35">
      <c r="A3" s="9" t="s">
        <v>180</v>
      </c>
      <c r="B3" s="29">
        <f>COUNTA('best-selling video games of all'!B2:B51)</f>
        <v>50</v>
      </c>
      <c r="E3" s="10" t="s">
        <v>225</v>
      </c>
      <c r="F3" s="12"/>
    </row>
    <row r="4" spans="1:19" x14ac:dyDescent="0.35">
      <c r="A4" s="9" t="s">
        <v>182</v>
      </c>
      <c r="B4" s="29">
        <f>AVERAGE('best-selling video games of all'!C2:C51)</f>
        <v>41986541.899999999</v>
      </c>
      <c r="E4" s="11" t="s">
        <v>8</v>
      </c>
      <c r="F4" s="12" t="str">
        <f>VLOOKUP(E4, 'best-selling video games of all'!$D$2:$I$52,6,0)</f>
        <v>Xbox Game Studios</v>
      </c>
    </row>
    <row r="5" spans="1:19" x14ac:dyDescent="0.35">
      <c r="A5" s="9" t="s">
        <v>185</v>
      </c>
      <c r="B5" s="29">
        <f>MIN('best-selling video games of all'!C2:C51)</f>
        <v>23000000</v>
      </c>
      <c r="E5" s="10" t="s">
        <v>226</v>
      </c>
      <c r="F5" s="12"/>
    </row>
    <row r="6" spans="1:19" x14ac:dyDescent="0.35">
      <c r="A6" s="9" t="s">
        <v>183</v>
      </c>
      <c r="B6" s="29">
        <f>AVERAGEIF('best-selling video games of all'!G2:G51,"2012",'best-selling video games of all'!C2:C51)</f>
        <v>26568000</v>
      </c>
      <c r="E6" s="11" t="s">
        <v>57</v>
      </c>
      <c r="F6" s="13">
        <f>VLOOKUP(E6, 'best-selling video games of all'!$B$1:$I$52,2,0)</f>
        <v>42071635</v>
      </c>
    </row>
    <row r="7" spans="1:19" x14ac:dyDescent="0.35">
      <c r="A7" s="9" t="s">
        <v>186</v>
      </c>
      <c r="B7" s="30">
        <f>AVERAGEIFS('best-selling video games of all'!C2:C51,'best-selling video games of all'!E2:E51,"Nintendo DS",'best-selling video games of all'!G2:G51,2005)</f>
        <v>23780000</v>
      </c>
    </row>
    <row r="8" spans="1:19" x14ac:dyDescent="0.35">
      <c r="A8" s="9" t="s">
        <v>181</v>
      </c>
      <c r="B8" s="29" cm="1">
        <f t="array" ref="B8">SUM(1/COUNTIF('best-selling video games of all'!H2:H51, 'best-selling video games of all'!H2:H51))</f>
        <v>27</v>
      </c>
    </row>
    <row r="9" spans="1:19" x14ac:dyDescent="0.35">
      <c r="A9" s="7"/>
      <c r="B9" s="8"/>
    </row>
    <row r="10" spans="1:19" x14ac:dyDescent="0.35">
      <c r="A10" s="7" t="s">
        <v>227</v>
      </c>
      <c r="B10" s="8"/>
      <c r="E10" s="2"/>
    </row>
    <row r="11" spans="1:19" x14ac:dyDescent="0.35">
      <c r="A11" s="1" t="s">
        <v>218</v>
      </c>
      <c r="B11" s="8"/>
      <c r="E11" s="1" t="s">
        <v>228</v>
      </c>
      <c r="I11" s="1" t="s">
        <v>219</v>
      </c>
      <c r="M11" s="1" t="s">
        <v>219</v>
      </c>
    </row>
    <row r="12" spans="1:19" x14ac:dyDescent="0.35">
      <c r="A12" s="16" t="s">
        <v>184</v>
      </c>
      <c r="B12" s="16" t="s">
        <v>206</v>
      </c>
      <c r="E12" s="20" t="s">
        <v>188</v>
      </c>
      <c r="F12" s="20" t="s">
        <v>220</v>
      </c>
      <c r="G12" s="1"/>
      <c r="I12" s="28" t="s">
        <v>184</v>
      </c>
      <c r="J12" s="28" t="s">
        <v>217</v>
      </c>
      <c r="M12" s="23" t="s">
        <v>184</v>
      </c>
      <c r="N12" s="23" t="s">
        <v>217</v>
      </c>
    </row>
    <row r="13" spans="1:19" x14ac:dyDescent="0.35">
      <c r="A13" s="16"/>
      <c r="B13" s="16"/>
      <c r="E13" s="5" t="s">
        <v>87</v>
      </c>
      <c r="F13" s="6">
        <v>1</v>
      </c>
      <c r="I13" s="28"/>
      <c r="J13" s="28"/>
      <c r="M13" s="23"/>
      <c r="N13" s="23"/>
    </row>
    <row r="14" spans="1:19" x14ac:dyDescent="0.35">
      <c r="A14" s="16" t="s">
        <v>188</v>
      </c>
      <c r="B14" s="16" t="s">
        <v>189</v>
      </c>
      <c r="E14" s="5" t="s">
        <v>102</v>
      </c>
      <c r="F14" s="6">
        <v>1</v>
      </c>
      <c r="I14" s="28" t="s">
        <v>188</v>
      </c>
      <c r="J14" s="28" t="s">
        <v>189</v>
      </c>
      <c r="M14" s="23" t="s">
        <v>188</v>
      </c>
      <c r="N14" s="23" t="s">
        <v>189</v>
      </c>
    </row>
    <row r="15" spans="1:19" x14ac:dyDescent="0.35">
      <c r="A15" s="5" t="s">
        <v>122</v>
      </c>
      <c r="B15" s="6">
        <v>26200000</v>
      </c>
      <c r="E15" s="5" t="s">
        <v>98</v>
      </c>
      <c r="F15" s="6">
        <v>1</v>
      </c>
      <c r="I15" s="5" t="s">
        <v>129</v>
      </c>
      <c r="J15" s="6">
        <v>27000000</v>
      </c>
      <c r="M15" s="5" t="s">
        <v>12</v>
      </c>
      <c r="N15" s="6">
        <v>262000000</v>
      </c>
    </row>
    <row r="16" spans="1:19" x14ac:dyDescent="0.35">
      <c r="A16" s="5" t="s">
        <v>147</v>
      </c>
      <c r="B16" s="6">
        <v>24000000</v>
      </c>
      <c r="E16" s="5" t="s">
        <v>72</v>
      </c>
      <c r="F16" s="6">
        <v>1</v>
      </c>
      <c r="I16" s="5" t="s">
        <v>94</v>
      </c>
      <c r="J16" s="6">
        <v>106900000</v>
      </c>
      <c r="M16" s="5" t="s">
        <v>17</v>
      </c>
      <c r="N16" s="6">
        <v>248000000</v>
      </c>
    </row>
    <row r="17" spans="1:17" x14ac:dyDescent="0.35">
      <c r="A17" s="5" t="s">
        <v>168</v>
      </c>
      <c r="B17" s="6">
        <v>23000000</v>
      </c>
      <c r="E17" s="5" t="s">
        <v>21</v>
      </c>
      <c r="F17" s="6">
        <v>1</v>
      </c>
      <c r="I17" s="5" t="s">
        <v>103</v>
      </c>
      <c r="J17" s="6">
        <v>30000000</v>
      </c>
      <c r="M17" s="5" t="s">
        <v>27</v>
      </c>
      <c r="N17" s="6">
        <v>211950000</v>
      </c>
    </row>
    <row r="18" spans="1:17" x14ac:dyDescent="0.35">
      <c r="A18" s="14" t="s">
        <v>187</v>
      </c>
      <c r="B18" s="15">
        <v>73200000</v>
      </c>
      <c r="E18" s="5" t="s">
        <v>145</v>
      </c>
      <c r="F18" s="6">
        <v>1</v>
      </c>
      <c r="I18" s="5" t="s">
        <v>98</v>
      </c>
      <c r="J18" s="6">
        <v>30000000</v>
      </c>
      <c r="M18" s="5" t="s">
        <v>94</v>
      </c>
      <c r="N18" s="6">
        <v>106900000</v>
      </c>
      <c r="Q18" s="1"/>
    </row>
    <row r="19" spans="1:17" x14ac:dyDescent="0.35">
      <c r="E19" s="5" t="s">
        <v>45</v>
      </c>
      <c r="F19" s="6">
        <v>6</v>
      </c>
      <c r="I19" s="5" t="s">
        <v>73</v>
      </c>
      <c r="J19" s="6">
        <v>40000000</v>
      </c>
      <c r="M19" s="5" t="s">
        <v>31</v>
      </c>
      <c r="N19" s="6">
        <v>75000000</v>
      </c>
    </row>
    <row r="20" spans="1:17" x14ac:dyDescent="0.35">
      <c r="A20" s="1" t="s">
        <v>221</v>
      </c>
      <c r="E20" s="5" t="s">
        <v>128</v>
      </c>
      <c r="F20" s="6">
        <v>1</v>
      </c>
      <c r="I20" s="5" t="s">
        <v>68</v>
      </c>
      <c r="J20" s="6">
        <v>40000000</v>
      </c>
      <c r="M20" s="5" t="s">
        <v>175</v>
      </c>
      <c r="N20" s="6">
        <v>51090000</v>
      </c>
    </row>
    <row r="21" spans="1:17" x14ac:dyDescent="0.35">
      <c r="A21" s="17" t="s">
        <v>188</v>
      </c>
      <c r="B21" s="17" t="s">
        <v>189</v>
      </c>
      <c r="E21" s="5" t="s">
        <v>150</v>
      </c>
      <c r="F21" s="6">
        <v>1</v>
      </c>
      <c r="I21" s="5" t="s">
        <v>146</v>
      </c>
      <c r="J21" s="6">
        <v>24000000</v>
      </c>
      <c r="M21" s="5" t="s">
        <v>50</v>
      </c>
      <c r="N21" s="6">
        <v>44500000</v>
      </c>
    </row>
    <row r="22" spans="1:17" x14ac:dyDescent="0.35">
      <c r="A22" s="5" t="s">
        <v>190</v>
      </c>
      <c r="B22" s="6">
        <v>42071635</v>
      </c>
      <c r="E22" s="5" t="s">
        <v>93</v>
      </c>
      <c r="F22" s="6">
        <v>1</v>
      </c>
      <c r="I22" s="5" t="s">
        <v>27</v>
      </c>
      <c r="J22" s="6">
        <v>211950000</v>
      </c>
      <c r="M22" s="5" t="s">
        <v>68</v>
      </c>
      <c r="N22" s="6">
        <v>40000000</v>
      </c>
    </row>
    <row r="23" spans="1:17" x14ac:dyDescent="0.35">
      <c r="A23" s="5" t="s">
        <v>191</v>
      </c>
      <c r="B23" s="6">
        <v>28300000</v>
      </c>
      <c r="E23" s="5" t="s">
        <v>121</v>
      </c>
      <c r="F23" s="6">
        <v>1</v>
      </c>
      <c r="I23" s="5" t="s">
        <v>175</v>
      </c>
      <c r="J23" s="6">
        <v>51090000</v>
      </c>
      <c r="M23" s="5" t="s">
        <v>73</v>
      </c>
      <c r="N23" s="6">
        <v>40000000</v>
      </c>
    </row>
    <row r="24" spans="1:17" x14ac:dyDescent="0.35">
      <c r="A24" s="5" t="s">
        <v>192</v>
      </c>
      <c r="B24" s="6">
        <v>58000000</v>
      </c>
      <c r="E24" s="5" t="s">
        <v>11</v>
      </c>
      <c r="F24" s="6">
        <v>1</v>
      </c>
      <c r="I24" s="5" t="s">
        <v>31</v>
      </c>
      <c r="J24" s="6">
        <v>75000000</v>
      </c>
      <c r="M24" s="5" t="s">
        <v>98</v>
      </c>
      <c r="N24" s="6">
        <v>30000000</v>
      </c>
    </row>
    <row r="25" spans="1:17" x14ac:dyDescent="0.35">
      <c r="A25" s="5" t="s">
        <v>193</v>
      </c>
      <c r="B25" s="6">
        <v>24430000</v>
      </c>
      <c r="E25" s="5" t="s">
        <v>59</v>
      </c>
      <c r="F25" s="6">
        <v>1</v>
      </c>
      <c r="I25" s="5" t="s">
        <v>50</v>
      </c>
      <c r="J25" s="6">
        <v>44500000</v>
      </c>
      <c r="M25" s="5" t="s">
        <v>103</v>
      </c>
      <c r="N25" s="6">
        <v>30000000</v>
      </c>
    </row>
    <row r="26" spans="1:17" x14ac:dyDescent="0.35">
      <c r="A26" s="5" t="s">
        <v>194</v>
      </c>
      <c r="B26" s="6">
        <v>43000000</v>
      </c>
      <c r="E26" s="5" t="s">
        <v>26</v>
      </c>
      <c r="F26" s="6">
        <v>13</v>
      </c>
      <c r="I26" s="5" t="s">
        <v>17</v>
      </c>
      <c r="J26" s="6">
        <v>248000000</v>
      </c>
      <c r="M26" s="5" t="s">
        <v>114</v>
      </c>
      <c r="N26" s="6">
        <v>28000000</v>
      </c>
    </row>
    <row r="27" spans="1:17" x14ac:dyDescent="0.35">
      <c r="A27" s="5" t="s">
        <v>195</v>
      </c>
      <c r="B27" s="6">
        <v>26662500</v>
      </c>
      <c r="E27" s="5" t="s">
        <v>64</v>
      </c>
      <c r="F27" s="6">
        <v>3</v>
      </c>
      <c r="I27" s="5" t="s">
        <v>167</v>
      </c>
      <c r="J27" s="6">
        <v>23000000</v>
      </c>
      <c r="M27" s="5" t="s">
        <v>129</v>
      </c>
      <c r="N27" s="6">
        <v>27000000</v>
      </c>
    </row>
    <row r="28" spans="1:17" x14ac:dyDescent="0.35">
      <c r="A28" s="5" t="s">
        <v>196</v>
      </c>
      <c r="B28" s="6">
        <v>23982960</v>
      </c>
      <c r="E28" s="5" t="s">
        <v>56</v>
      </c>
      <c r="F28" s="6">
        <v>2</v>
      </c>
      <c r="I28" s="5" t="s">
        <v>114</v>
      </c>
      <c r="J28" s="6">
        <v>28000000</v>
      </c>
      <c r="M28" s="5" t="s">
        <v>146</v>
      </c>
      <c r="N28" s="6">
        <v>24000000</v>
      </c>
    </row>
    <row r="29" spans="1:17" x14ac:dyDescent="0.35">
      <c r="A29" s="5" t="s">
        <v>197</v>
      </c>
      <c r="B29" s="6">
        <v>47520000</v>
      </c>
      <c r="E29" s="5" t="s">
        <v>39</v>
      </c>
      <c r="F29" s="6">
        <v>1</v>
      </c>
      <c r="I29" s="5" t="s">
        <v>12</v>
      </c>
      <c r="J29" s="6">
        <v>262000000</v>
      </c>
      <c r="M29" s="5" t="s">
        <v>167</v>
      </c>
      <c r="N29" s="6">
        <v>23000000</v>
      </c>
    </row>
    <row r="30" spans="1:17" x14ac:dyDescent="0.35">
      <c r="A30" s="5" t="s">
        <v>198</v>
      </c>
      <c r="B30" s="6">
        <v>29490000</v>
      </c>
      <c r="E30" s="5" t="s">
        <v>67</v>
      </c>
      <c r="F30" s="6">
        <v>1</v>
      </c>
      <c r="I30" s="26" t="s">
        <v>187</v>
      </c>
      <c r="J30" s="27">
        <v>1241440000</v>
      </c>
      <c r="M30" s="24" t="s">
        <v>187</v>
      </c>
      <c r="N30" s="25">
        <v>1241440000</v>
      </c>
    </row>
    <row r="31" spans="1:17" x14ac:dyDescent="0.35">
      <c r="A31" s="5" t="s">
        <v>199</v>
      </c>
      <c r="B31" s="6">
        <v>23280000</v>
      </c>
      <c r="E31" s="5" t="s">
        <v>31</v>
      </c>
      <c r="F31" s="6">
        <v>1</v>
      </c>
    </row>
    <row r="32" spans="1:17" x14ac:dyDescent="0.35">
      <c r="A32" s="5" t="s">
        <v>200</v>
      </c>
      <c r="B32" s="6">
        <v>27500000</v>
      </c>
      <c r="E32" s="5" t="s">
        <v>49</v>
      </c>
      <c r="F32" s="6">
        <v>1</v>
      </c>
      <c r="I32" s="31" t="s">
        <v>230</v>
      </c>
      <c r="M32" s="31" t="s">
        <v>229</v>
      </c>
    </row>
    <row r="33" spans="1:14" x14ac:dyDescent="0.35">
      <c r="A33" s="5" t="s">
        <v>201</v>
      </c>
      <c r="B33" s="6">
        <v>47560000</v>
      </c>
      <c r="E33" s="5" t="s">
        <v>16</v>
      </c>
      <c r="F33" s="6">
        <v>3</v>
      </c>
      <c r="I33" s="34" t="s">
        <v>3</v>
      </c>
      <c r="J33" s="34" t="s">
        <v>174</v>
      </c>
      <c r="M33" s="4" t="s">
        <v>188</v>
      </c>
      <c r="N33" t="s">
        <v>220</v>
      </c>
    </row>
    <row r="34" spans="1:14" x14ac:dyDescent="0.35">
      <c r="A34" s="5" t="s">
        <v>202</v>
      </c>
      <c r="B34" s="6">
        <v>266450000</v>
      </c>
      <c r="E34" s="5" t="s">
        <v>171</v>
      </c>
      <c r="F34" s="6">
        <v>1</v>
      </c>
      <c r="I34" s="34"/>
      <c r="J34" s="34"/>
      <c r="M34" s="5" t="s">
        <v>54</v>
      </c>
      <c r="N34" s="6">
        <v>1</v>
      </c>
    </row>
    <row r="35" spans="1:14" x14ac:dyDescent="0.35">
      <c r="A35" s="5" t="s">
        <v>203</v>
      </c>
      <c r="B35" s="6">
        <v>43800000</v>
      </c>
      <c r="E35" s="5" t="s">
        <v>43</v>
      </c>
      <c r="F35" s="6">
        <v>1</v>
      </c>
      <c r="I35" s="34" t="s">
        <v>188</v>
      </c>
      <c r="J35" s="34" t="s">
        <v>189</v>
      </c>
      <c r="M35" s="5" t="s">
        <v>161</v>
      </c>
      <c r="N35" s="6">
        <v>1</v>
      </c>
    </row>
    <row r="36" spans="1:14" x14ac:dyDescent="0.35">
      <c r="A36" s="5" t="s">
        <v>204</v>
      </c>
      <c r="B36" s="6">
        <v>62380000</v>
      </c>
      <c r="E36" s="5" t="s">
        <v>166</v>
      </c>
      <c r="F36" s="6">
        <v>1</v>
      </c>
      <c r="I36" s="5" t="s">
        <v>231</v>
      </c>
      <c r="J36" s="6">
        <v>29490000</v>
      </c>
      <c r="M36" s="5" t="s">
        <v>105</v>
      </c>
      <c r="N36" s="6">
        <v>1</v>
      </c>
    </row>
    <row r="37" spans="1:14" x14ac:dyDescent="0.35">
      <c r="A37" s="5" t="s">
        <v>205</v>
      </c>
      <c r="B37" s="6">
        <v>63460000</v>
      </c>
      <c r="E37" s="5" t="s">
        <v>153</v>
      </c>
      <c r="F37" s="6">
        <v>1</v>
      </c>
      <c r="I37" s="5" t="s">
        <v>173</v>
      </c>
      <c r="J37" s="6">
        <v>24730000</v>
      </c>
      <c r="M37" s="5" t="s">
        <v>9</v>
      </c>
      <c r="N37" s="6">
        <v>25</v>
      </c>
    </row>
    <row r="38" spans="1:14" x14ac:dyDescent="0.35">
      <c r="A38" s="5" t="s">
        <v>206</v>
      </c>
      <c r="B38" s="6">
        <v>73200000</v>
      </c>
      <c r="E38" s="5" t="s">
        <v>114</v>
      </c>
      <c r="F38" s="6">
        <v>1</v>
      </c>
      <c r="I38" s="5" t="s">
        <v>178</v>
      </c>
      <c r="J38" s="6">
        <v>47520000</v>
      </c>
      <c r="M38" s="5" t="s">
        <v>108</v>
      </c>
      <c r="N38" s="6">
        <v>1</v>
      </c>
    </row>
    <row r="39" spans="1:14" x14ac:dyDescent="0.35">
      <c r="A39" s="5" t="s">
        <v>207</v>
      </c>
      <c r="B39" s="6">
        <v>339000000</v>
      </c>
      <c r="E39" s="5" t="s">
        <v>124</v>
      </c>
      <c r="F39" s="6">
        <v>2</v>
      </c>
      <c r="I39" s="5" t="s">
        <v>176</v>
      </c>
      <c r="J39" s="6">
        <v>23280000</v>
      </c>
      <c r="M39" s="5" t="s">
        <v>131</v>
      </c>
      <c r="N39" s="6">
        <v>1</v>
      </c>
    </row>
    <row r="40" spans="1:14" x14ac:dyDescent="0.35">
      <c r="A40" s="5" t="s">
        <v>208</v>
      </c>
      <c r="B40" s="6">
        <v>132840000</v>
      </c>
      <c r="E40" s="21" t="s">
        <v>187</v>
      </c>
      <c r="F40" s="22">
        <v>50</v>
      </c>
      <c r="I40" s="5" t="s">
        <v>177</v>
      </c>
      <c r="J40" s="6">
        <v>25410000</v>
      </c>
      <c r="M40" s="5" t="s">
        <v>79</v>
      </c>
      <c r="N40" s="6">
        <v>4</v>
      </c>
    </row>
    <row r="41" spans="1:14" x14ac:dyDescent="0.35">
      <c r="A41" s="5" t="s">
        <v>209</v>
      </c>
      <c r="B41" s="6">
        <v>175000000</v>
      </c>
      <c r="I41" s="5" t="s">
        <v>172</v>
      </c>
      <c r="J41" s="6">
        <v>25680000</v>
      </c>
      <c r="M41" s="5" t="s">
        <v>62</v>
      </c>
      <c r="N41" s="6">
        <v>4</v>
      </c>
    </row>
    <row r="42" spans="1:14" x14ac:dyDescent="0.35">
      <c r="A42" s="5" t="s">
        <v>210</v>
      </c>
      <c r="B42" s="6">
        <v>60460000</v>
      </c>
      <c r="I42" s="32" t="s">
        <v>187</v>
      </c>
      <c r="J42" s="33">
        <v>176110000</v>
      </c>
      <c r="M42" s="5" t="s">
        <v>164</v>
      </c>
      <c r="N42" s="6">
        <v>1</v>
      </c>
    </row>
    <row r="43" spans="1:14" x14ac:dyDescent="0.35">
      <c r="A43" s="5" t="s">
        <v>211</v>
      </c>
      <c r="B43" s="6">
        <v>40000000</v>
      </c>
      <c r="M43" s="5" t="s">
        <v>169</v>
      </c>
      <c r="N43" s="6">
        <v>1</v>
      </c>
    </row>
    <row r="44" spans="1:14" x14ac:dyDescent="0.35">
      <c r="A44" s="5" t="s">
        <v>212</v>
      </c>
      <c r="B44" s="6">
        <v>65410000</v>
      </c>
      <c r="M44" s="5" t="s">
        <v>24</v>
      </c>
      <c r="N44" s="6">
        <v>6</v>
      </c>
    </row>
    <row r="45" spans="1:14" x14ac:dyDescent="0.35">
      <c r="A45" s="5" t="s">
        <v>213</v>
      </c>
      <c r="B45" s="6">
        <v>154820000</v>
      </c>
      <c r="M45" s="5" t="s">
        <v>34</v>
      </c>
      <c r="N45" s="6">
        <v>3</v>
      </c>
    </row>
    <row r="46" spans="1:14" x14ac:dyDescent="0.35">
      <c r="A46" s="5" t="s">
        <v>214</v>
      </c>
      <c r="B46" s="6">
        <v>103440000</v>
      </c>
      <c r="M46" s="5" t="s">
        <v>148</v>
      </c>
      <c r="N46" s="6">
        <v>1</v>
      </c>
    </row>
    <row r="47" spans="1:14" x14ac:dyDescent="0.35">
      <c r="A47" s="5" t="s">
        <v>215</v>
      </c>
      <c r="B47" s="6">
        <v>55680000</v>
      </c>
      <c r="M47" s="5" t="s">
        <v>187</v>
      </c>
      <c r="N47" s="6">
        <v>50</v>
      </c>
    </row>
    <row r="48" spans="1:14" x14ac:dyDescent="0.35">
      <c r="A48" s="5" t="s">
        <v>216</v>
      </c>
      <c r="B48" s="6">
        <v>41590000</v>
      </c>
    </row>
    <row r="49" spans="1:2" x14ac:dyDescent="0.35">
      <c r="A49" s="18" t="s">
        <v>187</v>
      </c>
      <c r="B49" s="19">
        <v>2099327095</v>
      </c>
    </row>
  </sheetData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094C-E0B4-4E0D-9418-42A315CFD2CA}">
  <dimension ref="A1"/>
  <sheetViews>
    <sheetView topLeftCell="G43" zoomScale="50" zoomScaleNormal="50" workbookViewId="0">
      <selection activeCell="V77" sqref="V77"/>
    </sheetView>
  </sheetViews>
  <sheetFormatPr defaultRowHeight="14.5" x14ac:dyDescent="0.35"/>
  <cols>
    <col min="1" max="16384" width="8.7265625" style="28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best-selling video games of all</vt:lpstr>
      <vt:lpstr>Pivot Tables and Formulas</vt:lpstr>
      <vt:lpstr>Visualisations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Howard</dc:creator>
  <cp:lastModifiedBy>James Howard</cp:lastModifiedBy>
  <dcterms:created xsi:type="dcterms:W3CDTF">2024-04-12T21:12:17Z</dcterms:created>
  <dcterms:modified xsi:type="dcterms:W3CDTF">2024-04-13T16:34:41Z</dcterms:modified>
</cp:coreProperties>
</file>