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<sst xmlns="http://schemas.openxmlformats.org/spreadsheetml/2006/main" count="185" uniqueCount="185">
  <si>
    <t>304735 - EINFACH ApS</t>
  </si>
  <si>
    <t>Rapporter &gt; Regnskab &gt;</t>
  </si>
  <si>
    <t>Saldobalance for perioden 01.11.20 - 30.11.20</t>
  </si>
  <si>
    <t/>
  </si>
  <si>
    <t>Perioden</t>
  </si>
  <si>
    <t>År til dato</t>
  </si>
  <si>
    <t>Nr.</t>
  </si>
  <si>
    <t>Navn</t>
  </si>
  <si>
    <t>Indeværende år01.11.20 - 30.11.20</t>
  </si>
  <si>
    <t>Året før01.11.19 - 30.11.19</t>
  </si>
  <si>
    <t>Indeværende år01.01.20 - 30.11.20</t>
  </si>
  <si>
    <t>Året før01.01.19 - 30.11.19</t>
  </si>
  <si>
    <t> </t>
  </si>
  <si>
    <t>Resultatopgørelse</t>
  </si>
  <si>
    <t>Omsætning</t>
  </si>
  <si>
    <t>Konsulentydelser</t>
  </si>
  <si>
    <t>Konsulentydelser intern</t>
  </si>
  <si>
    <t>Reg. Igangværende opgaver</t>
  </si>
  <si>
    <t>Salg af systemer</t>
  </si>
  <si>
    <t>Salg af systemer - intern</t>
  </si>
  <si>
    <t>Periodisering Salg af systemer</t>
  </si>
  <si>
    <t>Omsætning i alt</t>
  </si>
  <si>
    <t>Direkte omkostninger</t>
  </si>
  <si>
    <t>Forretningssystemer</t>
  </si>
  <si>
    <t>Direkte omkostninger m/ moms</t>
  </si>
  <si>
    <t>Transport ved projekter</t>
  </si>
  <si>
    <t>Direkte omkostninger u/moms</t>
  </si>
  <si>
    <t>Direkte omkostninger i alt</t>
  </si>
  <si>
    <t>Dækningsbidrag I</t>
  </si>
  <si>
    <t>Lønninger</t>
  </si>
  <si>
    <t>Gager</t>
  </si>
  <si>
    <t>Fri telefon/sundhedsforsikring</t>
  </si>
  <si>
    <t>Skyldig løn</t>
  </si>
  <si>
    <t>Feriepenge overgangsår</t>
  </si>
  <si>
    <t>Feriepengeforpligtelse, reg.</t>
  </si>
  <si>
    <t>Kørselsgodtgørelse</t>
  </si>
  <si>
    <t>Udgifter til social sikring</t>
  </si>
  <si>
    <t>AM Pension</t>
  </si>
  <si>
    <t>ATP</t>
  </si>
  <si>
    <t>Lønrefusion</t>
  </si>
  <si>
    <t>Lønninger i alt</t>
  </si>
  <si>
    <t>Dækningsbidrag II</t>
  </si>
  <si>
    <t>Lokaleomkostninger</t>
  </si>
  <si>
    <t>Husleje</t>
  </si>
  <si>
    <t>Vedligeholdelse</t>
  </si>
  <si>
    <t>Rengøring og renovation</t>
  </si>
  <si>
    <t>Lokaleomkostninger i alt</t>
  </si>
  <si>
    <t>Andre omkostninger</t>
  </si>
  <si>
    <t>Forsikringer</t>
  </si>
  <si>
    <t>Andre omkostninger i alt</t>
  </si>
  <si>
    <t>Salgsomkostninger</t>
  </si>
  <si>
    <t>Annoncer og reklame</t>
  </si>
  <si>
    <t>Markedsføring m.m.</t>
  </si>
  <si>
    <t>Restaurationsbesøg</t>
  </si>
  <si>
    <t>Gaver og blomster</t>
  </si>
  <si>
    <t>Rejseudgifter UDEN moms</t>
  </si>
  <si>
    <t>Rejseudgifter MED moms</t>
  </si>
  <si>
    <t>Mødeudgifter</t>
  </si>
  <si>
    <t>Mødeudgifter - ekstern</t>
  </si>
  <si>
    <t>Salgsomkostninger i alt</t>
  </si>
  <si>
    <t>Administrationsomkostninger</t>
  </si>
  <si>
    <t>Kontorartikler og tryksager</t>
  </si>
  <si>
    <t>Porto og gebyrer</t>
  </si>
  <si>
    <t>Interne IT systemer og support</t>
  </si>
  <si>
    <t>EDB / Lønservice</t>
  </si>
  <si>
    <t>Timelog licens</t>
  </si>
  <si>
    <t>Konsulenthonnorar</t>
  </si>
  <si>
    <t>Advokat</t>
  </si>
  <si>
    <t>Revisor</t>
  </si>
  <si>
    <t>Internet</t>
  </si>
  <si>
    <t>Internet medarbejdere</t>
  </si>
  <si>
    <t>Mobiltelefon</t>
  </si>
  <si>
    <t>Administrationsomkostninger i alt</t>
  </si>
  <si>
    <t>Personaleudgifter</t>
  </si>
  <si>
    <t>Kursusudgifter</t>
  </si>
  <si>
    <t>Viderefakturering kaffemaskine og forbrug</t>
  </si>
  <si>
    <t>Personaleudgifter i alt</t>
  </si>
  <si>
    <t>Småanskaffelser</t>
  </si>
  <si>
    <t>IT indkøb med omvendtbetalingspligt</t>
  </si>
  <si>
    <t>PC-udstyr m.m.</t>
  </si>
  <si>
    <t>Software - antivirus MED moms</t>
  </si>
  <si>
    <t>Software UDEN moms</t>
  </si>
  <si>
    <t>Småanskaffelser i alt</t>
  </si>
  <si>
    <t>Resultat før afskrivninger, renter og skat</t>
  </si>
  <si>
    <t>Afskrivninger</t>
  </si>
  <si>
    <t>Inventar</t>
  </si>
  <si>
    <t>Software</t>
  </si>
  <si>
    <t>Afskrivninger i alt</t>
  </si>
  <si>
    <t>Resultat før renter og skat</t>
  </si>
  <si>
    <t>Renter og lignende</t>
  </si>
  <si>
    <t>Renter 7602 1344676</t>
  </si>
  <si>
    <t>Renter og gebyrer kreditorer</t>
  </si>
  <si>
    <t>Renter og gebyrer debitorer</t>
  </si>
  <si>
    <t>Rente SKAT</t>
  </si>
  <si>
    <t>Renter og lignende i alt</t>
  </si>
  <si>
    <t>Ekstraordinære poster</t>
  </si>
  <si>
    <t>Tab på debitorer Hensat</t>
  </si>
  <si>
    <t>Tab på debitorer konstateret</t>
  </si>
  <si>
    <t>Ekstraordinære poster i alt</t>
  </si>
  <si>
    <t>Resultat før skat</t>
  </si>
  <si>
    <t>Selskabsskat</t>
  </si>
  <si>
    <t>Resultat</t>
  </si>
  <si>
    <t>Balance</t>
  </si>
  <si>
    <t>Aktiver</t>
  </si>
  <si>
    <t>Anlægsaktiver</t>
  </si>
  <si>
    <t>Immaterielle anlægsaktiver</t>
  </si>
  <si>
    <t>Goodwill</t>
  </si>
  <si>
    <t>Akk. afskrivning på Goodwill</t>
  </si>
  <si>
    <t>Tilgang udvikling af software</t>
  </si>
  <si>
    <t>Årets afskrivninger udvikling af software</t>
  </si>
  <si>
    <t>Immaterielle anlægaktiver i alt</t>
  </si>
  <si>
    <t>Materielle anlægsaktiver</t>
  </si>
  <si>
    <t>Maskiner og inventar</t>
  </si>
  <si>
    <t>Akk. afskrivning maskiner og inventar</t>
  </si>
  <si>
    <t>Køb i året</t>
  </si>
  <si>
    <t>Akk. nedskrivning - lønfradrag</t>
  </si>
  <si>
    <t>Materielle anlægsaktiver i alt</t>
  </si>
  <si>
    <t>Anlægsaktiver i alt</t>
  </si>
  <si>
    <t>Omsætningsaktiver</t>
  </si>
  <si>
    <t>Periodeafgrænsninger</t>
  </si>
  <si>
    <t>Periodeafgrænsningsposter</t>
  </si>
  <si>
    <t>Tilgodeh. tilskud</t>
  </si>
  <si>
    <t>Igangværende opgaver</t>
  </si>
  <si>
    <t>Periodeafgrænsninger i alt</t>
  </si>
  <si>
    <t>Debitorer</t>
  </si>
  <si>
    <t>Debitor samlekonto</t>
  </si>
  <si>
    <t>Hensættelser til tab på debitorer</t>
  </si>
  <si>
    <t>Debitorer i alt</t>
  </si>
  <si>
    <t>Andre tilgodehavender</t>
  </si>
  <si>
    <t>Depositum</t>
  </si>
  <si>
    <t>Tilgodehavender ansatte</t>
  </si>
  <si>
    <t>Andre tilgodehavender i alt</t>
  </si>
  <si>
    <t>Likvide beholdninger</t>
  </si>
  <si>
    <t>KK Vestjysk Bank 7602 1344676</t>
  </si>
  <si>
    <t>Pleo</t>
  </si>
  <si>
    <t>Likvide beholdninger i alt</t>
  </si>
  <si>
    <t>Omsætningsaktiver i alt</t>
  </si>
  <si>
    <t>Aktiver i alt</t>
  </si>
  <si>
    <t>Passiver</t>
  </si>
  <si>
    <t>Egenkapital</t>
  </si>
  <si>
    <t>Anpartskapital</t>
  </si>
  <si>
    <t>Reservefond</t>
  </si>
  <si>
    <t>Udskudt skat</t>
  </si>
  <si>
    <t>Overført resultat</t>
  </si>
  <si>
    <t>Egenkapital i alt</t>
  </si>
  <si>
    <t>Lån CIM Gruppen A/S</t>
  </si>
  <si>
    <t>Varekreditorer</t>
  </si>
  <si>
    <t>Kreditorer samlekonto</t>
  </si>
  <si>
    <t>Varekreditorer i alt</t>
  </si>
  <si>
    <t>Forudbetalinger</t>
  </si>
  <si>
    <t>Forudfakturering/periodeafgrænsning salg</t>
  </si>
  <si>
    <t>Forudbetalinger i alt</t>
  </si>
  <si>
    <t>Anden kortfristet gæld</t>
  </si>
  <si>
    <t>Skyldige omkostninger</t>
  </si>
  <si>
    <t>Skattekontoen</t>
  </si>
  <si>
    <t>Moms-lån</t>
  </si>
  <si>
    <t>Udbytte 2020 - A conto - skyldig CIM Gruppen</t>
  </si>
  <si>
    <t>Udbytte 2020 - A conto - skyldig JHPDK Holding</t>
  </si>
  <si>
    <t>Skyldig selskabsskat 2018</t>
  </si>
  <si>
    <t>A conto Skat betalt til Gruppen 2020</t>
  </si>
  <si>
    <t>Indeh. A-skat &amp; AM bidrag</t>
  </si>
  <si>
    <t>Skyldig ATP</t>
  </si>
  <si>
    <t>Skyldig løn og overarbejde</t>
  </si>
  <si>
    <t>Skyldig pension</t>
  </si>
  <si>
    <t>Hensat feriep. funktionærer</t>
  </si>
  <si>
    <t>Hensat feriep. direktører</t>
  </si>
  <si>
    <t>Feriepengeforpligtelse overgangsår</t>
  </si>
  <si>
    <t>Skyldig feriep. afregnet</t>
  </si>
  <si>
    <t>Anden kortfristet gæld i alt</t>
  </si>
  <si>
    <t>Hensættelser</t>
  </si>
  <si>
    <t>Hensættelser i alt</t>
  </si>
  <si>
    <t>Moms</t>
  </si>
  <si>
    <t>Skyldig moms, primo</t>
  </si>
  <si>
    <t>Udgående (salg) moms</t>
  </si>
  <si>
    <t>EU indgående moms</t>
  </si>
  <si>
    <t>Indgående (køb) moms</t>
  </si>
  <si>
    <t>EU erhvervelsesmoms (købsmoms)</t>
  </si>
  <si>
    <t>Betalt moms</t>
  </si>
  <si>
    <t>Moms i alt</t>
  </si>
  <si>
    <t>Mellemregninger</t>
  </si>
  <si>
    <t>CIM Gruppen A/S</t>
  </si>
  <si>
    <t>Mellemregninger i alt</t>
  </si>
  <si>
    <t>Passiver i alt</t>
  </si>
  <si>
    <t>Fejl og afslutningskonto</t>
  </si>
  <si>
    <t>Balance i alt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</si>
</sst>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applyNumberFormat="1" fontId="0" applyFont="1" xfId="0" applyProtection="1"/>
    <xf numFmtId="0" applyNumberFormat="1" fontId="1" applyFont="1" xfId="0" applyProtection="1"/>
    <xf numFmtId="0" applyNumberFormat="1" fontId="0" applyFont="1" xfId="0" applyProtection="1" applyAlignment="1">
      <alignment horizontal="right"/>
    </xf>
    <xf numFmtId="0" applyNumberFormat="1" fontId="1" applyFont="1" xfId="0" applyProtection="1" applyAlignment="1">
      <alignment horizontal="right"/>
    </xf>
    <xf numFmtId="4" applyNumberFormat="1" fontId="0" applyFont="1" xfId="0" applyProtection="1" applyAlignment="1">
      <alignment horizontal="right"/>
    </xf>
    <xf numFmtId="4" applyNumberFormat="1" fontId="1" applyFont="1" xfId="0" applyProtection="1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F215"/>
  <sheetViews>
    <sheetView workbookViewId="0"/>
  </sheetViews>
  <sheetFormatPr defaultRowHeight="15"/>
  <cols>
    <col min="1" max="1" width="5.78732538223267" customWidth="1"/>
    <col min="2" max="2" width="42.7506713867188" customWidth="1"/>
    <col min="3" max="3" width="32.725658416748" customWidth="1" style="2"/>
    <col min="4" max="4" width="25.4977016448975" customWidth="1" style="2"/>
    <col min="5" max="5" width="32.725658416748" customWidth="1" style="2"/>
    <col min="6" max="6" width="25.4977016448975" customWidth="1" style="2"/>
  </cols>
  <sheetData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0" t="s">
        <v>3</v>
      </c>
      <c r="C5" s="3" t="s">
        <v>4</v>
      </c>
      <c r="E5" s="3" t="s">
        <v>5</v>
      </c>
    </row>
    <row r="6">
      <c r="A6" s="1" t="s">
        <v>6</v>
      </c>
      <c r="B6" s="1" t="s">
        <v>7</v>
      </c>
      <c r="C6" s="3" t="s">
        <v>8</v>
      </c>
      <c r="D6" s="3" t="s">
        <v>9</v>
      </c>
      <c r="E6" s="3" t="s">
        <v>10</v>
      </c>
      <c r="F6" s="3" t="s">
        <v>11</v>
      </c>
    </row>
    <row r="7">
      <c r="A7" s="0" t="s">
        <v>12</v>
      </c>
      <c r="B7" s="1" t="s">
        <v>13</v>
      </c>
      <c r="C7" s="2" t="s">
        <v>12</v>
      </c>
      <c r="D7" s="2" t="s">
        <v>3</v>
      </c>
      <c r="E7" s="2" t="s">
        <v>12</v>
      </c>
      <c r="F7" s="2" t="s">
        <v>3</v>
      </c>
    </row>
    <row r="8">
      <c r="A8" s="0" t="s">
        <v>12</v>
      </c>
      <c r="B8" s="0" t="s">
        <v>3</v>
      </c>
      <c r="C8" s="2" t="s">
        <v>12</v>
      </c>
      <c r="D8" s="2" t="s">
        <v>3</v>
      </c>
      <c r="E8" s="2" t="s">
        <v>12</v>
      </c>
      <c r="F8" s="2" t="s">
        <v>3</v>
      </c>
    </row>
    <row r="9">
      <c r="A9" s="0" t="s">
        <v>12</v>
      </c>
      <c r="B9" s="1" t="s">
        <v>14</v>
      </c>
      <c r="C9" s="2" t="s">
        <v>12</v>
      </c>
      <c r="D9" s="2" t="s">
        <v>3</v>
      </c>
      <c r="E9" s="2" t="s">
        <v>12</v>
      </c>
      <c r="F9" s="2" t="s">
        <v>3</v>
      </c>
    </row>
    <row r="10">
      <c r="A10" s="0">
        <v>1010</v>
      </c>
      <c r="B10" s="0" t="s">
        <v>15</v>
      </c>
      <c r="C10" s="4">
        <v>341967.82</v>
      </c>
      <c r="D10" s="4">
        <v>268034.77</v>
      </c>
      <c r="E10" s="4">
        <v>3975063.6</v>
      </c>
      <c r="F10" s="4">
        <v>2836904.64</v>
      </c>
    </row>
    <row r="11">
      <c r="A11" s="0">
        <v>1015</v>
      </c>
      <c r="B11" s="0" t="s">
        <v>16</v>
      </c>
      <c r="C11" s="4">
        <v>178686.25</v>
      </c>
      <c r="D11" s="4">
        <v>219341.41</v>
      </c>
      <c r="E11" s="4">
        <v>2174687.75</v>
      </c>
      <c r="F11" s="4">
        <v>2209068.17</v>
      </c>
    </row>
    <row r="12">
      <c r="A12" s="0">
        <v>1035</v>
      </c>
      <c r="B12" s="0" t="s">
        <v>17</v>
      </c>
      <c r="C12" s="4">
        <v>8005.2</v>
      </c>
      <c r="D12" s="4">
        <v>0</v>
      </c>
      <c r="E12" s="4">
        <v>60226.45</v>
      </c>
      <c r="F12" s="4">
        <v>-117000</v>
      </c>
    </row>
    <row r="13">
      <c r="A13" s="0">
        <v>1050</v>
      </c>
      <c r="B13" s="0" t="s">
        <v>18</v>
      </c>
      <c r="C13" s="4">
        <v>1000</v>
      </c>
      <c r="D13" s="4">
        <v>0</v>
      </c>
      <c r="E13" s="4">
        <v>464927.42</v>
      </c>
      <c r="F13" s="4">
        <v>473218.2</v>
      </c>
    </row>
    <row r="14">
      <c r="A14" s="0">
        <v>1052</v>
      </c>
      <c r="B14" s="0" t="s">
        <v>19</v>
      </c>
      <c r="C14" s="4">
        <v>0</v>
      </c>
      <c r="D14" s="4">
        <v>0</v>
      </c>
      <c r="E14" s="4">
        <v>29280.5</v>
      </c>
      <c r="F14" s="4">
        <v>0</v>
      </c>
    </row>
    <row r="15">
      <c r="A15" s="0">
        <v>1055</v>
      </c>
      <c r="B15" s="0" t="s">
        <v>20</v>
      </c>
      <c r="C15" s="4">
        <v>36634</v>
      </c>
      <c r="D15" s="4">
        <v>30000</v>
      </c>
      <c r="E15" s="4">
        <v>-9973</v>
      </c>
      <c r="F15" s="4">
        <v>-30000</v>
      </c>
    </row>
    <row r="16">
      <c r="A16" s="0" t="s">
        <v>12</v>
      </c>
      <c r="B16" s="1" t="s">
        <v>21</v>
      </c>
      <c r="C16" s="5">
        <f>SUM(C10:C15)</f>
        <v>566293.27</v>
      </c>
      <c r="D16" s="5">
        <f>SUM(D10:D15)</f>
        <v>517376.18000000005</v>
      </c>
      <c r="E16" s="5">
        <f>SUM(E10:E15)</f>
        <v>6694212.72</v>
      </c>
      <c r="F16" s="5">
        <f>SUM(F10:F15)</f>
        <v>5372191.0100000007</v>
      </c>
    </row>
    <row r="17">
      <c r="A17" s="0" t="s">
        <v>12</v>
      </c>
      <c r="B17" s="0" t="s">
        <v>3</v>
      </c>
      <c r="C17" s="2" t="s">
        <v>12</v>
      </c>
      <c r="D17" s="2" t="s">
        <v>3</v>
      </c>
      <c r="E17" s="2" t="s">
        <v>12</v>
      </c>
      <c r="F17" s="2" t="s">
        <v>3</v>
      </c>
    </row>
    <row r="18">
      <c r="A18" s="0" t="s">
        <v>12</v>
      </c>
      <c r="B18" s="1" t="s">
        <v>22</v>
      </c>
      <c r="C18" s="2" t="s">
        <v>12</v>
      </c>
      <c r="D18" s="2" t="s">
        <v>3</v>
      </c>
      <c r="E18" s="2" t="s">
        <v>12</v>
      </c>
      <c r="F18" s="2" t="s">
        <v>3</v>
      </c>
    </row>
    <row r="19">
      <c r="A19" s="0">
        <v>2010</v>
      </c>
      <c r="B19" s="0" t="s">
        <v>23</v>
      </c>
      <c r="C19" s="4">
        <v>-27458.24</v>
      </c>
      <c r="D19" s="4">
        <v>-25847.06</v>
      </c>
      <c r="E19" s="4">
        <v>-283660.07</v>
      </c>
      <c r="F19" s="4">
        <v>-308008.41</v>
      </c>
    </row>
    <row r="20">
      <c r="A20" s="0">
        <v>2051</v>
      </c>
      <c r="B20" s="0" t="s">
        <v>24</v>
      </c>
      <c r="C20" s="4">
        <v>0</v>
      </c>
      <c r="D20" s="4">
        <v>-11655</v>
      </c>
      <c r="E20" s="4">
        <v>-16399</v>
      </c>
      <c r="F20" s="4">
        <v>-175463.96</v>
      </c>
    </row>
    <row r="21">
      <c r="A21" s="0">
        <v>2070</v>
      </c>
      <c r="B21" s="0" t="s">
        <v>25</v>
      </c>
      <c r="C21" s="4">
        <v>0</v>
      </c>
      <c r="D21" s="4">
        <v>0</v>
      </c>
      <c r="E21" s="4">
        <v>-554.27</v>
      </c>
      <c r="F21" s="4">
        <v>0</v>
      </c>
    </row>
    <row r="22">
      <c r="A22" s="0">
        <v>2095</v>
      </c>
      <c r="B22" s="0" t="s">
        <v>26</v>
      </c>
      <c r="C22" s="4">
        <v>0</v>
      </c>
      <c r="D22" s="4">
        <v>-135.28</v>
      </c>
      <c r="E22" s="4">
        <v>0</v>
      </c>
      <c r="F22" s="4">
        <v>-1217.52</v>
      </c>
    </row>
    <row r="23">
      <c r="A23" s="0" t="s">
        <v>12</v>
      </c>
      <c r="B23" s="1" t="s">
        <v>27</v>
      </c>
      <c r="C23" s="5">
        <f>SUM(C19:C22)</f>
        <v>-27458.24</v>
      </c>
      <c r="D23" s="5">
        <f>SUM(D19:D22)</f>
        <v>-37637.34</v>
      </c>
      <c r="E23" s="5">
        <f>SUM(E19:E22)</f>
        <v>-300613.34</v>
      </c>
      <c r="F23" s="5">
        <f>SUM(F19:F22)</f>
        <v>-484689.89</v>
      </c>
    </row>
    <row r="24">
      <c r="A24" s="0" t="s">
        <v>12</v>
      </c>
      <c r="B24" s="1" t="s">
        <v>28</v>
      </c>
      <c r="C24" s="5">
        <f>SUM(C10:C15)+SUM(C19:C22)</f>
        <v>538835.03</v>
      </c>
      <c r="D24" s="5">
        <f>SUM(D10:D15)+SUM(D19:D22)</f>
        <v>479738.84000000008</v>
      </c>
      <c r="E24" s="5">
        <f>SUM(E10:E15)+SUM(E19:E22)</f>
        <v>6393599.38</v>
      </c>
      <c r="F24" s="5">
        <f>SUM(F10:F15)+SUM(F19:F22)</f>
        <v>4887501.120000001</v>
      </c>
    </row>
    <row r="25">
      <c r="A25" s="0" t="s">
        <v>12</v>
      </c>
      <c r="B25" s="0" t="s">
        <v>3</v>
      </c>
      <c r="C25" s="2" t="s">
        <v>12</v>
      </c>
      <c r="D25" s="2" t="s">
        <v>3</v>
      </c>
      <c r="E25" s="2" t="s">
        <v>12</v>
      </c>
      <c r="F25" s="2" t="s">
        <v>3</v>
      </c>
    </row>
    <row r="26">
      <c r="A26" s="0" t="s">
        <v>12</v>
      </c>
      <c r="B26" s="1" t="s">
        <v>29</v>
      </c>
      <c r="C26" s="2" t="s">
        <v>12</v>
      </c>
      <c r="D26" s="2" t="s">
        <v>3</v>
      </c>
      <c r="E26" s="2" t="s">
        <v>12</v>
      </c>
      <c r="F26" s="2" t="s">
        <v>3</v>
      </c>
    </row>
    <row r="27">
      <c r="A27" s="0">
        <v>3010</v>
      </c>
      <c r="B27" s="0" t="s">
        <v>30</v>
      </c>
      <c r="C27" s="4">
        <v>-475373.95</v>
      </c>
      <c r="D27" s="4">
        <v>-350157.31</v>
      </c>
      <c r="E27" s="4">
        <v>-4158579.28</v>
      </c>
      <c r="F27" s="4">
        <v>-3587436.88</v>
      </c>
    </row>
    <row r="28">
      <c r="A28" s="0">
        <v>3012</v>
      </c>
      <c r="B28" s="0" t="s">
        <v>31</v>
      </c>
      <c r="C28" s="4">
        <v>3495.96</v>
      </c>
      <c r="D28" s="4">
        <v>2690.4</v>
      </c>
      <c r="E28" s="4">
        <v>32333.13</v>
      </c>
      <c r="F28" s="4">
        <v>25414.2</v>
      </c>
    </row>
    <row r="29">
      <c r="A29" s="0">
        <v>3015</v>
      </c>
      <c r="B29" s="0" t="s">
        <v>32</v>
      </c>
      <c r="C29" s="4">
        <v>0</v>
      </c>
      <c r="D29" s="4">
        <v>0</v>
      </c>
      <c r="E29" s="4">
        <v>0</v>
      </c>
      <c r="F29" s="4">
        <v>30000</v>
      </c>
    </row>
    <row r="30">
      <c r="A30" s="0">
        <v>3020</v>
      </c>
      <c r="B30" s="0" t="s">
        <v>33</v>
      </c>
      <c r="C30" s="4">
        <v>0</v>
      </c>
      <c r="D30" s="4">
        <v>-31279.13</v>
      </c>
      <c r="E30" s="4">
        <v>-220716.06</v>
      </c>
      <c r="F30" s="4">
        <v>-103084.52</v>
      </c>
    </row>
    <row r="31">
      <c r="A31" s="0">
        <v>3025</v>
      </c>
      <c r="B31" s="0" t="s">
        <v>34</v>
      </c>
      <c r="C31" s="4">
        <v>-20233.3</v>
      </c>
      <c r="D31" s="4">
        <v>5179.25</v>
      </c>
      <c r="E31" s="4">
        <v>111105.5</v>
      </c>
      <c r="F31" s="4">
        <v>15537.75</v>
      </c>
    </row>
    <row r="32">
      <c r="A32" s="0">
        <v>3030</v>
      </c>
      <c r="B32" s="0" t="s">
        <v>35</v>
      </c>
      <c r="C32" s="4">
        <v>-9848.96</v>
      </c>
      <c r="D32" s="4">
        <v>-4207.92</v>
      </c>
      <c r="E32" s="4">
        <v>-51997.44</v>
      </c>
      <c r="F32" s="4">
        <v>-83524.72</v>
      </c>
    </row>
    <row r="33">
      <c r="A33" s="0">
        <v>3050</v>
      </c>
      <c r="B33" s="0" t="s">
        <v>36</v>
      </c>
      <c r="C33" s="4">
        <v>0</v>
      </c>
      <c r="D33" s="4">
        <v>0</v>
      </c>
      <c r="E33" s="4">
        <v>-36330.86</v>
      </c>
      <c r="F33" s="4">
        <v>-39130.48</v>
      </c>
    </row>
    <row r="34">
      <c r="A34" s="0">
        <v>3060</v>
      </c>
      <c r="B34" s="0" t="s">
        <v>37</v>
      </c>
      <c r="C34" s="4">
        <v>-52914.6</v>
      </c>
      <c r="D34" s="4">
        <v>-37220.32</v>
      </c>
      <c r="E34" s="4">
        <v>-551190.34</v>
      </c>
      <c r="F34" s="4">
        <v>-395554.25</v>
      </c>
    </row>
    <row r="35">
      <c r="A35" s="0">
        <v>3080</v>
      </c>
      <c r="B35" s="0" t="s">
        <v>38</v>
      </c>
      <c r="C35" s="4">
        <v>-3692.07</v>
      </c>
      <c r="D35" s="4">
        <v>-2934.75</v>
      </c>
      <c r="E35" s="4">
        <v>-33134.28</v>
      </c>
      <c r="F35" s="4">
        <v>-28211.46</v>
      </c>
    </row>
    <row r="36">
      <c r="A36" s="0">
        <v>3090</v>
      </c>
      <c r="B36" s="0" t="s">
        <v>39</v>
      </c>
      <c r="C36" s="4">
        <v>46258.77</v>
      </c>
      <c r="D36" s="4">
        <v>40577.7</v>
      </c>
      <c r="E36" s="4">
        <v>136693.18</v>
      </c>
      <c r="F36" s="4">
        <v>243727.45</v>
      </c>
    </row>
    <row r="37">
      <c r="A37" s="0" t="s">
        <v>12</v>
      </c>
      <c r="B37" s="1" t="s">
        <v>40</v>
      </c>
      <c r="C37" s="5">
        <f>SUM(C27:C36)</f>
        <v>-512308.14999999991</v>
      </c>
      <c r="D37" s="5">
        <f>SUM(D27:D36)</f>
        <v>-377352.07999999996</v>
      </c>
      <c r="E37" s="5">
        <f>SUM(E27:E36)</f>
        <v>-4771816.4500000011</v>
      </c>
      <c r="F37" s="5">
        <f>SUM(F27:F36)</f>
        <v>-3922262.9099999997</v>
      </c>
    </row>
    <row r="38">
      <c r="A38" s="0" t="s">
        <v>12</v>
      </c>
      <c r="B38" s="1" t="s">
        <v>41</v>
      </c>
      <c r="C38" s="5">
        <f>SUM(C10:C15)+SUM(C19:C22)+SUM(C27:C36)</f>
        <v>26526.880000000121</v>
      </c>
      <c r="D38" s="5">
        <f>SUM(D10:D15)+SUM(D19:D22)+SUM(D27:D36)</f>
        <v>102386.76000000013</v>
      </c>
      <c r="E38" s="5">
        <f>SUM(E10:E15)+SUM(E19:E22)+SUM(E27:E36)</f>
        <v>1621782.9299999988</v>
      </c>
      <c r="F38" s="5">
        <f>SUM(F10:F15)+SUM(F19:F22)+SUM(F27:F36)</f>
        <v>965238.21000000136</v>
      </c>
    </row>
    <row r="39">
      <c r="A39" s="0" t="s">
        <v>12</v>
      </c>
      <c r="B39" s="0" t="s">
        <v>3</v>
      </c>
      <c r="C39" s="2" t="s">
        <v>12</v>
      </c>
      <c r="D39" s="2" t="s">
        <v>3</v>
      </c>
      <c r="E39" s="2" t="s">
        <v>12</v>
      </c>
      <c r="F39" s="2" t="s">
        <v>3</v>
      </c>
    </row>
    <row r="40">
      <c r="A40" s="0" t="s">
        <v>12</v>
      </c>
      <c r="B40" s="1" t="s">
        <v>42</v>
      </c>
      <c r="C40" s="2" t="s">
        <v>12</v>
      </c>
      <c r="D40" s="2" t="s">
        <v>3</v>
      </c>
      <c r="E40" s="2" t="s">
        <v>12</v>
      </c>
      <c r="F40" s="2" t="s">
        <v>3</v>
      </c>
    </row>
    <row r="41">
      <c r="A41" s="0">
        <v>3110</v>
      </c>
      <c r="B41" s="0" t="s">
        <v>43</v>
      </c>
      <c r="C41" s="4">
        <v>-15880.34</v>
      </c>
      <c r="D41" s="4">
        <v>-15600.34</v>
      </c>
      <c r="E41" s="4">
        <v>-174683.74</v>
      </c>
      <c r="F41" s="4">
        <v>-171603.74</v>
      </c>
    </row>
    <row r="42">
      <c r="A42" s="0">
        <v>3150</v>
      </c>
      <c r="B42" s="0" t="s">
        <v>44</v>
      </c>
      <c r="C42" s="4">
        <v>-560</v>
      </c>
      <c r="D42" s="4">
        <v>0</v>
      </c>
      <c r="E42" s="4">
        <v>-22464.8</v>
      </c>
      <c r="F42" s="4">
        <v>0</v>
      </c>
    </row>
    <row r="43">
      <c r="A43" s="0">
        <v>3160</v>
      </c>
      <c r="B43" s="0" t="s">
        <v>45</v>
      </c>
      <c r="C43" s="4">
        <v>-3071</v>
      </c>
      <c r="D43" s="4">
        <v>-2343.43</v>
      </c>
      <c r="E43" s="4">
        <v>-32439.42</v>
      </c>
      <c r="F43" s="4">
        <v>-20087.43</v>
      </c>
    </row>
    <row r="44">
      <c r="A44" s="0" t="s">
        <v>12</v>
      </c>
      <c r="B44" s="1" t="s">
        <v>46</v>
      </c>
      <c r="C44" s="5">
        <f>SUM(C41:C43)</f>
        <v>-19511.34</v>
      </c>
      <c r="D44" s="5">
        <f>SUM(D41:D43)</f>
        <v>-17943.77</v>
      </c>
      <c r="E44" s="5">
        <f>SUM(E41:E43)</f>
        <v>-229587.95999999996</v>
      </c>
      <c r="F44" s="5">
        <f>SUM(F41:F43)</f>
        <v>-191691.16999999998</v>
      </c>
    </row>
    <row r="45">
      <c r="A45" s="0" t="s">
        <v>12</v>
      </c>
      <c r="B45" s="0" t="s">
        <v>3</v>
      </c>
      <c r="C45" s="2" t="s">
        <v>12</v>
      </c>
      <c r="D45" s="2" t="s">
        <v>3</v>
      </c>
      <c r="E45" s="2" t="s">
        <v>12</v>
      </c>
      <c r="F45" s="2" t="s">
        <v>3</v>
      </c>
    </row>
    <row r="46">
      <c r="A46" s="0" t="s">
        <v>12</v>
      </c>
      <c r="B46" s="1" t="s">
        <v>47</v>
      </c>
      <c r="C46" s="2" t="s">
        <v>12</v>
      </c>
      <c r="D46" s="2" t="s">
        <v>3</v>
      </c>
      <c r="E46" s="2" t="s">
        <v>12</v>
      </c>
      <c r="F46" s="2" t="s">
        <v>3</v>
      </c>
    </row>
    <row r="47">
      <c r="A47" s="0">
        <v>3220</v>
      </c>
      <c r="B47" s="0" t="s">
        <v>48</v>
      </c>
      <c r="C47" s="4">
        <v>-5085.18</v>
      </c>
      <c r="D47" s="4">
        <v>-5490.33</v>
      </c>
      <c r="E47" s="4">
        <v>-53059.02</v>
      </c>
      <c r="F47" s="4">
        <v>-43019.05</v>
      </c>
    </row>
    <row r="48">
      <c r="A48" s="0" t="s">
        <v>12</v>
      </c>
      <c r="B48" s="1" t="s">
        <v>49</v>
      </c>
      <c r="C48" s="5">
        <f>SUM(C47:C47)</f>
        <v>-5085.18</v>
      </c>
      <c r="D48" s="5">
        <f>SUM(D47:D47)</f>
        <v>-5490.33</v>
      </c>
      <c r="E48" s="5">
        <f>SUM(E47:E47)</f>
        <v>-53059.02</v>
      </c>
      <c r="F48" s="5">
        <f>SUM(F47:F47)</f>
        <v>-43019.05</v>
      </c>
    </row>
    <row r="49">
      <c r="A49" s="0" t="s">
        <v>12</v>
      </c>
      <c r="B49" s="0" t="s">
        <v>3</v>
      </c>
      <c r="C49" s="2" t="s">
        <v>12</v>
      </c>
      <c r="D49" s="2" t="s">
        <v>3</v>
      </c>
      <c r="E49" s="2" t="s">
        <v>12</v>
      </c>
      <c r="F49" s="2" t="s">
        <v>3</v>
      </c>
    </row>
    <row r="50">
      <c r="A50" s="0" t="s">
        <v>12</v>
      </c>
      <c r="B50" s="1" t="s">
        <v>50</v>
      </c>
      <c r="C50" s="2" t="s">
        <v>12</v>
      </c>
      <c r="D50" s="2" t="s">
        <v>3</v>
      </c>
      <c r="E50" s="2" t="s">
        <v>12</v>
      </c>
      <c r="F50" s="2" t="s">
        <v>3</v>
      </c>
    </row>
    <row r="51">
      <c r="A51" s="0">
        <v>3310</v>
      </c>
      <c r="B51" s="0" t="s">
        <v>51</v>
      </c>
      <c r="C51" s="4">
        <v>-2959</v>
      </c>
      <c r="D51" s="4">
        <v>0</v>
      </c>
      <c r="E51" s="4">
        <v>-27633</v>
      </c>
      <c r="F51" s="4">
        <v>-9975</v>
      </c>
    </row>
    <row r="52">
      <c r="A52" s="0">
        <v>3315</v>
      </c>
      <c r="B52" s="0" t="s">
        <v>52</v>
      </c>
      <c r="C52" s="4">
        <v>-10117.5</v>
      </c>
      <c r="D52" s="4">
        <v>-10940</v>
      </c>
      <c r="E52" s="4">
        <v>-104721.56</v>
      </c>
      <c r="F52" s="4">
        <v>-89136.6</v>
      </c>
    </row>
    <row r="53">
      <c r="A53" s="0">
        <v>3320</v>
      </c>
      <c r="B53" s="0" t="s">
        <v>53</v>
      </c>
      <c r="C53" s="4">
        <v>0</v>
      </c>
      <c r="D53" s="4">
        <v>-410.41</v>
      </c>
      <c r="E53" s="4">
        <v>-132.05</v>
      </c>
      <c r="F53" s="4">
        <v>-410.41</v>
      </c>
    </row>
    <row r="54">
      <c r="A54" s="0">
        <v>3325</v>
      </c>
      <c r="B54" s="0" t="s">
        <v>54</v>
      </c>
      <c r="C54" s="4">
        <v>-7740.55</v>
      </c>
      <c r="D54" s="4">
        <v>-380</v>
      </c>
      <c r="E54" s="4">
        <v>-13764.49</v>
      </c>
      <c r="F54" s="4">
        <v>-7672</v>
      </c>
    </row>
    <row r="55">
      <c r="A55" s="0">
        <v>3340</v>
      </c>
      <c r="B55" s="0" t="s">
        <v>55</v>
      </c>
      <c r="C55" s="4">
        <v>-1704.06</v>
      </c>
      <c r="D55" s="4">
        <v>-1154.8</v>
      </c>
      <c r="E55" s="4">
        <v>-5735.75</v>
      </c>
      <c r="F55" s="4">
        <v>-13427.21</v>
      </c>
    </row>
    <row r="56">
      <c r="A56" s="0">
        <v>3345</v>
      </c>
      <c r="B56" s="0" t="s">
        <v>56</v>
      </c>
      <c r="C56" s="4">
        <v>0</v>
      </c>
      <c r="D56" s="4">
        <v>0</v>
      </c>
      <c r="E56" s="4">
        <v>-778.18</v>
      </c>
      <c r="F56" s="4">
        <v>-2563.27</v>
      </c>
    </row>
    <row r="57">
      <c r="A57" s="0">
        <v>3350</v>
      </c>
      <c r="B57" s="0" t="s">
        <v>57</v>
      </c>
      <c r="C57" s="4">
        <v>0</v>
      </c>
      <c r="D57" s="4">
        <v>0</v>
      </c>
      <c r="E57" s="4">
        <v>-141.44</v>
      </c>
      <c r="F57" s="4">
        <v>-438.1</v>
      </c>
    </row>
    <row r="58">
      <c r="A58" s="0">
        <v>3351</v>
      </c>
      <c r="B58" s="0" t="s">
        <v>58</v>
      </c>
      <c r="C58" s="4">
        <v>0</v>
      </c>
      <c r="D58" s="4">
        <v>0</v>
      </c>
      <c r="E58" s="4">
        <v>-2530</v>
      </c>
      <c r="F58" s="4">
        <v>-932</v>
      </c>
    </row>
    <row r="59">
      <c r="A59" s="0" t="s">
        <v>12</v>
      </c>
      <c r="B59" s="1" t="s">
        <v>59</v>
      </c>
      <c r="C59" s="5">
        <f>SUM(C51:C58)</f>
        <v>-22521.11</v>
      </c>
      <c r="D59" s="5">
        <f>SUM(D51:D58)</f>
        <v>-12885.21</v>
      </c>
      <c r="E59" s="5">
        <f>SUM(E51:E58)</f>
        <v>-155436.46999999997</v>
      </c>
      <c r="F59" s="5">
        <f>SUM(F51:F58)</f>
        <v>-124554.59000000001</v>
      </c>
    </row>
    <row r="60">
      <c r="A60" s="0" t="s">
        <v>12</v>
      </c>
      <c r="B60" s="0" t="s">
        <v>3</v>
      </c>
      <c r="C60" s="2" t="s">
        <v>12</v>
      </c>
      <c r="D60" s="2" t="s">
        <v>3</v>
      </c>
      <c r="E60" s="2" t="s">
        <v>12</v>
      </c>
      <c r="F60" s="2" t="s">
        <v>3</v>
      </c>
    </row>
    <row r="61">
      <c r="A61" s="0" t="s">
        <v>12</v>
      </c>
      <c r="B61" s="1" t="s">
        <v>60</v>
      </c>
      <c r="C61" s="2" t="s">
        <v>12</v>
      </c>
      <c r="D61" s="2" t="s">
        <v>3</v>
      </c>
      <c r="E61" s="2" t="s">
        <v>12</v>
      </c>
      <c r="F61" s="2" t="s">
        <v>3</v>
      </c>
    </row>
    <row r="62">
      <c r="A62" s="0">
        <v>3410</v>
      </c>
      <c r="B62" s="0" t="s">
        <v>61</v>
      </c>
      <c r="C62" s="4">
        <v>0</v>
      </c>
      <c r="D62" s="4">
        <v>-82.43</v>
      </c>
      <c r="E62" s="4">
        <v>-6509.27</v>
      </c>
      <c r="F62" s="4">
        <v>-11029.21</v>
      </c>
    </row>
    <row r="63">
      <c r="A63" s="0">
        <v>3430</v>
      </c>
      <c r="B63" s="0" t="s">
        <v>62</v>
      </c>
      <c r="C63" s="4">
        <v>-200</v>
      </c>
      <c r="D63" s="4">
        <v>-435</v>
      </c>
      <c r="E63" s="4">
        <v>-9682.35</v>
      </c>
      <c r="F63" s="4">
        <v>-7706.87</v>
      </c>
    </row>
    <row r="64">
      <c r="A64" s="0">
        <v>3440</v>
      </c>
      <c r="B64" s="0" t="s">
        <v>63</v>
      </c>
      <c r="C64" s="4">
        <v>-11895.16</v>
      </c>
      <c r="D64" s="4">
        <v>-5266.95</v>
      </c>
      <c r="E64" s="4">
        <v>-100851.99</v>
      </c>
      <c r="F64" s="4">
        <v>-63245.54</v>
      </c>
    </row>
    <row r="65">
      <c r="A65" s="0">
        <v>3441</v>
      </c>
      <c r="B65" s="0" t="s">
        <v>64</v>
      </c>
      <c r="C65" s="4">
        <v>-408</v>
      </c>
      <c r="D65" s="4">
        <v>-542</v>
      </c>
      <c r="E65" s="4">
        <v>-4737</v>
      </c>
      <c r="F65" s="4">
        <v>-5438</v>
      </c>
    </row>
    <row r="66">
      <c r="A66" s="0">
        <v>3443</v>
      </c>
      <c r="B66" s="0" t="s">
        <v>65</v>
      </c>
      <c r="C66" s="4">
        <v>0</v>
      </c>
      <c r="D66" s="4">
        <v>0</v>
      </c>
      <c r="E66" s="4">
        <v>0</v>
      </c>
      <c r="F66" s="4">
        <v>-1844.14</v>
      </c>
    </row>
    <row r="67">
      <c r="A67" s="0">
        <v>3445</v>
      </c>
      <c r="B67" s="0" t="s">
        <v>66</v>
      </c>
      <c r="C67" s="4">
        <v>0</v>
      </c>
      <c r="D67" s="4">
        <v>-5000</v>
      </c>
      <c r="E67" s="4">
        <v>-62735</v>
      </c>
      <c r="F67" s="4">
        <v>-47326.25</v>
      </c>
    </row>
    <row r="68">
      <c r="A68" s="0">
        <v>3450</v>
      </c>
      <c r="B68" s="0" t="s">
        <v>67</v>
      </c>
      <c r="C68" s="4">
        <v>0</v>
      </c>
      <c r="D68" s="4">
        <v>0</v>
      </c>
      <c r="E68" s="4">
        <v>-3000</v>
      </c>
      <c r="F68" s="4">
        <v>0</v>
      </c>
    </row>
    <row r="69">
      <c r="A69" s="0">
        <v>3460</v>
      </c>
      <c r="B69" s="0" t="s">
        <v>68</v>
      </c>
      <c r="C69" s="4">
        <v>0</v>
      </c>
      <c r="D69" s="4">
        <v>0</v>
      </c>
      <c r="E69" s="4">
        <v>0</v>
      </c>
      <c r="F69" s="4">
        <v>-900</v>
      </c>
    </row>
    <row r="70">
      <c r="A70" s="0">
        <v>3470</v>
      </c>
      <c r="B70" s="0" t="s">
        <v>69</v>
      </c>
      <c r="C70" s="4">
        <v>0</v>
      </c>
      <c r="D70" s="4">
        <v>0</v>
      </c>
      <c r="E70" s="4">
        <v>-733.88</v>
      </c>
      <c r="F70" s="4">
        <v>-5359.15</v>
      </c>
    </row>
    <row r="71">
      <c r="A71" s="0">
        <v>3480</v>
      </c>
      <c r="B71" s="0" t="s">
        <v>70</v>
      </c>
      <c r="C71" s="4">
        <v>-2002.81</v>
      </c>
      <c r="D71" s="4">
        <v>-1288.5</v>
      </c>
      <c r="E71" s="4">
        <v>-41269.46</v>
      </c>
      <c r="F71" s="4">
        <v>-20304.8</v>
      </c>
    </row>
    <row r="72">
      <c r="A72" s="0">
        <v>3510</v>
      </c>
      <c r="B72" s="0" t="s">
        <v>71</v>
      </c>
      <c r="C72" s="4">
        <v>-2317.9</v>
      </c>
      <c r="D72" s="4">
        <v>-2400.21</v>
      </c>
      <c r="E72" s="4">
        <v>-25095.16</v>
      </c>
      <c r="F72" s="4">
        <v>-21814.24</v>
      </c>
    </row>
    <row r="73">
      <c r="A73" s="0" t="s">
        <v>12</v>
      </c>
      <c r="B73" s="1" t="s">
        <v>72</v>
      </c>
      <c r="C73" s="5">
        <f>SUM(C62:C72)</f>
        <v>-16823.87</v>
      </c>
      <c r="D73" s="5">
        <f>SUM(D62:D72)</f>
        <v>-15015.09</v>
      </c>
      <c r="E73" s="5">
        <f>SUM(E62:E72)</f>
        <v>-254614.11</v>
      </c>
      <c r="F73" s="5">
        <f>SUM(F62:F72)</f>
        <v>-184968.19999999998</v>
      </c>
    </row>
    <row r="74">
      <c r="A74" s="0" t="s">
        <v>12</v>
      </c>
      <c r="B74" s="0" t="s">
        <v>3</v>
      </c>
      <c r="C74" s="2" t="s">
        <v>12</v>
      </c>
      <c r="D74" s="2" t="s">
        <v>3</v>
      </c>
      <c r="E74" s="2" t="s">
        <v>12</v>
      </c>
      <c r="F74" s="2" t="s">
        <v>3</v>
      </c>
    </row>
    <row r="75">
      <c r="A75" s="0" t="s">
        <v>12</v>
      </c>
      <c r="B75" s="1" t="s">
        <v>73</v>
      </c>
      <c r="C75" s="2" t="s">
        <v>12</v>
      </c>
      <c r="D75" s="2" t="s">
        <v>3</v>
      </c>
      <c r="E75" s="2" t="s">
        <v>12</v>
      </c>
      <c r="F75" s="2" t="s">
        <v>3</v>
      </c>
    </row>
    <row r="76">
      <c r="A76" s="0">
        <v>3610</v>
      </c>
      <c r="B76" s="0" t="s">
        <v>74</v>
      </c>
      <c r="C76" s="4">
        <v>0</v>
      </c>
      <c r="D76" s="4">
        <v>-5257.6</v>
      </c>
      <c r="E76" s="4">
        <v>-11553.67</v>
      </c>
      <c r="F76" s="4">
        <v>-23717.6</v>
      </c>
    </row>
    <row r="77">
      <c r="A77" s="0">
        <v>3620</v>
      </c>
      <c r="B77" s="0" t="s">
        <v>73</v>
      </c>
      <c r="C77" s="4">
        <v>-13477.15</v>
      </c>
      <c r="D77" s="4">
        <v>-13508.39</v>
      </c>
      <c r="E77" s="4">
        <v>-65195.06</v>
      </c>
      <c r="F77" s="4">
        <v>-42335.85</v>
      </c>
    </row>
    <row r="78">
      <c r="A78" s="0">
        <v>3630</v>
      </c>
      <c r="B78" s="0" t="s">
        <v>75</v>
      </c>
      <c r="C78" s="4">
        <v>336</v>
      </c>
      <c r="D78" s="4">
        <v>0</v>
      </c>
      <c r="E78" s="4">
        <v>1344</v>
      </c>
      <c r="F78" s="4">
        <v>0</v>
      </c>
    </row>
    <row r="79">
      <c r="A79" s="0" t="s">
        <v>12</v>
      </c>
      <c r="B79" s="1" t="s">
        <v>76</v>
      </c>
      <c r="C79" s="5">
        <f>SUM(C76:C78)</f>
        <v>-13141.15</v>
      </c>
      <c r="D79" s="5">
        <f>SUM(D76:D78)</f>
        <v>-18765.989999999998</v>
      </c>
      <c r="E79" s="5">
        <f>SUM(E76:E78)</f>
        <v>-75404.73</v>
      </c>
      <c r="F79" s="5">
        <f>SUM(F76:F78)</f>
        <v>-66053.45</v>
      </c>
    </row>
    <row r="80">
      <c r="A80" s="0" t="s">
        <v>12</v>
      </c>
      <c r="B80" s="0" t="s">
        <v>3</v>
      </c>
      <c r="C80" s="2" t="s">
        <v>12</v>
      </c>
      <c r="D80" s="2" t="s">
        <v>3</v>
      </c>
      <c r="E80" s="2" t="s">
        <v>12</v>
      </c>
      <c r="F80" s="2" t="s">
        <v>3</v>
      </c>
    </row>
    <row r="81">
      <c r="A81" s="0" t="s">
        <v>12</v>
      </c>
      <c r="B81" s="1" t="s">
        <v>77</v>
      </c>
      <c r="C81" s="2" t="s">
        <v>12</v>
      </c>
      <c r="D81" s="2" t="s">
        <v>3</v>
      </c>
      <c r="E81" s="2" t="s">
        <v>12</v>
      </c>
      <c r="F81" s="2" t="s">
        <v>3</v>
      </c>
    </row>
    <row r="82">
      <c r="A82" s="0">
        <v>3710</v>
      </c>
      <c r="B82" s="0" t="s">
        <v>77</v>
      </c>
      <c r="C82" s="4">
        <v>-1721.4</v>
      </c>
      <c r="D82" s="4">
        <v>-239.2</v>
      </c>
      <c r="E82" s="4">
        <v>-21056.5</v>
      </c>
      <c r="F82" s="4">
        <v>-38962.72</v>
      </c>
    </row>
    <row r="83">
      <c r="A83" s="0">
        <v>3712</v>
      </c>
      <c r="B83" s="0" t="s">
        <v>78</v>
      </c>
      <c r="C83" s="4">
        <v>-5998</v>
      </c>
      <c r="D83" s="4">
        <v>0</v>
      </c>
      <c r="E83" s="4">
        <v>-16948</v>
      </c>
      <c r="F83" s="4">
        <v>0</v>
      </c>
    </row>
    <row r="84">
      <c r="A84" s="0">
        <v>3715</v>
      </c>
      <c r="B84" s="0" t="s">
        <v>79</v>
      </c>
      <c r="C84" s="4">
        <v>0</v>
      </c>
      <c r="D84" s="4">
        <v>0</v>
      </c>
      <c r="E84" s="4">
        <v>-33626.6</v>
      </c>
      <c r="F84" s="4">
        <v>-7536</v>
      </c>
    </row>
    <row r="85">
      <c r="A85" s="0">
        <v>3730</v>
      </c>
      <c r="B85" s="0" t="s">
        <v>80</v>
      </c>
      <c r="C85" s="4">
        <v>0</v>
      </c>
      <c r="D85" s="4">
        <v>0</v>
      </c>
      <c r="E85" s="4">
        <v>0</v>
      </c>
      <c r="F85" s="4">
        <v>-2076</v>
      </c>
    </row>
    <row r="86">
      <c r="A86" s="0">
        <v>3735</v>
      </c>
      <c r="B86" s="0" t="s">
        <v>81</v>
      </c>
      <c r="C86" s="4">
        <v>-3281.32</v>
      </c>
      <c r="D86" s="4">
        <v>-1555</v>
      </c>
      <c r="E86" s="4">
        <v>-24021.61</v>
      </c>
      <c r="F86" s="4">
        <v>-25758.36</v>
      </c>
    </row>
    <row r="87">
      <c r="A87" s="0" t="s">
        <v>12</v>
      </c>
      <c r="B87" s="1" t="s">
        <v>82</v>
      </c>
      <c r="C87" s="5">
        <f>SUM(C82:C86)</f>
        <v>-11000.72</v>
      </c>
      <c r="D87" s="5">
        <f>SUM(D82:D86)</f>
        <v>-1794.2</v>
      </c>
      <c r="E87" s="5">
        <f>SUM(E82:E86)</f>
        <v>-95652.71</v>
      </c>
      <c r="F87" s="5">
        <f>SUM(F82:F86)</f>
        <v>-74333.08</v>
      </c>
    </row>
    <row r="88">
      <c r="A88" s="0" t="s">
        <v>12</v>
      </c>
      <c r="B88" s="1" t="s">
        <v>83</v>
      </c>
      <c r="C88" s="5">
        <f>SUM(C10:C15)+SUM(C19:C22)+SUM(C27:C36)+SUM(C41:C43)+SUM(C47:C47)+SUM(C51:C58)+SUM(C62:C72)+SUM(C76:C78)+SUM(C82:C86)</f>
        <v>-61556.489999999882</v>
      </c>
      <c r="D88" s="5">
        <f>SUM(D10:D15)+SUM(D19:D22)+SUM(D27:D36)+SUM(D41:D43)+SUM(D47:D47)+SUM(D51:D58)+SUM(D62:D72)+SUM(D76:D78)+SUM(D82:D86)</f>
        <v>30492.170000000133</v>
      </c>
      <c r="E88" s="5">
        <f>SUM(E10:E15)+SUM(E19:E22)+SUM(E27:E36)+SUM(E41:E43)+SUM(E47:E47)+SUM(E51:E58)+SUM(E62:E72)+SUM(E76:E78)+SUM(E82:E86)</f>
        <v>758027.92999999889</v>
      </c>
      <c r="F88" s="5">
        <f>SUM(F10:F15)+SUM(F19:F22)+SUM(F27:F36)+SUM(F41:F43)+SUM(F47:F47)+SUM(F51:F58)+SUM(F62:F72)+SUM(F76:F78)+SUM(F82:F86)</f>
        <v>280618.67000000144</v>
      </c>
    </row>
    <row r="89">
      <c r="A89" s="0" t="s">
        <v>12</v>
      </c>
      <c r="B89" s="0" t="s">
        <v>3</v>
      </c>
      <c r="C89" s="2" t="s">
        <v>12</v>
      </c>
      <c r="D89" s="2" t="s">
        <v>3</v>
      </c>
      <c r="E89" s="2" t="s">
        <v>12</v>
      </c>
      <c r="F89" s="2" t="s">
        <v>3</v>
      </c>
    </row>
    <row r="90">
      <c r="A90" s="0" t="s">
        <v>12</v>
      </c>
      <c r="B90" s="1" t="s">
        <v>84</v>
      </c>
      <c r="C90" s="2" t="s">
        <v>12</v>
      </c>
      <c r="D90" s="2" t="s">
        <v>3</v>
      </c>
      <c r="E90" s="2" t="s">
        <v>12</v>
      </c>
      <c r="F90" s="2" t="s">
        <v>3</v>
      </c>
    </row>
    <row r="91">
      <c r="A91" s="0">
        <v>4030</v>
      </c>
      <c r="B91" s="0" t="s">
        <v>85</v>
      </c>
      <c r="C91" s="4">
        <v>-597</v>
      </c>
      <c r="D91" s="4">
        <v>-1606</v>
      </c>
      <c r="E91" s="4">
        <v>-10502</v>
      </c>
      <c r="F91" s="4">
        <v>-17666</v>
      </c>
    </row>
    <row r="92">
      <c r="A92" s="0">
        <v>4050</v>
      </c>
      <c r="B92" s="0" t="s">
        <v>86</v>
      </c>
      <c r="C92" s="4">
        <v>-2500</v>
      </c>
      <c r="D92" s="4">
        <v>-4860</v>
      </c>
      <c r="E92" s="4">
        <v>-27500</v>
      </c>
      <c r="F92" s="4">
        <v>-53460</v>
      </c>
    </row>
    <row r="93">
      <c r="A93" s="0" t="s">
        <v>12</v>
      </c>
      <c r="B93" s="1" t="s">
        <v>87</v>
      </c>
      <c r="C93" s="5">
        <f>SUM(C91:C92)</f>
        <v>-3097</v>
      </c>
      <c r="D93" s="5">
        <f>SUM(D91:D92)</f>
        <v>-6466</v>
      </c>
      <c r="E93" s="5">
        <f>SUM(E91:E92)</f>
        <v>-38002</v>
      </c>
      <c r="F93" s="5">
        <f>SUM(F91:F92)</f>
        <v>-71126</v>
      </c>
    </row>
    <row r="94">
      <c r="A94" s="0" t="s">
        <v>12</v>
      </c>
      <c r="B94" s="1" t="s">
        <v>88</v>
      </c>
      <c r="C94" s="5">
        <f>SUM(C10:C15)+SUM(C19:C22)+SUM(C27:C36)+SUM(C41:C43)+SUM(C47:C47)+SUM(C51:C58)+SUM(C62:C72)+SUM(C76:C78)+SUM(C82:C86)+SUM(C91:C92)</f>
        <v>-64653.489999999882</v>
      </c>
      <c r="D94" s="5">
        <f>SUM(D10:D15)+SUM(D19:D22)+SUM(D27:D36)+SUM(D41:D43)+SUM(D47:D47)+SUM(D51:D58)+SUM(D62:D72)+SUM(D76:D78)+SUM(D82:D86)+SUM(D91:D92)</f>
        <v>24026.170000000133</v>
      </c>
      <c r="E94" s="5">
        <f>SUM(E10:E15)+SUM(E19:E22)+SUM(E27:E36)+SUM(E41:E43)+SUM(E47:E47)+SUM(E51:E58)+SUM(E62:E72)+SUM(E76:E78)+SUM(E82:E86)+SUM(E91:E92)</f>
        <v>720025.92999999889</v>
      </c>
      <c r="F94" s="5">
        <f>SUM(F10:F15)+SUM(F19:F22)+SUM(F27:F36)+SUM(F41:F43)+SUM(F47:F47)+SUM(F51:F58)+SUM(F62:F72)+SUM(F76:F78)+SUM(F82:F86)+SUM(F91:F92)</f>
        <v>209492.67000000144</v>
      </c>
    </row>
    <row r="95">
      <c r="A95" s="0" t="s">
        <v>12</v>
      </c>
      <c r="B95" s="0" t="s">
        <v>3</v>
      </c>
      <c r="C95" s="2" t="s">
        <v>12</v>
      </c>
      <c r="D95" s="2" t="s">
        <v>3</v>
      </c>
      <c r="E95" s="2" t="s">
        <v>12</v>
      </c>
      <c r="F95" s="2" t="s">
        <v>3</v>
      </c>
    </row>
    <row r="96">
      <c r="A96" s="0" t="s">
        <v>12</v>
      </c>
      <c r="B96" s="1" t="s">
        <v>89</v>
      </c>
      <c r="C96" s="2" t="s">
        <v>12</v>
      </c>
      <c r="D96" s="2" t="s">
        <v>3</v>
      </c>
      <c r="E96" s="2" t="s">
        <v>12</v>
      </c>
      <c r="F96" s="2" t="s">
        <v>3</v>
      </c>
    </row>
    <row r="97">
      <c r="A97" s="0">
        <v>4310</v>
      </c>
      <c r="B97" s="0" t="s">
        <v>90</v>
      </c>
      <c r="C97" s="4">
        <v>0</v>
      </c>
      <c r="D97" s="4">
        <v>0</v>
      </c>
      <c r="E97" s="4">
        <v>-4638.2</v>
      </c>
      <c r="F97" s="4">
        <v>0</v>
      </c>
    </row>
    <row r="98">
      <c r="A98" s="0">
        <v>4320</v>
      </c>
      <c r="B98" s="0" t="s">
        <v>91</v>
      </c>
      <c r="C98" s="4">
        <v>0</v>
      </c>
      <c r="D98" s="4">
        <v>0</v>
      </c>
      <c r="E98" s="4">
        <v>-150.53</v>
      </c>
      <c r="F98" s="4">
        <v>0</v>
      </c>
    </row>
    <row r="99">
      <c r="A99" s="0">
        <v>4346</v>
      </c>
      <c r="B99" s="0" t="s">
        <v>92</v>
      </c>
      <c r="C99" s="4">
        <v>-324.63</v>
      </c>
      <c r="D99" s="4">
        <v>1151.27</v>
      </c>
      <c r="E99" s="4">
        <v>4069.27</v>
      </c>
      <c r="F99" s="4">
        <v>11160.4</v>
      </c>
    </row>
    <row r="100">
      <c r="A100" s="0">
        <v>4350</v>
      </c>
      <c r="B100" s="0" t="s">
        <v>93</v>
      </c>
      <c r="C100" s="4">
        <v>0</v>
      </c>
      <c r="D100" s="4">
        <v>0</v>
      </c>
      <c r="E100" s="4">
        <v>-7.82</v>
      </c>
      <c r="F100" s="4">
        <v>-1163.43</v>
      </c>
    </row>
    <row r="101">
      <c r="A101" s="0" t="s">
        <v>12</v>
      </c>
      <c r="B101" s="1" t="s">
        <v>94</v>
      </c>
      <c r="C101" s="5">
        <f>SUM(C97:C100)</f>
        <v>-324.63</v>
      </c>
      <c r="D101" s="5">
        <f>SUM(D97:D100)</f>
        <v>1151.27</v>
      </c>
      <c r="E101" s="5">
        <f>SUM(E97:E100)</f>
        <v>-727.27999999999963</v>
      </c>
      <c r="F101" s="5">
        <f>SUM(F97:F100)</f>
        <v>9996.97</v>
      </c>
    </row>
    <row r="102">
      <c r="A102" s="0" t="s">
        <v>12</v>
      </c>
      <c r="B102" s="0" t="s">
        <v>3</v>
      </c>
      <c r="C102" s="2" t="s">
        <v>12</v>
      </c>
      <c r="D102" s="2" t="s">
        <v>3</v>
      </c>
      <c r="E102" s="2" t="s">
        <v>12</v>
      </c>
      <c r="F102" s="2" t="s">
        <v>3</v>
      </c>
    </row>
    <row r="103">
      <c r="A103" s="0" t="s">
        <v>12</v>
      </c>
      <c r="B103" s="1" t="s">
        <v>95</v>
      </c>
      <c r="C103" s="2" t="s">
        <v>12</v>
      </c>
      <c r="D103" s="2" t="s">
        <v>3</v>
      </c>
      <c r="E103" s="2" t="s">
        <v>12</v>
      </c>
      <c r="F103" s="2" t="s">
        <v>3</v>
      </c>
    </row>
    <row r="104">
      <c r="A104" s="0">
        <v>4410</v>
      </c>
      <c r="B104" s="0" t="s">
        <v>96</v>
      </c>
      <c r="C104" s="4">
        <v>0</v>
      </c>
      <c r="D104" s="4">
        <v>0</v>
      </c>
      <c r="E104" s="4">
        <v>31628.5</v>
      </c>
      <c r="F104" s="4">
        <v>0</v>
      </c>
    </row>
    <row r="105">
      <c r="A105" s="0">
        <v>4412</v>
      </c>
      <c r="B105" s="0" t="s">
        <v>97</v>
      </c>
      <c r="C105" s="4">
        <v>0</v>
      </c>
      <c r="D105" s="4">
        <v>0</v>
      </c>
      <c r="E105" s="4">
        <v>-33232.5</v>
      </c>
      <c r="F105" s="4">
        <v>0</v>
      </c>
    </row>
    <row r="106">
      <c r="A106" s="0" t="s">
        <v>12</v>
      </c>
      <c r="B106" s="1" t="s">
        <v>98</v>
      </c>
      <c r="C106" s="5">
        <f>SUM(C104:C105)</f>
        <v>0</v>
      </c>
      <c r="D106" s="5">
        <f>SUM(D104:D105)</f>
        <v>0</v>
      </c>
      <c r="E106" s="5">
        <f>SUM(E104:E105)</f>
        <v>-1604</v>
      </c>
      <c r="F106" s="5">
        <f>SUM(F104:F105)</f>
        <v>0</v>
      </c>
    </row>
    <row r="107">
      <c r="A107" s="0" t="s">
        <v>12</v>
      </c>
      <c r="B107" s="1" t="s">
        <v>99</v>
      </c>
      <c r="C107" s="5">
        <f>SUM(C10:C15)+SUM(C19:C22)+SUM(C27:C36)+SUM(C41:C43)+SUM(C47:C47)+SUM(C51:C58)+SUM(C62:C72)+SUM(C76:C78)+SUM(C82:C86)+SUM(C91:C92)+SUM(C97:C100)+SUM(C104:C105)</f>
        <v>-64978.119999999879</v>
      </c>
      <c r="D107" s="5">
        <f>SUM(D10:D15)+SUM(D19:D22)+SUM(D27:D36)+SUM(D41:D43)+SUM(D47:D47)+SUM(D51:D58)+SUM(D62:D72)+SUM(D76:D78)+SUM(D82:D86)+SUM(D91:D92)+SUM(D97:D100)+SUM(D104:D105)</f>
        <v>25177.440000000133</v>
      </c>
      <c r="E107" s="5">
        <f>SUM(E10:E15)+SUM(E19:E22)+SUM(E27:E36)+SUM(E41:E43)+SUM(E47:E47)+SUM(E51:E58)+SUM(E62:E72)+SUM(E76:E78)+SUM(E82:E86)+SUM(E91:E92)+SUM(E97:E100)+SUM(E104:E105)</f>
        <v>717694.64999999886</v>
      </c>
      <c r="F107" s="5">
        <f>SUM(F10:F15)+SUM(F19:F22)+SUM(F27:F36)+SUM(F41:F43)+SUM(F47:F47)+SUM(F51:F58)+SUM(F62:F72)+SUM(F76:F78)+SUM(F82:F86)+SUM(F91:F92)+SUM(F97:F100)+SUM(F104:F105)</f>
        <v>219489.64000000144</v>
      </c>
    </row>
    <row r="108">
      <c r="A108" s="0" t="s">
        <v>12</v>
      </c>
      <c r="B108" s="0" t="s">
        <v>3</v>
      </c>
      <c r="C108" s="2" t="s">
        <v>12</v>
      </c>
      <c r="D108" s="2" t="s">
        <v>3</v>
      </c>
      <c r="E108" s="2" t="s">
        <v>12</v>
      </c>
      <c r="F108" s="2" t="s">
        <v>3</v>
      </c>
    </row>
    <row r="109">
      <c r="A109" s="0" t="s">
        <v>12</v>
      </c>
      <c r="B109" s="1" t="s">
        <v>100</v>
      </c>
      <c r="C109" s="2" t="s">
        <v>12</v>
      </c>
      <c r="D109" s="2" t="s">
        <v>3</v>
      </c>
      <c r="E109" s="2" t="s">
        <v>12</v>
      </c>
      <c r="F109" s="2" t="s">
        <v>3</v>
      </c>
    </row>
    <row r="110">
      <c r="A110" s="0" t="s">
        <v>12</v>
      </c>
      <c r="B110" s="1" t="s">
        <v>101</v>
      </c>
      <c r="C110" s="5">
        <f>SUM(C10:C15)+SUM(C19:C22)+SUM(C27:C36)+SUM(C41:C43)+SUM(C47:C47)+SUM(C51:C58)+SUM(C62:C72)+SUM(C76:C78)+SUM(C82:C86)+SUM(C91:C92)+SUM(C97:C100)+SUM(C104:C105)</f>
        <v>-64978.119999999879</v>
      </c>
      <c r="D110" s="5">
        <f>SUM(D10:D15)+SUM(D19:D22)+SUM(D27:D36)+SUM(D41:D43)+SUM(D47:D47)+SUM(D51:D58)+SUM(D62:D72)+SUM(D76:D78)+SUM(D82:D86)+SUM(D91:D92)+SUM(D97:D100)+SUM(D104:D105)</f>
        <v>25177.440000000133</v>
      </c>
      <c r="E110" s="5">
        <f>SUM(E10:E15)+SUM(E19:E22)+SUM(E27:E36)+SUM(E41:E43)+SUM(E47:E47)+SUM(E51:E58)+SUM(E62:E72)+SUM(E76:E78)+SUM(E82:E86)+SUM(E91:E92)+SUM(E97:E100)+SUM(E104:E105)</f>
        <v>717694.64999999886</v>
      </c>
      <c r="F110" s="5">
        <f>SUM(F10:F15)+SUM(F19:F22)+SUM(F27:F36)+SUM(F41:F43)+SUM(F47:F47)+SUM(F51:F58)+SUM(F62:F72)+SUM(F76:F78)+SUM(F82:F86)+SUM(F91:F92)+SUM(F97:F100)+SUM(F104:F105)</f>
        <v>219489.64000000144</v>
      </c>
    </row>
    <row r="111">
      <c r="A111" s="0" t="s">
        <v>12</v>
      </c>
      <c r="B111" s="0" t="s">
        <v>3</v>
      </c>
      <c r="C111" s="2" t="s">
        <v>12</v>
      </c>
      <c r="D111" s="2" t="s">
        <v>3</v>
      </c>
      <c r="E111" s="2" t="s">
        <v>12</v>
      </c>
      <c r="F111" s="2" t="s">
        <v>3</v>
      </c>
    </row>
    <row r="112">
      <c r="A112" s="0" t="s">
        <v>12</v>
      </c>
      <c r="B112" s="1" t="s">
        <v>102</v>
      </c>
      <c r="C112" s="2" t="s">
        <v>12</v>
      </c>
      <c r="D112" s="2" t="s">
        <v>3</v>
      </c>
      <c r="E112" s="2" t="s">
        <v>12</v>
      </c>
      <c r="F112" s="2" t="s">
        <v>3</v>
      </c>
    </row>
    <row r="113">
      <c r="A113" s="0" t="s">
        <v>12</v>
      </c>
      <c r="B113" s="0" t="s">
        <v>3</v>
      </c>
      <c r="C113" s="2" t="s">
        <v>12</v>
      </c>
      <c r="D113" s="2" t="s">
        <v>3</v>
      </c>
      <c r="E113" s="2" t="s">
        <v>12</v>
      </c>
      <c r="F113" s="2" t="s">
        <v>3</v>
      </c>
    </row>
    <row r="114">
      <c r="A114" s="0" t="s">
        <v>12</v>
      </c>
      <c r="B114" s="1" t="s">
        <v>103</v>
      </c>
      <c r="C114" s="2" t="s">
        <v>12</v>
      </c>
      <c r="D114" s="2" t="s">
        <v>3</v>
      </c>
      <c r="E114" s="2" t="s">
        <v>12</v>
      </c>
      <c r="F114" s="2" t="s">
        <v>3</v>
      </c>
    </row>
    <row r="115">
      <c r="A115" s="0" t="s">
        <v>12</v>
      </c>
      <c r="B115" s="0" t="s">
        <v>3</v>
      </c>
      <c r="C115" s="2" t="s">
        <v>12</v>
      </c>
      <c r="D115" s="2" t="s">
        <v>3</v>
      </c>
      <c r="E115" s="2" t="s">
        <v>12</v>
      </c>
      <c r="F115" s="2" t="s">
        <v>3</v>
      </c>
    </row>
    <row r="116">
      <c r="A116" s="0" t="s">
        <v>12</v>
      </c>
      <c r="B116" s="1" t="s">
        <v>104</v>
      </c>
      <c r="C116" s="2" t="s">
        <v>12</v>
      </c>
      <c r="D116" s="2" t="s">
        <v>3</v>
      </c>
      <c r="E116" s="2" t="s">
        <v>12</v>
      </c>
      <c r="F116" s="2" t="s">
        <v>3</v>
      </c>
    </row>
    <row r="117">
      <c r="A117" s="0" t="s">
        <v>12</v>
      </c>
      <c r="B117" s="0" t="s">
        <v>3</v>
      </c>
      <c r="C117" s="2" t="s">
        <v>12</v>
      </c>
      <c r="D117" s="2" t="s">
        <v>3</v>
      </c>
      <c r="E117" s="2" t="s">
        <v>12</v>
      </c>
      <c r="F117" s="2" t="s">
        <v>3</v>
      </c>
    </row>
    <row r="118">
      <c r="A118" s="0" t="s">
        <v>12</v>
      </c>
      <c r="B118" s="1" t="s">
        <v>105</v>
      </c>
      <c r="C118" s="2" t="s">
        <v>12</v>
      </c>
      <c r="D118" s="2" t="s">
        <v>3</v>
      </c>
      <c r="E118" s="2" t="s">
        <v>12</v>
      </c>
      <c r="F118" s="2" t="s">
        <v>3</v>
      </c>
    </row>
    <row r="119">
      <c r="A119" s="0">
        <v>5130</v>
      </c>
      <c r="B119" s="0" t="s">
        <v>106</v>
      </c>
      <c r="C119" s="4">
        <v>0</v>
      </c>
      <c r="D119" s="4">
        <v>0</v>
      </c>
      <c r="E119" s="4">
        <v>166666</v>
      </c>
      <c r="F119" s="4">
        <v>166666</v>
      </c>
    </row>
    <row r="120">
      <c r="A120" s="0">
        <v>5140</v>
      </c>
      <c r="B120" s="0" t="s">
        <v>107</v>
      </c>
      <c r="C120" s="4">
        <v>0</v>
      </c>
      <c r="D120" s="4">
        <v>0</v>
      </c>
      <c r="E120" s="4">
        <v>-166666</v>
      </c>
      <c r="F120" s="4">
        <v>-166666</v>
      </c>
    </row>
    <row r="121">
      <c r="A121" s="0">
        <v>5155</v>
      </c>
      <c r="B121" s="0" t="s">
        <v>108</v>
      </c>
      <c r="C121" s="4">
        <v>0</v>
      </c>
      <c r="D121" s="4">
        <v>0</v>
      </c>
      <c r="E121" s="4">
        <v>174956</v>
      </c>
      <c r="F121" s="4">
        <v>174956</v>
      </c>
    </row>
    <row r="122">
      <c r="A122" s="0">
        <v>5160</v>
      </c>
      <c r="B122" s="0" t="s">
        <v>109</v>
      </c>
      <c r="C122" s="4">
        <v>-2500</v>
      </c>
      <c r="D122" s="4">
        <v>-4860</v>
      </c>
      <c r="E122" s="4">
        <v>-172455.33</v>
      </c>
      <c r="F122" s="4">
        <v>-140097.33</v>
      </c>
    </row>
    <row r="123">
      <c r="A123" s="0" t="s">
        <v>12</v>
      </c>
      <c r="B123" s="1" t="s">
        <v>110</v>
      </c>
      <c r="C123" s="5">
        <f>SUM(C119:C122)</f>
        <v>-2500</v>
      </c>
      <c r="D123" s="5">
        <f>SUM(D119:D122)</f>
        <v>-4860</v>
      </c>
      <c r="E123" s="5">
        <f>SUM(E119:E122)</f>
        <v>2500.6700000000128</v>
      </c>
      <c r="F123" s="5">
        <f>SUM(F119:F122)</f>
        <v>34858.670000000013</v>
      </c>
    </row>
    <row r="124">
      <c r="A124" s="0" t="s">
        <v>12</v>
      </c>
      <c r="B124" s="0" t="s">
        <v>3</v>
      </c>
      <c r="C124" s="2" t="s">
        <v>12</v>
      </c>
      <c r="D124" s="2" t="s">
        <v>3</v>
      </c>
      <c r="E124" s="2" t="s">
        <v>12</v>
      </c>
      <c r="F124" s="2" t="s">
        <v>3</v>
      </c>
    </row>
    <row r="125">
      <c r="A125" s="0" t="s">
        <v>12</v>
      </c>
      <c r="B125" s="1" t="s">
        <v>111</v>
      </c>
      <c r="C125" s="2" t="s">
        <v>12</v>
      </c>
      <c r="D125" s="2" t="s">
        <v>3</v>
      </c>
      <c r="E125" s="2" t="s">
        <v>12</v>
      </c>
      <c r="F125" s="2" t="s">
        <v>3</v>
      </c>
    </row>
    <row r="126">
      <c r="A126" s="0">
        <v>5210</v>
      </c>
      <c r="B126" s="0" t="s">
        <v>112</v>
      </c>
      <c r="C126" s="4">
        <v>0</v>
      </c>
      <c r="D126" s="4">
        <v>0</v>
      </c>
      <c r="E126" s="4">
        <v>125499.2</v>
      </c>
      <c r="F126" s="4">
        <v>103999.2</v>
      </c>
    </row>
    <row r="127">
      <c r="A127" s="0">
        <v>5220</v>
      </c>
      <c r="B127" s="0" t="s">
        <v>113</v>
      </c>
      <c r="C127" s="4">
        <v>-597</v>
      </c>
      <c r="D127" s="4">
        <v>-1606</v>
      </c>
      <c r="E127" s="4">
        <v>-164214.2</v>
      </c>
      <c r="F127" s="4">
        <v>-152101.2</v>
      </c>
    </row>
    <row r="128">
      <c r="A128" s="0">
        <v>5251</v>
      </c>
      <c r="B128" s="0" t="s">
        <v>114</v>
      </c>
      <c r="C128" s="4">
        <v>0</v>
      </c>
      <c r="D128" s="4">
        <v>0</v>
      </c>
      <c r="E128" s="4">
        <v>89149.29</v>
      </c>
      <c r="F128" s="4">
        <v>89149.29</v>
      </c>
    </row>
    <row r="129">
      <c r="A129" s="0">
        <v>5252</v>
      </c>
      <c r="B129" s="0" t="s">
        <v>115</v>
      </c>
      <c r="C129" s="4">
        <v>0</v>
      </c>
      <c r="D129" s="4">
        <v>0</v>
      </c>
      <c r="E129" s="4">
        <v>-31322.29</v>
      </c>
      <c r="F129" s="4">
        <v>-31322.29</v>
      </c>
    </row>
    <row r="130">
      <c r="A130" s="0" t="s">
        <v>12</v>
      </c>
      <c r="B130" s="1" t="s">
        <v>116</v>
      </c>
      <c r="C130" s="5">
        <f>SUM(C126:C129)</f>
        <v>-597</v>
      </c>
      <c r="D130" s="5">
        <f>SUM(D126:D129)</f>
        <v>-1606</v>
      </c>
      <c r="E130" s="5">
        <f>SUM(E126:E129)</f>
        <v>19111.999999999978</v>
      </c>
      <c r="F130" s="5">
        <f>SUM(F126:F129)</f>
        <v>9724.9999999999782</v>
      </c>
    </row>
    <row r="131">
      <c r="A131" s="0" t="s">
        <v>12</v>
      </c>
      <c r="B131" s="1" t="s">
        <v>117</v>
      </c>
      <c r="C131" s="5">
        <f>SUM(C119:C122)+SUM(C126:C129)</f>
        <v>-3097</v>
      </c>
      <c r="D131" s="5">
        <f>SUM(D119:D122)+SUM(D126:D129)</f>
        <v>-6466</v>
      </c>
      <c r="E131" s="5">
        <f>SUM(E119:E122)+SUM(E126:E129)</f>
        <v>21612.669999999991</v>
      </c>
      <c r="F131" s="5">
        <f>SUM(F119:F122)+SUM(F126:F129)</f>
        <v>44583.669999999991</v>
      </c>
    </row>
    <row r="132">
      <c r="A132" s="0" t="s">
        <v>12</v>
      </c>
      <c r="B132" s="0" t="s">
        <v>3</v>
      </c>
      <c r="C132" s="2" t="s">
        <v>12</v>
      </c>
      <c r="D132" s="2" t="s">
        <v>3</v>
      </c>
      <c r="E132" s="2" t="s">
        <v>12</v>
      </c>
      <c r="F132" s="2" t="s">
        <v>3</v>
      </c>
    </row>
    <row r="133">
      <c r="A133" s="0" t="s">
        <v>12</v>
      </c>
      <c r="B133" s="1" t="s">
        <v>118</v>
      </c>
      <c r="C133" s="2" t="s">
        <v>12</v>
      </c>
      <c r="D133" s="2" t="s">
        <v>3</v>
      </c>
      <c r="E133" s="2" t="s">
        <v>12</v>
      </c>
      <c r="F133" s="2" t="s">
        <v>3</v>
      </c>
    </row>
    <row r="134">
      <c r="A134" s="0" t="s">
        <v>12</v>
      </c>
      <c r="B134" s="0" t="s">
        <v>3</v>
      </c>
      <c r="C134" s="2" t="s">
        <v>12</v>
      </c>
      <c r="D134" s="2" t="s">
        <v>3</v>
      </c>
      <c r="E134" s="2" t="s">
        <v>12</v>
      </c>
      <c r="F134" s="2" t="s">
        <v>3</v>
      </c>
    </row>
    <row r="135">
      <c r="A135" s="0" t="s">
        <v>12</v>
      </c>
      <c r="B135" s="1" t="s">
        <v>119</v>
      </c>
      <c r="C135" s="2" t="s">
        <v>12</v>
      </c>
      <c r="D135" s="2" t="s">
        <v>3</v>
      </c>
      <c r="E135" s="2" t="s">
        <v>12</v>
      </c>
      <c r="F135" s="2" t="s">
        <v>3</v>
      </c>
    </row>
    <row r="136">
      <c r="A136" s="0">
        <v>5520</v>
      </c>
      <c r="B136" s="0" t="s">
        <v>120</v>
      </c>
      <c r="C136" s="4">
        <v>-3092.53</v>
      </c>
      <c r="D136" s="4">
        <v>-1987.83</v>
      </c>
      <c r="E136" s="4">
        <v>114111.03</v>
      </c>
      <c r="F136" s="4">
        <v>71105.42</v>
      </c>
    </row>
    <row r="137">
      <c r="A137" s="0">
        <v>5525</v>
      </c>
      <c r="B137" s="0" t="s">
        <v>121</v>
      </c>
      <c r="C137" s="4">
        <v>0</v>
      </c>
      <c r="D137" s="4">
        <v>0</v>
      </c>
      <c r="E137" s="4">
        <v>0</v>
      </c>
      <c r="F137" s="4">
        <v>37440</v>
      </c>
    </row>
    <row r="138">
      <c r="A138" s="0">
        <v>5530</v>
      </c>
      <c r="B138" s="0" t="s">
        <v>122</v>
      </c>
      <c r="C138" s="4">
        <v>8005.2</v>
      </c>
      <c r="D138" s="4">
        <v>0</v>
      </c>
      <c r="E138" s="4">
        <v>60226.45</v>
      </c>
      <c r="F138" s="4">
        <v>0</v>
      </c>
    </row>
    <row r="139">
      <c r="A139" s="0" t="s">
        <v>12</v>
      </c>
      <c r="B139" s="1" t="s">
        <v>123</v>
      </c>
      <c r="C139" s="5">
        <f>SUM(C136:C138)</f>
        <v>4912.67</v>
      </c>
      <c r="D139" s="5">
        <f>SUM(D136:D138)</f>
        <v>-1987.83</v>
      </c>
      <c r="E139" s="5">
        <f>SUM(E136:E138)</f>
        <v>174337.47999999998</v>
      </c>
      <c r="F139" s="5">
        <f>SUM(F136:F138)</f>
        <v>108545.42</v>
      </c>
    </row>
    <row r="140">
      <c r="A140" s="0" t="s">
        <v>12</v>
      </c>
      <c r="B140" s="0" t="s">
        <v>3</v>
      </c>
      <c r="C140" s="2" t="s">
        <v>12</v>
      </c>
      <c r="D140" s="2" t="s">
        <v>3</v>
      </c>
      <c r="E140" s="2" t="s">
        <v>12</v>
      </c>
      <c r="F140" s="2" t="s">
        <v>3</v>
      </c>
    </row>
    <row r="141">
      <c r="A141" s="0" t="s">
        <v>12</v>
      </c>
      <c r="B141" s="1" t="s">
        <v>124</v>
      </c>
      <c r="C141" s="2" t="s">
        <v>12</v>
      </c>
      <c r="D141" s="2" t="s">
        <v>3</v>
      </c>
      <c r="E141" s="2" t="s">
        <v>12</v>
      </c>
      <c r="F141" s="2" t="s">
        <v>3</v>
      </c>
    </row>
    <row r="142">
      <c r="A142" s="0">
        <v>5610</v>
      </c>
      <c r="B142" s="0" t="s">
        <v>125</v>
      </c>
      <c r="C142" s="4">
        <v>-62874.51</v>
      </c>
      <c r="D142" s="4">
        <v>22569.08</v>
      </c>
      <c r="E142" s="4">
        <v>1403386.4</v>
      </c>
      <c r="F142" s="4">
        <v>1102506.25</v>
      </c>
    </row>
    <row r="143">
      <c r="A143" s="0">
        <v>5620</v>
      </c>
      <c r="B143" s="0" t="s">
        <v>126</v>
      </c>
      <c r="C143" s="4">
        <v>0</v>
      </c>
      <c r="D143" s="4">
        <v>0</v>
      </c>
      <c r="E143" s="4">
        <v>0</v>
      </c>
      <c r="F143" s="4">
        <v>-30000</v>
      </c>
    </row>
    <row r="144">
      <c r="A144" s="0" t="s">
        <v>12</v>
      </c>
      <c r="B144" s="1" t="s">
        <v>127</v>
      </c>
      <c r="C144" s="5">
        <f>SUM(C142:C143)</f>
        <v>-62874.51</v>
      </c>
      <c r="D144" s="5">
        <f>SUM(D142:D143)</f>
        <v>22569.08</v>
      </c>
      <c r="E144" s="5">
        <f>SUM(E142:E143)</f>
        <v>1403386.4</v>
      </c>
      <c r="F144" s="5">
        <f>SUM(F142:F143)</f>
        <v>1072506.25</v>
      </c>
    </row>
    <row r="145">
      <c r="A145" s="0" t="s">
        <v>12</v>
      </c>
      <c r="B145" s="0" t="s">
        <v>3</v>
      </c>
      <c r="C145" s="2" t="s">
        <v>12</v>
      </c>
      <c r="D145" s="2" t="s">
        <v>3</v>
      </c>
      <c r="E145" s="2" t="s">
        <v>12</v>
      </c>
      <c r="F145" s="2" t="s">
        <v>3</v>
      </c>
    </row>
    <row r="146">
      <c r="A146" s="0" t="s">
        <v>12</v>
      </c>
      <c r="B146" s="1" t="s">
        <v>128</v>
      </c>
      <c r="C146" s="2" t="s">
        <v>12</v>
      </c>
      <c r="D146" s="2" t="s">
        <v>3</v>
      </c>
      <c r="E146" s="2" t="s">
        <v>12</v>
      </c>
      <c r="F146" s="2" t="s">
        <v>3</v>
      </c>
    </row>
    <row r="147">
      <c r="A147" s="0">
        <v>5710</v>
      </c>
      <c r="B147" s="0" t="s">
        <v>129</v>
      </c>
      <c r="C147" s="4">
        <v>0</v>
      </c>
      <c r="D147" s="4">
        <v>0</v>
      </c>
      <c r="E147" s="4">
        <v>51230</v>
      </c>
      <c r="F147" s="4">
        <v>51230</v>
      </c>
    </row>
    <row r="148">
      <c r="A148" s="0">
        <v>5711</v>
      </c>
      <c r="B148" s="0" t="s">
        <v>128</v>
      </c>
      <c r="C148" s="4">
        <v>27291.01</v>
      </c>
      <c r="D148" s="4">
        <v>0</v>
      </c>
      <c r="E148" s="4">
        <v>39346.13</v>
      </c>
      <c r="F148" s="4">
        <v>0</v>
      </c>
    </row>
    <row r="149">
      <c r="A149" s="0">
        <v>5712</v>
      </c>
      <c r="B149" s="0" t="s">
        <v>130</v>
      </c>
      <c r="C149" s="4">
        <v>0</v>
      </c>
      <c r="D149" s="4">
        <v>0</v>
      </c>
      <c r="E149" s="4">
        <v>0</v>
      </c>
      <c r="F149" s="4">
        <v>0</v>
      </c>
    </row>
    <row r="150">
      <c r="A150" s="0" t="s">
        <v>12</v>
      </c>
      <c r="B150" s="1" t="s">
        <v>131</v>
      </c>
      <c r="C150" s="5">
        <f>SUM(C147:C149)</f>
        <v>27291.01</v>
      </c>
      <c r="D150" s="5">
        <f>SUM(D147:D149)</f>
        <v>0</v>
      </c>
      <c r="E150" s="5">
        <f>SUM(E147:E149)</f>
        <v>90576.13</v>
      </c>
      <c r="F150" s="5">
        <f>SUM(F147:F149)</f>
        <v>51230</v>
      </c>
    </row>
    <row r="151">
      <c r="A151" s="0" t="s">
        <v>12</v>
      </c>
      <c r="B151" s="0" t="s">
        <v>3</v>
      </c>
      <c r="C151" s="2" t="s">
        <v>12</v>
      </c>
      <c r="D151" s="2" t="s">
        <v>3</v>
      </c>
      <c r="E151" s="2" t="s">
        <v>12</v>
      </c>
      <c r="F151" s="2" t="s">
        <v>3</v>
      </c>
    </row>
    <row r="152">
      <c r="A152" s="0" t="s">
        <v>12</v>
      </c>
      <c r="B152" s="1" t="s">
        <v>132</v>
      </c>
      <c r="C152" s="2" t="s">
        <v>12</v>
      </c>
      <c r="D152" s="2" t="s">
        <v>3</v>
      </c>
      <c r="E152" s="2" t="s">
        <v>12</v>
      </c>
      <c r="F152" s="2" t="s">
        <v>3</v>
      </c>
    </row>
    <row r="153">
      <c r="A153" s="0">
        <v>5820</v>
      </c>
      <c r="B153" s="0" t="s">
        <v>133</v>
      </c>
      <c r="C153" s="4">
        <v>-15464.71</v>
      </c>
      <c r="D153" s="4">
        <v>101624.5</v>
      </c>
      <c r="E153" s="4">
        <v>961566.45</v>
      </c>
      <c r="F153" s="4">
        <v>552071.87</v>
      </c>
    </row>
    <row r="154">
      <c r="A154" s="0">
        <v>5840</v>
      </c>
      <c r="B154" s="0" t="s">
        <v>134</v>
      </c>
      <c r="C154" s="4">
        <v>-3902.08</v>
      </c>
      <c r="D154" s="4">
        <v>2379.8</v>
      </c>
      <c r="E154" s="4">
        <v>10761.21</v>
      </c>
      <c r="F154" s="4">
        <v>13706.73</v>
      </c>
    </row>
    <row r="155">
      <c r="A155" s="0" t="s">
        <v>12</v>
      </c>
      <c r="B155" s="1" t="s">
        <v>135</v>
      </c>
      <c r="C155" s="5">
        <f>SUM(C153:C154)</f>
        <v>-19366.79</v>
      </c>
      <c r="D155" s="5">
        <f>SUM(D153:D154)</f>
        <v>104004.3</v>
      </c>
      <c r="E155" s="5">
        <f>SUM(E153:E154)</f>
        <v>972327.65999999992</v>
      </c>
      <c r="F155" s="5">
        <f>SUM(F153:F154)</f>
        <v>565778.6</v>
      </c>
    </row>
    <row r="156">
      <c r="A156" s="0" t="s">
        <v>12</v>
      </c>
      <c r="B156" s="1" t="s">
        <v>136</v>
      </c>
      <c r="C156" s="5">
        <f>SUM(C136:C138)+SUM(C142:C143)+SUM(C147:C149)+SUM(C153:C154)</f>
        <v>-50037.62000000001</v>
      </c>
      <c r="D156" s="5">
        <f>SUM(D136:D138)+SUM(D142:D143)+SUM(D147:D149)+SUM(D153:D154)</f>
        <v>124585.55</v>
      </c>
      <c r="E156" s="5">
        <f>SUM(E136:E138)+SUM(E142:E143)+SUM(E147:E149)+SUM(E153:E154)</f>
        <v>2640627.67</v>
      </c>
      <c r="F156" s="5">
        <f>SUM(F136:F138)+SUM(F142:F143)+SUM(F147:F149)+SUM(F153:F154)</f>
        <v>1798060.27</v>
      </c>
    </row>
    <row r="157">
      <c r="A157" s="0" t="s">
        <v>12</v>
      </c>
      <c r="B157" s="1" t="s">
        <v>137</v>
      </c>
      <c r="C157" s="5">
        <f>SUM(C119:C122)+SUM(C126:C129)+SUM(C136:C138)+SUM(C142:C143)+SUM(C147:C149)+SUM(C153:C154)</f>
        <v>-53134.62</v>
      </c>
      <c r="D157" s="5">
        <f>SUM(D119:D122)+SUM(D126:D129)+SUM(D136:D138)+SUM(D142:D143)+SUM(D147:D149)+SUM(D153:D154)</f>
        <v>118119.55</v>
      </c>
      <c r="E157" s="5">
        <f>SUM(E119:E122)+SUM(E126:E129)+SUM(E136:E138)+SUM(E142:E143)+SUM(E147:E149)+SUM(E153:E154)</f>
        <v>2662240.34</v>
      </c>
      <c r="F157" s="5">
        <f>SUM(F119:F122)+SUM(F126:F129)+SUM(F136:F138)+SUM(F142:F143)+SUM(F147:F149)+SUM(F153:F154)</f>
        <v>1842643.94</v>
      </c>
    </row>
    <row r="158">
      <c r="A158" s="0" t="s">
        <v>12</v>
      </c>
      <c r="B158" s="0" t="s">
        <v>3</v>
      </c>
      <c r="C158" s="2" t="s">
        <v>12</v>
      </c>
      <c r="D158" s="2" t="s">
        <v>3</v>
      </c>
      <c r="E158" s="2" t="s">
        <v>12</v>
      </c>
      <c r="F158" s="2" t="s">
        <v>3</v>
      </c>
    </row>
    <row r="159">
      <c r="A159" s="0" t="s">
        <v>12</v>
      </c>
      <c r="B159" s="1" t="s">
        <v>138</v>
      </c>
      <c r="C159" s="2" t="s">
        <v>12</v>
      </c>
      <c r="D159" s="2" t="s">
        <v>3</v>
      </c>
      <c r="E159" s="2" t="s">
        <v>12</v>
      </c>
      <c r="F159" s="2" t="s">
        <v>3</v>
      </c>
    </row>
    <row r="160">
      <c r="A160" s="0" t="s">
        <v>12</v>
      </c>
      <c r="B160" s="0" t="s">
        <v>3</v>
      </c>
      <c r="C160" s="2" t="s">
        <v>12</v>
      </c>
      <c r="D160" s="2" t="s">
        <v>3</v>
      </c>
      <c r="E160" s="2" t="s">
        <v>12</v>
      </c>
      <c r="F160" s="2" t="s">
        <v>3</v>
      </c>
    </row>
    <row r="161">
      <c r="A161" s="0" t="s">
        <v>12</v>
      </c>
      <c r="B161" s="1" t="s">
        <v>139</v>
      </c>
      <c r="C161" s="2" t="s">
        <v>12</v>
      </c>
      <c r="D161" s="2" t="s">
        <v>3</v>
      </c>
      <c r="E161" s="2" t="s">
        <v>12</v>
      </c>
      <c r="F161" s="2" t="s">
        <v>3</v>
      </c>
    </row>
    <row r="162">
      <c r="A162" s="0">
        <v>6110</v>
      </c>
      <c r="B162" s="0" t="s">
        <v>140</v>
      </c>
      <c r="C162" s="4">
        <v>0</v>
      </c>
      <c r="D162" s="4">
        <v>0</v>
      </c>
      <c r="E162" s="4">
        <v>-200000</v>
      </c>
      <c r="F162" s="4">
        <v>-200000</v>
      </c>
    </row>
    <row r="163">
      <c r="A163" s="0">
        <v>6115</v>
      </c>
      <c r="B163" s="0" t="s">
        <v>141</v>
      </c>
      <c r="C163" s="4">
        <v>0</v>
      </c>
      <c r="D163" s="4">
        <v>0</v>
      </c>
      <c r="E163" s="4">
        <v>-68889</v>
      </c>
      <c r="F163" s="4">
        <v>-68889</v>
      </c>
    </row>
    <row r="164">
      <c r="A164" s="0">
        <v>6118</v>
      </c>
      <c r="B164" s="0" t="s">
        <v>142</v>
      </c>
      <c r="C164" s="4">
        <v>0</v>
      </c>
      <c r="D164" s="4">
        <v>0</v>
      </c>
      <c r="E164" s="4">
        <v>0</v>
      </c>
      <c r="F164" s="4">
        <v>0</v>
      </c>
    </row>
    <row r="165">
      <c r="A165" s="0">
        <v>6120</v>
      </c>
      <c r="B165" s="0" t="s">
        <v>143</v>
      </c>
      <c r="C165" s="4">
        <v>0</v>
      </c>
      <c r="D165" s="4">
        <v>0</v>
      </c>
      <c r="E165" s="4">
        <v>-33419.38</v>
      </c>
      <c r="F165" s="4">
        <v>-21617</v>
      </c>
    </row>
    <row r="166">
      <c r="A166" s="0" t="s">
        <v>12</v>
      </c>
      <c r="B166" s="1" t="s">
        <v>144</v>
      </c>
      <c r="C166" s="5">
        <f>SUM(C162:C165)</f>
        <v>0</v>
      </c>
      <c r="D166" s="5">
        <f>SUM(D162:D165)</f>
        <v>0</v>
      </c>
      <c r="E166" s="5">
        <f>SUM(E162:E165)</f>
        <v>-302308.38</v>
      </c>
      <c r="F166" s="5">
        <f>SUM(F162:F165)</f>
        <v>-290506</v>
      </c>
    </row>
    <row r="167">
      <c r="A167" s="0" t="s">
        <v>12</v>
      </c>
      <c r="B167" s="0" t="s">
        <v>3</v>
      </c>
      <c r="C167" s="2" t="s">
        <v>12</v>
      </c>
      <c r="D167" s="2" t="s">
        <v>3</v>
      </c>
      <c r="E167" s="2" t="s">
        <v>12</v>
      </c>
      <c r="F167" s="2" t="s">
        <v>3</v>
      </c>
    </row>
    <row r="168">
      <c r="A168" s="0" t="s">
        <v>12</v>
      </c>
      <c r="B168" s="1" t="s">
        <v>145</v>
      </c>
      <c r="C168" s="2" t="s">
        <v>12</v>
      </c>
      <c r="D168" s="2" t="s">
        <v>3</v>
      </c>
      <c r="E168" s="2" t="s">
        <v>12</v>
      </c>
      <c r="F168" s="2" t="s">
        <v>3</v>
      </c>
    </row>
    <row r="169">
      <c r="A169" s="0" t="s">
        <v>12</v>
      </c>
      <c r="B169" s="0" t="s">
        <v>3</v>
      </c>
      <c r="C169" s="2" t="s">
        <v>12</v>
      </c>
      <c r="D169" s="2" t="s">
        <v>3</v>
      </c>
      <c r="E169" s="2" t="s">
        <v>12</v>
      </c>
      <c r="F169" s="2" t="s">
        <v>3</v>
      </c>
    </row>
    <row r="170">
      <c r="A170" s="0" t="s">
        <v>12</v>
      </c>
      <c r="B170" s="1" t="s">
        <v>146</v>
      </c>
      <c r="C170" s="2" t="s">
        <v>12</v>
      </c>
      <c r="D170" s="2" t="s">
        <v>3</v>
      </c>
      <c r="E170" s="2" t="s">
        <v>12</v>
      </c>
      <c r="F170" s="2" t="s">
        <v>3</v>
      </c>
    </row>
    <row r="171">
      <c r="A171" s="0">
        <v>6510</v>
      </c>
      <c r="B171" s="0" t="s">
        <v>147</v>
      </c>
      <c r="C171" s="4">
        <v>15166.11</v>
      </c>
      <c r="D171" s="4">
        <v>-147.66</v>
      </c>
      <c r="E171" s="4">
        <v>-55252.63</v>
      </c>
      <c r="F171" s="4">
        <v>-43021.4</v>
      </c>
    </row>
    <row r="172">
      <c r="A172" s="0" t="s">
        <v>12</v>
      </c>
      <c r="B172" s="1" t="s">
        <v>148</v>
      </c>
      <c r="C172" s="5">
        <f>SUM(C171:C171)</f>
        <v>15166.11</v>
      </c>
      <c r="D172" s="5">
        <f>SUM(D171:D171)</f>
        <v>-147.66</v>
      </c>
      <c r="E172" s="5">
        <f>SUM(E171:E171)</f>
        <v>-55252.63</v>
      </c>
      <c r="F172" s="5">
        <f>SUM(F171:F171)</f>
        <v>-43021.4</v>
      </c>
    </row>
    <row r="173">
      <c r="A173" s="0" t="s">
        <v>12</v>
      </c>
      <c r="B173" s="0" t="s">
        <v>3</v>
      </c>
      <c r="C173" s="2" t="s">
        <v>12</v>
      </c>
      <c r="D173" s="2" t="s">
        <v>3</v>
      </c>
      <c r="E173" s="2" t="s">
        <v>12</v>
      </c>
      <c r="F173" s="2" t="s">
        <v>3</v>
      </c>
    </row>
    <row r="174">
      <c r="A174" s="0" t="s">
        <v>12</v>
      </c>
      <c r="B174" s="1" t="s">
        <v>149</v>
      </c>
      <c r="C174" s="2" t="s">
        <v>12</v>
      </c>
      <c r="D174" s="2" t="s">
        <v>3</v>
      </c>
      <c r="E174" s="2" t="s">
        <v>12</v>
      </c>
      <c r="F174" s="2" t="s">
        <v>3</v>
      </c>
    </row>
    <row r="175">
      <c r="A175" s="0">
        <v>6610</v>
      </c>
      <c r="B175" s="0" t="s">
        <v>150</v>
      </c>
      <c r="C175" s="4">
        <v>36634</v>
      </c>
      <c r="D175" s="4">
        <v>30000</v>
      </c>
      <c r="E175" s="4">
        <v>-36634</v>
      </c>
      <c r="F175" s="4">
        <v>-30000</v>
      </c>
    </row>
    <row r="176">
      <c r="A176" s="0" t="s">
        <v>12</v>
      </c>
      <c r="B176" s="1" t="s">
        <v>151</v>
      </c>
      <c r="C176" s="5">
        <f>SUM(C175:C175)</f>
        <v>36634</v>
      </c>
      <c r="D176" s="5">
        <f>SUM(D175:D175)</f>
        <v>30000</v>
      </c>
      <c r="E176" s="5">
        <f>SUM(E175:E175)</f>
        <v>-36634</v>
      </c>
      <c r="F176" s="5">
        <f>SUM(F175:F175)</f>
        <v>-30000</v>
      </c>
    </row>
    <row r="177">
      <c r="A177" s="0" t="s">
        <v>12</v>
      </c>
      <c r="B177" s="0" t="s">
        <v>3</v>
      </c>
      <c r="C177" s="2" t="s">
        <v>12</v>
      </c>
      <c r="D177" s="2" t="s">
        <v>3</v>
      </c>
      <c r="E177" s="2" t="s">
        <v>12</v>
      </c>
      <c r="F177" s="2" t="s">
        <v>3</v>
      </c>
    </row>
    <row r="178">
      <c r="A178" s="0" t="s">
        <v>12</v>
      </c>
      <c r="B178" s="1" t="s">
        <v>152</v>
      </c>
      <c r="C178" s="2" t="s">
        <v>12</v>
      </c>
      <c r="D178" s="2" t="s">
        <v>3</v>
      </c>
      <c r="E178" s="2" t="s">
        <v>12</v>
      </c>
      <c r="F178" s="2" t="s">
        <v>3</v>
      </c>
    </row>
    <row r="179">
      <c r="A179" s="0">
        <v>6710</v>
      </c>
      <c r="B179" s="0" t="s">
        <v>153</v>
      </c>
      <c r="C179" s="4">
        <v>0</v>
      </c>
      <c r="D179" s="4">
        <v>0</v>
      </c>
      <c r="E179" s="4">
        <v>-20000</v>
      </c>
      <c r="F179" s="4">
        <v>0</v>
      </c>
    </row>
    <row r="180">
      <c r="A180" s="0">
        <v>6711</v>
      </c>
      <c r="B180" s="0" t="s">
        <v>154</v>
      </c>
      <c r="C180" s="4">
        <v>0</v>
      </c>
      <c r="D180" s="4">
        <v>0</v>
      </c>
      <c r="E180" s="4">
        <v>0</v>
      </c>
      <c r="F180" s="4">
        <v>0</v>
      </c>
    </row>
    <row r="181">
      <c r="A181" s="0">
        <v>6716</v>
      </c>
      <c r="B181" s="0" t="s">
        <v>155</v>
      </c>
      <c r="C181" s="4">
        <v>0</v>
      </c>
      <c r="D181" s="4">
        <v>0</v>
      </c>
      <c r="E181" s="4">
        <v>-316376</v>
      </c>
      <c r="F181" s="4">
        <v>0</v>
      </c>
    </row>
    <row r="182">
      <c r="A182" s="0">
        <v>6723</v>
      </c>
      <c r="B182" s="0" t="s">
        <v>156</v>
      </c>
      <c r="C182" s="4">
        <v>0</v>
      </c>
      <c r="D182" s="4">
        <v>0</v>
      </c>
      <c r="E182" s="4">
        <v>153000</v>
      </c>
      <c r="F182" s="4">
        <v>-156122</v>
      </c>
    </row>
    <row r="183">
      <c r="A183" s="0">
        <v>6724</v>
      </c>
      <c r="B183" s="0" t="s">
        <v>157</v>
      </c>
      <c r="C183" s="4">
        <v>0</v>
      </c>
      <c r="D183" s="4">
        <v>0</v>
      </c>
      <c r="E183" s="4">
        <v>147000</v>
      </c>
      <c r="F183" s="4">
        <v>-150000</v>
      </c>
    </row>
    <row r="184">
      <c r="A184" s="0">
        <v>6730</v>
      </c>
      <c r="B184" s="0" t="s">
        <v>158</v>
      </c>
      <c r="C184" s="4">
        <v>0</v>
      </c>
      <c r="D184" s="4">
        <v>0</v>
      </c>
      <c r="E184" s="4">
        <v>0</v>
      </c>
      <c r="F184" s="4">
        <v>0</v>
      </c>
    </row>
    <row r="185">
      <c r="A185" s="0">
        <v>6737</v>
      </c>
      <c r="B185" s="0" t="s">
        <v>159</v>
      </c>
      <c r="C185" s="4">
        <v>63000</v>
      </c>
      <c r="D185" s="4">
        <v>0</v>
      </c>
      <c r="E185" s="4">
        <v>176000</v>
      </c>
      <c r="F185" s="4">
        <v>0</v>
      </c>
    </row>
    <row r="186">
      <c r="A186" s="0">
        <v>6740</v>
      </c>
      <c r="B186" s="0" t="s">
        <v>160</v>
      </c>
      <c r="C186" s="4">
        <v>0</v>
      </c>
      <c r="D186" s="4">
        <v>0</v>
      </c>
      <c r="E186" s="4">
        <v>-426130</v>
      </c>
      <c r="F186" s="4">
        <v>0</v>
      </c>
    </row>
    <row r="187">
      <c r="A187" s="0">
        <v>6750</v>
      </c>
      <c r="B187" s="0" t="s">
        <v>161</v>
      </c>
      <c r="C187" s="4">
        <v>5585.55</v>
      </c>
      <c r="D187" s="4">
        <v>4449.45</v>
      </c>
      <c r="E187" s="4">
        <v>-7194.84</v>
      </c>
      <c r="F187" s="4">
        <v>-5869.5</v>
      </c>
    </row>
    <row r="188">
      <c r="A188" s="0">
        <v>6755</v>
      </c>
      <c r="B188" s="0" t="s">
        <v>162</v>
      </c>
      <c r="C188" s="4">
        <v>0</v>
      </c>
      <c r="D188" s="4">
        <v>0</v>
      </c>
      <c r="E188" s="4">
        <v>0</v>
      </c>
      <c r="F188" s="4">
        <v>0</v>
      </c>
    </row>
    <row r="189">
      <c r="A189" s="0">
        <v>6760</v>
      </c>
      <c r="B189" s="0" t="s">
        <v>163</v>
      </c>
      <c r="C189" s="4">
        <v>0</v>
      </c>
      <c r="D189" s="4">
        <v>0</v>
      </c>
      <c r="E189" s="4">
        <v>0</v>
      </c>
      <c r="F189" s="4">
        <v>0</v>
      </c>
    </row>
    <row r="190">
      <c r="A190" s="0">
        <v>6770</v>
      </c>
      <c r="B190" s="0" t="s">
        <v>164</v>
      </c>
      <c r="C190" s="4">
        <v>-20233.3</v>
      </c>
      <c r="D190" s="4">
        <v>5179.25</v>
      </c>
      <c r="E190" s="4">
        <v>-170073.8</v>
      </c>
      <c r="F190" s="4">
        <v>-277008.25</v>
      </c>
    </row>
    <row r="191">
      <c r="A191" s="0">
        <v>6771</v>
      </c>
      <c r="B191" s="0" t="s">
        <v>165</v>
      </c>
      <c r="C191" s="4">
        <v>0</v>
      </c>
      <c r="D191" s="4">
        <v>0</v>
      </c>
      <c r="E191" s="4">
        <v>-71048.76</v>
      </c>
      <c r="F191" s="4">
        <v>0</v>
      </c>
    </row>
    <row r="192">
      <c r="A192" s="0">
        <v>6775</v>
      </c>
      <c r="B192" s="0" t="s">
        <v>166</v>
      </c>
      <c r="C192" s="4">
        <v>0</v>
      </c>
      <c r="D192" s="4">
        <v>-31279.13</v>
      </c>
      <c r="E192" s="4">
        <v>-354401.15</v>
      </c>
      <c r="F192" s="4">
        <v>-103084.52</v>
      </c>
    </row>
    <row r="193">
      <c r="A193" s="0">
        <v>6780</v>
      </c>
      <c r="B193" s="0" t="s">
        <v>167</v>
      </c>
      <c r="C193" s="4">
        <v>0</v>
      </c>
      <c r="D193" s="4">
        <v>0</v>
      </c>
      <c r="E193" s="4">
        <v>0</v>
      </c>
      <c r="F193" s="4">
        <v>0</v>
      </c>
    </row>
    <row r="194">
      <c r="A194" s="0" t="s">
        <v>12</v>
      </c>
      <c r="B194" s="1" t="s">
        <v>168</v>
      </c>
      <c r="C194" s="5">
        <f>SUM(C179:C193)</f>
        <v>48352.25</v>
      </c>
      <c r="D194" s="5">
        <f>SUM(D179:D193)</f>
        <v>-21650.43</v>
      </c>
      <c r="E194" s="5">
        <f>SUM(E179:E193)</f>
        <v>-889224.55</v>
      </c>
      <c r="F194" s="5">
        <f>SUM(F179:F193)</f>
        <v>-692084.27</v>
      </c>
    </row>
    <row r="195">
      <c r="A195" s="0" t="s">
        <v>12</v>
      </c>
      <c r="B195" s="0" t="s">
        <v>3</v>
      </c>
      <c r="C195" s="2" t="s">
        <v>12</v>
      </c>
      <c r="D195" s="2" t="s">
        <v>3</v>
      </c>
      <c r="E195" s="2" t="s">
        <v>12</v>
      </c>
      <c r="F195" s="2" t="s">
        <v>3</v>
      </c>
    </row>
    <row r="196">
      <c r="A196" s="0" t="s">
        <v>12</v>
      </c>
      <c r="B196" s="1" t="s">
        <v>169</v>
      </c>
      <c r="C196" s="2" t="s">
        <v>12</v>
      </c>
      <c r="D196" s="2" t="s">
        <v>3</v>
      </c>
      <c r="E196" s="2" t="s">
        <v>12</v>
      </c>
      <c r="F196" s="2" t="s">
        <v>3</v>
      </c>
    </row>
    <row r="197">
      <c r="A197" s="0">
        <v>6795</v>
      </c>
      <c r="B197" s="0" t="s">
        <v>142</v>
      </c>
      <c r="C197" s="4">
        <v>0</v>
      </c>
      <c r="D197" s="4">
        <v>0</v>
      </c>
      <c r="E197" s="4">
        <v>-21689</v>
      </c>
      <c r="F197" s="4">
        <v>-40194</v>
      </c>
    </row>
    <row r="198">
      <c r="A198" s="0" t="s">
        <v>12</v>
      </c>
      <c r="B198" s="1" t="s">
        <v>170</v>
      </c>
      <c r="C198" s="5">
        <f>SUM(C197:C197)</f>
        <v>0</v>
      </c>
      <c r="D198" s="5">
        <f>SUM(D197:D197)</f>
        <v>0</v>
      </c>
      <c r="E198" s="5">
        <f>SUM(E197:E197)</f>
        <v>-21689</v>
      </c>
      <c r="F198" s="5">
        <f>SUM(F197:F197)</f>
        <v>-40194</v>
      </c>
    </row>
    <row r="199">
      <c r="A199" s="0" t="s">
        <v>12</v>
      </c>
      <c r="B199" s="0" t="s">
        <v>3</v>
      </c>
      <c r="C199" s="2" t="s">
        <v>12</v>
      </c>
      <c r="D199" s="2" t="s">
        <v>3</v>
      </c>
      <c r="E199" s="2" t="s">
        <v>12</v>
      </c>
      <c r="F199" s="2" t="s">
        <v>3</v>
      </c>
    </row>
    <row r="200">
      <c r="A200" s="0" t="s">
        <v>12</v>
      </c>
      <c r="B200" s="1" t="s">
        <v>171</v>
      </c>
      <c r="C200" s="2" t="s">
        <v>12</v>
      </c>
      <c r="D200" s="2" t="s">
        <v>3</v>
      </c>
      <c r="E200" s="2" t="s">
        <v>12</v>
      </c>
      <c r="F200" s="2" t="s">
        <v>3</v>
      </c>
    </row>
    <row r="201">
      <c r="A201" s="0">
        <v>6810</v>
      </c>
      <c r="B201" s="0" t="s">
        <v>172</v>
      </c>
      <c r="C201" s="4">
        <v>0</v>
      </c>
      <c r="D201" s="4">
        <v>0</v>
      </c>
      <c r="E201" s="4">
        <v>-316952.23</v>
      </c>
      <c r="F201" s="4">
        <v>-997.58</v>
      </c>
    </row>
    <row r="202">
      <c r="A202" s="0">
        <v>6820</v>
      </c>
      <c r="B202" s="0" t="s">
        <v>173</v>
      </c>
      <c r="C202" s="4">
        <v>-131997.05</v>
      </c>
      <c r="D202" s="4">
        <v>-121844.06</v>
      </c>
      <c r="E202" s="4">
        <v>-1661007.66</v>
      </c>
      <c r="F202" s="4">
        <v>-1379798.59</v>
      </c>
    </row>
    <row r="203">
      <c r="A203" s="0">
        <v>6825</v>
      </c>
      <c r="B203" s="0" t="s">
        <v>174</v>
      </c>
      <c r="C203" s="4">
        <v>0</v>
      </c>
      <c r="D203" s="4">
        <v>0</v>
      </c>
      <c r="E203" s="4">
        <v>0</v>
      </c>
      <c r="F203" s="4">
        <v>-3429.72</v>
      </c>
    </row>
    <row r="204">
      <c r="A204" s="0">
        <v>6850</v>
      </c>
      <c r="B204" s="0" t="s">
        <v>175</v>
      </c>
      <c r="C204" s="4">
        <v>20001.19</v>
      </c>
      <c r="D204" s="4">
        <v>20700.04</v>
      </c>
      <c r="E204" s="4">
        <v>261418.76</v>
      </c>
      <c r="F204" s="4">
        <v>253036.54</v>
      </c>
    </row>
    <row r="205">
      <c r="A205" s="0">
        <v>6855</v>
      </c>
      <c r="B205" s="0" t="s">
        <v>176</v>
      </c>
      <c r="C205" s="4">
        <v>0</v>
      </c>
      <c r="D205" s="4">
        <v>0</v>
      </c>
      <c r="E205" s="4">
        <v>0</v>
      </c>
      <c r="F205" s="4">
        <v>3429.72</v>
      </c>
    </row>
    <row r="206">
      <c r="A206" s="0">
        <v>6880</v>
      </c>
      <c r="B206" s="0" t="s">
        <v>177</v>
      </c>
      <c r="C206" s="4">
        <v>0</v>
      </c>
      <c r="D206" s="4">
        <v>0</v>
      </c>
      <c r="E206" s="4">
        <v>1077104</v>
      </c>
      <c r="F206" s="4">
        <v>600411</v>
      </c>
    </row>
    <row r="207">
      <c r="A207" s="0" t="s">
        <v>12</v>
      </c>
      <c r="B207" s="1" t="s">
        <v>178</v>
      </c>
      <c r="C207" s="5">
        <f>SUM(C201:C206)</f>
        <v>-111995.85999999999</v>
      </c>
      <c r="D207" s="5">
        <f>SUM(D201:D206)</f>
        <v>-101144.01999999999</v>
      </c>
      <c r="E207" s="5">
        <f>SUM(E201:E206)</f>
        <v>-639437.12999999989</v>
      </c>
      <c r="F207" s="5">
        <f>SUM(F201:F206)</f>
        <v>-527348.63000000012</v>
      </c>
    </row>
    <row r="208">
      <c r="A208" s="0" t="s">
        <v>12</v>
      </c>
      <c r="B208" s="0" t="s">
        <v>3</v>
      </c>
      <c r="C208" s="2" t="s">
        <v>12</v>
      </c>
      <c r="D208" s="2" t="s">
        <v>3</v>
      </c>
      <c r="E208" s="2" t="s">
        <v>12</v>
      </c>
      <c r="F208" s="2" t="s">
        <v>3</v>
      </c>
    </row>
    <row r="209">
      <c r="A209" s="0" t="s">
        <v>12</v>
      </c>
      <c r="B209" s="1" t="s">
        <v>179</v>
      </c>
      <c r="C209" s="2" t="s">
        <v>12</v>
      </c>
      <c r="D209" s="2" t="s">
        <v>3</v>
      </c>
      <c r="E209" s="2" t="s">
        <v>12</v>
      </c>
      <c r="F209" s="2" t="s">
        <v>3</v>
      </c>
    </row>
    <row r="210">
      <c r="A210" s="0">
        <v>6968</v>
      </c>
      <c r="B210" s="0" t="s">
        <v>180</v>
      </c>
      <c r="C210" s="4">
        <v>0</v>
      </c>
      <c r="D210" s="4">
        <v>0</v>
      </c>
      <c r="E210" s="4">
        <v>0</v>
      </c>
      <c r="F210" s="4">
        <v>0</v>
      </c>
    </row>
    <row r="211">
      <c r="A211" s="0" t="s">
        <v>12</v>
      </c>
      <c r="B211" s="1" t="s">
        <v>181</v>
      </c>
      <c r="C211" s="5">
        <f>SUM(C210:C210)</f>
        <v>0</v>
      </c>
      <c r="D211" s="5">
        <f>SUM(D210:D210)</f>
        <v>0</v>
      </c>
      <c r="E211" s="5">
        <f>SUM(E210:E210)</f>
        <v>0</v>
      </c>
      <c r="F211" s="5">
        <f>SUM(F210:F210)</f>
        <v>0</v>
      </c>
    </row>
    <row r="212">
      <c r="A212" s="0" t="s">
        <v>12</v>
      </c>
      <c r="B212" s="1" t="s">
        <v>182</v>
      </c>
      <c r="C212" s="5">
        <f>SUM(C162:C165)+SUM(C171:C171)+SUM(C175:C175)+SUM(C179:C193)+SUM(C197:C197)+SUM(C201:C206)+SUM(C210:C210)</f>
        <v>-11843.499999999985</v>
      </c>
      <c r="D212" s="5">
        <f>SUM(D162:D165)+SUM(D171:D171)+SUM(D175:D175)+SUM(D179:D193)+SUM(D197:D197)+SUM(D201:D206)+SUM(D210:D210)</f>
        <v>-92942.109999999986</v>
      </c>
      <c r="E212" s="5">
        <f>SUM(E162:E165)+SUM(E171:E171)+SUM(E175:E175)+SUM(E179:E193)+SUM(E197:E197)+SUM(E201:E206)+SUM(E210:E210)</f>
        <v>-1944545.69</v>
      </c>
      <c r="F212" s="5">
        <f>SUM(F162:F165)+SUM(F171:F171)+SUM(F175:F175)+SUM(F179:F193)+SUM(F197:F197)+SUM(F201:F206)+SUM(F210:F210)</f>
        <v>-1623154.3</v>
      </c>
    </row>
    <row r="213">
      <c r="A213" s="0" t="s">
        <v>12</v>
      </c>
      <c r="B213" s="0" t="s">
        <v>3</v>
      </c>
      <c r="C213" s="2" t="s">
        <v>12</v>
      </c>
      <c r="D213" s="2" t="s">
        <v>3</v>
      </c>
      <c r="E213" s="2" t="s">
        <v>12</v>
      </c>
      <c r="F213" s="2" t="s">
        <v>3</v>
      </c>
    </row>
    <row r="214">
      <c r="A214" s="0" t="s">
        <v>12</v>
      </c>
      <c r="B214" s="1" t="s">
        <v>183</v>
      </c>
      <c r="C214" s="2" t="s">
        <v>12</v>
      </c>
      <c r="D214" s="2" t="s">
        <v>3</v>
      </c>
      <c r="E214" s="2" t="s">
        <v>12</v>
      </c>
      <c r="F214" s="2" t="s">
        <v>3</v>
      </c>
    </row>
    <row r="215">
      <c r="A215" s="0" t="s">
        <v>12</v>
      </c>
      <c r="B215" s="1" t="s">
        <v>184</v>
      </c>
      <c r="C215" s="5">
        <f>SUM(C119:C122)+SUM(C126:C129)+SUM(C136:C138)+SUM(C142:C143)+SUM(C147:C149)+SUM(C153:C154)+SUM(C162:C165)+SUM(C171:C171)+SUM(C175:C175)+SUM(C179:C193)+SUM(C197:C197)+SUM(C201:C206)+SUM(C210:C210)</f>
        <v>-64978.119999999988</v>
      </c>
      <c r="D215" s="5">
        <f>SUM(D119:D122)+SUM(D126:D129)+SUM(D136:D138)+SUM(D142:D143)+SUM(D147:D149)+SUM(D153:D154)+SUM(D162:D165)+SUM(D171:D171)+SUM(D175:D175)+SUM(D179:D193)+SUM(D197:D197)+SUM(D201:D206)+SUM(D210:D210)</f>
        <v>25177.440000000031</v>
      </c>
      <c r="E215" s="5">
        <f>SUM(E119:E122)+SUM(E126:E129)+SUM(E136:E138)+SUM(E142:E143)+SUM(E147:E149)+SUM(E153:E154)+SUM(E162:E165)+SUM(E171:E171)+SUM(E175:E175)+SUM(E179:E193)+SUM(E197:E197)+SUM(E201:E206)+SUM(E210:E210)</f>
        <v>717694.65000000014</v>
      </c>
      <c r="F215" s="5">
        <f>SUM(F119:F122)+SUM(F126:F129)+SUM(F136:F138)+SUM(F142:F143)+SUM(F147:F149)+SUM(F153:F154)+SUM(F162:F165)+SUM(F171:F171)+SUM(F175:F175)+SUM(F179:F193)+SUM(F197:F197)+SUM(F201:F206)+SUM(F210:F210)</f>
        <v>219489.6399999999</v>
      </c>
    </row>
  </sheetData>
  <mergeCells>
    <mergeCell ref="A2:Y2"/>
    <mergeCell ref="A3:Y3"/>
    <mergeCell ref="A4:Y4"/>
    <mergeCell ref="A5:B5"/>
    <mergeCell ref="C5:D5"/>
    <mergeCell ref="E5:F5"/>
  </mergeCells>
  <headerFooter/>
</worksheet>
</file>