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OneDrive\Official Prob &amp; Stats\Worksheets\"/>
    </mc:Choice>
  </mc:AlternateContent>
  <xr:revisionPtr revIDLastSave="0" documentId="10_ncr:8100000_{7449ED2B-CF0B-444F-AEC9-49FE2FF29611}" xr6:coauthVersionLast="34" xr6:coauthVersionMax="34" xr10:uidLastSave="{00000000-0000-0000-0000-000000000000}"/>
  <bookViews>
    <workbookView xWindow="0" yWindow="0" windowWidth="23040" windowHeight="9072" activeTab="2" xr2:uid="{C9CD094B-15CC-4363-976F-EFBA43FDC270}"/>
  </bookViews>
  <sheets>
    <sheet name="By Hand" sheetId="6" r:id="rId1"/>
    <sheet name="Excel Data Analysis" sheetId="7" r:id="rId2"/>
    <sheet name="F-Table" sheetId="8" r:id="rId3"/>
  </sheets>
  <definedNames>
    <definedName name="_xlnm.Print_Area" localSheetId="2">'F-Table'!$B:$U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6" l="1"/>
  <c r="E5" i="8" l="1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5" i="8"/>
  <c r="C12" i="6"/>
  <c r="C24" i="6" s="1"/>
  <c r="B12" i="6"/>
  <c r="B28" i="6" s="1"/>
  <c r="A12" i="6"/>
  <c r="A27" i="6" s="1"/>
  <c r="D12" i="6"/>
  <c r="H11" i="6" s="1"/>
  <c r="C28" i="6" l="1"/>
  <c r="B27" i="6"/>
  <c r="B23" i="6"/>
  <c r="H6" i="6"/>
  <c r="G5" i="6"/>
  <c r="H10" i="6"/>
  <c r="H2" i="6"/>
  <c r="F8" i="6"/>
  <c r="F4" i="6"/>
  <c r="G9" i="6"/>
  <c r="C15" i="6"/>
  <c r="A21" i="6"/>
  <c r="A26" i="6"/>
  <c r="G4" i="6"/>
  <c r="H5" i="6"/>
  <c r="F7" i="6"/>
  <c r="G8" i="6"/>
  <c r="H9" i="6"/>
  <c r="F11" i="6"/>
  <c r="B20" i="6"/>
  <c r="B21" i="6"/>
  <c r="B22" i="6"/>
  <c r="C23" i="6"/>
  <c r="A25" i="6"/>
  <c r="B26" i="6"/>
  <c r="C27" i="6"/>
  <c r="A29" i="6"/>
  <c r="A15" i="6"/>
  <c r="F3" i="6"/>
  <c r="G3" i="6"/>
  <c r="F6" i="6"/>
  <c r="G7" i="6"/>
  <c r="H8" i="6"/>
  <c r="F10" i="6"/>
  <c r="G11" i="6"/>
  <c r="C20" i="6"/>
  <c r="C21" i="6"/>
  <c r="C22" i="6"/>
  <c r="A24" i="6"/>
  <c r="B25" i="6"/>
  <c r="C26" i="6"/>
  <c r="A28" i="6"/>
  <c r="B29" i="6"/>
  <c r="B15" i="6"/>
  <c r="A20" i="6"/>
  <c r="A22" i="6"/>
  <c r="F2" i="6"/>
  <c r="H4" i="6"/>
  <c r="G2" i="6"/>
  <c r="H3" i="6"/>
  <c r="F5" i="6"/>
  <c r="G6" i="6"/>
  <c r="H7" i="6"/>
  <c r="F9" i="6"/>
  <c r="G10" i="6"/>
  <c r="A23" i="6"/>
  <c r="B24" i="6"/>
  <c r="C25" i="6"/>
  <c r="C29" i="6"/>
  <c r="H12" i="6" l="1"/>
  <c r="C30" i="6"/>
  <c r="C16" i="6"/>
  <c r="C17" i="6" s="1"/>
  <c r="F15" i="6" s="1"/>
  <c r="F18" i="6" l="1"/>
  <c r="F21" i="6" s="1"/>
</calcChain>
</file>

<file path=xl/sharedStrings.xml><?xml version="1.0" encoding="utf-8"?>
<sst xmlns="http://schemas.openxmlformats.org/spreadsheetml/2006/main" count="37" uniqueCount="34">
  <si>
    <t>SSE (Sum of Squares Error)</t>
  </si>
  <si>
    <t>Within</t>
  </si>
  <si>
    <t>Between</t>
  </si>
  <si>
    <t>GroupA</t>
  </si>
  <si>
    <t>GroupB</t>
  </si>
  <si>
    <t>GroupC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</si>
  <si>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</si>
  <si>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</si>
  <si>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</si>
  <si>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</si>
  <si>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</si>
  <si>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</si>
  <si>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</si>
  <si>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</si>
  <si>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</si>
  <si>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</si>
  <si>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</si>
  <si>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</si>
  <si>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</si>
  <si>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</si>
  <si>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</si>
  <si>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</si>
  <si>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</si>
  <si>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</si>
  <si>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F-Table Upper Tail Area of 0.05</t>
  </si>
  <si>
    <t>Numerator df</t>
  </si>
  <si>
    <r>
      <rPr>
        <b/>
        <sz val="11"/>
        <color theme="1"/>
        <rFont val="Calibri"/>
        <family val="2"/>
        <scheme val="minor"/>
      </rPr>
      <t>MSE</t>
    </r>
    <r>
      <rPr>
        <sz val="11"/>
        <color theme="1"/>
        <rFont val="Calibri"/>
        <family val="2"/>
        <scheme val="minor"/>
      </rPr>
      <t xml:space="preserve"> = SSE/dfERROR</t>
    </r>
  </si>
  <si>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 MSG/MSE</t>
    </r>
  </si>
  <si>
    <t>SSG (Sum of Squares Groups)</t>
  </si>
  <si>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Critical</t>
    </r>
  </si>
  <si>
    <t>x10 rows</t>
  </si>
  <si>
    <t>SST (Sum of Squares Total)</t>
  </si>
  <si>
    <r>
      <rPr>
        <b/>
        <sz val="11"/>
        <color theme="1"/>
        <rFont val="Calibri"/>
        <family val="2"/>
        <scheme val="minor"/>
      </rPr>
      <t>MSG</t>
    </r>
    <r>
      <rPr>
        <sz val="11"/>
        <color theme="1"/>
        <rFont val="Calibri"/>
        <family val="2"/>
        <scheme val="minor"/>
      </rPr>
      <t xml:space="preserve"> = SSG/dfGROUPS</t>
    </r>
  </si>
  <si>
    <t>Denominator 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</si>
</sst>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0" fillId="5" borderId="0" xfId="0" applyFill="1"/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1" fillId="0" borderId="4" xfId="0" applyFont="1" applyBorder="1"/>
    <xf numFmtId="0" fontId="1" fillId="0" borderId="12" xfId="0" applyFont="1" applyBorder="1"/>
    <xf numFmtId="0" fontId="1" fillId="0" borderId="0" xfId="0" applyFont="1" applyBorder="1"/>
    <xf numFmtId="0" fontId="1" fillId="0" borderId="13" xfId="0" applyFont="1" applyBorder="1" applyAlignment="1">
      <alignment horizontal="center" vertical="center"/>
    </xf>
    <xf numFmtId="2" fontId="0" fillId="0" borderId="0" xfId="0" applyNumberFormat="1" applyBorder="1"/>
    <xf numFmtId="2" fontId="0" fillId="0" borderId="15" xfId="0" applyNumberFormat="1" applyBorder="1"/>
    <xf numFmtId="0" fontId="1" fillId="0" borderId="18" xfId="0" applyFont="1" applyBorder="1" applyAlignment="1">
      <alignment horizontal="center"/>
    </xf>
    <xf numFmtId="2" fontId="0" fillId="0" borderId="2" xfId="0" applyNumberFormat="1" applyBorder="1"/>
    <xf numFmtId="2" fontId="0" fillId="0" borderId="19" xfId="0" applyNumberFormat="1" applyBorder="1"/>
    <xf numFmtId="0" fontId="0" fillId="0" borderId="12" xfId="0" applyBorder="1"/>
    <xf numFmtId="0" fontId="1" fillId="0" borderId="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0" xfId="0" applyFill="1" applyBorder="1"/>
    <xf numFmtId="0" fontId="0" fillId="3" borderId="20" xfId="0" applyFill="1" applyBorder="1"/>
    <xf numFmtId="0" fontId="0" fillId="5" borderId="20" xfId="0" applyFill="1" applyBorder="1"/>
    <xf numFmtId="2" fontId="0" fillId="0" borderId="0" xfId="0" applyNumberFormat="1" applyBorder="1" applyAlignment="1"/>
    <xf numFmtId="2" fontId="0" fillId="0" borderId="2" xfId="0" applyNumberFormat="1" applyBorder="1" applyAlignment="1"/>
    <xf numFmtId="0" fontId="0" fillId="0" borderId="0" xfId="0" quotePrefix="1"/>
    <xf numFmtId="0" fontId="1" fillId="0" borderId="0" xfId="0" applyFont="1" applyFill="1"/>
    <xf numFmtId="0" fontId="0" fillId="0" borderId="0" xfId="0" applyFill="1"/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textRotation="90"/>
    </xf>
    <xf numFmtId="0" fontId="1" fillId="0" borderId="16" xfId="0" applyFont="1" applyBorder="1" applyAlignment="1">
      <alignment horizontal="center" vertical="center" textRotation="90"/>
    </xf>
    <xf numFmtId="0" fontId="1" fillId="0" borderId="17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106518</xdr:colOff>
      <xdr:row>1</xdr:row>
      <xdr:rowOff>32774</xdr:rowOff>
    </xdr:from>
    <xdr:to>
      <xdr:col>2</xdr:col>
      <xdr:colOff>1024195</xdr:colOff>
      <xdr:row>3</xdr:row>
      <xdr:rowOff>341194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3C8604-7B01-483F-A558-035E5C86A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18" y="32774"/>
          <a:ext cx="1524000" cy="10130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4</xdr:col>
      <xdr:colOff>29821</xdr:colOff>
      <xdr:row>36</xdr:row>
      <xdr:rowOff>161868</xdr:rowOff>
    </xdr:to>
    <xdr:pic>
      <xdr:nvPicPr>
        <xdr:cNvPr id="4" name="Shape 56" descr="watermark.jpg">
          <a:extLst>
            <a:ext uri="{FF2B5EF4-FFF2-40B4-BE49-F238E27FC236}">
              <a16:creationId xmlns:a16="http://schemas.microsoft.com/office/drawing/2014/main" id="{1D31EA0A-B66E-43C8-A804-CAD249F360F3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>
          <a:alphaModFix/>
        </a:blip>
        <a:srcRect l="-230" t="8854" r="230" b="38442"/>
        <a:stretch/>
      </xdr:blipFill>
      <xdr:spPr>
        <a:xfrm>
          <a:off x="606323" y="6841613"/>
          <a:ext cx="2315821" cy="34212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4D65-FBA6-4E9F-9207-862A58755FD2}">
  <dimension ref="A1:H30"/>
  <sheetViews>
    <sheetView workbookViewId="0">
      <selection activeCell="F15" sqref="F15"/>
    </sheetView>
  </sheetViews>
  <sheetFormatPr defaultRowHeight="14.4" x14ac:dyDescent="0.3"/>
  <sheetData>
    <row r="1" spans="1:8" x14ac:dyDescent="0.3">
      <c r="A1" s="25" t="s">
        <v>3</v>
      </c>
      <c r="B1" s="25" t="s">
        <v>4</v>
      </c>
      <c r="C1" s="25" t="s">
        <v>5</v>
      </c>
      <c r="F1" s="3" t="s">
        <v>31</v>
      </c>
    </row>
    <row r="2" spans="1:8" x14ac:dyDescent="0.3">
      <c r="A2" s="26">
        <v>37</v>
      </c>
      <c r="B2" s="26">
        <v>62</v>
      </c>
      <c r="C2" s="26">
        <v>50</v>
      </c>
      <c r="F2" s="28">
        <f t="shared" ref="F2:F11" si="0">(A2-$D$12)^2</f>
        <v>144</v>
      </c>
      <c r="G2" s="28">
        <f t="shared" ref="G2:G11" si="1">(B2-$D$12)^2</f>
        <v>169</v>
      </c>
      <c r="H2" s="28">
        <f t="shared" ref="H2:H11" si="2">(C2-$D$12)^2</f>
        <v>1</v>
      </c>
    </row>
    <row r="3" spans="1:8" x14ac:dyDescent="0.3">
      <c r="A3" s="26">
        <v>60</v>
      </c>
      <c r="B3" s="26">
        <v>27</v>
      </c>
      <c r="C3" s="26">
        <v>63</v>
      </c>
      <c r="F3" s="28">
        <f t="shared" si="0"/>
        <v>121</v>
      </c>
      <c r="G3" s="28">
        <f t="shared" si="1"/>
        <v>484</v>
      </c>
      <c r="H3" s="28">
        <f t="shared" si="2"/>
        <v>196</v>
      </c>
    </row>
    <row r="4" spans="1:8" x14ac:dyDescent="0.3">
      <c r="A4" s="26">
        <v>52</v>
      </c>
      <c r="B4" s="26">
        <v>69</v>
      </c>
      <c r="C4" s="26">
        <v>58</v>
      </c>
      <c r="F4" s="28">
        <f t="shared" si="0"/>
        <v>9</v>
      </c>
      <c r="G4" s="28">
        <f t="shared" si="1"/>
        <v>400</v>
      </c>
      <c r="H4" s="28">
        <f t="shared" si="2"/>
        <v>81</v>
      </c>
    </row>
    <row r="5" spans="1:8" x14ac:dyDescent="0.3">
      <c r="A5" s="26">
        <v>43</v>
      </c>
      <c r="B5" s="26">
        <v>64</v>
      </c>
      <c r="C5" s="26">
        <v>54</v>
      </c>
      <c r="F5" s="28">
        <f t="shared" si="0"/>
        <v>36</v>
      </c>
      <c r="G5" s="28">
        <f t="shared" si="1"/>
        <v>225</v>
      </c>
      <c r="H5" s="28">
        <f t="shared" si="2"/>
        <v>25</v>
      </c>
    </row>
    <row r="6" spans="1:8" x14ac:dyDescent="0.3">
      <c r="A6" s="26">
        <v>40</v>
      </c>
      <c r="B6" s="26">
        <v>43</v>
      </c>
      <c r="C6" s="26">
        <v>49</v>
      </c>
      <c r="F6" s="28">
        <f t="shared" si="0"/>
        <v>81</v>
      </c>
      <c r="G6" s="28">
        <f t="shared" si="1"/>
        <v>36</v>
      </c>
      <c r="H6" s="28">
        <f t="shared" si="2"/>
        <v>0</v>
      </c>
    </row>
    <row r="7" spans="1:8" x14ac:dyDescent="0.3">
      <c r="A7" s="26">
        <v>52</v>
      </c>
      <c r="B7" s="26">
        <v>54</v>
      </c>
      <c r="C7" s="26">
        <v>52</v>
      </c>
      <c r="F7" s="28">
        <f t="shared" si="0"/>
        <v>9</v>
      </c>
      <c r="G7" s="28">
        <f t="shared" si="1"/>
        <v>25</v>
      </c>
      <c r="H7" s="28">
        <f t="shared" si="2"/>
        <v>9</v>
      </c>
    </row>
    <row r="8" spans="1:8" x14ac:dyDescent="0.3">
      <c r="A8" s="26">
        <v>55</v>
      </c>
      <c r="B8" s="26">
        <v>44</v>
      </c>
      <c r="C8" s="26">
        <v>53</v>
      </c>
      <c r="F8" s="28">
        <f t="shared" si="0"/>
        <v>36</v>
      </c>
      <c r="G8" s="28">
        <f t="shared" si="1"/>
        <v>25</v>
      </c>
      <c r="H8" s="28">
        <f t="shared" si="2"/>
        <v>16</v>
      </c>
    </row>
    <row r="9" spans="1:8" x14ac:dyDescent="0.3">
      <c r="A9" s="26">
        <v>39</v>
      </c>
      <c r="B9" s="26">
        <v>31</v>
      </c>
      <c r="C9" s="26">
        <v>43</v>
      </c>
      <c r="F9" s="28">
        <f t="shared" si="0"/>
        <v>100</v>
      </c>
      <c r="G9" s="28">
        <f t="shared" si="1"/>
        <v>324</v>
      </c>
      <c r="H9" s="28">
        <f t="shared" si="2"/>
        <v>36</v>
      </c>
    </row>
    <row r="10" spans="1:8" x14ac:dyDescent="0.3">
      <c r="A10" s="26">
        <v>39</v>
      </c>
      <c r="B10" s="26">
        <v>49</v>
      </c>
      <c r="C10" s="26">
        <v>65</v>
      </c>
      <c r="F10" s="28">
        <f t="shared" si="0"/>
        <v>100</v>
      </c>
      <c r="G10" s="28">
        <f t="shared" si="1"/>
        <v>0</v>
      </c>
      <c r="H10" s="28">
        <f t="shared" si="2"/>
        <v>256</v>
      </c>
    </row>
    <row r="11" spans="1:8" x14ac:dyDescent="0.3">
      <c r="A11" s="26">
        <v>23</v>
      </c>
      <c r="B11" s="26">
        <v>57</v>
      </c>
      <c r="C11" s="26">
        <v>43</v>
      </c>
      <c r="F11" s="28">
        <f t="shared" si="0"/>
        <v>676</v>
      </c>
      <c r="G11" s="28">
        <f t="shared" si="1"/>
        <v>64</v>
      </c>
      <c r="H11" s="28">
        <f t="shared" si="2"/>
        <v>36</v>
      </c>
    </row>
    <row r="12" spans="1:8" x14ac:dyDescent="0.3">
      <c r="A12" s="24">
        <f>AVERAGE(A2:A11)</f>
        <v>44</v>
      </c>
      <c r="B12" s="24">
        <f>AVERAGE(B2:B11)</f>
        <v>50</v>
      </c>
      <c r="C12" s="24">
        <f>AVERAGE(C2:C11)</f>
        <v>53</v>
      </c>
      <c r="D12" s="25">
        <f>AVERAGE(A2:C11)</f>
        <v>49</v>
      </c>
      <c r="H12" s="5">
        <f>SUM(F2:H11)</f>
        <v>3720</v>
      </c>
    </row>
    <row r="14" spans="1:8" x14ac:dyDescent="0.3">
      <c r="A14" s="3" t="s">
        <v>28</v>
      </c>
      <c r="D14" s="3" t="s">
        <v>2</v>
      </c>
      <c r="F14" t="s">
        <v>32</v>
      </c>
    </row>
    <row r="15" spans="1:8" x14ac:dyDescent="0.3">
      <c r="A15" s="29">
        <f>(A12-$D$12)^2</f>
        <v>25</v>
      </c>
      <c r="B15" s="29">
        <f>(B12-$D$12)^2</f>
        <v>1</v>
      </c>
      <c r="C15" s="29">
        <f>(C12-$D$12)^2</f>
        <v>16</v>
      </c>
      <c r="F15">
        <f>C17/2</f>
        <v>210</v>
      </c>
    </row>
    <row r="16" spans="1:8" x14ac:dyDescent="0.3">
      <c r="C16" s="2">
        <f>SUM(A15:C15)</f>
        <v>42</v>
      </c>
    </row>
    <row r="17" spans="1:6" x14ac:dyDescent="0.3">
      <c r="B17" s="32" t="s">
        <v>30</v>
      </c>
      <c r="C17" s="4">
        <f>C16*10</f>
        <v>420</v>
      </c>
      <c r="F17" t="s">
        <v>26</v>
      </c>
    </row>
    <row r="18" spans="1:6" x14ac:dyDescent="0.3">
      <c r="F18">
        <f>C30/27</f>
        <v>122.22222222222223</v>
      </c>
    </row>
    <row r="19" spans="1:6" x14ac:dyDescent="0.3">
      <c r="A19" s="33" t="s">
        <v>0</v>
      </c>
      <c r="B19" s="34"/>
      <c r="C19" s="34"/>
      <c r="D19" s="3" t="s">
        <v>1</v>
      </c>
    </row>
    <row r="20" spans="1:6" x14ac:dyDescent="0.3">
      <c r="A20" s="27">
        <f t="shared" ref="A20:C29" si="3">(A2-A$12)^2</f>
        <v>49</v>
      </c>
      <c r="B20" s="27">
        <f t="shared" si="3"/>
        <v>144</v>
      </c>
      <c r="C20" s="27">
        <f t="shared" si="3"/>
        <v>9</v>
      </c>
      <c r="F20" t="s">
        <v>27</v>
      </c>
    </row>
    <row r="21" spans="1:6" x14ac:dyDescent="0.3">
      <c r="A21" s="27">
        <f t="shared" si="3"/>
        <v>256</v>
      </c>
      <c r="B21" s="27">
        <f t="shared" si="3"/>
        <v>529</v>
      </c>
      <c r="C21" s="27">
        <f t="shared" si="3"/>
        <v>100</v>
      </c>
      <c r="F21">
        <f>F15/F18</f>
        <v>1.718181818181818</v>
      </c>
    </row>
    <row r="22" spans="1:6" x14ac:dyDescent="0.3">
      <c r="A22" s="27">
        <f t="shared" si="3"/>
        <v>64</v>
      </c>
      <c r="B22" s="27">
        <f t="shared" si="3"/>
        <v>361</v>
      </c>
      <c r="C22" s="27">
        <f t="shared" si="3"/>
        <v>25</v>
      </c>
    </row>
    <row r="23" spans="1:6" x14ac:dyDescent="0.3">
      <c r="A23" s="27">
        <f t="shared" si="3"/>
        <v>1</v>
      </c>
      <c r="B23" s="27">
        <f t="shared" si="3"/>
        <v>196</v>
      </c>
      <c r="C23" s="27">
        <f t="shared" si="3"/>
        <v>1</v>
      </c>
      <c r="F23" t="s">
        <v>29</v>
      </c>
    </row>
    <row r="24" spans="1:6" x14ac:dyDescent="0.3">
      <c r="A24" s="27">
        <f t="shared" si="3"/>
        <v>16</v>
      </c>
      <c r="B24" s="27">
        <f t="shared" si="3"/>
        <v>49</v>
      </c>
      <c r="C24" s="27">
        <f t="shared" si="3"/>
        <v>16</v>
      </c>
      <c r="F24">
        <f>FINV(0.05,2,27)</f>
        <v>3.3541308285291991</v>
      </c>
    </row>
    <row r="25" spans="1:6" x14ac:dyDescent="0.3">
      <c r="A25" s="27">
        <f t="shared" si="3"/>
        <v>64</v>
      </c>
      <c r="B25" s="27">
        <f t="shared" si="3"/>
        <v>16</v>
      </c>
      <c r="C25" s="27">
        <f t="shared" si="3"/>
        <v>1</v>
      </c>
    </row>
    <row r="26" spans="1:6" x14ac:dyDescent="0.3">
      <c r="A26" s="27">
        <f t="shared" si="3"/>
        <v>121</v>
      </c>
      <c r="B26" s="27">
        <f t="shared" si="3"/>
        <v>36</v>
      </c>
      <c r="C26" s="27">
        <f t="shared" si="3"/>
        <v>0</v>
      </c>
    </row>
    <row r="27" spans="1:6" x14ac:dyDescent="0.3">
      <c r="A27" s="27">
        <f t="shared" si="3"/>
        <v>25</v>
      </c>
      <c r="B27" s="27">
        <f t="shared" si="3"/>
        <v>361</v>
      </c>
      <c r="C27" s="27">
        <f t="shared" si="3"/>
        <v>100</v>
      </c>
    </row>
    <row r="28" spans="1:6" x14ac:dyDescent="0.3">
      <c r="A28" s="27">
        <f t="shared" si="3"/>
        <v>25</v>
      </c>
      <c r="B28" s="27">
        <f t="shared" si="3"/>
        <v>1</v>
      </c>
      <c r="C28" s="27">
        <f t="shared" si="3"/>
        <v>144</v>
      </c>
    </row>
    <row r="29" spans="1:6" x14ac:dyDescent="0.3">
      <c r="A29" s="27">
        <f t="shared" si="3"/>
        <v>441</v>
      </c>
      <c r="B29" s="27">
        <f t="shared" si="3"/>
        <v>49</v>
      </c>
      <c r="C29" s="27">
        <f t="shared" si="3"/>
        <v>100</v>
      </c>
    </row>
    <row r="30" spans="1:6" x14ac:dyDescent="0.3">
      <c r="C30" s="1">
        <f>SUM(A20:C29)</f>
        <v>3300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F1A2-536B-4B0B-AC96-A1D943A3EDDD}">
  <dimension ref="A1:G15"/>
  <sheetViews>
    <sheetView workbookViewId="0">
      <selection activeCell="G18" sqref="G18"/>
    </sheetView>
  </sheetViews>
  <sheetFormatPr defaultRowHeight="14.4" x14ac:dyDescent="0.3"/>
  <cols>
    <col min="1" max="1" width="17.6640625" bestFit="1" customWidth="1"/>
    <col min="2" max="2" width="6.33203125" bestFit="1" customWidth="1"/>
    <col min="3" max="3" width="5.109375" bestFit="1" customWidth="1"/>
    <col min="4" max="7" width="12" bestFit="1" customWidth="1"/>
  </cols>
  <sheetData>
    <row r="1" spans="1:7" x14ac:dyDescent="0.3">
      <c r="A1" t="s">
        <v>6</v>
      </c>
    </row>
    <row r="3" spans="1:7" ht="15" thickBot="1" x14ac:dyDescent="0.35">
      <c r="A3" t="s">
        <v>7</v>
      </c>
    </row>
    <row r="4" spans="1:7" x14ac:dyDescent="0.3">
      <c r="A4" s="8" t="s">
        <v>8</v>
      </c>
      <c r="B4" s="8" t="s">
        <v>9</v>
      </c>
      <c r="C4" s="8" t="s">
        <v>10</v>
      </c>
      <c r="D4" s="8" t="s">
        <v>11</v>
      </c>
      <c r="E4" s="8" t="s">
        <v>12</v>
      </c>
    </row>
    <row r="5" spans="1:7" x14ac:dyDescent="0.3">
      <c r="A5" s="6" t="s">
        <v>3</v>
      </c>
      <c r="B5" s="6">
        <v>10</v>
      </c>
      <c r="C5" s="6">
        <v>440</v>
      </c>
      <c r="D5" s="6">
        <v>44</v>
      </c>
      <c r="E5" s="6">
        <v>118</v>
      </c>
    </row>
    <row r="6" spans="1:7" x14ac:dyDescent="0.3">
      <c r="A6" s="6" t="s">
        <v>4</v>
      </c>
      <c r="B6" s="6">
        <v>10</v>
      </c>
      <c r="C6" s="6">
        <v>500</v>
      </c>
      <c r="D6" s="6">
        <v>50</v>
      </c>
      <c r="E6" s="6">
        <v>193.55555555555554</v>
      </c>
    </row>
    <row r="7" spans="1:7" ht="15" thickBot="1" x14ac:dyDescent="0.35">
      <c r="A7" s="7" t="s">
        <v>5</v>
      </c>
      <c r="B7" s="7">
        <v>10</v>
      </c>
      <c r="C7" s="7">
        <v>530</v>
      </c>
      <c r="D7" s="7">
        <v>53</v>
      </c>
      <c r="E7" s="7">
        <v>55.111111111111114</v>
      </c>
    </row>
    <row r="10" spans="1:7" ht="15" thickBot="1" x14ac:dyDescent="0.35">
      <c r="A10" t="s">
        <v>13</v>
      </c>
    </row>
    <row r="11" spans="1:7" x14ac:dyDescent="0.3">
      <c r="A11" s="8" t="s">
        <v>14</v>
      </c>
      <c r="B11" s="8" t="s">
        <v>15</v>
      </c>
      <c r="C11" s="8" t="s">
        <v>16</v>
      </c>
      <c r="D11" s="8" t="s">
        <v>17</v>
      </c>
      <c r="E11" s="8" t="s">
        <v>18</v>
      </c>
      <c r="F11" s="8" t="s">
        <v>19</v>
      </c>
      <c r="G11" s="8" t="s">
        <v>20</v>
      </c>
    </row>
    <row r="12" spans="1:7" x14ac:dyDescent="0.3">
      <c r="A12" s="6" t="s">
        <v>21</v>
      </c>
      <c r="B12" s="6">
        <v>420</v>
      </c>
      <c r="C12" s="6">
        <v>2</v>
      </c>
      <c r="D12" s="6">
        <v>210</v>
      </c>
      <c r="E12" s="6">
        <v>1.718181818181818</v>
      </c>
      <c r="F12" s="6">
        <v>0.19843053346282569</v>
      </c>
      <c r="G12" s="6">
        <v>3.3541308285291991</v>
      </c>
    </row>
    <row r="13" spans="1:7" x14ac:dyDescent="0.3">
      <c r="A13" s="6" t="s">
        <v>22</v>
      </c>
      <c r="B13" s="6">
        <v>3300</v>
      </c>
      <c r="C13" s="6">
        <v>27</v>
      </c>
      <c r="D13" s="6">
        <v>122.22222222222223</v>
      </c>
      <c r="E13" s="6"/>
      <c r="F13" s="6"/>
      <c r="G13" s="6"/>
    </row>
    <row r="14" spans="1:7" x14ac:dyDescent="0.3">
      <c r="A14" s="6"/>
      <c r="B14" s="6"/>
      <c r="C14" s="6"/>
      <c r="D14" s="6"/>
      <c r="E14" s="6"/>
      <c r="F14" s="6"/>
      <c r="G14" s="6"/>
    </row>
    <row r="15" spans="1:7" ht="15" thickBot="1" x14ac:dyDescent="0.35">
      <c r="A15" s="7" t="s">
        <v>23</v>
      </c>
      <c r="B15" s="7">
        <v>3720</v>
      </c>
      <c r="C15" s="7">
        <v>29</v>
      </c>
      <c r="D15" s="7"/>
      <c r="E15" s="7"/>
      <c r="F15" s="7"/>
      <c r="G15" s="7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729E-C9E3-49BF-9347-8E871E5952A4}">
  <sheetPr>
    <pageSetUpPr fitToPage="1"/>
  </sheetPr>
  <dimension ref="B1:V34"/>
  <sheetViews>
    <sheetView showGridLines="0" tabSelected="1" zoomScale="93" zoomScaleNormal="93" workbookViewId="0">
      <selection activeCell="T6" sqref="T6"/>
    </sheetView>
  </sheetViews>
  <sheetFormatPr defaultRowHeight="14.4" x14ac:dyDescent="0.3"/>
  <cols>
    <col min="1" max="1" width="2.21875" customWidth="1"/>
    <col min="2" max="2" width="8.88671875" style="3"/>
    <col min="3" max="3" width="15.6640625" style="3" customWidth="1"/>
    <col min="9" max="21" width="8.88671875" customWidth="1"/>
  </cols>
  <sheetData>
    <row r="1" spans="2:22" ht="15" thickBot="1" x14ac:dyDescent="0.35"/>
    <row r="2" spans="2:22" ht="27.6" customHeight="1" x14ac:dyDescent="0.3">
      <c r="B2" s="13"/>
      <c r="C2" s="14"/>
      <c r="D2" s="35" t="s">
        <v>24</v>
      </c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7"/>
      <c r="V2" s="23"/>
    </row>
    <row r="3" spans="2:22" ht="27.6" customHeight="1" x14ac:dyDescent="0.3">
      <c r="B3" s="15"/>
      <c r="C3" s="16"/>
      <c r="D3" s="38" t="s">
        <v>25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40"/>
      <c r="V3" s="23"/>
    </row>
    <row r="4" spans="2:22" ht="27.6" customHeight="1" x14ac:dyDescent="0.3">
      <c r="B4" s="15"/>
      <c r="C4" s="16"/>
      <c r="D4" s="9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7">
        <v>18</v>
      </c>
      <c r="V4" s="23"/>
    </row>
    <row r="5" spans="2:22" ht="14.4" customHeight="1" x14ac:dyDescent="0.3">
      <c r="B5" s="41" t="s">
        <v>33</v>
      </c>
      <c r="C5" s="11">
        <v>1</v>
      </c>
      <c r="D5" s="18">
        <f t="shared" ref="D5:D34" si="0">FINV(0.05,D$4,$C5)</f>
        <v>161.44763879758855</v>
      </c>
      <c r="E5" s="18">
        <f t="shared" ref="E5:U20" si="1">FINV(0.05,E$4,$C5)</f>
        <v>199.49999999999994</v>
      </c>
      <c r="F5" s="18">
        <f t="shared" si="1"/>
        <v>215.70734536960902</v>
      </c>
      <c r="G5" s="18">
        <f t="shared" si="1"/>
        <v>224.58324062625078</v>
      </c>
      <c r="H5" s="18">
        <f t="shared" si="1"/>
        <v>230.16187811010678</v>
      </c>
      <c r="I5" s="18">
        <f t="shared" si="1"/>
        <v>233.98600035626617</v>
      </c>
      <c r="J5" s="18">
        <f t="shared" si="1"/>
        <v>236.76840027699524</v>
      </c>
      <c r="K5" s="18">
        <f t="shared" si="1"/>
        <v>238.88269480252418</v>
      </c>
      <c r="L5" s="18">
        <f t="shared" si="1"/>
        <v>240.5432547132632</v>
      </c>
      <c r="M5" s="18">
        <f t="shared" si="1"/>
        <v>241.88174725083331</v>
      </c>
      <c r="N5" s="18">
        <f t="shared" si="1"/>
        <v>242.98345819670288</v>
      </c>
      <c r="O5" s="18">
        <f t="shared" si="1"/>
        <v>243.90603848907426</v>
      </c>
      <c r="P5" s="18">
        <f t="shared" si="1"/>
        <v>244.68984729720299</v>
      </c>
      <c r="Q5" s="18">
        <f t="shared" si="1"/>
        <v>245.36397721822939</v>
      </c>
      <c r="R5" s="18">
        <f t="shared" si="1"/>
        <v>245.94992620524991</v>
      </c>
      <c r="S5" s="18">
        <f t="shared" si="1"/>
        <v>246.4639222752572</v>
      </c>
      <c r="T5" s="18">
        <f t="shared" si="1"/>
        <v>246.91844409060124</v>
      </c>
      <c r="U5" s="19">
        <f t="shared" si="1"/>
        <v>247.32324405808885</v>
      </c>
      <c r="V5" s="23"/>
    </row>
    <row r="6" spans="2:22" x14ac:dyDescent="0.3">
      <c r="B6" s="42"/>
      <c r="C6" s="12">
        <v>2</v>
      </c>
      <c r="D6" s="18">
        <f t="shared" si="0"/>
        <v>18.512820512820511</v>
      </c>
      <c r="E6" s="18">
        <f t="shared" ref="E6:S6" si="2">FINV(0.05,E$4,$C6)</f>
        <v>18.999999999999996</v>
      </c>
      <c r="F6" s="18">
        <f t="shared" si="2"/>
        <v>19.164292127511288</v>
      </c>
      <c r="G6" s="18">
        <f t="shared" si="2"/>
        <v>19.246794344808965</v>
      </c>
      <c r="H6" s="18">
        <f t="shared" si="2"/>
        <v>19.296409652017257</v>
      </c>
      <c r="I6" s="18">
        <f t="shared" si="2"/>
        <v>19.329534015154028</v>
      </c>
      <c r="J6" s="18">
        <f t="shared" si="2"/>
        <v>19.353217536092941</v>
      </c>
      <c r="K6" s="18">
        <f t="shared" si="2"/>
        <v>19.370992898066469</v>
      </c>
      <c r="L6" s="18">
        <f t="shared" si="2"/>
        <v>19.384825718171481</v>
      </c>
      <c r="M6" s="18">
        <f t="shared" si="2"/>
        <v>19.395896723571752</v>
      </c>
      <c r="N6" s="18">
        <f t="shared" si="2"/>
        <v>19.404957958951055</v>
      </c>
      <c r="O6" s="18">
        <f t="shared" si="2"/>
        <v>19.412511147223483</v>
      </c>
      <c r="P6" s="18">
        <f t="shared" si="2"/>
        <v>19.418903839401498</v>
      </c>
      <c r="Q6" s="18">
        <f t="shared" si="2"/>
        <v>19.424384408210905</v>
      </c>
      <c r="R6" s="18">
        <f t="shared" si="2"/>
        <v>19.429135069563547</v>
      </c>
      <c r="S6" s="18">
        <f t="shared" si="2"/>
        <v>19.433292534321666</v>
      </c>
      <c r="T6" s="18">
        <f t="shared" si="1"/>
        <v>19.436961378591917</v>
      </c>
      <c r="U6" s="19">
        <f t="shared" si="1"/>
        <v>19.440222961518568</v>
      </c>
      <c r="V6" s="23"/>
    </row>
    <row r="7" spans="2:22" x14ac:dyDescent="0.3">
      <c r="B7" s="42"/>
      <c r="C7" s="12">
        <v>3</v>
      </c>
      <c r="D7" s="18">
        <f t="shared" si="0"/>
        <v>10.127964486013932</v>
      </c>
      <c r="E7" s="18">
        <f t="shared" si="1"/>
        <v>9.5520944959211587</v>
      </c>
      <c r="F7" s="18">
        <f t="shared" si="1"/>
        <v>9.2766281531448112</v>
      </c>
      <c r="G7" s="18">
        <f t="shared" si="1"/>
        <v>9.1171822532464244</v>
      </c>
      <c r="H7" s="18">
        <f t="shared" si="1"/>
        <v>9.0134551675225882</v>
      </c>
      <c r="I7" s="18">
        <f t="shared" si="1"/>
        <v>8.9406451207703839</v>
      </c>
      <c r="J7" s="18">
        <f t="shared" si="1"/>
        <v>8.886742955634281</v>
      </c>
      <c r="K7" s="18">
        <f t="shared" si="1"/>
        <v>8.8452384599594023</v>
      </c>
      <c r="L7" s="18">
        <f t="shared" si="1"/>
        <v>8.8122995552064509</v>
      </c>
      <c r="M7" s="18">
        <f t="shared" si="1"/>
        <v>8.7855247105240064</v>
      </c>
      <c r="N7" s="18">
        <f t="shared" si="1"/>
        <v>8.7633328296308193</v>
      </c>
      <c r="O7" s="18">
        <f t="shared" si="1"/>
        <v>8.7446406614652936</v>
      </c>
      <c r="P7" s="18">
        <f t="shared" si="1"/>
        <v>8.7286812465867207</v>
      </c>
      <c r="Q7" s="18">
        <f t="shared" si="1"/>
        <v>8.7148963793097476</v>
      </c>
      <c r="R7" s="18">
        <f t="shared" si="1"/>
        <v>8.7028701348966955</v>
      </c>
      <c r="S7" s="18">
        <f t="shared" si="1"/>
        <v>8.6922862676876456</v>
      </c>
      <c r="T7" s="18">
        <f t="shared" si="1"/>
        <v>8.682900046931648</v>
      </c>
      <c r="U7" s="19">
        <f t="shared" si="1"/>
        <v>8.6745191286212844</v>
      </c>
      <c r="V7" s="23"/>
    </row>
    <row r="8" spans="2:22" x14ac:dyDescent="0.3">
      <c r="B8" s="42"/>
      <c r="C8" s="12">
        <v>4</v>
      </c>
      <c r="D8" s="18">
        <f t="shared" si="0"/>
        <v>7.708647422176786</v>
      </c>
      <c r="E8" s="18">
        <f t="shared" si="1"/>
        <v>6.9442719099991574</v>
      </c>
      <c r="F8" s="18">
        <f t="shared" si="1"/>
        <v>6.5913821164255788</v>
      </c>
      <c r="G8" s="18">
        <f t="shared" si="1"/>
        <v>6.38823290869587</v>
      </c>
      <c r="H8" s="18">
        <f t="shared" si="1"/>
        <v>6.2560565021608845</v>
      </c>
      <c r="I8" s="18">
        <f t="shared" si="1"/>
        <v>6.1631322826886326</v>
      </c>
      <c r="J8" s="18">
        <f t="shared" si="1"/>
        <v>6.0942109256988832</v>
      </c>
      <c r="K8" s="18">
        <f t="shared" si="1"/>
        <v>6.041044476119156</v>
      </c>
      <c r="L8" s="18">
        <f t="shared" si="1"/>
        <v>5.9987790312102476</v>
      </c>
      <c r="M8" s="18">
        <f t="shared" si="1"/>
        <v>5.9643705522380337</v>
      </c>
      <c r="N8" s="18">
        <f t="shared" si="1"/>
        <v>5.9358126986032422</v>
      </c>
      <c r="O8" s="18">
        <f t="shared" si="1"/>
        <v>5.9117291091107189</v>
      </c>
      <c r="P8" s="18">
        <f t="shared" si="1"/>
        <v>5.8911440038263088</v>
      </c>
      <c r="Q8" s="18">
        <f t="shared" si="1"/>
        <v>5.8733462641548044</v>
      </c>
      <c r="R8" s="18">
        <f t="shared" si="1"/>
        <v>5.857805360765318</v>
      </c>
      <c r="S8" s="18">
        <f t="shared" si="1"/>
        <v>5.8441174266312483</v>
      </c>
      <c r="T8" s="18">
        <f t="shared" si="1"/>
        <v>5.8319695718675799</v>
      </c>
      <c r="U8" s="19">
        <f t="shared" si="1"/>
        <v>5.8211156233716528</v>
      </c>
      <c r="V8" s="23"/>
    </row>
    <row r="9" spans="2:22" x14ac:dyDescent="0.3">
      <c r="B9" s="42"/>
      <c r="C9" s="12">
        <v>5</v>
      </c>
      <c r="D9" s="18">
        <f t="shared" si="0"/>
        <v>6.607890973703368</v>
      </c>
      <c r="E9" s="18">
        <f t="shared" si="1"/>
        <v>5.786135043349967</v>
      </c>
      <c r="F9" s="18">
        <f t="shared" si="1"/>
        <v>5.4094513180564894</v>
      </c>
      <c r="G9" s="18">
        <f t="shared" si="1"/>
        <v>5.1921677728039226</v>
      </c>
      <c r="H9" s="18">
        <f t="shared" si="1"/>
        <v>5.0503290576326485</v>
      </c>
      <c r="I9" s="18">
        <f t="shared" si="1"/>
        <v>4.9502880686943191</v>
      </c>
      <c r="J9" s="18">
        <f t="shared" si="1"/>
        <v>4.8758716958339994</v>
      </c>
      <c r="K9" s="18">
        <f t="shared" si="1"/>
        <v>4.8183195356568689</v>
      </c>
      <c r="L9" s="18">
        <f t="shared" si="1"/>
        <v>4.7724656131008532</v>
      </c>
      <c r="M9" s="18">
        <f t="shared" si="1"/>
        <v>4.7350630696934211</v>
      </c>
      <c r="N9" s="18">
        <f t="shared" si="1"/>
        <v>4.7039672333055398</v>
      </c>
      <c r="O9" s="18">
        <f t="shared" si="1"/>
        <v>4.6777037917775175</v>
      </c>
      <c r="P9" s="18">
        <f t="shared" si="1"/>
        <v>4.6552254857354178</v>
      </c>
      <c r="Q9" s="18">
        <f t="shared" si="1"/>
        <v>4.6357677213323214</v>
      </c>
      <c r="R9" s="18">
        <f t="shared" si="1"/>
        <v>4.6187591164058333</v>
      </c>
      <c r="S9" s="18">
        <f t="shared" si="1"/>
        <v>4.6037640291910069</v>
      </c>
      <c r="T9" s="18">
        <f t="shared" si="1"/>
        <v>4.5904444681489842</v>
      </c>
      <c r="U9" s="19">
        <f t="shared" si="1"/>
        <v>4.5785341574719345</v>
      </c>
      <c r="V9" s="23"/>
    </row>
    <row r="10" spans="2:22" x14ac:dyDescent="0.3">
      <c r="B10" s="42"/>
      <c r="C10" s="12">
        <v>6</v>
      </c>
      <c r="D10" s="18">
        <f t="shared" si="0"/>
        <v>5.9873776072737011</v>
      </c>
      <c r="E10" s="18">
        <f t="shared" si="1"/>
        <v>5.1432528497847176</v>
      </c>
      <c r="F10" s="18">
        <f t="shared" si="1"/>
        <v>4.7570626630894131</v>
      </c>
      <c r="G10" s="18">
        <f t="shared" si="1"/>
        <v>4.5336769502752441</v>
      </c>
      <c r="H10" s="18">
        <f t="shared" si="1"/>
        <v>4.3873741874061292</v>
      </c>
      <c r="I10" s="18">
        <f t="shared" si="1"/>
        <v>4.2838657138226397</v>
      </c>
      <c r="J10" s="18">
        <f t="shared" si="1"/>
        <v>4.2066584878692064</v>
      </c>
      <c r="K10" s="18">
        <f t="shared" si="1"/>
        <v>4.1468041622765357</v>
      </c>
      <c r="L10" s="18">
        <f t="shared" si="1"/>
        <v>4.099015541716521</v>
      </c>
      <c r="M10" s="18">
        <f t="shared" si="1"/>
        <v>4.059962794330696</v>
      </c>
      <c r="N10" s="18">
        <f t="shared" si="1"/>
        <v>4.0274420420133641</v>
      </c>
      <c r="O10" s="18">
        <f t="shared" si="1"/>
        <v>3.9999353833188818</v>
      </c>
      <c r="P10" s="18">
        <f t="shared" si="1"/>
        <v>3.9763626614448206</v>
      </c>
      <c r="Q10" s="18">
        <f t="shared" si="1"/>
        <v>3.9559339429277118</v>
      </c>
      <c r="R10" s="18">
        <f t="shared" si="1"/>
        <v>3.9380579883950348</v>
      </c>
      <c r="S10" s="18">
        <f t="shared" si="1"/>
        <v>3.9222833625314171</v>
      </c>
      <c r="T10" s="18">
        <f t="shared" si="1"/>
        <v>3.9082593482965207</v>
      </c>
      <c r="U10" s="19">
        <f t="shared" si="1"/>
        <v>3.8957092981022172</v>
      </c>
      <c r="V10" s="23"/>
    </row>
    <row r="11" spans="2:22" x14ac:dyDescent="0.3">
      <c r="B11" s="42"/>
      <c r="C11" s="12">
        <v>7</v>
      </c>
      <c r="D11" s="18">
        <f t="shared" si="0"/>
        <v>5.591447851220738</v>
      </c>
      <c r="E11" s="18">
        <f t="shared" si="1"/>
        <v>4.7374141277758826</v>
      </c>
      <c r="F11" s="18">
        <f t="shared" si="1"/>
        <v>4.3468313999078179</v>
      </c>
      <c r="G11" s="18">
        <f t="shared" si="1"/>
        <v>4.1203117268976337</v>
      </c>
      <c r="H11" s="18">
        <f t="shared" si="1"/>
        <v>3.971523150611342</v>
      </c>
      <c r="I11" s="18">
        <f t="shared" si="1"/>
        <v>3.8659688531238445</v>
      </c>
      <c r="J11" s="18">
        <f t="shared" si="1"/>
        <v>3.7870435399280704</v>
      </c>
      <c r="K11" s="18">
        <f t="shared" si="1"/>
        <v>3.7257253171227038</v>
      </c>
      <c r="L11" s="18">
        <f t="shared" si="1"/>
        <v>3.67667469893951</v>
      </c>
      <c r="M11" s="18">
        <f t="shared" si="1"/>
        <v>3.6365231206283464</v>
      </c>
      <c r="N11" s="18">
        <f t="shared" si="1"/>
        <v>3.6030372692005392</v>
      </c>
      <c r="O11" s="18">
        <f t="shared" si="1"/>
        <v>3.5746764466294172</v>
      </c>
      <c r="P11" s="18">
        <f t="shared" si="1"/>
        <v>3.5503425655646237</v>
      </c>
      <c r="Q11" s="18">
        <f t="shared" si="1"/>
        <v>3.5292314003689138</v>
      </c>
      <c r="R11" s="18">
        <f t="shared" si="1"/>
        <v>3.5107401846336752</v>
      </c>
      <c r="S11" s="18">
        <f t="shared" si="1"/>
        <v>3.4944080872919598</v>
      </c>
      <c r="T11" s="18">
        <f t="shared" si="1"/>
        <v>3.4798766589666883</v>
      </c>
      <c r="U11" s="19">
        <f t="shared" si="1"/>
        <v>3.4668628327391762</v>
      </c>
      <c r="V11" s="23"/>
    </row>
    <row r="12" spans="2:22" x14ac:dyDescent="0.3">
      <c r="B12" s="42"/>
      <c r="C12" s="12">
        <v>8</v>
      </c>
      <c r="D12" s="18">
        <f t="shared" si="0"/>
        <v>5.3176550715787174</v>
      </c>
      <c r="E12" s="18">
        <f t="shared" si="1"/>
        <v>4.4589701075245118</v>
      </c>
      <c r="F12" s="18">
        <f t="shared" si="1"/>
        <v>4.0661805513511613</v>
      </c>
      <c r="G12" s="18">
        <f t="shared" si="1"/>
        <v>3.8378533545558975</v>
      </c>
      <c r="H12" s="18">
        <f t="shared" si="1"/>
        <v>3.6874986663400291</v>
      </c>
      <c r="I12" s="18">
        <f t="shared" si="1"/>
        <v>3.5805803197614603</v>
      </c>
      <c r="J12" s="18">
        <f t="shared" si="1"/>
        <v>3.500463855044941</v>
      </c>
      <c r="K12" s="18">
        <f t="shared" si="1"/>
        <v>3.4381012333731586</v>
      </c>
      <c r="L12" s="18">
        <f t="shared" si="1"/>
        <v>3.3881302347397284</v>
      </c>
      <c r="M12" s="18">
        <f t="shared" si="1"/>
        <v>3.3471631202339767</v>
      </c>
      <c r="N12" s="18">
        <f t="shared" si="1"/>
        <v>3.312950656887375</v>
      </c>
      <c r="O12" s="18">
        <f t="shared" si="1"/>
        <v>3.2839390057264062</v>
      </c>
      <c r="P12" s="18">
        <f t="shared" si="1"/>
        <v>3.2590192353061882</v>
      </c>
      <c r="Q12" s="18">
        <f t="shared" si="1"/>
        <v>3.2373781462672655</v>
      </c>
      <c r="R12" s="18">
        <f t="shared" si="1"/>
        <v>3.2184055133123435</v>
      </c>
      <c r="S12" s="18">
        <f t="shared" si="1"/>
        <v>3.2016342729923961</v>
      </c>
      <c r="T12" s="18">
        <f t="shared" si="1"/>
        <v>3.1867007391358917</v>
      </c>
      <c r="U12" s="19">
        <f t="shared" si="1"/>
        <v>3.1733174195119154</v>
      </c>
      <c r="V12" s="23"/>
    </row>
    <row r="13" spans="2:22" x14ac:dyDescent="0.3">
      <c r="B13" s="42"/>
      <c r="C13" s="12">
        <v>9</v>
      </c>
      <c r="D13" s="18">
        <f t="shared" si="0"/>
        <v>5.1173550291992269</v>
      </c>
      <c r="E13" s="18">
        <f t="shared" si="1"/>
        <v>4.2564947290937507</v>
      </c>
      <c r="F13" s="18">
        <f t="shared" si="1"/>
        <v>3.8625483576247648</v>
      </c>
      <c r="G13" s="18">
        <f t="shared" si="1"/>
        <v>3.6330885114190816</v>
      </c>
      <c r="H13" s="18">
        <f t="shared" si="1"/>
        <v>3.4816586539015244</v>
      </c>
      <c r="I13" s="18">
        <f t="shared" si="1"/>
        <v>3.373753647039214</v>
      </c>
      <c r="J13" s="18">
        <f t="shared" si="1"/>
        <v>3.2927458389171207</v>
      </c>
      <c r="K13" s="18">
        <f t="shared" si="1"/>
        <v>3.229582612686777</v>
      </c>
      <c r="L13" s="18">
        <f t="shared" si="1"/>
        <v>3.17889310445827</v>
      </c>
      <c r="M13" s="18">
        <f t="shared" si="1"/>
        <v>3.1372801078886967</v>
      </c>
      <c r="N13" s="18">
        <f t="shared" si="1"/>
        <v>3.1024854075283796</v>
      </c>
      <c r="O13" s="18">
        <f t="shared" si="1"/>
        <v>3.072947121878093</v>
      </c>
      <c r="P13" s="18">
        <f t="shared" si="1"/>
        <v>3.0475493071149407</v>
      </c>
      <c r="Q13" s="18">
        <f t="shared" si="1"/>
        <v>3.0254727242822126</v>
      </c>
      <c r="R13" s="18">
        <f t="shared" si="1"/>
        <v>3.006101972368878</v>
      </c>
      <c r="S13" s="18">
        <f t="shared" si="1"/>
        <v>2.9889655573087768</v>
      </c>
      <c r="T13" s="18">
        <f t="shared" si="1"/>
        <v>2.9736959957990829</v>
      </c>
      <c r="U13" s="19">
        <f t="shared" si="1"/>
        <v>2.9600025335143347</v>
      </c>
      <c r="V13" s="23"/>
    </row>
    <row r="14" spans="2:22" x14ac:dyDescent="0.3">
      <c r="B14" s="42"/>
      <c r="C14" s="12">
        <v>10</v>
      </c>
      <c r="D14" s="18">
        <f t="shared" si="0"/>
        <v>4.9646027437307128</v>
      </c>
      <c r="E14" s="18">
        <f t="shared" si="1"/>
        <v>4.1028210151304032</v>
      </c>
      <c r="F14" s="18">
        <f t="shared" si="1"/>
        <v>3.7082648190468448</v>
      </c>
      <c r="G14" s="18">
        <f t="shared" si="1"/>
        <v>3.4780496907652281</v>
      </c>
      <c r="H14" s="18">
        <f t="shared" si="1"/>
        <v>3.325834530413013</v>
      </c>
      <c r="I14" s="18">
        <f t="shared" si="1"/>
        <v>3.217174547398995</v>
      </c>
      <c r="J14" s="18">
        <f t="shared" si="1"/>
        <v>3.1354648046263263</v>
      </c>
      <c r="K14" s="18">
        <f t="shared" si="1"/>
        <v>3.0716583852790391</v>
      </c>
      <c r="L14" s="18">
        <f t="shared" si="1"/>
        <v>3.0203829470213761</v>
      </c>
      <c r="M14" s="18">
        <f t="shared" si="1"/>
        <v>2.9782370160823217</v>
      </c>
      <c r="N14" s="18">
        <f t="shared" si="1"/>
        <v>2.9429572680064897</v>
      </c>
      <c r="O14" s="18">
        <f t="shared" si="1"/>
        <v>2.912976721582639</v>
      </c>
      <c r="P14" s="18">
        <f t="shared" si="1"/>
        <v>2.8871746930253273</v>
      </c>
      <c r="Q14" s="18">
        <f t="shared" si="1"/>
        <v>2.8647276833645772</v>
      </c>
      <c r="R14" s="18">
        <f t="shared" si="1"/>
        <v>2.8450165269958458</v>
      </c>
      <c r="S14" s="18">
        <f t="shared" si="1"/>
        <v>2.8275664308079751</v>
      </c>
      <c r="T14" s="18">
        <f t="shared" si="1"/>
        <v>2.8120070310634131</v>
      </c>
      <c r="U14" s="19">
        <f t="shared" si="1"/>
        <v>2.7980450609133842</v>
      </c>
      <c r="V14" s="23"/>
    </row>
    <row r="15" spans="2:22" x14ac:dyDescent="0.3">
      <c r="B15" s="42"/>
      <c r="C15" s="12">
        <v>11</v>
      </c>
      <c r="D15" s="18">
        <f t="shared" si="0"/>
        <v>4.8443356749436166</v>
      </c>
      <c r="E15" s="18">
        <f t="shared" si="1"/>
        <v>3.9822979570944854</v>
      </c>
      <c r="F15" s="18">
        <f t="shared" si="1"/>
        <v>3.5874337024204954</v>
      </c>
      <c r="G15" s="18">
        <f t="shared" si="1"/>
        <v>3.3566900211325938</v>
      </c>
      <c r="H15" s="18">
        <f t="shared" si="1"/>
        <v>3.2038742627296211</v>
      </c>
      <c r="I15" s="18">
        <f t="shared" si="1"/>
        <v>3.0946128879091401</v>
      </c>
      <c r="J15" s="18">
        <f t="shared" si="1"/>
        <v>3.012330343043101</v>
      </c>
      <c r="K15" s="18">
        <f t="shared" si="1"/>
        <v>2.947990318638638</v>
      </c>
      <c r="L15" s="18">
        <f t="shared" si="1"/>
        <v>2.8962227612877038</v>
      </c>
      <c r="M15" s="18">
        <f t="shared" si="1"/>
        <v>2.8536248582732573</v>
      </c>
      <c r="N15" s="18">
        <f t="shared" si="1"/>
        <v>2.8179304699530876</v>
      </c>
      <c r="O15" s="18">
        <f t="shared" si="1"/>
        <v>2.7875693256804883</v>
      </c>
      <c r="P15" s="18">
        <f t="shared" si="1"/>
        <v>2.7614174418170809</v>
      </c>
      <c r="Q15" s="18">
        <f t="shared" si="1"/>
        <v>2.7386482144734825</v>
      </c>
      <c r="R15" s="18">
        <f t="shared" si="1"/>
        <v>2.7186396475783905</v>
      </c>
      <c r="S15" s="18">
        <f t="shared" si="1"/>
        <v>2.7009144104901446</v>
      </c>
      <c r="T15" s="18">
        <f t="shared" si="1"/>
        <v>2.6850998846469167</v>
      </c>
      <c r="U15" s="19">
        <f t="shared" si="1"/>
        <v>2.6709008084361412</v>
      </c>
      <c r="V15" s="23"/>
    </row>
    <row r="16" spans="2:22" x14ac:dyDescent="0.3">
      <c r="B16" s="42"/>
      <c r="C16" s="12">
        <v>12</v>
      </c>
      <c r="D16" s="18">
        <f t="shared" si="0"/>
        <v>4.7472253467225149</v>
      </c>
      <c r="E16" s="18">
        <f t="shared" si="1"/>
        <v>3.8852938346523942</v>
      </c>
      <c r="F16" s="18">
        <f t="shared" si="1"/>
        <v>3.4902948194976045</v>
      </c>
      <c r="G16" s="18">
        <f t="shared" si="1"/>
        <v>3.2591667269012499</v>
      </c>
      <c r="H16" s="18">
        <f t="shared" si="1"/>
        <v>3.1058752390841229</v>
      </c>
      <c r="I16" s="18">
        <f t="shared" si="1"/>
        <v>2.996120377517109</v>
      </c>
      <c r="J16" s="18">
        <f t="shared" si="1"/>
        <v>2.9133581790111962</v>
      </c>
      <c r="K16" s="18">
        <f t="shared" si="1"/>
        <v>2.8485651420676827</v>
      </c>
      <c r="L16" s="18">
        <f t="shared" si="1"/>
        <v>2.7963754894992481</v>
      </c>
      <c r="M16" s="18">
        <f t="shared" si="1"/>
        <v>2.7533867688358531</v>
      </c>
      <c r="N16" s="18">
        <f t="shared" si="1"/>
        <v>2.7173314409728953</v>
      </c>
      <c r="O16" s="18">
        <f t="shared" si="1"/>
        <v>2.6866371124956863</v>
      </c>
      <c r="P16" s="18">
        <f t="shared" si="1"/>
        <v>2.6601774582929125</v>
      </c>
      <c r="Q16" s="18">
        <f t="shared" si="1"/>
        <v>2.63712355763092</v>
      </c>
      <c r="R16" s="18">
        <f t="shared" si="1"/>
        <v>2.6168512341321111</v>
      </c>
      <c r="S16" s="18">
        <f t="shared" si="1"/>
        <v>2.5988811584163809</v>
      </c>
      <c r="T16" s="18">
        <f t="shared" si="1"/>
        <v>2.5828389058769408</v>
      </c>
      <c r="U16" s="19">
        <f t="shared" si="1"/>
        <v>2.5684275959459772</v>
      </c>
      <c r="V16" s="23"/>
    </row>
    <row r="17" spans="2:22" x14ac:dyDescent="0.3">
      <c r="B17" s="42"/>
      <c r="C17" s="12">
        <v>13</v>
      </c>
      <c r="D17" s="18">
        <f t="shared" si="0"/>
        <v>4.6671927318268525</v>
      </c>
      <c r="E17" s="18">
        <f t="shared" si="1"/>
        <v>3.8055652529780568</v>
      </c>
      <c r="F17" s="18">
        <f t="shared" si="1"/>
        <v>3.4105336446278485</v>
      </c>
      <c r="G17" s="18">
        <f t="shared" si="1"/>
        <v>3.1791170525401871</v>
      </c>
      <c r="H17" s="18">
        <f t="shared" si="1"/>
        <v>3.0254383000982594</v>
      </c>
      <c r="I17" s="18">
        <f t="shared" si="1"/>
        <v>2.9152692387027517</v>
      </c>
      <c r="J17" s="18">
        <f t="shared" si="1"/>
        <v>2.8320975016349399</v>
      </c>
      <c r="K17" s="18">
        <f t="shared" si="1"/>
        <v>2.766913181917749</v>
      </c>
      <c r="L17" s="18">
        <f t="shared" si="1"/>
        <v>2.7143557890598928</v>
      </c>
      <c r="M17" s="18">
        <f t="shared" si="1"/>
        <v>2.671024228555126</v>
      </c>
      <c r="N17" s="18">
        <f t="shared" si="1"/>
        <v>2.6346504607077601</v>
      </c>
      <c r="O17" s="18">
        <f t="shared" si="1"/>
        <v>2.6036607476283011</v>
      </c>
      <c r="P17" s="18">
        <f t="shared" si="1"/>
        <v>2.5769270844729792</v>
      </c>
      <c r="Q17" s="18">
        <f t="shared" si="1"/>
        <v>2.5536187919216391</v>
      </c>
      <c r="R17" s="18">
        <f t="shared" si="1"/>
        <v>2.5331099831307475</v>
      </c>
      <c r="S17" s="18">
        <f t="shared" si="1"/>
        <v>2.5149197256582991</v>
      </c>
      <c r="T17" s="18">
        <f t="shared" si="1"/>
        <v>2.4986721228499285</v>
      </c>
      <c r="U17" s="19">
        <f t="shared" si="1"/>
        <v>2.4840689580450945</v>
      </c>
      <c r="V17" s="23"/>
    </row>
    <row r="18" spans="2:22" x14ac:dyDescent="0.3">
      <c r="B18" s="42"/>
      <c r="C18" s="12">
        <v>14</v>
      </c>
      <c r="D18" s="18">
        <f t="shared" si="0"/>
        <v>4.6001099366694227</v>
      </c>
      <c r="E18" s="18">
        <f t="shared" si="1"/>
        <v>3.7388918324407361</v>
      </c>
      <c r="F18" s="18">
        <f t="shared" si="1"/>
        <v>3.3438886781189128</v>
      </c>
      <c r="G18" s="18">
        <f t="shared" si="1"/>
        <v>3.1122498479613889</v>
      </c>
      <c r="H18" s="18">
        <f t="shared" si="1"/>
        <v>2.9582489131221967</v>
      </c>
      <c r="I18" s="18">
        <f t="shared" si="1"/>
        <v>2.8477259959253578</v>
      </c>
      <c r="J18" s="18">
        <f t="shared" si="1"/>
        <v>2.7641992567781792</v>
      </c>
      <c r="K18" s="18">
        <f t="shared" si="1"/>
        <v>2.6986724187093056</v>
      </c>
      <c r="L18" s="18">
        <f t="shared" si="1"/>
        <v>2.645790735233819</v>
      </c>
      <c r="M18" s="18">
        <f t="shared" si="1"/>
        <v>2.6021550510427085</v>
      </c>
      <c r="N18" s="18">
        <f t="shared" si="1"/>
        <v>2.5654974067604943</v>
      </c>
      <c r="O18" s="18">
        <f t="shared" si="1"/>
        <v>2.5342432527485608</v>
      </c>
      <c r="P18" s="18">
        <f t="shared" si="1"/>
        <v>2.5072633744760582</v>
      </c>
      <c r="Q18" s="18">
        <f t="shared" si="1"/>
        <v>2.4837257411282234</v>
      </c>
      <c r="R18" s="18">
        <f t="shared" si="1"/>
        <v>2.4630031048756633</v>
      </c>
      <c r="S18" s="18">
        <f t="shared" si="1"/>
        <v>2.4446132291788989</v>
      </c>
      <c r="T18" s="18">
        <f t="shared" si="1"/>
        <v>2.4281790009492821</v>
      </c>
      <c r="U18" s="19">
        <f t="shared" si="1"/>
        <v>2.4134010862477688</v>
      </c>
      <c r="V18" s="23"/>
    </row>
    <row r="19" spans="2:22" x14ac:dyDescent="0.3">
      <c r="B19" s="42"/>
      <c r="C19" s="12">
        <v>15</v>
      </c>
      <c r="D19" s="18">
        <f t="shared" si="0"/>
        <v>4.5430771652669701</v>
      </c>
      <c r="E19" s="18">
        <f t="shared" si="1"/>
        <v>3.6823203436732408</v>
      </c>
      <c r="F19" s="18">
        <f t="shared" si="1"/>
        <v>3.2873821046365093</v>
      </c>
      <c r="G19" s="18">
        <f t="shared" si="1"/>
        <v>3.055568275906595</v>
      </c>
      <c r="H19" s="18">
        <f t="shared" si="1"/>
        <v>2.9012945362361564</v>
      </c>
      <c r="I19" s="18">
        <f t="shared" si="1"/>
        <v>2.7904649973675064</v>
      </c>
      <c r="J19" s="18">
        <f t="shared" si="1"/>
        <v>2.7066267822256944</v>
      </c>
      <c r="K19" s="18">
        <f t="shared" si="1"/>
        <v>2.6407968829069026</v>
      </c>
      <c r="L19" s="18">
        <f t="shared" si="1"/>
        <v>2.5876264352275817</v>
      </c>
      <c r="M19" s="18">
        <f t="shared" si="1"/>
        <v>2.5437185496928079</v>
      </c>
      <c r="N19" s="18">
        <f t="shared" si="1"/>
        <v>2.5068057257018572</v>
      </c>
      <c r="O19" s="18">
        <f t="shared" si="1"/>
        <v>2.4753129734757695</v>
      </c>
      <c r="P19" s="18">
        <f t="shared" si="1"/>
        <v>2.4481102101394647</v>
      </c>
      <c r="Q19" s="18">
        <f t="shared" si="1"/>
        <v>2.424364357106259</v>
      </c>
      <c r="R19" s="18">
        <f t="shared" si="1"/>
        <v>2.4034470714953358</v>
      </c>
      <c r="S19" s="18">
        <f t="shared" si="1"/>
        <v>2.3848750436598887</v>
      </c>
      <c r="T19" s="18">
        <f t="shared" si="1"/>
        <v>2.3682701440117375</v>
      </c>
      <c r="U19" s="19">
        <f t="shared" si="1"/>
        <v>2.3533320942369107</v>
      </c>
      <c r="V19" s="23"/>
    </row>
    <row r="20" spans="2:22" x14ac:dyDescent="0.3">
      <c r="B20" s="42"/>
      <c r="C20" s="12">
        <v>16</v>
      </c>
      <c r="D20" s="18">
        <f t="shared" si="0"/>
        <v>4.4939984776663584</v>
      </c>
      <c r="E20" s="18">
        <f t="shared" si="1"/>
        <v>3.6337234675916301</v>
      </c>
      <c r="F20" s="18">
        <f t="shared" si="1"/>
        <v>3.2388715174535854</v>
      </c>
      <c r="G20" s="18">
        <f t="shared" si="1"/>
        <v>3.0069172799243447</v>
      </c>
      <c r="H20" s="18">
        <f t="shared" si="1"/>
        <v>2.8524091650819878</v>
      </c>
      <c r="I20" s="18">
        <f t="shared" si="1"/>
        <v>2.7413108283387784</v>
      </c>
      <c r="J20" s="18">
        <f t="shared" si="1"/>
        <v>2.6571966002210874</v>
      </c>
      <c r="K20" s="18">
        <f t="shared" si="1"/>
        <v>2.5910961798744014</v>
      </c>
      <c r="L20" s="18">
        <f t="shared" si="1"/>
        <v>2.5376665388806519</v>
      </c>
      <c r="M20" s="18">
        <f t="shared" si="1"/>
        <v>2.4935132212816078</v>
      </c>
      <c r="N20" s="18">
        <f t="shared" si="1"/>
        <v>2.4563694312747435</v>
      </c>
      <c r="O20" s="18">
        <f t="shared" si="1"/>
        <v>2.4246600016633844</v>
      </c>
      <c r="P20" s="18">
        <f t="shared" si="1"/>
        <v>2.3972542334648272</v>
      </c>
      <c r="Q20" s="18">
        <f t="shared" si="1"/>
        <v>2.3733182311223575</v>
      </c>
      <c r="R20" s="18">
        <f t="shared" si="1"/>
        <v>2.352222762807386</v>
      </c>
      <c r="S20" s="18">
        <f t="shared" si="1"/>
        <v>2.3334836274676407</v>
      </c>
      <c r="T20" s="18">
        <f t="shared" ref="T20:U34" si="3">FINV(0.05,T$4,$C20)</f>
        <v>2.3167218381527981</v>
      </c>
      <c r="U20" s="19">
        <f t="shared" si="3"/>
        <v>2.3016363111345832</v>
      </c>
      <c r="V20" s="23"/>
    </row>
    <row r="21" spans="2:22" x14ac:dyDescent="0.3">
      <c r="B21" s="42"/>
      <c r="C21" s="12">
        <v>17</v>
      </c>
      <c r="D21" s="18">
        <f t="shared" si="0"/>
        <v>4.4513217724681331</v>
      </c>
      <c r="E21" s="18">
        <f t="shared" ref="E21:S34" si="4">FINV(0.05,E$4,$C21)</f>
        <v>3.5915305684750827</v>
      </c>
      <c r="F21" s="18">
        <f t="shared" si="4"/>
        <v>3.1967768409433446</v>
      </c>
      <c r="G21" s="18">
        <f t="shared" si="4"/>
        <v>2.9647081100410797</v>
      </c>
      <c r="H21" s="18">
        <f t="shared" si="4"/>
        <v>2.8099961745295974</v>
      </c>
      <c r="I21" s="18">
        <f t="shared" si="4"/>
        <v>2.6986599016298731</v>
      </c>
      <c r="J21" s="18">
        <f t="shared" si="4"/>
        <v>2.6142990451333183</v>
      </c>
      <c r="K21" s="18">
        <f t="shared" si="4"/>
        <v>2.5479553577698537</v>
      </c>
      <c r="L21" s="18">
        <f t="shared" si="4"/>
        <v>2.4942914945641954</v>
      </c>
      <c r="M21" s="18">
        <f t="shared" si="4"/>
        <v>2.4499155003942468</v>
      </c>
      <c r="N21" s="18">
        <f t="shared" si="4"/>
        <v>2.4125614418201784</v>
      </c>
      <c r="O21" s="18">
        <f t="shared" si="4"/>
        <v>2.3806541615770072</v>
      </c>
      <c r="P21" s="18">
        <f t="shared" si="4"/>
        <v>2.3530625335528832</v>
      </c>
      <c r="Q21" s="18">
        <f t="shared" si="4"/>
        <v>2.3289520232604746</v>
      </c>
      <c r="R21" s="18">
        <f t="shared" si="4"/>
        <v>2.3076926720809765</v>
      </c>
      <c r="S21" s="18">
        <f t="shared" si="4"/>
        <v>2.2887995326100588</v>
      </c>
      <c r="T21" s="18">
        <f t="shared" si="3"/>
        <v>2.2718928890253789</v>
      </c>
      <c r="U21" s="19">
        <f t="shared" si="3"/>
        <v>2.2566709654235257</v>
      </c>
      <c r="V21" s="23"/>
    </row>
    <row r="22" spans="2:22" x14ac:dyDescent="0.3">
      <c r="B22" s="42"/>
      <c r="C22" s="12">
        <v>18</v>
      </c>
      <c r="D22" s="18">
        <f t="shared" si="0"/>
        <v>4.4138734191705664</v>
      </c>
      <c r="E22" s="18">
        <f t="shared" si="4"/>
        <v>3.5545571456617879</v>
      </c>
      <c r="F22" s="18">
        <f t="shared" si="4"/>
        <v>3.1599075898007243</v>
      </c>
      <c r="G22" s="18">
        <f t="shared" si="4"/>
        <v>2.9277441728071834</v>
      </c>
      <c r="H22" s="18">
        <f t="shared" si="4"/>
        <v>2.77285315299783</v>
      </c>
      <c r="I22" s="18">
        <f t="shared" si="4"/>
        <v>2.6613045229279009</v>
      </c>
      <c r="J22" s="18">
        <f t="shared" si="4"/>
        <v>2.5767217292599147</v>
      </c>
      <c r="K22" s="18">
        <f t="shared" si="4"/>
        <v>2.5101578953835757</v>
      </c>
      <c r="L22" s="18">
        <f t="shared" si="4"/>
        <v>2.4562811491592669</v>
      </c>
      <c r="M22" s="18">
        <f t="shared" si="4"/>
        <v>2.4117020398339202</v>
      </c>
      <c r="N22" s="18">
        <f t="shared" si="4"/>
        <v>2.3741555938589722</v>
      </c>
      <c r="O22" s="18">
        <f t="shared" si="4"/>
        <v>2.3420667980454342</v>
      </c>
      <c r="P22" s="18">
        <f t="shared" si="4"/>
        <v>2.3143042422827222</v>
      </c>
      <c r="Q22" s="18">
        <f t="shared" si="4"/>
        <v>2.2900328922065434</v>
      </c>
      <c r="R22" s="18">
        <f t="shared" si="4"/>
        <v>2.2686221916065192</v>
      </c>
      <c r="S22" s="18">
        <f t="shared" si="4"/>
        <v>2.249586563962084</v>
      </c>
      <c r="T22" s="18">
        <f t="shared" si="3"/>
        <v>2.2325456695740882</v>
      </c>
      <c r="U22" s="19">
        <f t="shared" si="3"/>
        <v>2.2171971337173746</v>
      </c>
      <c r="V22" s="23"/>
    </row>
    <row r="23" spans="2:22" x14ac:dyDescent="0.3">
      <c r="B23" s="42"/>
      <c r="C23" s="12">
        <v>19</v>
      </c>
      <c r="D23" s="18">
        <f t="shared" si="0"/>
        <v>4.3807496923317979</v>
      </c>
      <c r="E23" s="18">
        <f t="shared" si="4"/>
        <v>3.521893260578826</v>
      </c>
      <c r="F23" s="18">
        <f t="shared" si="4"/>
        <v>3.1273500051133998</v>
      </c>
      <c r="G23" s="18">
        <f t="shared" si="4"/>
        <v>2.8951073075078422</v>
      </c>
      <c r="H23" s="18">
        <f t="shared" si="4"/>
        <v>2.7400575416853457</v>
      </c>
      <c r="I23" s="18">
        <f t="shared" si="4"/>
        <v>2.628318038338513</v>
      </c>
      <c r="J23" s="18">
        <f t="shared" si="4"/>
        <v>2.5435343014297049</v>
      </c>
      <c r="K23" s="18">
        <f t="shared" si="4"/>
        <v>2.4767701474512962</v>
      </c>
      <c r="L23" s="18">
        <f t="shared" si="4"/>
        <v>2.4226989371239691</v>
      </c>
      <c r="M23" s="18">
        <f t="shared" si="4"/>
        <v>2.3779336872898322</v>
      </c>
      <c r="N23" s="18">
        <f t="shared" si="4"/>
        <v>2.3402104406025011</v>
      </c>
      <c r="O23" s="18">
        <f t="shared" si="4"/>
        <v>2.3079544239310263</v>
      </c>
      <c r="P23" s="18">
        <f t="shared" si="4"/>
        <v>2.2800340524864002</v>
      </c>
      <c r="Q23" s="18">
        <f t="shared" si="4"/>
        <v>2.2556139017639962</v>
      </c>
      <c r="R23" s="18">
        <f t="shared" si="4"/>
        <v>2.2340629220066179</v>
      </c>
      <c r="S23" s="18">
        <f t="shared" si="4"/>
        <v>2.2148950033328618</v>
      </c>
      <c r="T23" s="18">
        <f t="shared" si="3"/>
        <v>2.1977292688438066</v>
      </c>
      <c r="U23" s="19">
        <f t="shared" si="3"/>
        <v>2.1822628227151859</v>
      </c>
      <c r="V23" s="23"/>
    </row>
    <row r="24" spans="2:22" ht="14.4" customHeight="1" x14ac:dyDescent="0.3">
      <c r="B24" s="42"/>
      <c r="C24" s="12">
        <v>20</v>
      </c>
      <c r="D24" s="18">
        <f t="shared" si="0"/>
        <v>4.3512435033292896</v>
      </c>
      <c r="E24" s="18">
        <f t="shared" si="4"/>
        <v>3.492828476735633</v>
      </c>
      <c r="F24" s="18">
        <f t="shared" si="4"/>
        <v>3.0983912121407795</v>
      </c>
      <c r="G24" s="18">
        <f t="shared" si="4"/>
        <v>2.8660814020156589</v>
      </c>
      <c r="H24" s="18">
        <f t="shared" si="4"/>
        <v>2.7108898372096917</v>
      </c>
      <c r="I24" s="18">
        <f t="shared" si="4"/>
        <v>2.5989777115642028</v>
      </c>
      <c r="J24" s="18">
        <f t="shared" si="4"/>
        <v>2.5140110629988341</v>
      </c>
      <c r="K24" s="18">
        <f t="shared" si="4"/>
        <v>2.4470637479798238</v>
      </c>
      <c r="L24" s="18">
        <f t="shared" si="4"/>
        <v>2.39281410844228</v>
      </c>
      <c r="M24" s="18">
        <f t="shared" si="4"/>
        <v>2.3478775669983114</v>
      </c>
      <c r="N24" s="18">
        <f t="shared" si="4"/>
        <v>2.3099912103073517</v>
      </c>
      <c r="O24" s="18">
        <f t="shared" si="4"/>
        <v>2.2775805735464223</v>
      </c>
      <c r="P24" s="18">
        <f t="shared" si="4"/>
        <v>2.2495139812686005</v>
      </c>
      <c r="Q24" s="18">
        <f t="shared" si="4"/>
        <v>2.2249557061877732</v>
      </c>
      <c r="R24" s="18">
        <f t="shared" si="4"/>
        <v>2.2032742895611666</v>
      </c>
      <c r="S24" s="18">
        <f t="shared" si="4"/>
        <v>2.1839831670720335</v>
      </c>
      <c r="T24" s="18">
        <f t="shared" si="3"/>
        <v>2.1667009968119788</v>
      </c>
      <c r="U24" s="19">
        <f t="shared" si="3"/>
        <v>2.1511244271218306</v>
      </c>
      <c r="V24" s="23"/>
    </row>
    <row r="25" spans="2:22" x14ac:dyDescent="0.3">
      <c r="B25" s="42"/>
      <c r="C25" s="12">
        <v>21</v>
      </c>
      <c r="D25" s="18">
        <f t="shared" si="0"/>
        <v>4.3247937431830454</v>
      </c>
      <c r="E25" s="18">
        <f t="shared" si="4"/>
        <v>3.4668001115424172</v>
      </c>
      <c r="F25" s="18">
        <f t="shared" si="4"/>
        <v>3.0724669863968779</v>
      </c>
      <c r="G25" s="18">
        <f t="shared" si="4"/>
        <v>2.8400998074753825</v>
      </c>
      <c r="H25" s="18">
        <f t="shared" si="4"/>
        <v>2.6847807301748476</v>
      </c>
      <c r="I25" s="18">
        <f t="shared" si="4"/>
        <v>2.5727116405095254</v>
      </c>
      <c r="J25" s="18">
        <f t="shared" si="4"/>
        <v>2.487577703722041</v>
      </c>
      <c r="K25" s="18">
        <f t="shared" si="4"/>
        <v>2.4204621973544564</v>
      </c>
      <c r="L25" s="18">
        <f t="shared" si="4"/>
        <v>2.3660481920354548</v>
      </c>
      <c r="M25" s="18">
        <f t="shared" si="4"/>
        <v>2.3209534393074382</v>
      </c>
      <c r="N25" s="18">
        <f t="shared" si="4"/>
        <v>2.2829160778604543</v>
      </c>
      <c r="O25" s="18">
        <f t="shared" si="4"/>
        <v>2.2503619990631631</v>
      </c>
      <c r="P25" s="18">
        <f t="shared" si="4"/>
        <v>2.2221595016629618</v>
      </c>
      <c r="Q25" s="18">
        <f t="shared" si="4"/>
        <v>2.1974726256497723</v>
      </c>
      <c r="R25" s="18">
        <f t="shared" si="4"/>
        <v>2.1756695725717052</v>
      </c>
      <c r="S25" s="18">
        <f t="shared" si="4"/>
        <v>2.1562633892503578</v>
      </c>
      <c r="T25" s="18">
        <f t="shared" si="3"/>
        <v>2.1388723293610061</v>
      </c>
      <c r="U25" s="19">
        <f t="shared" si="3"/>
        <v>2.1231926406250636</v>
      </c>
      <c r="V25" s="23"/>
    </row>
    <row r="26" spans="2:22" x14ac:dyDescent="0.3">
      <c r="B26" s="42"/>
      <c r="C26" s="12">
        <v>22</v>
      </c>
      <c r="D26" s="18">
        <f t="shared" si="0"/>
        <v>4.3009495017776587</v>
      </c>
      <c r="E26" s="18">
        <f t="shared" si="4"/>
        <v>3.4433567793667246</v>
      </c>
      <c r="F26" s="18">
        <f t="shared" si="4"/>
        <v>3.0491249886524128</v>
      </c>
      <c r="G26" s="18">
        <f t="shared" si="4"/>
        <v>2.8167083396402548</v>
      </c>
      <c r="H26" s="18">
        <f t="shared" si="4"/>
        <v>2.6612739171180357</v>
      </c>
      <c r="I26" s="18">
        <f t="shared" si="4"/>
        <v>2.5490614138436585</v>
      </c>
      <c r="J26" s="18">
        <f t="shared" si="4"/>
        <v>2.4637738299608096</v>
      </c>
      <c r="K26" s="18">
        <f t="shared" si="4"/>
        <v>2.3965032837639266</v>
      </c>
      <c r="L26" s="18">
        <f t="shared" si="4"/>
        <v>2.341937327665792</v>
      </c>
      <c r="M26" s="18">
        <f t="shared" si="4"/>
        <v>2.2966959569377261</v>
      </c>
      <c r="N26" s="18">
        <f t="shared" si="4"/>
        <v>2.2585183566229916</v>
      </c>
      <c r="O26" s="18">
        <f t="shared" si="4"/>
        <v>2.2258308070834687</v>
      </c>
      <c r="P26" s="18">
        <f t="shared" si="4"/>
        <v>2.197501631435363</v>
      </c>
      <c r="Q26" s="18">
        <f t="shared" si="4"/>
        <v>2.1726946934761573</v>
      </c>
      <c r="R26" s="18">
        <f t="shared" si="4"/>
        <v>2.150777912196955</v>
      </c>
      <c r="S26" s="18">
        <f t="shared" si="4"/>
        <v>2.1312640004233261</v>
      </c>
      <c r="T26" s="18">
        <f t="shared" si="3"/>
        <v>2.1137708586247435</v>
      </c>
      <c r="U26" s="19">
        <f t="shared" si="3"/>
        <v>2.0979943809297019</v>
      </c>
      <c r="V26" s="23"/>
    </row>
    <row r="27" spans="2:22" x14ac:dyDescent="0.3">
      <c r="B27" s="42"/>
      <c r="C27" s="12">
        <v>23</v>
      </c>
      <c r="D27" s="18">
        <f t="shared" si="0"/>
        <v>4.2793443091446495</v>
      </c>
      <c r="E27" s="18">
        <f t="shared" si="4"/>
        <v>3.4221322078611793</v>
      </c>
      <c r="F27" s="18">
        <f t="shared" si="4"/>
        <v>3.0279983823321985</v>
      </c>
      <c r="G27" s="18">
        <f t="shared" si="4"/>
        <v>2.7955387373613885</v>
      </c>
      <c r="H27" s="18">
        <f t="shared" si="4"/>
        <v>2.6399994260529942</v>
      </c>
      <c r="I27" s="18">
        <f t="shared" si="4"/>
        <v>2.5276553252421778</v>
      </c>
      <c r="J27" s="18">
        <f t="shared" si="4"/>
        <v>2.442226085684859</v>
      </c>
      <c r="K27" s="18">
        <f t="shared" si="4"/>
        <v>2.3748121258206289</v>
      </c>
      <c r="L27" s="18">
        <f t="shared" si="4"/>
        <v>2.3201052423166302</v>
      </c>
      <c r="M27" s="18">
        <f t="shared" si="4"/>
        <v>2.2747275850332507</v>
      </c>
      <c r="N27" s="18">
        <f t="shared" si="4"/>
        <v>2.2364193702652937</v>
      </c>
      <c r="O27" s="18">
        <f t="shared" si="4"/>
        <v>2.2036072889298093</v>
      </c>
      <c r="P27" s="18">
        <f t="shared" si="4"/>
        <v>2.1751597273443251</v>
      </c>
      <c r="Q27" s="18">
        <f t="shared" si="4"/>
        <v>2.1502404189676305</v>
      </c>
      <c r="R27" s="18">
        <f t="shared" si="4"/>
        <v>2.1282170476745299</v>
      </c>
      <c r="S27" s="18">
        <f t="shared" si="4"/>
        <v>2.1086020384900936</v>
      </c>
      <c r="T27" s="18">
        <f t="shared" si="3"/>
        <v>2.091012982226693</v>
      </c>
      <c r="U27" s="19">
        <f t="shared" si="3"/>
        <v>2.0751454597123953</v>
      </c>
      <c r="V27" s="23"/>
    </row>
    <row r="28" spans="2:22" x14ac:dyDescent="0.3">
      <c r="B28" s="42"/>
      <c r="C28" s="12">
        <v>24</v>
      </c>
      <c r="D28" s="18">
        <f t="shared" si="0"/>
        <v>4.2596772726902348</v>
      </c>
      <c r="E28" s="18">
        <f t="shared" si="4"/>
        <v>3.4028261053501945</v>
      </c>
      <c r="F28" s="18">
        <f t="shared" si="4"/>
        <v>3.0087865704473615</v>
      </c>
      <c r="G28" s="18">
        <f t="shared" si="4"/>
        <v>2.7762892892514786</v>
      </c>
      <c r="H28" s="18">
        <f t="shared" si="4"/>
        <v>2.6206541478628855</v>
      </c>
      <c r="I28" s="18">
        <f t="shared" si="4"/>
        <v>2.5081888234232559</v>
      </c>
      <c r="J28" s="18">
        <f t="shared" si="4"/>
        <v>2.4226285334209159</v>
      </c>
      <c r="K28" s="18">
        <f t="shared" si="4"/>
        <v>2.3550814948462078</v>
      </c>
      <c r="L28" s="18">
        <f t="shared" si="4"/>
        <v>2.3002435225148403</v>
      </c>
      <c r="M28" s="18">
        <f t="shared" si="4"/>
        <v>2.2547388307326033</v>
      </c>
      <c r="N28" s="18">
        <f t="shared" si="4"/>
        <v>2.2163086455581746</v>
      </c>
      <c r="O28" s="18">
        <f t="shared" si="4"/>
        <v>2.1833800816129392</v>
      </c>
      <c r="P28" s="18">
        <f t="shared" si="4"/>
        <v>2.1548216184153084</v>
      </c>
      <c r="Q28" s="18">
        <f t="shared" si="4"/>
        <v>2.1297968964373228</v>
      </c>
      <c r="R28" s="18">
        <f t="shared" si="4"/>
        <v>2.1076734040321199</v>
      </c>
      <c r="S28" s="18">
        <f t="shared" si="4"/>
        <v>2.0879633175401313</v>
      </c>
      <c r="T28" s="18">
        <f t="shared" si="3"/>
        <v>2.0702839553568793</v>
      </c>
      <c r="U28" s="19">
        <f t="shared" si="3"/>
        <v>2.0543306197204316</v>
      </c>
      <c r="V28" s="23"/>
    </row>
    <row r="29" spans="2:22" x14ac:dyDescent="0.3">
      <c r="B29" s="42"/>
      <c r="C29" s="12">
        <v>25</v>
      </c>
      <c r="D29" s="30">
        <f t="shared" si="0"/>
        <v>4.2416990502771483</v>
      </c>
      <c r="E29" s="30">
        <f t="shared" si="4"/>
        <v>3.3851899614491709</v>
      </c>
      <c r="F29" s="30">
        <f t="shared" si="4"/>
        <v>2.9912409095499513</v>
      </c>
      <c r="G29" s="30">
        <f t="shared" si="4"/>
        <v>2.7587104697176335</v>
      </c>
      <c r="H29" s="30">
        <f t="shared" si="4"/>
        <v>2.6029874027870616</v>
      </c>
      <c r="I29" s="18">
        <f t="shared" si="4"/>
        <v>2.4904100180874127</v>
      </c>
      <c r="J29" s="18">
        <f t="shared" si="4"/>
        <v>2.4047281081005818</v>
      </c>
      <c r="K29" s="18">
        <f t="shared" si="4"/>
        <v>2.3370572240603038</v>
      </c>
      <c r="L29" s="18">
        <f t="shared" si="4"/>
        <v>2.2820969851989057</v>
      </c>
      <c r="M29" s="18">
        <f t="shared" si="4"/>
        <v>2.2364735810505119</v>
      </c>
      <c r="N29" s="18">
        <f t="shared" si="4"/>
        <v>2.1979292217362301</v>
      </c>
      <c r="O29" s="18">
        <f t="shared" si="4"/>
        <v>2.1648914524188396</v>
      </c>
      <c r="P29" s="18">
        <f t="shared" si="4"/>
        <v>2.1362288688922435</v>
      </c>
      <c r="Q29" s="18">
        <f t="shared" si="4"/>
        <v>2.111105049172846</v>
      </c>
      <c r="R29" s="18">
        <f t="shared" si="4"/>
        <v>2.0888873192987276</v>
      </c>
      <c r="S29" s="18">
        <f t="shared" si="4"/>
        <v>2.0690876402164804</v>
      </c>
      <c r="T29" s="18">
        <f t="shared" si="3"/>
        <v>2.0513230899124428</v>
      </c>
      <c r="U29" s="19">
        <f t="shared" si="3"/>
        <v>2.0352887220845264</v>
      </c>
      <c r="V29" s="23"/>
    </row>
    <row r="30" spans="2:22" x14ac:dyDescent="0.3">
      <c r="B30" s="42"/>
      <c r="C30" s="12">
        <v>26</v>
      </c>
      <c r="D30" s="30">
        <f t="shared" si="0"/>
        <v>4.2252012731274871</v>
      </c>
      <c r="E30" s="30">
        <f t="shared" si="4"/>
        <v>3.3690163594954443</v>
      </c>
      <c r="F30" s="30">
        <f t="shared" si="4"/>
        <v>2.9751539639733933</v>
      </c>
      <c r="G30" s="30">
        <f t="shared" si="4"/>
        <v>2.7425941372218592</v>
      </c>
      <c r="H30" s="30">
        <f t="shared" si="4"/>
        <v>2.5867900870625911</v>
      </c>
      <c r="I30" s="18">
        <f t="shared" si="4"/>
        <v>2.4741087807709587</v>
      </c>
      <c r="J30" s="18">
        <f t="shared" si="4"/>
        <v>2.3883136780251135</v>
      </c>
      <c r="K30" s="18">
        <f t="shared" si="4"/>
        <v>2.3205272350337482</v>
      </c>
      <c r="L30" s="18">
        <f t="shared" si="4"/>
        <v>2.2654526743472831</v>
      </c>
      <c r="M30" s="18">
        <f t="shared" si="4"/>
        <v>2.2197180736851587</v>
      </c>
      <c r="N30" s="18">
        <f t="shared" si="4"/>
        <v>2.1810665988755176</v>
      </c>
      <c r="O30" s="18">
        <f t="shared" si="4"/>
        <v>2.1479262277221571</v>
      </c>
      <c r="P30" s="18">
        <f t="shared" si="4"/>
        <v>2.1191656899092126</v>
      </c>
      <c r="Q30" s="18">
        <f t="shared" si="4"/>
        <v>2.0939485260192829</v>
      </c>
      <c r="R30" s="18">
        <f t="shared" si="4"/>
        <v>2.0716419277448468</v>
      </c>
      <c r="S30" s="18">
        <f t="shared" si="4"/>
        <v>2.0517576691038331</v>
      </c>
      <c r="T30" s="18">
        <f t="shared" si="3"/>
        <v>2.0339126153116722</v>
      </c>
      <c r="U30" s="19">
        <f t="shared" si="3"/>
        <v>2.0178015976595574</v>
      </c>
      <c r="V30" s="23"/>
    </row>
    <row r="31" spans="2:22" x14ac:dyDescent="0.3">
      <c r="B31" s="42"/>
      <c r="C31" s="12">
        <v>27</v>
      </c>
      <c r="D31" s="30">
        <f t="shared" si="0"/>
        <v>4.2100084683597556</v>
      </c>
      <c r="E31" s="30">
        <f t="shared" si="4"/>
        <v>3.3541308285291991</v>
      </c>
      <c r="F31" s="30">
        <f t="shared" si="4"/>
        <v>2.9603513184112873</v>
      </c>
      <c r="G31" s="30">
        <f t="shared" si="4"/>
        <v>2.727765306033989</v>
      </c>
      <c r="H31" s="30">
        <f t="shared" si="4"/>
        <v>2.5718864057841535</v>
      </c>
      <c r="I31" s="18">
        <f t="shared" si="4"/>
        <v>2.4591084425783349</v>
      </c>
      <c r="J31" s="18">
        <f t="shared" si="4"/>
        <v>2.3732077116305983</v>
      </c>
      <c r="K31" s="18">
        <f t="shared" si="4"/>
        <v>2.3053131774274283</v>
      </c>
      <c r="L31" s="18">
        <f t="shared" si="4"/>
        <v>2.250131477202665</v>
      </c>
      <c r="M31" s="18">
        <f t="shared" si="4"/>
        <v>2.2042924927726482</v>
      </c>
      <c r="N31" s="18">
        <f t="shared" si="4"/>
        <v>2.1655403157856803</v>
      </c>
      <c r="O31" s="18">
        <f t="shared" si="4"/>
        <v>2.1323033552378292</v>
      </c>
      <c r="P31" s="18">
        <f t="shared" si="4"/>
        <v>2.1034504879931211</v>
      </c>
      <c r="Q31" s="18">
        <f t="shared" si="4"/>
        <v>2.0781452377453404</v>
      </c>
      <c r="R31" s="18">
        <f t="shared" si="4"/>
        <v>2.0557546854901849</v>
      </c>
      <c r="S31" s="18">
        <f t="shared" si="4"/>
        <v>2.0357904427594149</v>
      </c>
      <c r="T31" s="18">
        <f t="shared" si="3"/>
        <v>2.0178691859651399</v>
      </c>
      <c r="U31" s="19">
        <f t="shared" si="3"/>
        <v>2.0016855468146084</v>
      </c>
      <c r="V31" s="23"/>
    </row>
    <row r="32" spans="2:22" x14ac:dyDescent="0.3">
      <c r="B32" s="42"/>
      <c r="C32" s="12">
        <v>28</v>
      </c>
      <c r="D32" s="30">
        <f t="shared" si="0"/>
        <v>4.195971818557763</v>
      </c>
      <c r="E32" s="30">
        <f t="shared" si="4"/>
        <v>3.3403855582377591</v>
      </c>
      <c r="F32" s="30">
        <f t="shared" si="4"/>
        <v>2.9466852660172647</v>
      </c>
      <c r="G32" s="30">
        <f t="shared" si="4"/>
        <v>2.7140758041450779</v>
      </c>
      <c r="H32" s="30">
        <f t="shared" si="4"/>
        <v>2.5581275011108073</v>
      </c>
      <c r="I32" s="18">
        <f t="shared" si="4"/>
        <v>2.4452593950893835</v>
      </c>
      <c r="J32" s="18">
        <f t="shared" si="4"/>
        <v>2.3592598540564387</v>
      </c>
      <c r="K32" s="18">
        <f t="shared" si="4"/>
        <v>2.2912639841441615</v>
      </c>
      <c r="L32" s="18">
        <f t="shared" si="4"/>
        <v>2.2359816606702894</v>
      </c>
      <c r="M32" s="18">
        <f t="shared" si="4"/>
        <v>2.1900444888747517</v>
      </c>
      <c r="N32" s="18">
        <f t="shared" si="4"/>
        <v>2.1511974556149491</v>
      </c>
      <c r="O32" s="18">
        <f t="shared" si="4"/>
        <v>2.1178693969856757</v>
      </c>
      <c r="P32" s="18">
        <f t="shared" si="4"/>
        <v>2.0889293468811658</v>
      </c>
      <c r="Q32" s="18">
        <f t="shared" si="4"/>
        <v>2.0635408289937751</v>
      </c>
      <c r="R32" s="18">
        <f t="shared" si="4"/>
        <v>2.0410708336863559</v>
      </c>
      <c r="S32" s="18">
        <f t="shared" si="4"/>
        <v>2.0210308310745786</v>
      </c>
      <c r="T32" s="18">
        <f t="shared" si="3"/>
        <v>2.0030373296338246</v>
      </c>
      <c r="U32" s="19">
        <f t="shared" si="3"/>
        <v>1.986784781496475</v>
      </c>
      <c r="V32" s="23"/>
    </row>
    <row r="33" spans="2:22" x14ac:dyDescent="0.3">
      <c r="B33" s="42"/>
      <c r="C33" s="12">
        <v>29</v>
      </c>
      <c r="D33" s="30">
        <f t="shared" si="0"/>
        <v>4.1829642890582726</v>
      </c>
      <c r="E33" s="30">
        <f t="shared" si="4"/>
        <v>3.3276544985720609</v>
      </c>
      <c r="F33" s="30">
        <f t="shared" si="4"/>
        <v>2.9340298896641732</v>
      </c>
      <c r="G33" s="30">
        <f t="shared" si="4"/>
        <v>2.701399331923267</v>
      </c>
      <c r="H33" s="30">
        <f t="shared" si="4"/>
        <v>2.5453864879485462</v>
      </c>
      <c r="I33" s="18">
        <f t="shared" si="4"/>
        <v>2.4324341045767892</v>
      </c>
      <c r="J33" s="18">
        <f t="shared" si="4"/>
        <v>2.3463419220205526</v>
      </c>
      <c r="K33" s="18">
        <f t="shared" si="4"/>
        <v>2.2782508490515503</v>
      </c>
      <c r="L33" s="18">
        <f t="shared" si="4"/>
        <v>2.2228738339299583</v>
      </c>
      <c r="M33" s="18">
        <f t="shared" si="4"/>
        <v>2.1768441283023519</v>
      </c>
      <c r="N33" s="18">
        <f t="shared" si="4"/>
        <v>2.1379075834785843</v>
      </c>
      <c r="O33" s="18">
        <f t="shared" si="4"/>
        <v>2.1044934566039637</v>
      </c>
      <c r="P33" s="18">
        <f t="shared" si="4"/>
        <v>2.0754709457100553</v>
      </c>
      <c r="Q33" s="18">
        <f t="shared" si="4"/>
        <v>2.0500035883724257</v>
      </c>
      <c r="R33" s="18">
        <f t="shared" si="4"/>
        <v>2.0274583013950069</v>
      </c>
      <c r="S33" s="18">
        <f t="shared" si="4"/>
        <v>2.0073464317053995</v>
      </c>
      <c r="T33" s="18">
        <f t="shared" si="3"/>
        <v>1.9892843380757066</v>
      </c>
      <c r="U33" s="19">
        <f t="shared" si="3"/>
        <v>1.9729663106692352</v>
      </c>
      <c r="V33" s="23"/>
    </row>
    <row r="34" spans="2:22" ht="15" thickBot="1" x14ac:dyDescent="0.35">
      <c r="B34" s="43"/>
      <c r="C34" s="20">
        <v>30</v>
      </c>
      <c r="D34" s="31">
        <f t="shared" si="0"/>
        <v>4.1708767857666915</v>
      </c>
      <c r="E34" s="31">
        <f t="shared" si="4"/>
        <v>3.3158295010135221</v>
      </c>
      <c r="F34" s="31">
        <f t="shared" si="4"/>
        <v>2.9222771906450378</v>
      </c>
      <c r="G34" s="31">
        <f t="shared" si="4"/>
        <v>2.6896275736914181</v>
      </c>
      <c r="H34" s="31">
        <f t="shared" si="4"/>
        <v>2.5335545475592705</v>
      </c>
      <c r="I34" s="21">
        <f t="shared" si="4"/>
        <v>2.4205231885575733</v>
      </c>
      <c r="J34" s="21">
        <f t="shared" si="4"/>
        <v>2.334343964844781</v>
      </c>
      <c r="K34" s="21">
        <f t="shared" si="4"/>
        <v>2.2661632741381426</v>
      </c>
      <c r="L34" s="21">
        <f t="shared" si="4"/>
        <v>2.2106969833035763</v>
      </c>
      <c r="M34" s="21">
        <f t="shared" si="4"/>
        <v>2.164579917125474</v>
      </c>
      <c r="N34" s="21">
        <f t="shared" si="4"/>
        <v>2.1255587608755109</v>
      </c>
      <c r="O34" s="21">
        <f t="shared" si="4"/>
        <v>2.0920631852759421</v>
      </c>
      <c r="P34" s="21">
        <f t="shared" si="4"/>
        <v>2.0629625574100965</v>
      </c>
      <c r="Q34" s="21">
        <f t="shared" si="4"/>
        <v>2.0374204401455578</v>
      </c>
      <c r="R34" s="21">
        <f t="shared" si="4"/>
        <v>2.0148036912954894</v>
      </c>
      <c r="S34" s="21">
        <f t="shared" si="4"/>
        <v>1.9946235504207348</v>
      </c>
      <c r="T34" s="21">
        <f t="shared" si="3"/>
        <v>1.976496242577134</v>
      </c>
      <c r="U34" s="22">
        <f t="shared" si="3"/>
        <v>1.9601159115024442</v>
      </c>
      <c r="V34" s="23"/>
    </row>
  </sheetData>
  <mergeCells count="3">
    <mergeCell ref="D2:U2"/>
    <mergeCell ref="D3:U3"/>
    <mergeCell ref="B5:B34"/>
  </mergeCells>
  <pageMargins left="0.25" right="0.25" top="0.75" bottom="0.75" header="0.3" footer="0.3"/>
  <pageSetup scale="72" fitToHeight="0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By Hand</vt:lpstr>
      <vt:lpstr>Excel Data Analysis</vt:lpstr>
      <vt:lpstr>F-Table</vt:lpstr>
      <vt:lpstr>'F-Table'!Print_Area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2018-08-09T17:04:52Z</cp:lastPrinted>
  <dcterms:created xsi:type="dcterms:W3CDTF">2018-06-18T21:09:44Z</dcterms:created>
  <dcterms:modified xsi:type="dcterms:W3CDTF">2018-08-09T17:15:04Z</dcterms:modified>
</cp:coreProperties>
</file>