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M\0_ejecucion\4.scripts\IDEAMGGlows\model\static\transversalSection\raw\Perfiles Transversales\"/>
    </mc:Choice>
  </mc:AlternateContent>
  <xr:revisionPtr revIDLastSave="0" documentId="13_ncr:1_{1F0B2C23-8541-4C7D-A458-56137B786CCC}" xr6:coauthVersionLast="47" xr6:coauthVersionMax="47" xr10:uidLastSave="{00000000-0000-0000-0000-000000000000}"/>
  <bookViews>
    <workbookView xWindow="4965" yWindow="3735" windowWidth="12345" windowHeight="6315" tabRatio="866" firstSheet="3" activeTab="5" xr2:uid="{00000000-000D-0000-FFFF-FFFF00000000}"/>
  </bookViews>
  <sheets>
    <sheet name="3109701.Guayare. 160805" sheetId="3" r:id="rId1"/>
    <sheet name="3109701.Guayare. 270706" sheetId="4" r:id="rId2"/>
    <sheet name="3109701.Guayare. 151106" sheetId="5" r:id="rId3"/>
    <sheet name="3109701.Guayare. 200207" sheetId="6" r:id="rId4"/>
    <sheet name="3109701.Guayare. 151107" sheetId="7" r:id="rId5"/>
    <sheet name="3109701.Guayare. 310308" sheetId="8" r:id="rId6"/>
    <sheet name="3109701.Guayare. 171108" sheetId="9" r:id="rId7"/>
    <sheet name="3109701.Guayare. 180609" sheetId="10" r:id="rId8"/>
    <sheet name="3109701.Guayare. 040311" sheetId="11" r:id="rId9"/>
    <sheet name="3109701.Guayare. 201109" sheetId="12" r:id="rId10"/>
    <sheet name="3109701.Guayare. 181111" sheetId="13" r:id="rId11"/>
    <sheet name="3109701.Guayare. 040610" sheetId="14" r:id="rId12"/>
    <sheet name="3109701.Guayare. 120812" sheetId="15" r:id="rId13"/>
    <sheet name="3109701.Guayare. 241112" sheetId="16" r:id="rId14"/>
    <sheet name="3109701.Guayare. 290813" sheetId="17" r:id="rId15"/>
    <sheet name="3109701.Guayare.190913" sheetId="18" r:id="rId16"/>
    <sheet name="3109701.Guayare.211014" sheetId="19" r:id="rId17"/>
    <sheet name="3109701.Guayare.220615" sheetId="20" r:id="rId18"/>
    <sheet name="31097010_GUAYARE_20160523-C.O" sheetId="1" r:id="rId19"/>
    <sheet name="31097010_GUAYARE_20160823" sheetId="2" r:id="rId20"/>
    <sheet name="31097010_GUAYARE_20161121" sheetId="21" r:id="rId21"/>
    <sheet name="31097010_GUAYARE_20170605-C.O" sheetId="22" r:id="rId22"/>
    <sheet name="31097010_GUAYARE_20171010" sheetId="25" r:id="rId23"/>
  </sheets>
  <definedNames>
    <definedName name="_xlnm.Print_Area" localSheetId="8">'3109701.Guayare. 040311'!$A$1:$T$51</definedName>
    <definedName name="_xlnm.Print_Area" localSheetId="11">'3109701.Guayare. 040610'!$A$1:$T$49</definedName>
    <definedName name="_xlnm.Print_Area" localSheetId="12">'3109701.Guayare. 120812'!$A$1:$T$49</definedName>
    <definedName name="_xlnm.Print_Area" localSheetId="2">'3109701.Guayare. 151106'!$A$1:$T$49</definedName>
    <definedName name="_xlnm.Print_Area" localSheetId="4">'3109701.Guayare. 151107'!$A$1:$T$49</definedName>
    <definedName name="_xlnm.Print_Area" localSheetId="0">'3109701.Guayare. 160805'!$A$1:$T$49</definedName>
    <definedName name="_xlnm.Print_Area" localSheetId="6">'3109701.Guayare. 171108'!$A$1:$T$50</definedName>
    <definedName name="_xlnm.Print_Area" localSheetId="7">'3109701.Guayare. 180609'!$A$1:$T$49</definedName>
    <definedName name="_xlnm.Print_Area" localSheetId="10">'3109701.Guayare. 181111'!$A$1:$T$51</definedName>
    <definedName name="_xlnm.Print_Area" localSheetId="3">'3109701.Guayare. 200207'!$A$1:$T$53</definedName>
    <definedName name="_xlnm.Print_Area" localSheetId="9">'3109701.Guayare. 201109'!$A$1:$T$52</definedName>
    <definedName name="_xlnm.Print_Area" localSheetId="13">'3109701.Guayare. 241112'!$A$1:$T$49</definedName>
    <definedName name="_xlnm.Print_Area" localSheetId="1">'3109701.Guayare. 270706'!$A$1:$T$49</definedName>
    <definedName name="_xlnm.Print_Area" localSheetId="14">'3109701.Guayare. 290813'!$A$1:$T$49</definedName>
    <definedName name="_xlnm.Print_Area" localSheetId="5">'3109701.Guayare. 310308'!$A$1:$T$49</definedName>
    <definedName name="_xlnm.Print_Area" localSheetId="15">'3109701.Guayare.190913'!$A$1:$T$49</definedName>
    <definedName name="_xlnm.Print_Area" localSheetId="16">'3109701.Guayare.211014'!$A$1:$T$49</definedName>
    <definedName name="_xlnm.Print_Area" localSheetId="17">'3109701.Guayare.220615'!$A$1:$T$49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" i="25" l="1"/>
  <c r="A31" i="25"/>
  <c r="A10" i="25"/>
  <c r="A11" i="25"/>
  <c r="A16" i="25"/>
  <c r="A17" i="25"/>
  <c r="A22" i="25"/>
  <c r="A23" i="25"/>
  <c r="A6" i="25"/>
  <c r="A5" i="25"/>
  <c r="A4" i="25"/>
  <c r="A2" i="25"/>
  <c r="A3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15" i="25"/>
  <c r="V34" i="25"/>
  <c r="A26" i="25" s="1"/>
  <c r="V35" i="25"/>
  <c r="A27" i="25" s="1"/>
  <c r="V36" i="25"/>
  <c r="A28" i="25" s="1"/>
  <c r="V37" i="25"/>
  <c r="A29" i="25" s="1"/>
  <c r="V38" i="25"/>
  <c r="A30" i="25" s="1"/>
  <c r="V16" i="25"/>
  <c r="A8" i="25" s="1"/>
  <c r="V17" i="25"/>
  <c r="A9" i="25" s="1"/>
  <c r="V18" i="25"/>
  <c r="V19" i="25"/>
  <c r="V20" i="25"/>
  <c r="A12" i="25" s="1"/>
  <c r="V21" i="25"/>
  <c r="A13" i="25" s="1"/>
  <c r="V22" i="25"/>
  <c r="A14" i="25" s="1"/>
  <c r="V23" i="25"/>
  <c r="A15" i="25" s="1"/>
  <c r="V24" i="25"/>
  <c r="V25" i="25"/>
  <c r="V26" i="25"/>
  <c r="A18" i="25" s="1"/>
  <c r="V27" i="25"/>
  <c r="A19" i="25" s="1"/>
  <c r="V28" i="25"/>
  <c r="A20" i="25" s="1"/>
  <c r="V29" i="25"/>
  <c r="A21" i="25" s="1"/>
  <c r="V30" i="25"/>
  <c r="V31" i="25"/>
  <c r="V32" i="25"/>
  <c r="A24" i="25" s="1"/>
  <c r="V33" i="25"/>
  <c r="A25" i="25" s="1"/>
  <c r="V15" i="25"/>
  <c r="A7" i="25" s="1"/>
  <c r="AA5" i="25"/>
  <c r="AA8" i="25" s="1"/>
  <c r="AA4" i="25"/>
  <c r="C61" i="25"/>
  <c r="E59" i="25"/>
  <c r="B52" i="25"/>
  <c r="B54" i="25" s="1"/>
  <c r="B50" i="25"/>
  <c r="B48" i="25"/>
  <c r="B46" i="25"/>
  <c r="B2" i="25"/>
  <c r="B3" i="25" l="1"/>
  <c r="AA11" i="25"/>
  <c r="AA7" i="25"/>
  <c r="B4" i="25" s="1"/>
  <c r="AA10" i="25"/>
  <c r="AA12" i="25"/>
  <c r="AA9" i="25"/>
  <c r="B5" i="25" s="1"/>
  <c r="AA6" i="25"/>
  <c r="AA7" i="22"/>
  <c r="AA9" i="22" s="1"/>
  <c r="AA6" i="22"/>
  <c r="C52" i="22"/>
  <c r="AA4" i="22"/>
  <c r="AA5" i="22" s="1"/>
  <c r="AA14" i="25" l="1"/>
  <c r="AA13" i="25"/>
  <c r="AA10" i="22"/>
  <c r="AA8" i="22"/>
  <c r="AF5" i="25"/>
  <c r="AF6" i="25"/>
  <c r="AF4" i="25"/>
  <c r="E59" i="21"/>
  <c r="B52" i="21"/>
  <c r="B54" i="21" s="1"/>
  <c r="B46" i="21"/>
  <c r="A32" i="21"/>
  <c r="A31" i="21"/>
  <c r="A5" i="21"/>
  <c r="A6" i="21"/>
  <c r="A10" i="21"/>
  <c r="A11" i="21"/>
  <c r="A12" i="21"/>
  <c r="A16" i="21"/>
  <c r="A17" i="21"/>
  <c r="A18" i="21"/>
  <c r="A21" i="21"/>
  <c r="A22" i="21"/>
  <c r="A23" i="21"/>
  <c r="A24" i="21"/>
  <c r="A27" i="21"/>
  <c r="A28" i="21"/>
  <c r="A4" i="21"/>
  <c r="A3" i="21"/>
  <c r="X37" i="21"/>
  <c r="X38" i="21"/>
  <c r="V37" i="21"/>
  <c r="A29" i="21" s="1"/>
  <c r="V38" i="21"/>
  <c r="A30" i="21" s="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V34" i="21"/>
  <c r="A26" i="21" s="1"/>
  <c r="V35" i="21"/>
  <c r="V36" i="21"/>
  <c r="V33" i="21"/>
  <c r="A25" i="21" s="1"/>
  <c r="V14" i="21"/>
  <c r="V15" i="21"/>
  <c r="A7" i="21" s="1"/>
  <c r="V16" i="21"/>
  <c r="A8" i="21" s="1"/>
  <c r="V17" i="21"/>
  <c r="A9" i="21" s="1"/>
  <c r="V18" i="21"/>
  <c r="V19" i="21"/>
  <c r="V20" i="21"/>
  <c r="V21" i="21"/>
  <c r="A13" i="21" s="1"/>
  <c r="V22" i="21"/>
  <c r="A14" i="21" s="1"/>
  <c r="V23" i="21"/>
  <c r="A15" i="21" s="1"/>
  <c r="V24" i="21"/>
  <c r="V25" i="21"/>
  <c r="V26" i="21"/>
  <c r="V27" i="21"/>
  <c r="A19" i="21" s="1"/>
  <c r="V28" i="21"/>
  <c r="A20" i="21" s="1"/>
  <c r="V29" i="21"/>
  <c r="V30" i="21"/>
  <c r="V31" i="21"/>
  <c r="V32" i="21"/>
  <c r="X13" i="21"/>
  <c r="V13" i="21"/>
  <c r="C61" i="21"/>
  <c r="B50" i="21"/>
  <c r="B48" i="21"/>
  <c r="AA4" i="21"/>
  <c r="AA6" i="21" s="1"/>
  <c r="B2" i="21"/>
  <c r="AA7" i="21" l="1"/>
  <c r="B3" i="21" s="1"/>
  <c r="AA10" i="21"/>
  <c r="AA11" i="21"/>
  <c r="AA8" i="21"/>
  <c r="AA9" i="21"/>
  <c r="AA24" i="25"/>
  <c r="B16" i="25" s="1"/>
  <c r="AA21" i="25"/>
  <c r="B13" i="25" s="1"/>
  <c r="AA28" i="25"/>
  <c r="B20" i="25" s="1"/>
  <c r="AA34" i="25"/>
  <c r="B26" i="25" s="1"/>
  <c r="AA15" i="25"/>
  <c r="B7" i="25" s="1"/>
  <c r="B6" i="25"/>
  <c r="AA26" i="25"/>
  <c r="B18" i="25" s="1"/>
  <c r="AA27" i="25"/>
  <c r="B19" i="25" s="1"/>
  <c r="AA16" i="25"/>
  <c r="B8" i="25" s="1"/>
  <c r="AA22" i="25"/>
  <c r="B14" i="25" s="1"/>
  <c r="AA29" i="25"/>
  <c r="B21" i="25" s="1"/>
  <c r="AA35" i="25"/>
  <c r="B27" i="25" s="1"/>
  <c r="AA19" i="25"/>
  <c r="B11" i="25" s="1"/>
  <c r="AA20" i="25"/>
  <c r="B12" i="25" s="1"/>
  <c r="AA17" i="25"/>
  <c r="B9" i="25" s="1"/>
  <c r="AA23" i="25"/>
  <c r="B15" i="25" s="1"/>
  <c r="AA30" i="25"/>
  <c r="B22" i="25" s="1"/>
  <c r="AA36" i="25"/>
  <c r="B28" i="25" s="1"/>
  <c r="AA32" i="25"/>
  <c r="B24" i="25" s="1"/>
  <c r="AA39" i="25"/>
  <c r="AA40" i="25" s="1"/>
  <c r="AA41" i="25" s="1"/>
  <c r="B31" i="25" s="1"/>
  <c r="AA18" i="25"/>
  <c r="B10" i="25" s="1"/>
  <c r="AA25" i="25"/>
  <c r="B17" i="25" s="1"/>
  <c r="AA31" i="25"/>
  <c r="B23" i="25" s="1"/>
  <c r="AA37" i="25"/>
  <c r="B29" i="25" s="1"/>
  <c r="AA38" i="25"/>
  <c r="B30" i="25" s="1"/>
  <c r="AA33" i="25"/>
  <c r="B25" i="25" s="1"/>
  <c r="AA5" i="21"/>
  <c r="AF3" i="25"/>
  <c r="AF7" i="25"/>
  <c r="B41" i="20"/>
  <c r="B41" i="19"/>
  <c r="F54" i="18"/>
  <c r="B54" i="18"/>
  <c r="B41" i="18"/>
  <c r="F54" i="17"/>
  <c r="B54" i="17"/>
  <c r="F54" i="16"/>
  <c r="B54" i="16"/>
  <c r="F54" i="15"/>
  <c r="B54" i="15"/>
  <c r="F54" i="14"/>
  <c r="B54" i="14"/>
  <c r="F56" i="13"/>
  <c r="B56" i="13"/>
  <c r="F57" i="12"/>
  <c r="B57" i="12"/>
  <c r="F56" i="11"/>
  <c r="B56" i="11"/>
  <c r="F54" i="10"/>
  <c r="B54" i="10"/>
  <c r="F55" i="9"/>
  <c r="B55" i="9"/>
  <c r="F54" i="8"/>
  <c r="B54" i="8"/>
  <c r="F54" i="7"/>
  <c r="B54" i="7"/>
  <c r="F58" i="6"/>
  <c r="B58" i="6"/>
  <c r="F54" i="5"/>
  <c r="B54" i="5"/>
  <c r="F54" i="4"/>
  <c r="B54" i="4"/>
  <c r="F54" i="3"/>
  <c r="B54" i="3"/>
  <c r="AA39" i="21" l="1"/>
  <c r="AA40" i="21" s="1"/>
  <c r="AA12" i="21"/>
  <c r="AA42" i="25"/>
  <c r="B32" i="25" s="1"/>
  <c r="AF8" i="25"/>
  <c r="AF3" i="21"/>
  <c r="AF5" i="21"/>
  <c r="AF7" i="21"/>
  <c r="AF4" i="21"/>
  <c r="AF6" i="21"/>
  <c r="AF8" i="21"/>
  <c r="B43" i="2"/>
  <c r="B41" i="2"/>
  <c r="A4" i="2"/>
  <c r="A3" i="2"/>
  <c r="B2" i="2"/>
  <c r="AA28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7" i="2"/>
  <c r="V31" i="2"/>
  <c r="A29" i="2" s="1"/>
  <c r="V32" i="2"/>
  <c r="A30" i="2" s="1"/>
  <c r="V8" i="2"/>
  <c r="A6" i="2" s="1"/>
  <c r="V9" i="2"/>
  <c r="A7" i="2" s="1"/>
  <c r="V10" i="2"/>
  <c r="A8" i="2" s="1"/>
  <c r="V11" i="2"/>
  <c r="A9" i="2" s="1"/>
  <c r="V12" i="2"/>
  <c r="A10" i="2" s="1"/>
  <c r="V13" i="2"/>
  <c r="A11" i="2" s="1"/>
  <c r="V14" i="2"/>
  <c r="A12" i="2" s="1"/>
  <c r="V15" i="2"/>
  <c r="A13" i="2" s="1"/>
  <c r="V16" i="2"/>
  <c r="A14" i="2" s="1"/>
  <c r="V17" i="2"/>
  <c r="A15" i="2" s="1"/>
  <c r="V18" i="2"/>
  <c r="A16" i="2" s="1"/>
  <c r="V19" i="2"/>
  <c r="A17" i="2" s="1"/>
  <c r="V20" i="2"/>
  <c r="A18" i="2" s="1"/>
  <c r="V21" i="2"/>
  <c r="A19" i="2" s="1"/>
  <c r="V22" i="2"/>
  <c r="A20" i="2" s="1"/>
  <c r="V23" i="2"/>
  <c r="A21" i="2" s="1"/>
  <c r="V24" i="2"/>
  <c r="A22" i="2" s="1"/>
  <c r="V25" i="2"/>
  <c r="A23" i="2" s="1"/>
  <c r="V26" i="2"/>
  <c r="A24" i="2" s="1"/>
  <c r="V27" i="2"/>
  <c r="A25" i="2" s="1"/>
  <c r="V28" i="2"/>
  <c r="A26" i="2" s="1"/>
  <c r="V29" i="2"/>
  <c r="A27" i="2" s="1"/>
  <c r="V30" i="2"/>
  <c r="A28" i="2" s="1"/>
  <c r="V7" i="2"/>
  <c r="A5" i="2" s="1"/>
  <c r="C50" i="2"/>
  <c r="AA4" i="2"/>
  <c r="AA6" i="2" s="1"/>
  <c r="B4" i="2" s="1"/>
  <c r="AA24" i="2" l="1"/>
  <c r="AA20" i="2"/>
  <c r="AA16" i="2"/>
  <c r="B14" i="2" s="1"/>
  <c r="AA12" i="2"/>
  <c r="AA19" i="21"/>
  <c r="AA25" i="21"/>
  <c r="AA31" i="21"/>
  <c r="AA13" i="21"/>
  <c r="AA28" i="21"/>
  <c r="AA23" i="21"/>
  <c r="AA35" i="21"/>
  <c r="B27" i="21" s="1"/>
  <c r="AA24" i="21"/>
  <c r="AA36" i="21"/>
  <c r="B28" i="21" s="1"/>
  <c r="AA37" i="21"/>
  <c r="B29" i="21" s="1"/>
  <c r="AA14" i="21"/>
  <c r="AA20" i="21"/>
  <c r="AA26" i="21"/>
  <c r="AA32" i="21"/>
  <c r="AA38" i="21"/>
  <c r="B30" i="21" s="1"/>
  <c r="AA15" i="21"/>
  <c r="AA21" i="21"/>
  <c r="AA27" i="21"/>
  <c r="AA33" i="21"/>
  <c r="B25" i="21" s="1"/>
  <c r="AA16" i="21"/>
  <c r="AA22" i="21"/>
  <c r="AA34" i="21"/>
  <c r="B26" i="21" s="1"/>
  <c r="AA17" i="21"/>
  <c r="AA29" i="21"/>
  <c r="B4" i="21"/>
  <c r="AA18" i="21"/>
  <c r="AA30" i="21"/>
  <c r="AA32" i="2"/>
  <c r="AA8" i="2"/>
  <c r="B6" i="2" s="1"/>
  <c r="AA42" i="21"/>
  <c r="B32" i="21" s="1"/>
  <c r="AA41" i="21"/>
  <c r="B31" i="21" s="1"/>
  <c r="AF12" i="25"/>
  <c r="AF21" i="25"/>
  <c r="AF18" i="25"/>
  <c r="AF20" i="25"/>
  <c r="AF9" i="25"/>
  <c r="AF17" i="25"/>
  <c r="AF25" i="25"/>
  <c r="AF10" i="25"/>
  <c r="AF13" i="25"/>
  <c r="AF24" i="25"/>
  <c r="AF22" i="25"/>
  <c r="AF11" i="25"/>
  <c r="AF19" i="25"/>
  <c r="AF14" i="25"/>
  <c r="AF26" i="25"/>
  <c r="AF16" i="25"/>
  <c r="AF15" i="25"/>
  <c r="AF23" i="25"/>
  <c r="AF24" i="2"/>
  <c r="B26" i="2"/>
  <c r="AF8" i="2"/>
  <c r="B10" i="2"/>
  <c r="AF20" i="2"/>
  <c r="B22" i="2"/>
  <c r="AF4" i="2"/>
  <c r="AF16" i="2"/>
  <c r="B18" i="2"/>
  <c r="AF28" i="2"/>
  <c r="B30" i="2"/>
  <c r="AF12" i="2"/>
  <c r="AA31" i="2"/>
  <c r="AA27" i="2"/>
  <c r="AA23" i="2"/>
  <c r="AA19" i="2"/>
  <c r="AA15" i="2"/>
  <c r="AA11" i="2"/>
  <c r="AA30" i="2"/>
  <c r="AA26" i="2"/>
  <c r="AA22" i="2"/>
  <c r="AA18" i="2"/>
  <c r="AA14" i="2"/>
  <c r="AA10" i="2"/>
  <c r="AA7" i="2"/>
  <c r="AA29" i="2"/>
  <c r="AA25" i="2"/>
  <c r="AA21" i="2"/>
  <c r="AA17" i="2"/>
  <c r="AA13" i="2"/>
  <c r="AA9" i="2"/>
  <c r="AA5" i="2"/>
  <c r="B3" i="2" s="1"/>
  <c r="C52" i="1"/>
  <c r="AA7" i="1"/>
  <c r="AA6" i="1"/>
  <c r="AA4" i="1"/>
  <c r="AA9" i="1" s="1"/>
  <c r="AA10" i="1" s="1"/>
  <c r="B8" i="21" l="1"/>
  <c r="AF12" i="21"/>
  <c r="B18" i="21"/>
  <c r="AF22" i="21"/>
  <c r="B11" i="21"/>
  <c r="AF15" i="21"/>
  <c r="B10" i="21"/>
  <c r="AF14" i="21"/>
  <c r="B21" i="21"/>
  <c r="AF25" i="21"/>
  <c r="B19" i="21"/>
  <c r="AF23" i="21"/>
  <c r="B12" i="21"/>
  <c r="AF16" i="21"/>
  <c r="B15" i="21"/>
  <c r="AF19" i="21"/>
  <c r="B24" i="21"/>
  <c r="AF28" i="21"/>
  <c r="B9" i="21"/>
  <c r="AF13" i="21"/>
  <c r="B13" i="21"/>
  <c r="AF17" i="21"/>
  <c r="B6" i="21"/>
  <c r="AF10" i="21"/>
  <c r="B20" i="21"/>
  <c r="AF24" i="21"/>
  <c r="B17" i="21"/>
  <c r="AF21" i="21"/>
  <c r="B7" i="21"/>
  <c r="AF11" i="21"/>
  <c r="B5" i="21"/>
  <c r="AF9" i="21"/>
  <c r="B16" i="21"/>
  <c r="AF20" i="21"/>
  <c r="B22" i="21"/>
  <c r="AF26" i="21"/>
  <c r="B14" i="21"/>
  <c r="AF18" i="21"/>
  <c r="B23" i="21"/>
  <c r="AF27" i="21"/>
  <c r="AF13" i="2"/>
  <c r="B15" i="2"/>
  <c r="B5" i="2"/>
  <c r="AF3" i="2"/>
  <c r="B20" i="2"/>
  <c r="AF18" i="2"/>
  <c r="AF11" i="2"/>
  <c r="B13" i="2"/>
  <c r="AF27" i="2"/>
  <c r="B29" i="2"/>
  <c r="AF17" i="2"/>
  <c r="B19" i="2"/>
  <c r="B8" i="2"/>
  <c r="AF6" i="2"/>
  <c r="B24" i="2"/>
  <c r="AF22" i="2"/>
  <c r="AF15" i="2"/>
  <c r="B17" i="2"/>
  <c r="AF5" i="2"/>
  <c r="B7" i="2"/>
  <c r="AF21" i="2"/>
  <c r="B23" i="2"/>
  <c r="B12" i="2"/>
  <c r="AF10" i="2"/>
  <c r="B28" i="2"/>
  <c r="AF26" i="2"/>
  <c r="AF19" i="2"/>
  <c r="B21" i="2"/>
  <c r="AF9" i="2"/>
  <c r="B11" i="2"/>
  <c r="AF25" i="2"/>
  <c r="B27" i="2"/>
  <c r="B16" i="2"/>
  <c r="AF14" i="2"/>
  <c r="AF7" i="2"/>
  <c r="B9" i="2"/>
  <c r="AF23" i="2"/>
  <c r="B25" i="2"/>
  <c r="AA8" i="1"/>
  <c r="AA5" i="1"/>
</calcChain>
</file>

<file path=xl/sharedStrings.xml><?xml version="1.0" encoding="utf-8"?>
<sst xmlns="http://schemas.openxmlformats.org/spreadsheetml/2006/main" count="691" uniqueCount="159">
  <si>
    <t>ABSCISADO</t>
  </si>
  <si>
    <t>COTA</t>
  </si>
  <si>
    <t>OBSERVACIÓN</t>
  </si>
  <si>
    <t>RESUMEN CARTERA CALCULADA</t>
  </si>
  <si>
    <t>PERFIL TRANSVERSAL - ESTACIÓN: 31097010_GUAYARE_GUAVIARE</t>
  </si>
  <si>
    <t>CARTERA DE NIVELACIÓN CALCULADA /31097010_GUAYARE_GUAVIARE</t>
  </si>
  <si>
    <t>AFORO LÍQUIDO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</si>
  <si>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</si>
  <si>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</si>
  <si>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</si>
  <si>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</si>
  <si>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</si>
  <si>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</si>
  <si>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</si>
  <si>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</si>
  <si>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S/BM 1</t>
  </si>
  <si>
    <t>S/15 m.</t>
  </si>
  <si>
    <t>S/MAX</t>
  </si>
  <si>
    <t>S/14 m.</t>
  </si>
  <si>
    <t>S/13 m.</t>
  </si>
  <si>
    <t>S/12 m.</t>
  </si>
  <si>
    <t>S/ N.A.O.D Lm 11,04</t>
  </si>
  <si>
    <t>DETALLES</t>
  </si>
  <si>
    <t>NAOI</t>
  </si>
  <si>
    <t>NAOD</t>
  </si>
  <si>
    <t>Maximetro</t>
  </si>
  <si>
    <t>Mira 10 - 11 m</t>
  </si>
  <si>
    <t>Mira 8 - 9 -10 m</t>
  </si>
  <si>
    <t>Mira 7 - 8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</si>
  <si>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</si>
  <si>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</si>
  <si>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</si>
  <si>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</si>
  <si>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</si>
  <si>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S/BM 2</t>
  </si>
  <si>
    <t>N.A.O.D</t>
  </si>
  <si>
    <t>N.A.O.I Desbordado</t>
  </si>
  <si>
    <t>Mira 14 - 15 m</t>
  </si>
  <si>
    <t>Mira 13 - 14 m</t>
  </si>
  <si>
    <t>Perfil Transversal  -   Estación Guayare  -  Corriente Guaviare  -  Código 31097010</t>
  </si>
  <si>
    <t>Abscisado</t>
  </si>
  <si>
    <t>Cotas</t>
  </si>
  <si>
    <t>Observaciones</t>
  </si>
  <si>
    <t>Datos de Altura - Distancia de Cartera</t>
  </si>
  <si>
    <t>ALTURA  REAL</t>
  </si>
  <si>
    <t>S/BM</t>
  </si>
  <si>
    <t>S/15.0 MS DE LNM</t>
  </si>
  <si>
    <t>N.A.O.I</t>
  </si>
  <si>
    <t>S/CAB.BARRANCO</t>
  </si>
  <si>
    <t>VERY DATOS</t>
  </si>
  <si>
    <t>N.A.M.I.</t>
  </si>
  <si>
    <t>Destalles</t>
  </si>
  <si>
    <t>N.A.M.D.</t>
  </si>
  <si>
    <t>Cota "0"</t>
  </si>
  <si>
    <t>Maxímetro</t>
  </si>
  <si>
    <t>Desb. Marg. Izq</t>
  </si>
  <si>
    <t>Desb. Marg. Der.</t>
  </si>
  <si>
    <t xml:space="preserve">Lectura mira =   </t>
  </si>
  <si>
    <t xml:space="preserve"> m</t>
  </si>
  <si>
    <t xml:space="preserve">Cota cero:           </t>
  </si>
  <si>
    <t xml:space="preserve"> 76.510 m</t>
  </si>
  <si>
    <t xml:space="preserve">Caudal:          13291,530   m³/seg              </t>
  </si>
  <si>
    <t>Cota inund.:  (LM: )</t>
  </si>
  <si>
    <t>Ver Procedimiento en hoja "procedimiento"</t>
  </si>
  <si>
    <t>S/15 MS DE LNM</t>
  </si>
  <si>
    <t>N.A.O.D.</t>
  </si>
  <si>
    <t>N.A.O.I.</t>
  </si>
  <si>
    <t>S/N.D.M.I.</t>
  </si>
  <si>
    <t xml:space="preserve"> 14.35 m</t>
  </si>
  <si>
    <t xml:space="preserve"> 76.525 m</t>
  </si>
  <si>
    <t xml:space="preserve">Caudal:            m³/seg              </t>
  </si>
  <si>
    <t>Cota inund.: 91.086 m (LM: 14.56 m )</t>
  </si>
  <si>
    <t>D.P.R.</t>
  </si>
  <si>
    <t xml:space="preserve"> 9.65 m</t>
  </si>
  <si>
    <t xml:space="preserve"> 76.530 m</t>
  </si>
  <si>
    <t>Cota inund.: 91.222 m (LM: 14.692 m )</t>
  </si>
  <si>
    <t>S/10 MS DE LNM</t>
  </si>
  <si>
    <t>N.D.M.I.</t>
  </si>
  <si>
    <t xml:space="preserve"> 3.68 m</t>
  </si>
  <si>
    <t>Cota inund.: 90.309 m (LM: 13.779 m )</t>
  </si>
  <si>
    <t>ALTURA REAL</t>
  </si>
  <si>
    <t>S/N.D.M.D.</t>
  </si>
  <si>
    <t xml:space="preserve"> 8.94 m</t>
  </si>
  <si>
    <t>Cota inund.: 88.992 m (LM: 14.692 m )</t>
  </si>
  <si>
    <t>S / BM</t>
  </si>
  <si>
    <t>S / MAX.</t>
  </si>
  <si>
    <t>N.D.M.I</t>
  </si>
  <si>
    <t xml:space="preserve"> 3.94 m</t>
  </si>
  <si>
    <t xml:space="preserve"> 76.533 m</t>
  </si>
  <si>
    <t>Cota inund.: 90.585 m (LM: 14.052 m )</t>
  </si>
  <si>
    <t>S/BM No1</t>
  </si>
  <si>
    <t>S/15 Mts</t>
  </si>
  <si>
    <t xml:space="preserve"> 76.532 m</t>
  </si>
  <si>
    <t xml:space="preserve">Caudal:            8405.476 m³/seg              </t>
  </si>
  <si>
    <t>Cota inund.: 90.890 m (LM: 14.358 m )</t>
  </si>
  <si>
    <t xml:space="preserve"> 10.36 m</t>
  </si>
  <si>
    <t xml:space="preserve"> 76.535 m</t>
  </si>
  <si>
    <t>Cota inund.: 90.914 m (LM: 14.379 m )</t>
  </si>
  <si>
    <t>S/ BM</t>
  </si>
  <si>
    <t>DPR</t>
  </si>
  <si>
    <t xml:space="preserve"> 4.94 m</t>
  </si>
  <si>
    <t xml:space="preserve"> 76.536 m</t>
  </si>
  <si>
    <t xml:space="preserve">Caudal:           1307.380 m³/seg              </t>
  </si>
  <si>
    <t>Cota inund.: 90.930 m (LM: 14.394 m )</t>
  </si>
  <si>
    <t>S/15mts LM</t>
  </si>
  <si>
    <t>S/pieMAX</t>
  </si>
  <si>
    <t xml:space="preserve"> 6.33 m</t>
  </si>
  <si>
    <t xml:space="preserve"> 76.531 m</t>
  </si>
  <si>
    <t xml:space="preserve">Caudal:           3465,384   m³/seg              </t>
  </si>
  <si>
    <t>Cota inund.: 90.726 m  (LM: 14.195 m )</t>
  </si>
  <si>
    <t xml:space="preserve"> 8.76 m</t>
  </si>
  <si>
    <t xml:space="preserve">Caudal:            6625.491 m³/seg              </t>
  </si>
  <si>
    <t>Cota inund.: 88.435 m (LM: 11.905 m )</t>
  </si>
  <si>
    <t xml:space="preserve"> 12.53 m</t>
  </si>
  <si>
    <t>Cota inund.: 90.895 m (LM: 14.692 m )</t>
  </si>
  <si>
    <t>Alt. Real</t>
  </si>
  <si>
    <t>0,0 DPR</t>
  </si>
  <si>
    <t>Asumido N.A.M.I.</t>
  </si>
  <si>
    <t>Dato Asumido</t>
  </si>
  <si>
    <t xml:space="preserve"> 13.62 m</t>
  </si>
  <si>
    <t xml:space="preserve">Caudal:            12846.690 m³/seg              </t>
  </si>
  <si>
    <t>Cota inund.: 90.895 m (LM: 14.365 m )</t>
  </si>
  <si>
    <t xml:space="preserve"> 7.60 m</t>
  </si>
  <si>
    <t xml:space="preserve">Caudal:            4863.818 m³/seg              </t>
  </si>
  <si>
    <t>Cota inund.: 90.866 m (LM: 14.334 m )</t>
  </si>
  <si>
    <t xml:space="preserve"> 13.40 m</t>
  </si>
  <si>
    <t xml:space="preserve">Caudal:            12266,570  m³/seg              </t>
  </si>
  <si>
    <t>Cota inund.: m (LM:  m )</t>
  </si>
  <si>
    <t>12,988 m</t>
  </si>
  <si>
    <t xml:space="preserve">Cota cero  =           </t>
  </si>
  <si>
    <t>76,542 m</t>
  </si>
  <si>
    <t xml:space="preserve">Caudal   =       13291,530   m³/seg              </t>
  </si>
  <si>
    <t>Cota inund.  = 90,820 m (LM =  m)</t>
  </si>
  <si>
    <t>9,33 m</t>
  </si>
  <si>
    <t>76,531 m</t>
  </si>
  <si>
    <t xml:space="preserve">Caudal   =       7601,105   m³/seg              </t>
  </si>
  <si>
    <t>Cota inund.  = 0 m (LM =  m)</t>
  </si>
  <si>
    <t>13,32 m</t>
  </si>
  <si>
    <t>76,535 m</t>
  </si>
  <si>
    <t xml:space="preserve">Caudal   =       12727,680   m³/seg              </t>
  </si>
  <si>
    <t>Cota inund.  = 90,915 m (LM = 14,38 m)</t>
  </si>
  <si>
    <t xml:space="preserve">S/BM </t>
  </si>
  <si>
    <t>S/11 m.</t>
  </si>
  <si>
    <t>S/10 m.</t>
  </si>
  <si>
    <t>S/9 m.</t>
  </si>
  <si>
    <t xml:space="preserve">N.A.O.I </t>
  </si>
  <si>
    <t>Barranco</t>
  </si>
  <si>
    <t>Mira 12 - 13 m.</t>
  </si>
  <si>
    <t>Mira 11 - 12 m</t>
  </si>
  <si>
    <t>Mira 9 - 10 m</t>
  </si>
  <si>
    <t>Mira 8 - 9 m</t>
  </si>
  <si>
    <t>S/ N.A.O.D Lm 11,29</t>
  </si>
  <si>
    <t>S/BM 00 DPR</t>
  </si>
  <si>
    <t>S/10m.</t>
  </si>
  <si>
    <t>S/N.A.O.D</t>
  </si>
  <si>
    <t>S/N.D.M.I</t>
  </si>
  <si>
    <t>S/N.A.O.I</t>
  </si>
  <si>
    <t>Mira 14 - 15 m.</t>
  </si>
  <si>
    <t>Mira 12 - 13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</si>
</sst>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7" fillId="0" borderId="0"/>
    <xf numFmtId="0" fontId="22" fillId="0" borderId="0"/>
  </cellStyleXfs>
  <cellXfs count="193">
    <xf numFmtId="0" fontId="0" fillId="0" borderId="0" xfId="0"/>
    <xf numFmtId="0" fontId="3" fillId="2" borderId="1" xfId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0" borderId="0" xfId="1"/>
    <xf numFmtId="2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8" fillId="0" borderId="1" xfId="1" applyFont="1" applyBorder="1"/>
    <xf numFmtId="0" fontId="5" fillId="0" borderId="0" xfId="1" applyFont="1" applyAlignment="1">
      <alignment horizontal="center"/>
    </xf>
    <xf numFmtId="0" fontId="10" fillId="0" borderId="0" xfId="1" applyFont="1"/>
    <xf numFmtId="4" fontId="9" fillId="0" borderId="1" xfId="1" applyNumberFormat="1" applyFont="1" applyFill="1" applyBorder="1" applyAlignment="1">
      <alignment horizontal="center" wrapText="1"/>
    </xf>
    <xf numFmtId="2" fontId="9" fillId="0" borderId="1" xfId="1" applyNumberFormat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6" fillId="0" borderId="1" xfId="1" applyFont="1" applyBorder="1"/>
    <xf numFmtId="4" fontId="10" fillId="0" borderId="1" xfId="1" applyNumberFormat="1" applyFont="1" applyBorder="1"/>
    <xf numFmtId="164" fontId="10" fillId="0" borderId="1" xfId="1" applyNumberFormat="1" applyFont="1" applyFill="1" applyBorder="1"/>
    <xf numFmtId="0" fontId="6" fillId="0" borderId="1" xfId="1" applyFont="1" applyFill="1" applyBorder="1"/>
    <xf numFmtId="0" fontId="11" fillId="0" borderId="1" xfId="1" applyFont="1" applyBorder="1"/>
    <xf numFmtId="0" fontId="3" fillId="0" borderId="0" xfId="1" applyFont="1"/>
    <xf numFmtId="4" fontId="10" fillId="0" borderId="1" xfId="1" applyNumberFormat="1" applyFont="1" applyFill="1" applyBorder="1"/>
    <xf numFmtId="164" fontId="10" fillId="0" borderId="1" xfId="1" applyNumberFormat="1" applyFont="1" applyBorder="1"/>
    <xf numFmtId="164" fontId="6" fillId="3" borderId="1" xfId="1" applyNumberFormat="1" applyFont="1" applyFill="1" applyBorder="1"/>
    <xf numFmtId="0" fontId="9" fillId="0" borderId="1" xfId="1" applyFont="1" applyBorder="1"/>
    <xf numFmtId="164" fontId="11" fillId="0" borderId="1" xfId="1" applyNumberFormat="1" applyFont="1" applyBorder="1"/>
    <xf numFmtId="4" fontId="10" fillId="0" borderId="0" xfId="1" applyNumberFormat="1" applyFont="1"/>
    <xf numFmtId="164" fontId="6" fillId="0" borderId="1" xfId="1" applyNumberFormat="1" applyFont="1" applyBorder="1"/>
    <xf numFmtId="0" fontId="9" fillId="0" borderId="1" xfId="1" applyFont="1" applyFill="1" applyBorder="1"/>
    <xf numFmtId="0" fontId="11" fillId="0" borderId="1" xfId="1" applyFont="1" applyFill="1" applyBorder="1"/>
    <xf numFmtId="0" fontId="6" fillId="0" borderId="7" xfId="1" applyFont="1" applyFill="1" applyBorder="1"/>
    <xf numFmtId="0" fontId="12" fillId="0" borderId="1" xfId="1" applyFont="1" applyFill="1" applyBorder="1"/>
    <xf numFmtId="0" fontId="6" fillId="0" borderId="1" xfId="1" applyFont="1" applyFill="1" applyBorder="1" applyAlignment="1">
      <alignment vertical="center"/>
    </xf>
    <xf numFmtId="4" fontId="10" fillId="0" borderId="1" xfId="1" applyNumberFormat="1" applyFont="1" applyFill="1" applyBorder="1" applyAlignment="1">
      <alignment wrapText="1"/>
    </xf>
    <xf numFmtId="2" fontId="10" fillId="0" borderId="1" xfId="1" applyNumberFormat="1" applyFont="1" applyBorder="1"/>
    <xf numFmtId="0" fontId="0" fillId="0" borderId="1" xfId="0" applyBorder="1"/>
    <xf numFmtId="0" fontId="0" fillId="0" borderId="1" xfId="0" applyFill="1" applyBorder="1"/>
    <xf numFmtId="2" fontId="10" fillId="0" borderId="1" xfId="1" applyNumberFormat="1" applyFont="1" applyFill="1" applyBorder="1"/>
    <xf numFmtId="0" fontId="13" fillId="0" borderId="1" xfId="1" applyFont="1" applyFill="1" applyBorder="1"/>
    <xf numFmtId="0" fontId="2" fillId="0" borderId="0" xfId="0" applyFont="1"/>
    <xf numFmtId="0" fontId="1" fillId="0" borderId="1" xfId="1" applyBorder="1"/>
    <xf numFmtId="2" fontId="7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11" fillId="0" borderId="0" xfId="1" applyFont="1" applyBorder="1"/>
    <xf numFmtId="0" fontId="3" fillId="0" borderId="0" xfId="1" applyFont="1" applyFill="1" applyBorder="1" applyAlignment="1">
      <alignment vertical="center" textRotation="255"/>
    </xf>
    <xf numFmtId="2" fontId="7" fillId="0" borderId="1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8" fillId="2" borderId="1" xfId="1" applyNumberFormat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4" fontId="10" fillId="0" borderId="5" xfId="1" applyNumberFormat="1" applyFont="1" applyFill="1" applyBorder="1"/>
    <xf numFmtId="164" fontId="10" fillId="0" borderId="5" xfId="1" applyNumberFormat="1" applyFont="1" applyFill="1" applyBorder="1"/>
    <xf numFmtId="0" fontId="0" fillId="0" borderId="5" xfId="0" applyFill="1" applyBorder="1"/>
    <xf numFmtId="0" fontId="0" fillId="0" borderId="5" xfId="0" applyBorder="1"/>
    <xf numFmtId="0" fontId="10" fillId="0" borderId="0" xfId="1" applyFont="1" applyBorder="1"/>
    <xf numFmtId="164" fontId="10" fillId="0" borderId="0" xfId="1" applyNumberFormat="1" applyFont="1" applyBorder="1"/>
    <xf numFmtId="164" fontId="10" fillId="0" borderId="0" xfId="1" applyNumberFormat="1" applyFont="1"/>
    <xf numFmtId="0" fontId="1" fillId="0" borderId="0" xfId="1" applyBorder="1"/>
    <xf numFmtId="0" fontId="0" fillId="0" borderId="8" xfId="0" applyBorder="1"/>
    <xf numFmtId="164" fontId="1" fillId="0" borderId="0" xfId="1" applyNumberFormat="1"/>
    <xf numFmtId="2" fontId="8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/>
    </xf>
    <xf numFmtId="0" fontId="0" fillId="0" borderId="0" xfId="0" applyBorder="1"/>
    <xf numFmtId="4" fontId="10" fillId="0" borderId="0" xfId="1" applyNumberFormat="1" applyFont="1" applyFill="1" applyBorder="1"/>
    <xf numFmtId="0" fontId="11" fillId="0" borderId="0" xfId="1" applyFont="1"/>
    <xf numFmtId="0" fontId="2" fillId="0" borderId="0" xfId="1" applyFont="1" applyFill="1" applyAlignment="1"/>
    <xf numFmtId="0" fontId="14" fillId="0" borderId="0" xfId="1" applyFont="1" applyFill="1" applyBorder="1" applyAlignment="1">
      <alignment horizontal="center" vertical="center" textRotation="255" wrapText="1"/>
    </xf>
    <xf numFmtId="2" fontId="8" fillId="0" borderId="1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165" fontId="0" fillId="0" borderId="0" xfId="0" applyNumberFormat="1"/>
    <xf numFmtId="2" fontId="8" fillId="0" borderId="1" xfId="1" applyNumberFormat="1" applyFont="1" applyFill="1" applyBorder="1" applyAlignment="1">
      <alignment horizontal="left"/>
    </xf>
    <xf numFmtId="165" fontId="8" fillId="0" borderId="1" xfId="1" applyNumberFormat="1" applyFont="1" applyFill="1" applyBorder="1" applyAlignment="1">
      <alignment horizontal="center"/>
    </xf>
    <xf numFmtId="2" fontId="16" fillId="0" borderId="1" xfId="1" applyNumberFormat="1" applyFont="1" applyFill="1" applyBorder="1" applyAlignment="1">
      <alignment horizontal="left"/>
    </xf>
    <xf numFmtId="2" fontId="8" fillId="0" borderId="1" xfId="1" applyNumberFormat="1" applyFont="1" applyFill="1" applyBorder="1" applyAlignment="1">
      <alignment horizontal="left"/>
    </xf>
    <xf numFmtId="4" fontId="10" fillId="4" borderId="1" xfId="1" applyNumberFormat="1" applyFont="1" applyFill="1" applyBorder="1"/>
    <xf numFmtId="164" fontId="10" fillId="4" borderId="1" xfId="1" applyNumberFormat="1" applyFont="1" applyFill="1" applyBorder="1"/>
    <xf numFmtId="2" fontId="8" fillId="0" borderId="1" xfId="1" applyNumberFormat="1" applyFont="1" applyFill="1" applyBorder="1" applyAlignment="1">
      <alignment horizontal="left"/>
    </xf>
    <xf numFmtId="0" fontId="17" fillId="5" borderId="0" xfId="2" applyFill="1"/>
    <xf numFmtId="0" fontId="17" fillId="0" borderId="0" xfId="2"/>
    <xf numFmtId="0" fontId="19" fillId="0" borderId="11" xfId="2" applyFont="1" applyBorder="1" applyAlignment="1">
      <alignment horizontal="center" vertical="center"/>
    </xf>
    <xf numFmtId="165" fontId="19" fillId="0" borderId="11" xfId="2" applyNumberFormat="1" applyFont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20" fillId="5" borderId="0" xfId="2" applyFont="1" applyFill="1" applyAlignment="1">
      <alignment vertical="center"/>
    </xf>
    <xf numFmtId="0" fontId="17" fillId="0" borderId="0" xfId="2" applyAlignment="1">
      <alignment vertical="center"/>
    </xf>
    <xf numFmtId="2" fontId="21" fillId="5" borderId="13" xfId="2" applyNumberFormat="1" applyFont="1" applyFill="1" applyBorder="1" applyAlignment="1">
      <alignment horizontal="center" vertical="center"/>
    </xf>
    <xf numFmtId="165" fontId="21" fillId="0" borderId="14" xfId="2" applyNumberFormat="1" applyFont="1" applyFill="1" applyBorder="1" applyAlignment="1">
      <alignment horizontal="center" vertical="center"/>
    </xf>
    <xf numFmtId="0" fontId="21" fillId="0" borderId="15" xfId="2" applyFont="1" applyFill="1" applyBorder="1" applyAlignment="1">
      <alignment horizontal="right" vertical="center"/>
    </xf>
    <xf numFmtId="2" fontId="21" fillId="5" borderId="16" xfId="2" applyNumberFormat="1" applyFont="1" applyFill="1" applyBorder="1" applyAlignment="1">
      <alignment horizontal="center" vertical="center"/>
    </xf>
    <xf numFmtId="165" fontId="21" fillId="0" borderId="6" xfId="2" applyNumberFormat="1" applyFont="1" applyFill="1" applyBorder="1" applyAlignment="1">
      <alignment horizontal="center" vertical="center"/>
    </xf>
    <xf numFmtId="0" fontId="21" fillId="0" borderId="17" xfId="2" applyFont="1" applyFill="1" applyBorder="1" applyAlignment="1">
      <alignment horizontal="right" vertical="center"/>
    </xf>
    <xf numFmtId="2" fontId="21" fillId="0" borderId="16" xfId="2" applyNumberFormat="1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right" vertical="center"/>
    </xf>
    <xf numFmtId="2" fontId="19" fillId="2" borderId="16" xfId="2" applyNumberFormat="1" applyFont="1" applyFill="1" applyBorder="1" applyAlignment="1">
      <alignment horizontal="center" vertical="center"/>
    </xf>
    <xf numFmtId="165" fontId="19" fillId="2" borderId="6" xfId="2" applyNumberFormat="1" applyFont="1" applyFill="1" applyBorder="1" applyAlignment="1">
      <alignment horizontal="center" vertical="center"/>
    </xf>
    <xf numFmtId="0" fontId="19" fillId="2" borderId="17" xfId="2" applyFont="1" applyFill="1" applyBorder="1" applyAlignment="1">
      <alignment horizontal="right" vertical="center"/>
    </xf>
    <xf numFmtId="2" fontId="21" fillId="0" borderId="19" xfId="2" applyNumberFormat="1" applyFont="1" applyFill="1" applyBorder="1" applyAlignment="1">
      <alignment horizontal="center" vertical="center"/>
    </xf>
    <xf numFmtId="165" fontId="21" fillId="0" borderId="1" xfId="2" applyNumberFormat="1" applyFont="1" applyFill="1" applyBorder="1" applyAlignment="1">
      <alignment horizontal="center" vertical="center"/>
    </xf>
    <xf numFmtId="2" fontId="21" fillId="0" borderId="20" xfId="2" applyNumberFormat="1" applyFont="1" applyFill="1" applyBorder="1" applyAlignment="1">
      <alignment horizontal="center" vertical="center"/>
    </xf>
    <xf numFmtId="165" fontId="21" fillId="0" borderId="5" xfId="2" applyNumberFormat="1" applyFont="1" applyFill="1" applyBorder="1" applyAlignment="1">
      <alignment horizontal="center" vertical="center"/>
    </xf>
    <xf numFmtId="0" fontId="21" fillId="0" borderId="21" xfId="2" applyFont="1" applyFill="1" applyBorder="1" applyAlignment="1">
      <alignment horizontal="right" vertical="center"/>
    </xf>
    <xf numFmtId="2" fontId="19" fillId="2" borderId="20" xfId="2" applyNumberFormat="1" applyFont="1" applyFill="1" applyBorder="1" applyAlignment="1">
      <alignment horizontal="center" vertical="center"/>
    </xf>
    <xf numFmtId="165" fontId="19" fillId="2" borderId="5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right" vertical="center"/>
    </xf>
    <xf numFmtId="2" fontId="19" fillId="0" borderId="20" xfId="2" applyNumberFormat="1" applyFont="1" applyFill="1" applyBorder="1" applyAlignment="1">
      <alignment horizontal="center" vertical="center"/>
    </xf>
    <xf numFmtId="165" fontId="19" fillId="0" borderId="5" xfId="2" applyNumberFormat="1" applyFont="1" applyFill="1" applyBorder="1" applyAlignment="1">
      <alignment horizontal="center" vertical="center"/>
    </xf>
    <xf numFmtId="0" fontId="19" fillId="0" borderId="21" xfId="2" applyFont="1" applyFill="1" applyBorder="1" applyAlignment="1">
      <alignment horizontal="right" vertical="center"/>
    </xf>
    <xf numFmtId="2" fontId="21" fillId="0" borderId="20" xfId="2" applyNumberFormat="1" applyFont="1" applyBorder="1" applyAlignment="1">
      <alignment horizontal="center" vertical="center"/>
    </xf>
    <xf numFmtId="165" fontId="21" fillId="0" borderId="5" xfId="2" applyNumberFormat="1" applyFont="1" applyBorder="1" applyAlignment="1">
      <alignment horizontal="center" vertical="center"/>
    </xf>
    <xf numFmtId="0" fontId="21" fillId="0" borderId="21" xfId="2" applyFont="1" applyBorder="1" applyAlignment="1">
      <alignment horizontal="right" vertical="center"/>
    </xf>
    <xf numFmtId="0" fontId="21" fillId="0" borderId="18" xfId="2" applyFont="1" applyBorder="1" applyAlignment="1">
      <alignment horizontal="right" vertical="center"/>
    </xf>
    <xf numFmtId="2" fontId="21" fillId="0" borderId="22" xfId="2" applyNumberFormat="1" applyFont="1" applyFill="1" applyBorder="1" applyAlignment="1">
      <alignment horizontal="center" vertical="center"/>
    </xf>
    <xf numFmtId="165" fontId="21" fillId="0" borderId="23" xfId="2" applyNumberFormat="1" applyFont="1" applyFill="1" applyBorder="1" applyAlignment="1">
      <alignment horizontal="center" vertical="center"/>
    </xf>
    <xf numFmtId="0" fontId="21" fillId="0" borderId="24" xfId="2" applyFont="1" applyFill="1" applyBorder="1" applyAlignment="1">
      <alignment horizontal="left" vertical="center"/>
    </xf>
    <xf numFmtId="2" fontId="21" fillId="5" borderId="26" xfId="2" applyNumberFormat="1" applyFont="1" applyFill="1" applyBorder="1" applyAlignment="1">
      <alignment horizontal="center" vertical="center"/>
    </xf>
    <xf numFmtId="165" fontId="21" fillId="5" borderId="26" xfId="2" applyNumberFormat="1" applyFont="1" applyFill="1" applyBorder="1" applyAlignment="1">
      <alignment horizontal="center" vertical="center"/>
    </xf>
    <xf numFmtId="0" fontId="21" fillId="5" borderId="26" xfId="2" applyFont="1" applyFill="1" applyBorder="1" applyAlignment="1">
      <alignment horizontal="right" vertical="center"/>
    </xf>
    <xf numFmtId="2" fontId="21" fillId="5" borderId="27" xfId="2" applyNumberFormat="1" applyFont="1" applyFill="1" applyBorder="1" applyAlignment="1">
      <alignment horizontal="center" vertical="center"/>
    </xf>
    <xf numFmtId="165" fontId="21" fillId="5" borderId="27" xfId="2" applyNumberFormat="1" applyFont="1" applyFill="1" applyBorder="1" applyAlignment="1">
      <alignment horizontal="center" vertical="center"/>
    </xf>
    <xf numFmtId="0" fontId="21" fillId="5" borderId="28" xfId="2" applyFont="1" applyFill="1" applyBorder="1" applyAlignment="1">
      <alignment horizontal="right" vertical="center"/>
    </xf>
    <xf numFmtId="2" fontId="21" fillId="5" borderId="28" xfId="2" applyNumberFormat="1" applyFont="1" applyFill="1" applyBorder="1" applyAlignment="1">
      <alignment horizontal="center" vertical="center"/>
    </xf>
    <xf numFmtId="165" fontId="21" fillId="5" borderId="28" xfId="2" applyNumberFormat="1" applyFont="1" applyFill="1" applyBorder="1" applyAlignment="1">
      <alignment horizontal="center" vertical="center"/>
    </xf>
    <xf numFmtId="2" fontId="21" fillId="5" borderId="26" xfId="3" applyNumberFormat="1" applyFont="1" applyFill="1" applyBorder="1" applyAlignment="1">
      <alignment horizontal="center" vertical="center"/>
    </xf>
    <xf numFmtId="165" fontId="21" fillId="5" borderId="29" xfId="3" applyNumberFormat="1" applyFont="1" applyFill="1" applyBorder="1" applyAlignment="1">
      <alignment horizontal="center" vertical="center"/>
    </xf>
    <xf numFmtId="0" fontId="21" fillId="5" borderId="24" xfId="3" applyFont="1" applyFill="1" applyBorder="1" applyAlignment="1">
      <alignment horizontal="right" vertical="center"/>
    </xf>
    <xf numFmtId="2" fontId="21" fillId="5" borderId="28" xfId="3" applyNumberFormat="1" applyFont="1" applyFill="1" applyBorder="1" applyAlignment="1">
      <alignment horizontal="center" vertical="center"/>
    </xf>
    <xf numFmtId="2" fontId="21" fillId="5" borderId="30" xfId="3" applyNumberFormat="1" applyFont="1" applyFill="1" applyBorder="1" applyAlignment="1">
      <alignment horizontal="center" vertical="center"/>
    </xf>
    <xf numFmtId="0" fontId="21" fillId="5" borderId="30" xfId="3" applyFont="1" applyFill="1" applyBorder="1" applyAlignment="1">
      <alignment horizontal="right" vertical="center"/>
    </xf>
    <xf numFmtId="2" fontId="21" fillId="5" borderId="31" xfId="2" applyNumberFormat="1" applyFont="1" applyFill="1" applyBorder="1" applyAlignment="1">
      <alignment vertical="center"/>
    </xf>
    <xf numFmtId="2" fontId="21" fillId="5" borderId="32" xfId="2" applyNumberFormat="1" applyFont="1" applyFill="1" applyBorder="1" applyAlignment="1">
      <alignment vertical="center"/>
    </xf>
    <xf numFmtId="2" fontId="21" fillId="5" borderId="29" xfId="2" applyNumberFormat="1" applyFont="1" applyFill="1" applyBorder="1" applyAlignment="1">
      <alignment vertical="center"/>
    </xf>
    <xf numFmtId="2" fontId="21" fillId="5" borderId="12" xfId="2" applyNumberFormat="1" applyFont="1" applyFill="1" applyBorder="1" applyAlignment="1">
      <alignment vertical="center"/>
    </xf>
    <xf numFmtId="2" fontId="21" fillId="5" borderId="0" xfId="2" applyNumberFormat="1" applyFont="1" applyFill="1" applyBorder="1" applyAlignment="1">
      <alignment vertical="center"/>
    </xf>
    <xf numFmtId="2" fontId="21" fillId="5" borderId="24" xfId="2" applyNumberFormat="1" applyFont="1" applyFill="1" applyBorder="1" applyAlignment="1">
      <alignment vertical="center"/>
    </xf>
    <xf numFmtId="0" fontId="23" fillId="5" borderId="0" xfId="2" applyFont="1" applyFill="1"/>
    <xf numFmtId="165" fontId="24" fillId="0" borderId="1" xfId="2" applyNumberFormat="1" applyFont="1" applyBorder="1" applyAlignment="1">
      <alignment horizontal="center"/>
    </xf>
    <xf numFmtId="0" fontId="3" fillId="0" borderId="1" xfId="2" applyFont="1" applyBorder="1"/>
    <xf numFmtId="0" fontId="19" fillId="0" borderId="17" xfId="2" applyFont="1" applyFill="1" applyBorder="1" applyAlignment="1">
      <alignment horizontal="right" vertical="center"/>
    </xf>
    <xf numFmtId="2" fontId="19" fillId="2" borderId="19" xfId="2" applyNumberFormat="1" applyFont="1" applyFill="1" applyBorder="1" applyAlignment="1">
      <alignment horizontal="center" vertical="center"/>
    </xf>
    <xf numFmtId="165" fontId="19" fillId="2" borderId="1" xfId="2" applyNumberFormat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right" vertical="center"/>
    </xf>
    <xf numFmtId="2" fontId="21" fillId="0" borderId="13" xfId="2" applyNumberFormat="1" applyFont="1" applyFill="1" applyBorder="1" applyAlignment="1">
      <alignment horizontal="center" vertical="center"/>
    </xf>
    <xf numFmtId="2" fontId="21" fillId="0" borderId="19" xfId="2" applyNumberFormat="1" applyFont="1" applyBorder="1" applyAlignment="1">
      <alignment horizontal="center" vertical="center"/>
    </xf>
    <xf numFmtId="165" fontId="21" fillId="0" borderId="1" xfId="2" applyNumberFormat="1" applyFont="1" applyBorder="1" applyAlignment="1">
      <alignment horizontal="center" vertical="center"/>
    </xf>
    <xf numFmtId="2" fontId="21" fillId="5" borderId="19" xfId="2" applyNumberFormat="1" applyFont="1" applyFill="1" applyBorder="1" applyAlignment="1">
      <alignment horizontal="center" vertical="center"/>
    </xf>
    <xf numFmtId="165" fontId="21" fillId="5" borderId="1" xfId="2" applyNumberFormat="1" applyFont="1" applyFill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165" fontId="19" fillId="0" borderId="26" xfId="2" applyNumberFormat="1" applyFont="1" applyBorder="1" applyAlignment="1">
      <alignment horizontal="center" vertical="center"/>
    </xf>
    <xf numFmtId="2" fontId="21" fillId="0" borderId="1" xfId="2" applyNumberFormat="1" applyFont="1" applyBorder="1" applyAlignment="1">
      <alignment horizontal="center" vertical="center"/>
    </xf>
    <xf numFmtId="2" fontId="21" fillId="0" borderId="18" xfId="2" applyNumberFormat="1" applyFont="1" applyBorder="1" applyAlignment="1">
      <alignment horizontal="center" vertical="center"/>
    </xf>
    <xf numFmtId="0" fontId="21" fillId="0" borderId="34" xfId="2" applyFont="1" applyFill="1" applyBorder="1" applyAlignment="1">
      <alignment horizontal="left" vertical="center"/>
    </xf>
    <xf numFmtId="0" fontId="21" fillId="5" borderId="27" xfId="2" applyFont="1" applyFill="1" applyBorder="1" applyAlignment="1">
      <alignment horizontal="right" vertical="center"/>
    </xf>
    <xf numFmtId="165" fontId="17" fillId="0" borderId="0" xfId="2" applyNumberFormat="1"/>
    <xf numFmtId="2" fontId="8" fillId="0" borderId="1" xfId="1" applyNumberFormat="1" applyFont="1" applyFill="1" applyBorder="1" applyAlignment="1">
      <alignment horizontal="left"/>
    </xf>
    <xf numFmtId="2" fontId="7" fillId="0" borderId="0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64" fontId="1" fillId="0" borderId="0" xfId="1" applyNumberFormat="1" applyBorder="1"/>
    <xf numFmtId="0" fontId="14" fillId="0" borderId="0" xfId="1" applyFont="1" applyFill="1" applyBorder="1" applyAlignment="1">
      <alignment vertical="center" textRotation="255" wrapText="1"/>
    </xf>
    <xf numFmtId="0" fontId="14" fillId="0" borderId="35" xfId="1" applyFont="1" applyFill="1" applyBorder="1" applyAlignment="1">
      <alignment vertical="center" textRotation="255" wrapText="1"/>
    </xf>
    <xf numFmtId="164" fontId="0" fillId="0" borderId="0" xfId="0" applyNumberFormat="1"/>
    <xf numFmtId="2" fontId="8" fillId="0" borderId="1" xfId="1" applyNumberFormat="1" applyFont="1" applyFill="1" applyBorder="1" applyAlignment="1">
      <alignment horizontal="left"/>
    </xf>
    <xf numFmtId="0" fontId="18" fillId="0" borderId="9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 textRotation="90"/>
    </xf>
    <xf numFmtId="0" fontId="19" fillId="0" borderId="25" xfId="2" applyFont="1" applyFill="1" applyBorder="1" applyAlignment="1">
      <alignment horizontal="center" vertical="center" textRotation="90"/>
    </xf>
    <xf numFmtId="0" fontId="19" fillId="0" borderId="26" xfId="2" applyFont="1" applyFill="1" applyBorder="1" applyAlignment="1">
      <alignment horizontal="center" vertical="center" textRotation="90" wrapText="1"/>
    </xf>
    <xf numFmtId="0" fontId="19" fillId="0" borderId="27" xfId="2" applyFont="1" applyFill="1" applyBorder="1" applyAlignment="1">
      <alignment horizontal="center" vertical="center" textRotation="90" wrapText="1"/>
    </xf>
    <xf numFmtId="0" fontId="19" fillId="0" borderId="28" xfId="2" applyFont="1" applyFill="1" applyBorder="1" applyAlignment="1">
      <alignment horizontal="center" vertical="center" textRotation="90" wrapText="1"/>
    </xf>
    <xf numFmtId="2" fontId="21" fillId="5" borderId="12" xfId="2" applyNumberFormat="1" applyFont="1" applyFill="1" applyBorder="1" applyAlignment="1">
      <alignment horizontal="left" vertical="center"/>
    </xf>
    <xf numFmtId="2" fontId="21" fillId="5" borderId="0" xfId="2" applyNumberFormat="1" applyFont="1" applyFill="1" applyBorder="1" applyAlignment="1">
      <alignment horizontal="left" vertical="center"/>
    </xf>
    <xf numFmtId="2" fontId="21" fillId="5" borderId="24" xfId="2" applyNumberFormat="1" applyFont="1" applyFill="1" applyBorder="1" applyAlignment="1">
      <alignment horizontal="left" vertical="center"/>
    </xf>
    <xf numFmtId="2" fontId="21" fillId="5" borderId="25" xfId="2" applyNumberFormat="1" applyFont="1" applyFill="1" applyBorder="1" applyAlignment="1">
      <alignment horizontal="left" vertical="center"/>
    </xf>
    <xf numFmtId="2" fontId="21" fillId="5" borderId="33" xfId="2" applyNumberFormat="1" applyFont="1" applyFill="1" applyBorder="1" applyAlignment="1">
      <alignment horizontal="left" vertical="center"/>
    </xf>
    <xf numFmtId="2" fontId="21" fillId="5" borderId="30" xfId="2" applyNumberFormat="1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center" vertical="center" textRotation="90"/>
    </xf>
    <xf numFmtId="0" fontId="19" fillId="0" borderId="33" xfId="2" applyFont="1" applyFill="1" applyBorder="1" applyAlignment="1">
      <alignment horizontal="center" vertical="center" textRotation="90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164" fontId="9" fillId="0" borderId="5" xfId="1" applyNumberFormat="1" applyFont="1" applyFill="1" applyBorder="1" applyAlignment="1">
      <alignment horizontal="center" vertical="center" wrapText="1"/>
    </xf>
    <xf numFmtId="164" fontId="9" fillId="0" borderId="6" xfId="1" applyNumberFormat="1" applyFont="1" applyFill="1" applyBorder="1" applyAlignment="1">
      <alignment horizontal="center" vertical="center" wrapText="1"/>
    </xf>
    <xf numFmtId="164" fontId="9" fillId="0" borderId="5" xfId="1" applyNumberFormat="1" applyFont="1" applyFill="1" applyBorder="1" applyAlignment="1">
      <alignment horizontal="center" vertical="center"/>
    </xf>
    <xf numFmtId="164" fontId="9" fillId="0" borderId="6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left"/>
    </xf>
    <xf numFmtId="0" fontId="9" fillId="0" borderId="5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255" wrapText="1"/>
    </xf>
    <xf numFmtId="0" fontId="4" fillId="0" borderId="1" xfId="1" applyFont="1" applyFill="1" applyBorder="1" applyAlignment="1">
      <alignment horizontal="center" vertical="center" textRotation="255"/>
    </xf>
    <xf numFmtId="0" fontId="5" fillId="0" borderId="0" xfId="1" applyFont="1" applyAlignment="1">
      <alignment horizontal="center" vertical="center"/>
    </xf>
    <xf numFmtId="0" fontId="14" fillId="0" borderId="7" xfId="1" applyFont="1" applyFill="1" applyBorder="1" applyAlignment="1">
      <alignment horizontal="center" vertical="center" textRotation="255" wrapText="1"/>
    </xf>
    <xf numFmtId="0" fontId="14" fillId="0" borderId="6" xfId="1" applyFont="1" applyFill="1" applyBorder="1" applyAlignment="1">
      <alignment horizontal="center" vertical="center" textRotation="255" wrapText="1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20050816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3544093178036607"/>
          <c:y val="0.5054658947773372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160805'!$A$3:$A$35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30</c:v>
                </c:pt>
                <c:pt idx="6">
                  <c:v>70</c:v>
                </c:pt>
                <c:pt idx="7">
                  <c:v>120</c:v>
                </c:pt>
                <c:pt idx="8">
                  <c:v>180</c:v>
                </c:pt>
                <c:pt idx="9">
                  <c:v>240</c:v>
                </c:pt>
                <c:pt idx="10">
                  <c:v>320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675</c:v>
                </c:pt>
                <c:pt idx="15">
                  <c:v>750</c:v>
                </c:pt>
                <c:pt idx="16">
                  <c:v>825</c:v>
                </c:pt>
                <c:pt idx="17">
                  <c:v>875</c:v>
                </c:pt>
                <c:pt idx="18">
                  <c:v>925</c:v>
                </c:pt>
                <c:pt idx="19">
                  <c:v>975</c:v>
                </c:pt>
                <c:pt idx="20">
                  <c:v>1015</c:v>
                </c:pt>
                <c:pt idx="21">
                  <c:v>1032</c:v>
                </c:pt>
                <c:pt idx="22">
                  <c:v>1032</c:v>
                </c:pt>
                <c:pt idx="23">
                  <c:v>1040</c:v>
                </c:pt>
              </c:numCache>
            </c:numRef>
          </c:xVal>
          <c:yVal>
            <c:numRef>
              <c:f>'3109701.Guayare. 160805'!$B$3:$B$35</c:f>
              <c:numCache>
                <c:formatCode>0.000</c:formatCode>
                <c:ptCount val="33"/>
                <c:pt idx="0">
                  <c:v>92</c:v>
                </c:pt>
                <c:pt idx="1">
                  <c:v>92.009</c:v>
                </c:pt>
                <c:pt idx="2">
                  <c:v>91.51</c:v>
                </c:pt>
                <c:pt idx="3">
                  <c:v>90.512</c:v>
                </c:pt>
                <c:pt idx="4">
                  <c:v>90.819000000000003</c:v>
                </c:pt>
                <c:pt idx="5">
                  <c:v>84.498999999999995</c:v>
                </c:pt>
                <c:pt idx="6">
                  <c:v>78.259</c:v>
                </c:pt>
                <c:pt idx="7">
                  <c:v>78.599000000000004</c:v>
                </c:pt>
                <c:pt idx="8">
                  <c:v>78.569000000000003</c:v>
                </c:pt>
                <c:pt idx="9">
                  <c:v>79.069000000000003</c:v>
                </c:pt>
                <c:pt idx="10">
                  <c:v>79.619</c:v>
                </c:pt>
                <c:pt idx="11">
                  <c:v>80.198999999999998</c:v>
                </c:pt>
                <c:pt idx="12">
                  <c:v>81.058999999999997</c:v>
                </c:pt>
                <c:pt idx="13">
                  <c:v>80.918999999999997</c:v>
                </c:pt>
                <c:pt idx="14">
                  <c:v>80.869</c:v>
                </c:pt>
                <c:pt idx="15">
                  <c:v>79.418999999999997</c:v>
                </c:pt>
                <c:pt idx="16">
                  <c:v>77.819000000000003</c:v>
                </c:pt>
                <c:pt idx="17">
                  <c:v>76.989000000000004</c:v>
                </c:pt>
                <c:pt idx="18">
                  <c:v>76.319000000000003</c:v>
                </c:pt>
                <c:pt idx="19">
                  <c:v>76.168999999999997</c:v>
                </c:pt>
                <c:pt idx="20">
                  <c:v>85.968999999999994</c:v>
                </c:pt>
                <c:pt idx="21">
                  <c:v>90.819000000000003</c:v>
                </c:pt>
                <c:pt idx="22">
                  <c:v>90.819000000000003</c:v>
                </c:pt>
                <c:pt idx="23">
                  <c:v>90.819000000000003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0-4D8E-83E5-ACC5224E865E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160805'!$A$41:$A$42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'3109701.Guayare. 160805'!$B$41:$B$42</c:f>
              <c:numCache>
                <c:formatCode>0.000</c:formatCode>
                <c:ptCount val="2"/>
                <c:pt idx="0">
                  <c:v>92.009</c:v>
                </c:pt>
                <c:pt idx="1">
                  <c:v>90.509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0-4D8E-83E5-ACC5224E865E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160805'!$A$39:$A$40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'3109701.Guayare. 160805'!$B$39:$B$40</c:f>
              <c:numCache>
                <c:formatCode>0.000</c:formatCode>
                <c:ptCount val="2"/>
                <c:pt idx="0">
                  <c:v>91.51</c:v>
                </c:pt>
                <c:pt idx="1">
                  <c:v>76.510000000000005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0-4D8E-83E5-ACC5224E865E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160805'!$A$37:$A$38</c:f>
              <c:numCache>
                <c:formatCode>0.00</c:formatCode>
                <c:ptCount val="2"/>
                <c:pt idx="0">
                  <c:v>1032</c:v>
                </c:pt>
                <c:pt idx="1">
                  <c:v>8</c:v>
                </c:pt>
              </c:numCache>
            </c:numRef>
          </c:xVal>
          <c:yVal>
            <c:numRef>
              <c:f>'3109701.Guayare. 160805'!$B$37:$B$38</c:f>
              <c:numCache>
                <c:formatCode>0.000</c:formatCode>
                <c:ptCount val="2"/>
                <c:pt idx="0">
                  <c:v>90.819000000000003</c:v>
                </c:pt>
                <c:pt idx="1">
                  <c:v>90.819000000000003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0-4D8E-83E5-ACC5224E865E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4-1120-4D8E-83E5-ACC5224E865E}"/>
              </c:ext>
            </c:extLst>
          </c:dPt>
          <c:xVal>
            <c:numRef>
              <c:f>'3109701.Guayare. 160805'!$A$43:$A$44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'3109701.Guayare. 160805'!$B$43:$B$44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20-4D8E-83E5-ACC5224E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9088"/>
        <c:axId val="88215552"/>
      </c:scatterChart>
      <c:valAx>
        <c:axId val="83609088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4858569051580701"/>
              <c:y val="0.91125866358903707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8215552"/>
        <c:crossesAt val="73"/>
        <c:crossBetween val="midCat"/>
        <c:majorUnit val="120"/>
        <c:minorUnit val="20"/>
      </c:valAx>
      <c:valAx>
        <c:axId val="88215552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3609088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20091120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23960066555740434"/>
          <c:y val="4.4577077865266837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201109'!$A$3:$A$38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</c:v>
                </c:pt>
                <c:pt idx="6">
                  <c:v>71.7</c:v>
                </c:pt>
                <c:pt idx="7">
                  <c:v>80</c:v>
                </c:pt>
                <c:pt idx="8">
                  <c:v>100</c:v>
                </c:pt>
                <c:pt idx="9">
                  <c:v>130</c:v>
                </c:pt>
                <c:pt idx="10">
                  <c:v>160</c:v>
                </c:pt>
                <c:pt idx="11">
                  <c:v>190</c:v>
                </c:pt>
                <c:pt idx="12">
                  <c:v>220</c:v>
                </c:pt>
                <c:pt idx="13">
                  <c:v>260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460</c:v>
                </c:pt>
                <c:pt idx="18">
                  <c:v>530</c:v>
                </c:pt>
                <c:pt idx="19">
                  <c:v>600</c:v>
                </c:pt>
                <c:pt idx="20">
                  <c:v>670</c:v>
                </c:pt>
                <c:pt idx="21">
                  <c:v>740</c:v>
                </c:pt>
                <c:pt idx="22">
                  <c:v>800</c:v>
                </c:pt>
                <c:pt idx="23">
                  <c:v>848</c:v>
                </c:pt>
                <c:pt idx="24">
                  <c:v>888</c:v>
                </c:pt>
                <c:pt idx="25">
                  <c:v>928</c:v>
                </c:pt>
                <c:pt idx="26">
                  <c:v>968</c:v>
                </c:pt>
                <c:pt idx="27">
                  <c:v>1008</c:v>
                </c:pt>
                <c:pt idx="28">
                  <c:v>1048</c:v>
                </c:pt>
                <c:pt idx="29">
                  <c:v>1078.68</c:v>
                </c:pt>
                <c:pt idx="30">
                  <c:v>1084</c:v>
                </c:pt>
                <c:pt idx="31">
                  <c:v>1091</c:v>
                </c:pt>
                <c:pt idx="32">
                  <c:v>1095</c:v>
                </c:pt>
                <c:pt idx="33">
                  <c:v>1110</c:v>
                </c:pt>
                <c:pt idx="34">
                  <c:v>1125</c:v>
                </c:pt>
                <c:pt idx="35">
                  <c:v>1150</c:v>
                </c:pt>
              </c:numCache>
            </c:numRef>
          </c:xVal>
          <c:yVal>
            <c:numRef>
              <c:f>'3109701.Guayare. 201109'!$B$3:$B$38</c:f>
              <c:numCache>
                <c:formatCode>0.000</c:formatCode>
                <c:ptCount val="36"/>
                <c:pt idx="0">
                  <c:v>93.222999999999999</c:v>
                </c:pt>
                <c:pt idx="1">
                  <c:v>92</c:v>
                </c:pt>
                <c:pt idx="2">
                  <c:v>91.531000000000006</c:v>
                </c:pt>
                <c:pt idx="3">
                  <c:v>90.52</c:v>
                </c:pt>
                <c:pt idx="4">
                  <c:v>90.533000000000001</c:v>
                </c:pt>
                <c:pt idx="5">
                  <c:v>88.454999999999998</c:v>
                </c:pt>
                <c:pt idx="6">
                  <c:v>82.86</c:v>
                </c:pt>
                <c:pt idx="7">
                  <c:v>78.22</c:v>
                </c:pt>
                <c:pt idx="8">
                  <c:v>76.680000000000007</c:v>
                </c:pt>
                <c:pt idx="9">
                  <c:v>75.150000000000006</c:v>
                </c:pt>
                <c:pt idx="10">
                  <c:v>73.709999999999994</c:v>
                </c:pt>
                <c:pt idx="11">
                  <c:v>74.489999999999995</c:v>
                </c:pt>
                <c:pt idx="12">
                  <c:v>75.510000000000005</c:v>
                </c:pt>
                <c:pt idx="13">
                  <c:v>76.39</c:v>
                </c:pt>
                <c:pt idx="14">
                  <c:v>77.36</c:v>
                </c:pt>
                <c:pt idx="15">
                  <c:v>78.02</c:v>
                </c:pt>
                <c:pt idx="16">
                  <c:v>78.91</c:v>
                </c:pt>
                <c:pt idx="17">
                  <c:v>79.260000000000005</c:v>
                </c:pt>
                <c:pt idx="18">
                  <c:v>79.81</c:v>
                </c:pt>
                <c:pt idx="19">
                  <c:v>79.959999999999994</c:v>
                </c:pt>
                <c:pt idx="20">
                  <c:v>80.11</c:v>
                </c:pt>
                <c:pt idx="21">
                  <c:v>80.36</c:v>
                </c:pt>
                <c:pt idx="22">
                  <c:v>79.47</c:v>
                </c:pt>
                <c:pt idx="23">
                  <c:v>78.760000000000005</c:v>
                </c:pt>
                <c:pt idx="24">
                  <c:v>77.72</c:v>
                </c:pt>
                <c:pt idx="25">
                  <c:v>77.209999999999994</c:v>
                </c:pt>
                <c:pt idx="26">
                  <c:v>77.11</c:v>
                </c:pt>
                <c:pt idx="27">
                  <c:v>77.290000000000006</c:v>
                </c:pt>
                <c:pt idx="28">
                  <c:v>74.459999999999994</c:v>
                </c:pt>
                <c:pt idx="29">
                  <c:v>82.86</c:v>
                </c:pt>
                <c:pt idx="30">
                  <c:v>85.569000000000003</c:v>
                </c:pt>
                <c:pt idx="31">
                  <c:v>86.301000000000002</c:v>
                </c:pt>
                <c:pt idx="32">
                  <c:v>90.725999999999999</c:v>
                </c:pt>
                <c:pt idx="33">
                  <c:v>90.483000000000004</c:v>
                </c:pt>
                <c:pt idx="34">
                  <c:v>89.960999999999999</c:v>
                </c:pt>
                <c:pt idx="35">
                  <c:v>89.063000000000002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36E-AD78-F4A2F749C36C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201109'!$A$44:$A$45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'3109701.Guayare. 201109'!$B$44:$B$45</c:f>
              <c:numCache>
                <c:formatCode>0.000</c:formatCode>
                <c:ptCount val="2"/>
                <c:pt idx="0">
                  <c:v>92.02</c:v>
                </c:pt>
                <c:pt idx="1">
                  <c:v>90.52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36E-AD78-F4A2F749C36C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201109'!$A$42:$A$43</c:f>
              <c:numCache>
                <c:formatCode>0.00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'3109701.Guayare. 201109'!$B$42:$B$43</c:f>
              <c:numCache>
                <c:formatCode>0.000</c:formatCode>
                <c:ptCount val="2"/>
                <c:pt idx="0">
                  <c:v>91.531000000000006</c:v>
                </c:pt>
                <c:pt idx="1">
                  <c:v>76.531000000000006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2-436E-AD78-F4A2F749C36C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201109'!$A$40:$A$41</c:f>
              <c:numCache>
                <c:formatCode>0.00</c:formatCode>
                <c:ptCount val="2"/>
                <c:pt idx="0">
                  <c:v>1078.68</c:v>
                </c:pt>
                <c:pt idx="1">
                  <c:v>71.7</c:v>
                </c:pt>
              </c:numCache>
            </c:numRef>
          </c:xVal>
          <c:yVal>
            <c:numRef>
              <c:f>'3109701.Guayare. 201109'!$B$40:$B$41</c:f>
              <c:numCache>
                <c:formatCode>0.000</c:formatCode>
                <c:ptCount val="2"/>
                <c:pt idx="0">
                  <c:v>82.86</c:v>
                </c:pt>
                <c:pt idx="1">
                  <c:v>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2-436E-AD78-F4A2F749C36C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4-AD82-436E-AD78-F4A2F749C36C}"/>
              </c:ext>
            </c:extLst>
          </c:dPt>
          <c:xVal>
            <c:numRef>
              <c:f>'3109701.Guayare. 201109'!$A$46:$A$47</c:f>
              <c:numCache>
                <c:formatCode>0.00</c:formatCode>
                <c:ptCount val="2"/>
                <c:pt idx="0">
                  <c:v>1095</c:v>
                </c:pt>
                <c:pt idx="1">
                  <c:v>0</c:v>
                </c:pt>
              </c:numCache>
            </c:numRef>
          </c:xVal>
          <c:yVal>
            <c:numRef>
              <c:f>'3109701.Guayare. 201109'!$B$46:$B$47</c:f>
              <c:numCache>
                <c:formatCode>0.00</c:formatCode>
                <c:ptCount val="2"/>
                <c:pt idx="0" formatCode="0.000">
                  <c:v>90.725999999999999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2-436E-AD78-F4A2F749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9760"/>
        <c:axId val="103112064"/>
      </c:scatterChart>
      <c:valAx>
        <c:axId val="103109760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4858569051580701"/>
              <c:y val="0.91125867599883348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3112064"/>
        <c:crossesAt val="73"/>
        <c:crossBetween val="midCat"/>
        <c:majorUnit val="120"/>
        <c:minorUnit val="20"/>
      </c:valAx>
      <c:valAx>
        <c:axId val="103112064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64800233311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3109760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20111118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4542429284525791"/>
          <c:y val="0.5842366132804827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181111'!$A$3:$A$37</c:f>
              <c:numCache>
                <c:formatCode>0.00</c:formatCode>
                <c:ptCount val="35"/>
                <c:pt idx="0">
                  <c:v>0</c:v>
                </c:pt>
                <c:pt idx="1">
                  <c:v>11.8</c:v>
                </c:pt>
                <c:pt idx="2">
                  <c:v>20</c:v>
                </c:pt>
                <c:pt idx="3">
                  <c:v>24</c:v>
                </c:pt>
                <c:pt idx="4">
                  <c:v>26.5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32.5</c:v>
                </c:pt>
                <c:pt idx="9">
                  <c:v>32.5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550</c:v>
                </c:pt>
                <c:pt idx="21">
                  <c:v>600</c:v>
                </c:pt>
                <c:pt idx="22">
                  <c:v>650</c:v>
                </c:pt>
                <c:pt idx="23">
                  <c:v>700</c:v>
                </c:pt>
                <c:pt idx="24">
                  <c:v>750</c:v>
                </c:pt>
                <c:pt idx="25">
                  <c:v>800</c:v>
                </c:pt>
                <c:pt idx="26">
                  <c:v>850</c:v>
                </c:pt>
                <c:pt idx="27">
                  <c:v>900</c:v>
                </c:pt>
                <c:pt idx="28">
                  <c:v>940</c:v>
                </c:pt>
                <c:pt idx="29">
                  <c:v>980</c:v>
                </c:pt>
                <c:pt idx="30">
                  <c:v>1020</c:v>
                </c:pt>
                <c:pt idx="31">
                  <c:v>1060</c:v>
                </c:pt>
                <c:pt idx="32">
                  <c:v>1063</c:v>
                </c:pt>
                <c:pt idx="33">
                  <c:v>1065</c:v>
                </c:pt>
                <c:pt idx="34">
                  <c:v>1107</c:v>
                </c:pt>
              </c:numCache>
            </c:numRef>
          </c:xVal>
          <c:yVal>
            <c:numRef>
              <c:f>'3109701.Guayare. 181111'!$B$3:$B$37</c:f>
              <c:numCache>
                <c:formatCode>0.000</c:formatCode>
                <c:ptCount val="35"/>
                <c:pt idx="0">
                  <c:v>92</c:v>
                </c:pt>
                <c:pt idx="1">
                  <c:v>90.227000000000004</c:v>
                </c:pt>
                <c:pt idx="2">
                  <c:v>89.278999999999996</c:v>
                </c:pt>
                <c:pt idx="3">
                  <c:v>88.34</c:v>
                </c:pt>
                <c:pt idx="4">
                  <c:v>87.5</c:v>
                </c:pt>
                <c:pt idx="5">
                  <c:v>85.951999999999998</c:v>
                </c:pt>
                <c:pt idx="6">
                  <c:v>86.53</c:v>
                </c:pt>
                <c:pt idx="7">
                  <c:v>85.762</c:v>
                </c:pt>
                <c:pt idx="8">
                  <c:v>85.29</c:v>
                </c:pt>
                <c:pt idx="9">
                  <c:v>85.29</c:v>
                </c:pt>
                <c:pt idx="10">
                  <c:v>75.239999999999995</c:v>
                </c:pt>
                <c:pt idx="11">
                  <c:v>75.64</c:v>
                </c:pt>
                <c:pt idx="12">
                  <c:v>74.239999999999995</c:v>
                </c:pt>
                <c:pt idx="13">
                  <c:v>74.540000000000006</c:v>
                </c:pt>
                <c:pt idx="14">
                  <c:v>75.59</c:v>
                </c:pt>
                <c:pt idx="15">
                  <c:v>77.959999999999994</c:v>
                </c:pt>
                <c:pt idx="16">
                  <c:v>78.59</c:v>
                </c:pt>
                <c:pt idx="17">
                  <c:v>78.89</c:v>
                </c:pt>
                <c:pt idx="18">
                  <c:v>79.489999999999995</c:v>
                </c:pt>
                <c:pt idx="19">
                  <c:v>79.44</c:v>
                </c:pt>
                <c:pt idx="20">
                  <c:v>79.209999999999994</c:v>
                </c:pt>
                <c:pt idx="21">
                  <c:v>79.02</c:v>
                </c:pt>
                <c:pt idx="22">
                  <c:v>79.22</c:v>
                </c:pt>
                <c:pt idx="23">
                  <c:v>79.260000000000005</c:v>
                </c:pt>
                <c:pt idx="24">
                  <c:v>78.47</c:v>
                </c:pt>
                <c:pt idx="25">
                  <c:v>78.569999999999993</c:v>
                </c:pt>
                <c:pt idx="26">
                  <c:v>77.680000000000007</c:v>
                </c:pt>
                <c:pt idx="27">
                  <c:v>77.69</c:v>
                </c:pt>
                <c:pt idx="28">
                  <c:v>77.680000000000007</c:v>
                </c:pt>
                <c:pt idx="29">
                  <c:v>76.77</c:v>
                </c:pt>
                <c:pt idx="30">
                  <c:v>77.39</c:v>
                </c:pt>
                <c:pt idx="31">
                  <c:v>85.29</c:v>
                </c:pt>
                <c:pt idx="32">
                  <c:v>86.87</c:v>
                </c:pt>
                <c:pt idx="33">
                  <c:v>88.435000000000002</c:v>
                </c:pt>
                <c:pt idx="34">
                  <c:v>88.35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E-4D37-9F9A-850858D8D297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181111'!$A$43:$A$44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'3109701.Guayare. 181111'!$B$43:$B$44</c:f>
              <c:numCache>
                <c:formatCode>0.000</c:formatCode>
                <c:ptCount val="2"/>
                <c:pt idx="0">
                  <c:v>92.01</c:v>
                </c:pt>
                <c:pt idx="1">
                  <c:v>90.51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E-4D37-9F9A-850858D8D297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181111'!$A$41:$A$42</c:f>
              <c:numCache>
                <c:formatCode>0.00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'3109701.Guayare. 181111'!$B$41:$B$42</c:f>
              <c:numCache>
                <c:formatCode>0.000</c:formatCode>
                <c:ptCount val="2"/>
                <c:pt idx="0">
                  <c:v>91.53</c:v>
                </c:pt>
                <c:pt idx="1">
                  <c:v>76.53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E-4D37-9F9A-850858D8D297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181111'!$A$39:$A$40</c:f>
              <c:numCache>
                <c:formatCode>0.00</c:formatCode>
                <c:ptCount val="2"/>
                <c:pt idx="0">
                  <c:v>1060</c:v>
                </c:pt>
                <c:pt idx="1">
                  <c:v>32.5</c:v>
                </c:pt>
              </c:numCache>
            </c:numRef>
          </c:xVal>
          <c:yVal>
            <c:numRef>
              <c:f>'3109701.Guayare. 181111'!$B$39:$B$40</c:f>
              <c:numCache>
                <c:formatCode>0.000</c:formatCode>
                <c:ptCount val="2"/>
                <c:pt idx="0">
                  <c:v>85.29</c:v>
                </c:pt>
                <c:pt idx="1">
                  <c:v>85.29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E-4D37-9F9A-850858D8D297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D9E-4D37-9F9A-850858D8D297}"/>
              </c:ext>
            </c:extLst>
          </c:dPt>
          <c:xVal>
            <c:numRef>
              <c:f>'3109701.Guayare. 181111'!$A$45:$A$46</c:f>
              <c:numCache>
                <c:formatCode>0.00</c:formatCode>
                <c:ptCount val="2"/>
                <c:pt idx="0">
                  <c:v>1065</c:v>
                </c:pt>
                <c:pt idx="1">
                  <c:v>0</c:v>
                </c:pt>
              </c:numCache>
            </c:numRef>
          </c:xVal>
          <c:yVal>
            <c:numRef>
              <c:f>'3109701.Guayare. 181111'!$B$45:$B$46</c:f>
              <c:numCache>
                <c:formatCode>0.00</c:formatCode>
                <c:ptCount val="2"/>
                <c:pt idx="0" formatCode="0.000">
                  <c:v>88.435000000000002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E-4D37-9F9A-850858D8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6864"/>
        <c:axId val="105967616"/>
      </c:scatterChart>
      <c:valAx>
        <c:axId val="105956864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5908130531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967616"/>
        <c:crossesAt val="73"/>
        <c:crossBetween val="midCat"/>
        <c:majorUnit val="120"/>
        <c:minorUnit val="20"/>
      </c:valAx>
      <c:valAx>
        <c:axId val="105967616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312413329291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956864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20100604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4542429284525791"/>
          <c:y val="0.58423658035653347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040610'!$A$3:$A$35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44.6</c:v>
                </c:pt>
                <c:pt idx="3">
                  <c:v>70</c:v>
                </c:pt>
                <c:pt idx="4">
                  <c:v>110</c:v>
                </c:pt>
                <c:pt idx="5">
                  <c:v>150</c:v>
                </c:pt>
                <c:pt idx="6">
                  <c:v>210</c:v>
                </c:pt>
                <c:pt idx="7">
                  <c:v>260</c:v>
                </c:pt>
                <c:pt idx="8">
                  <c:v>310</c:v>
                </c:pt>
                <c:pt idx="9">
                  <c:v>370</c:v>
                </c:pt>
                <c:pt idx="10">
                  <c:v>430</c:v>
                </c:pt>
                <c:pt idx="11">
                  <c:v>490</c:v>
                </c:pt>
                <c:pt idx="12">
                  <c:v>540</c:v>
                </c:pt>
                <c:pt idx="13">
                  <c:v>600</c:v>
                </c:pt>
                <c:pt idx="14">
                  <c:v>655</c:v>
                </c:pt>
                <c:pt idx="15">
                  <c:v>705</c:v>
                </c:pt>
                <c:pt idx="16">
                  <c:v>755</c:v>
                </c:pt>
                <c:pt idx="17">
                  <c:v>805</c:v>
                </c:pt>
                <c:pt idx="18">
                  <c:v>855</c:v>
                </c:pt>
                <c:pt idx="19">
                  <c:v>905</c:v>
                </c:pt>
                <c:pt idx="20">
                  <c:v>955</c:v>
                </c:pt>
                <c:pt idx="21">
                  <c:v>1005</c:v>
                </c:pt>
                <c:pt idx="22">
                  <c:v>1055</c:v>
                </c:pt>
                <c:pt idx="23">
                  <c:v>1075</c:v>
                </c:pt>
                <c:pt idx="24">
                  <c:v>1082</c:v>
                </c:pt>
                <c:pt idx="25">
                  <c:v>1097</c:v>
                </c:pt>
                <c:pt idx="26">
                  <c:v>1112</c:v>
                </c:pt>
                <c:pt idx="27">
                  <c:v>1127</c:v>
                </c:pt>
                <c:pt idx="28">
                  <c:v>1225</c:v>
                </c:pt>
              </c:numCache>
            </c:numRef>
          </c:xVal>
          <c:yVal>
            <c:numRef>
              <c:f>'3109701.Guayare. 040610'!$B$3:$B$35</c:f>
              <c:numCache>
                <c:formatCode>0.000</c:formatCode>
                <c:ptCount val="33"/>
                <c:pt idx="0">
                  <c:v>92</c:v>
                </c:pt>
                <c:pt idx="1">
                  <c:v>92.686999999999998</c:v>
                </c:pt>
                <c:pt idx="2">
                  <c:v>89.061999999999998</c:v>
                </c:pt>
                <c:pt idx="3">
                  <c:v>79.311999999999998</c:v>
                </c:pt>
                <c:pt idx="4">
                  <c:v>77.052000000000007</c:v>
                </c:pt>
                <c:pt idx="5">
                  <c:v>75.512</c:v>
                </c:pt>
                <c:pt idx="6">
                  <c:v>77.081999999999994</c:v>
                </c:pt>
                <c:pt idx="7">
                  <c:v>78.751999999999995</c:v>
                </c:pt>
                <c:pt idx="8">
                  <c:v>79.311999999999998</c:v>
                </c:pt>
                <c:pt idx="9">
                  <c:v>79.542000000000002</c:v>
                </c:pt>
                <c:pt idx="10">
                  <c:v>79.701999999999998</c:v>
                </c:pt>
                <c:pt idx="11">
                  <c:v>79.861999999999995</c:v>
                </c:pt>
                <c:pt idx="12">
                  <c:v>79.792000000000002</c:v>
                </c:pt>
                <c:pt idx="13">
                  <c:v>79.811999999999998</c:v>
                </c:pt>
                <c:pt idx="14">
                  <c:v>79.841999999999999</c:v>
                </c:pt>
                <c:pt idx="15">
                  <c:v>79.841999999999999</c:v>
                </c:pt>
                <c:pt idx="16">
                  <c:v>79.932000000000002</c:v>
                </c:pt>
                <c:pt idx="17">
                  <c:v>78.251999999999995</c:v>
                </c:pt>
                <c:pt idx="18">
                  <c:v>76.611999999999995</c:v>
                </c:pt>
                <c:pt idx="19">
                  <c:v>76.781999999999996</c:v>
                </c:pt>
                <c:pt idx="20">
                  <c:v>76.962000000000003</c:v>
                </c:pt>
                <c:pt idx="21">
                  <c:v>76.632000000000005</c:v>
                </c:pt>
                <c:pt idx="22">
                  <c:v>76.242000000000004</c:v>
                </c:pt>
                <c:pt idx="23">
                  <c:v>89.061999999999998</c:v>
                </c:pt>
                <c:pt idx="24">
                  <c:v>90.894999999999996</c:v>
                </c:pt>
                <c:pt idx="25">
                  <c:v>90.215000000000003</c:v>
                </c:pt>
                <c:pt idx="26">
                  <c:v>89.655000000000001</c:v>
                </c:pt>
                <c:pt idx="27">
                  <c:v>89.182000000000002</c:v>
                </c:pt>
                <c:pt idx="28">
                  <c:v>91.212999999999994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F-409E-8DFA-C95F7DF636AC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040610'!$A$41:$A$42</c:f>
              <c:numCache>
                <c:formatCode>0.00</c:formatCode>
                <c:ptCount val="2"/>
                <c:pt idx="0">
                  <c:v>78</c:v>
                </c:pt>
                <c:pt idx="1">
                  <c:v>78</c:v>
                </c:pt>
              </c:numCache>
            </c:numRef>
          </c:xVal>
          <c:yVal>
            <c:numRef>
              <c:f>'3109701.Guayare. 040610'!$B$41:$B$42</c:f>
              <c:numCache>
                <c:formatCode>0.000</c:formatCode>
                <c:ptCount val="2"/>
                <c:pt idx="0">
                  <c:v>92.031999999999996</c:v>
                </c:pt>
                <c:pt idx="1">
                  <c:v>90.531999999999996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F-409E-8DFA-C95F7DF636AC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040610'!$A$39:$A$40</c:f>
              <c:numCache>
                <c:formatCode>0.00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'3109701.Guayare. 040610'!$B$39:$B$40</c:f>
              <c:numCache>
                <c:formatCode>0.000</c:formatCode>
                <c:ptCount val="2"/>
                <c:pt idx="0">
                  <c:v>91.531999999999996</c:v>
                </c:pt>
                <c:pt idx="1">
                  <c:v>76.531999999999996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F-409E-8DFA-C95F7DF636AC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040610'!$A$37:$A$38</c:f>
              <c:numCache>
                <c:formatCode>0.00</c:formatCode>
                <c:ptCount val="2"/>
                <c:pt idx="0">
                  <c:v>1075</c:v>
                </c:pt>
                <c:pt idx="1">
                  <c:v>44.6</c:v>
                </c:pt>
              </c:numCache>
            </c:numRef>
          </c:xVal>
          <c:yVal>
            <c:numRef>
              <c:f>'3109701.Guayare. 040610'!$B$37:$B$38</c:f>
              <c:numCache>
                <c:formatCode>0.000</c:formatCode>
                <c:ptCount val="2"/>
                <c:pt idx="0">
                  <c:v>89.061999999999998</c:v>
                </c:pt>
                <c:pt idx="1">
                  <c:v>89.061999999999998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EF-409E-8DFA-C95F7DF636AC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59EF-409E-8DFA-C95F7DF636AC}"/>
              </c:ext>
            </c:extLst>
          </c:dPt>
          <c:xVal>
            <c:numRef>
              <c:f>'3109701.Guayare. 040610'!$A$43:$A$44</c:f>
              <c:numCache>
                <c:formatCode>0.00</c:formatCode>
                <c:ptCount val="2"/>
                <c:pt idx="0">
                  <c:v>1082</c:v>
                </c:pt>
                <c:pt idx="1">
                  <c:v>0</c:v>
                </c:pt>
              </c:numCache>
            </c:numRef>
          </c:xVal>
          <c:yVal>
            <c:numRef>
              <c:f>'3109701.Guayare. 040610'!$B$43:$B$44</c:f>
              <c:numCache>
                <c:formatCode>0.00</c:formatCode>
                <c:ptCount val="2"/>
                <c:pt idx="0" formatCode="0.000">
                  <c:v>90.894999999999996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EF-409E-8DFA-C95F7DF6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488"/>
        <c:axId val="106230144"/>
      </c:scatterChart>
      <c:valAx>
        <c:axId val="106223488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1867177955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6230144"/>
        <c:crossesAt val="73"/>
        <c:crossBetween val="midCat"/>
        <c:majorUnit val="120"/>
        <c:minorUnit val="20"/>
      </c:valAx>
      <c:valAx>
        <c:axId val="106230144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6223488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20120812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37160288408208542"/>
          <c:y val="3.2841781302159923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120812'!$A$3:$A$35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95</c:v>
                </c:pt>
                <c:pt idx="4">
                  <c:v>100</c:v>
                </c:pt>
                <c:pt idx="5">
                  <c:v>155</c:v>
                </c:pt>
                <c:pt idx="6">
                  <c:v>175</c:v>
                </c:pt>
                <c:pt idx="7">
                  <c:v>205</c:v>
                </c:pt>
                <c:pt idx="8">
                  <c:v>255</c:v>
                </c:pt>
                <c:pt idx="9">
                  <c:v>305</c:v>
                </c:pt>
                <c:pt idx="10">
                  <c:v>355</c:v>
                </c:pt>
                <c:pt idx="11">
                  <c:v>405</c:v>
                </c:pt>
                <c:pt idx="12">
                  <c:v>465</c:v>
                </c:pt>
                <c:pt idx="13">
                  <c:v>525</c:v>
                </c:pt>
                <c:pt idx="14">
                  <c:v>585</c:v>
                </c:pt>
                <c:pt idx="15">
                  <c:v>645</c:v>
                </c:pt>
                <c:pt idx="16">
                  <c:v>705</c:v>
                </c:pt>
                <c:pt idx="17">
                  <c:v>765</c:v>
                </c:pt>
                <c:pt idx="18">
                  <c:v>825</c:v>
                </c:pt>
                <c:pt idx="19">
                  <c:v>875</c:v>
                </c:pt>
                <c:pt idx="20">
                  <c:v>915</c:v>
                </c:pt>
                <c:pt idx="21">
                  <c:v>955</c:v>
                </c:pt>
                <c:pt idx="22">
                  <c:v>995</c:v>
                </c:pt>
                <c:pt idx="23">
                  <c:v>1035</c:v>
                </c:pt>
                <c:pt idx="24">
                  <c:v>1075</c:v>
                </c:pt>
                <c:pt idx="25">
                  <c:v>1115</c:v>
                </c:pt>
                <c:pt idx="26">
                  <c:v>1165</c:v>
                </c:pt>
                <c:pt idx="27">
                  <c:v>1175</c:v>
                </c:pt>
                <c:pt idx="28">
                  <c:v>1175</c:v>
                </c:pt>
                <c:pt idx="29">
                  <c:v>1190</c:v>
                </c:pt>
                <c:pt idx="30">
                  <c:v>1205</c:v>
                </c:pt>
                <c:pt idx="31">
                  <c:v>1220</c:v>
                </c:pt>
                <c:pt idx="32">
                  <c:v>1318</c:v>
                </c:pt>
              </c:numCache>
            </c:numRef>
          </c:xVal>
          <c:yVal>
            <c:numRef>
              <c:f>'3109701.Guayare. 120812'!$B$3:$B$35</c:f>
              <c:numCache>
                <c:formatCode>0.000</c:formatCode>
                <c:ptCount val="33"/>
                <c:pt idx="0">
                  <c:v>92</c:v>
                </c:pt>
                <c:pt idx="1">
                  <c:v>93.128</c:v>
                </c:pt>
                <c:pt idx="2">
                  <c:v>91.721999999999994</c:v>
                </c:pt>
                <c:pt idx="3">
                  <c:v>90.697999999999993</c:v>
                </c:pt>
                <c:pt idx="4">
                  <c:v>90.15</c:v>
                </c:pt>
                <c:pt idx="5">
                  <c:v>84.56</c:v>
                </c:pt>
                <c:pt idx="6">
                  <c:v>76.680000000000007</c:v>
                </c:pt>
                <c:pt idx="7">
                  <c:v>74.12</c:v>
                </c:pt>
                <c:pt idx="8">
                  <c:v>75.28</c:v>
                </c:pt>
                <c:pt idx="9">
                  <c:v>75.98</c:v>
                </c:pt>
                <c:pt idx="10">
                  <c:v>77.05</c:v>
                </c:pt>
                <c:pt idx="11">
                  <c:v>78.11</c:v>
                </c:pt>
                <c:pt idx="12">
                  <c:v>78.52</c:v>
                </c:pt>
                <c:pt idx="13">
                  <c:v>79.03</c:v>
                </c:pt>
                <c:pt idx="14">
                  <c:v>79.94</c:v>
                </c:pt>
                <c:pt idx="15">
                  <c:v>79.72</c:v>
                </c:pt>
                <c:pt idx="16">
                  <c:v>79.61</c:v>
                </c:pt>
                <c:pt idx="17">
                  <c:v>79.34</c:v>
                </c:pt>
                <c:pt idx="18">
                  <c:v>79.08</c:v>
                </c:pt>
                <c:pt idx="19">
                  <c:v>78.819999999999993</c:v>
                </c:pt>
                <c:pt idx="20">
                  <c:v>78.59</c:v>
                </c:pt>
                <c:pt idx="21">
                  <c:v>78.39</c:v>
                </c:pt>
                <c:pt idx="22">
                  <c:v>78.099999999999994</c:v>
                </c:pt>
                <c:pt idx="23">
                  <c:v>77.88</c:v>
                </c:pt>
                <c:pt idx="24">
                  <c:v>78.28</c:v>
                </c:pt>
                <c:pt idx="25">
                  <c:v>78.42</c:v>
                </c:pt>
                <c:pt idx="26">
                  <c:v>83.63</c:v>
                </c:pt>
                <c:pt idx="27">
                  <c:v>90.15</c:v>
                </c:pt>
                <c:pt idx="28">
                  <c:v>90.894999999999996</c:v>
                </c:pt>
                <c:pt idx="29">
                  <c:v>90.215000000000003</c:v>
                </c:pt>
                <c:pt idx="30">
                  <c:v>89.655000000000001</c:v>
                </c:pt>
                <c:pt idx="31">
                  <c:v>89.182000000000002</c:v>
                </c:pt>
                <c:pt idx="32">
                  <c:v>91.212999999999994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7-4847-BB45-BB40B022C05D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120812'!$A$41:$A$42</c:f>
              <c:numCache>
                <c:formatCode>0.00</c:formatCode>
                <c:ptCount val="2"/>
                <c:pt idx="0">
                  <c:v>105</c:v>
                </c:pt>
                <c:pt idx="1">
                  <c:v>105</c:v>
                </c:pt>
              </c:numCache>
            </c:numRef>
          </c:xVal>
          <c:yVal>
            <c:numRef>
              <c:f>'3109701.Guayare. 120812'!$B$41:$B$42</c:f>
              <c:numCache>
                <c:formatCode>0.000</c:formatCode>
                <c:ptCount val="2"/>
                <c:pt idx="0">
                  <c:v>92.024000000000001</c:v>
                </c:pt>
                <c:pt idx="1">
                  <c:v>90.524000000000001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7-4847-BB45-BB40B022C05D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120812'!$A$39:$A$40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'3109701.Guayare. 120812'!$B$39:$B$40</c:f>
              <c:numCache>
                <c:formatCode>0.000</c:formatCode>
                <c:ptCount val="2"/>
                <c:pt idx="0">
                  <c:v>91.53</c:v>
                </c:pt>
                <c:pt idx="1">
                  <c:v>76.53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7-4847-BB45-BB40B022C05D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120812'!$A$37:$A$38</c:f>
              <c:numCache>
                <c:formatCode>0.00</c:formatCode>
                <c:ptCount val="2"/>
                <c:pt idx="0">
                  <c:v>1175</c:v>
                </c:pt>
                <c:pt idx="1">
                  <c:v>100</c:v>
                </c:pt>
              </c:numCache>
            </c:numRef>
          </c:xVal>
          <c:yVal>
            <c:numRef>
              <c:f>'3109701.Guayare. 120812'!$B$37:$B$38</c:f>
              <c:numCache>
                <c:formatCode>0.000</c:formatCode>
                <c:ptCount val="2"/>
                <c:pt idx="0">
                  <c:v>90.15</c:v>
                </c:pt>
                <c:pt idx="1">
                  <c:v>90.15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7-4847-BB45-BB40B022C05D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907-4847-BB45-BB40B022C05D}"/>
              </c:ext>
            </c:extLst>
          </c:dPt>
          <c:xVal>
            <c:numRef>
              <c:f>'3109701.Guayare. 120812'!$A$43:$A$44</c:f>
              <c:numCache>
                <c:formatCode>0.00</c:formatCode>
                <c:ptCount val="2"/>
                <c:pt idx="0">
                  <c:v>1175</c:v>
                </c:pt>
                <c:pt idx="1">
                  <c:v>0</c:v>
                </c:pt>
              </c:numCache>
            </c:numRef>
          </c:xVal>
          <c:yVal>
            <c:numRef>
              <c:f>'3109701.Guayare. 120812'!$B$43:$B$44</c:f>
              <c:numCache>
                <c:formatCode>0.00</c:formatCode>
                <c:ptCount val="2"/>
                <c:pt idx="0" formatCode="0.000">
                  <c:v>90.894999999999996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07-4847-BB45-BB40B022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4224"/>
        <c:axId val="112739072"/>
      </c:scatterChart>
      <c:valAx>
        <c:axId val="112724224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1867177955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2739072"/>
        <c:crossesAt val="73"/>
        <c:crossBetween val="midCat"/>
        <c:majorUnit val="120"/>
        <c:minorUnit val="20"/>
      </c:valAx>
      <c:valAx>
        <c:axId val="112739072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2724224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20121124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37160288408208542"/>
          <c:y val="3.2841781302159923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241112'!$A$3:$A$35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86</c:v>
                </c:pt>
                <c:pt idx="3">
                  <c:v>106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350</c:v>
                </c:pt>
                <c:pt idx="11">
                  <c:v>430</c:v>
                </c:pt>
                <c:pt idx="12">
                  <c:v>500</c:v>
                </c:pt>
                <c:pt idx="13">
                  <c:v>570</c:v>
                </c:pt>
                <c:pt idx="14">
                  <c:v>630</c:v>
                </c:pt>
                <c:pt idx="15">
                  <c:v>690</c:v>
                </c:pt>
                <c:pt idx="16">
                  <c:v>750</c:v>
                </c:pt>
                <c:pt idx="17">
                  <c:v>810</c:v>
                </c:pt>
                <c:pt idx="18">
                  <c:v>860</c:v>
                </c:pt>
                <c:pt idx="19">
                  <c:v>910</c:v>
                </c:pt>
                <c:pt idx="20">
                  <c:v>960</c:v>
                </c:pt>
                <c:pt idx="21">
                  <c:v>1010</c:v>
                </c:pt>
                <c:pt idx="22">
                  <c:v>1060</c:v>
                </c:pt>
                <c:pt idx="23">
                  <c:v>1110</c:v>
                </c:pt>
                <c:pt idx="24">
                  <c:v>1119.5</c:v>
                </c:pt>
                <c:pt idx="25">
                  <c:v>1125</c:v>
                </c:pt>
                <c:pt idx="26">
                  <c:v>1132</c:v>
                </c:pt>
                <c:pt idx="27">
                  <c:v>1137</c:v>
                </c:pt>
                <c:pt idx="28">
                  <c:v>1152</c:v>
                </c:pt>
                <c:pt idx="29">
                  <c:v>1192</c:v>
                </c:pt>
                <c:pt idx="30">
                  <c:v>1197</c:v>
                </c:pt>
                <c:pt idx="31">
                  <c:v>1227</c:v>
                </c:pt>
              </c:numCache>
            </c:numRef>
          </c:xVal>
          <c:yVal>
            <c:numRef>
              <c:f>'3109701.Guayare. 241112'!$B$3:$B$35</c:f>
              <c:numCache>
                <c:formatCode>0.000</c:formatCode>
                <c:ptCount val="33"/>
                <c:pt idx="0">
                  <c:v>92</c:v>
                </c:pt>
                <c:pt idx="1">
                  <c:v>91.646000000000001</c:v>
                </c:pt>
                <c:pt idx="2">
                  <c:v>89.742000000000004</c:v>
                </c:pt>
                <c:pt idx="3">
                  <c:v>84.134</c:v>
                </c:pt>
                <c:pt idx="4">
                  <c:v>76.334000000000003</c:v>
                </c:pt>
                <c:pt idx="5">
                  <c:v>76.664000000000001</c:v>
                </c:pt>
                <c:pt idx="6">
                  <c:v>76.394000000000005</c:v>
                </c:pt>
                <c:pt idx="7">
                  <c:v>76.183999999999997</c:v>
                </c:pt>
                <c:pt idx="8">
                  <c:v>76.953999999999994</c:v>
                </c:pt>
                <c:pt idx="9">
                  <c:v>77.733999999999995</c:v>
                </c:pt>
                <c:pt idx="10">
                  <c:v>78.034000000000006</c:v>
                </c:pt>
                <c:pt idx="11">
                  <c:v>78.293999999999997</c:v>
                </c:pt>
                <c:pt idx="12">
                  <c:v>78.823999999999998</c:v>
                </c:pt>
                <c:pt idx="13">
                  <c:v>79.334000000000003</c:v>
                </c:pt>
                <c:pt idx="14">
                  <c:v>79.494</c:v>
                </c:pt>
                <c:pt idx="15">
                  <c:v>79.573999999999998</c:v>
                </c:pt>
                <c:pt idx="16">
                  <c:v>78.933999999999997</c:v>
                </c:pt>
                <c:pt idx="17">
                  <c:v>78.433999999999997</c:v>
                </c:pt>
                <c:pt idx="18">
                  <c:v>78.293999999999997</c:v>
                </c:pt>
                <c:pt idx="19">
                  <c:v>78.063999999999993</c:v>
                </c:pt>
                <c:pt idx="20">
                  <c:v>78.043999999999997</c:v>
                </c:pt>
                <c:pt idx="21">
                  <c:v>78.174000000000007</c:v>
                </c:pt>
                <c:pt idx="22">
                  <c:v>79.103999999999999</c:v>
                </c:pt>
                <c:pt idx="23">
                  <c:v>80.144000000000005</c:v>
                </c:pt>
                <c:pt idx="24">
                  <c:v>84.134</c:v>
                </c:pt>
                <c:pt idx="25">
                  <c:v>88.072999999999993</c:v>
                </c:pt>
                <c:pt idx="26">
                  <c:v>90.896000000000001</c:v>
                </c:pt>
                <c:pt idx="27">
                  <c:v>89.878</c:v>
                </c:pt>
                <c:pt idx="28">
                  <c:v>89.796000000000006</c:v>
                </c:pt>
                <c:pt idx="29">
                  <c:v>90.311000000000007</c:v>
                </c:pt>
                <c:pt idx="30">
                  <c:v>91.021000000000001</c:v>
                </c:pt>
                <c:pt idx="31">
                  <c:v>91.179000000000002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9-462C-A821-D624DA7B1E17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241112'!$A$41:$A$42</c:f>
              <c:numCache>
                <c:formatCode>0.00</c:formatCode>
                <c:ptCount val="2"/>
                <c:pt idx="0">
                  <c:v>105</c:v>
                </c:pt>
                <c:pt idx="1">
                  <c:v>105</c:v>
                </c:pt>
              </c:numCache>
            </c:numRef>
          </c:xVal>
          <c:yVal>
            <c:numRef>
              <c:f>'3109701.Guayare. 241112'!$B$41:$B$42</c:f>
              <c:numCache>
                <c:formatCode>0.000</c:formatCode>
                <c:ptCount val="2"/>
                <c:pt idx="0">
                  <c:v>92.007000000000005</c:v>
                </c:pt>
                <c:pt idx="1">
                  <c:v>90.507000000000005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9-462C-A821-D624DA7B1E17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241112'!$A$39:$A$40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'3109701.Guayare. 241112'!$B$39:$B$40</c:f>
              <c:numCache>
                <c:formatCode>0.000</c:formatCode>
                <c:ptCount val="2"/>
                <c:pt idx="0">
                  <c:v>91.531999999999996</c:v>
                </c:pt>
                <c:pt idx="1">
                  <c:v>76.531999999999996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9-462C-A821-D624DA7B1E17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241112'!$A$37:$A$38</c:f>
              <c:numCache>
                <c:formatCode>0.00</c:formatCode>
                <c:ptCount val="2"/>
                <c:pt idx="0">
                  <c:v>1119.5</c:v>
                </c:pt>
                <c:pt idx="1">
                  <c:v>106</c:v>
                </c:pt>
              </c:numCache>
            </c:numRef>
          </c:xVal>
          <c:yVal>
            <c:numRef>
              <c:f>'3109701.Guayare. 241112'!$B$37:$B$38</c:f>
              <c:numCache>
                <c:formatCode>0.000</c:formatCode>
                <c:ptCount val="2"/>
                <c:pt idx="0">
                  <c:v>84.134</c:v>
                </c:pt>
                <c:pt idx="1">
                  <c:v>84.134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9-462C-A821-D624DA7B1E17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FF99-462C-A821-D624DA7B1E17}"/>
              </c:ext>
            </c:extLst>
          </c:dPt>
          <c:xVal>
            <c:numRef>
              <c:f>'3109701.Guayare. 241112'!$A$43:$A$44</c:f>
              <c:numCache>
                <c:formatCode>0.00</c:formatCode>
                <c:ptCount val="2"/>
                <c:pt idx="0">
                  <c:v>1132</c:v>
                </c:pt>
                <c:pt idx="1">
                  <c:v>0</c:v>
                </c:pt>
              </c:numCache>
            </c:numRef>
          </c:xVal>
          <c:yVal>
            <c:numRef>
              <c:f>'3109701.Guayare. 241112'!$B$43:$B$44</c:f>
              <c:numCache>
                <c:formatCode>0.00</c:formatCode>
                <c:ptCount val="2"/>
                <c:pt idx="0" formatCode="0.000">
                  <c:v>90.896000000000001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99-462C-A821-D624DA7B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94944"/>
        <c:axId val="113005696"/>
      </c:scatterChart>
      <c:valAx>
        <c:axId val="112994944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1867177955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3005696"/>
        <c:crossesAt val="73"/>
        <c:crossBetween val="midCat"/>
        <c:majorUnit val="120"/>
        <c:minorUnit val="20"/>
      </c:valAx>
      <c:valAx>
        <c:axId val="113005696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2994944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20130829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0992789794786471"/>
          <c:y val="3.1234216290339595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290813'!$A$3:$A$35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125</c:v>
                </c:pt>
                <c:pt idx="4">
                  <c:v>150</c:v>
                </c:pt>
                <c:pt idx="5">
                  <c:v>180</c:v>
                </c:pt>
                <c:pt idx="6">
                  <c:v>226</c:v>
                </c:pt>
                <c:pt idx="7">
                  <c:v>270</c:v>
                </c:pt>
                <c:pt idx="8">
                  <c:v>320</c:v>
                </c:pt>
                <c:pt idx="9">
                  <c:v>380</c:v>
                </c:pt>
                <c:pt idx="10">
                  <c:v>440</c:v>
                </c:pt>
                <c:pt idx="11">
                  <c:v>500</c:v>
                </c:pt>
                <c:pt idx="12">
                  <c:v>560</c:v>
                </c:pt>
                <c:pt idx="13">
                  <c:v>620</c:v>
                </c:pt>
                <c:pt idx="14">
                  <c:v>680</c:v>
                </c:pt>
                <c:pt idx="15">
                  <c:v>730</c:v>
                </c:pt>
                <c:pt idx="16">
                  <c:v>780</c:v>
                </c:pt>
                <c:pt idx="17">
                  <c:v>830</c:v>
                </c:pt>
                <c:pt idx="18">
                  <c:v>880</c:v>
                </c:pt>
                <c:pt idx="19">
                  <c:v>930</c:v>
                </c:pt>
                <c:pt idx="20">
                  <c:v>980</c:v>
                </c:pt>
                <c:pt idx="21">
                  <c:v>1030</c:v>
                </c:pt>
                <c:pt idx="22">
                  <c:v>1080</c:v>
                </c:pt>
                <c:pt idx="23">
                  <c:v>1130</c:v>
                </c:pt>
                <c:pt idx="24">
                  <c:v>1136</c:v>
                </c:pt>
                <c:pt idx="25">
                  <c:v>1136</c:v>
                </c:pt>
                <c:pt idx="26">
                  <c:v>1141</c:v>
                </c:pt>
                <c:pt idx="27">
                  <c:v>1156</c:v>
                </c:pt>
                <c:pt idx="28">
                  <c:v>1172</c:v>
                </c:pt>
                <c:pt idx="29">
                  <c:v>1177</c:v>
                </c:pt>
                <c:pt idx="30">
                  <c:v>1207</c:v>
                </c:pt>
              </c:numCache>
            </c:numRef>
          </c:xVal>
          <c:yVal>
            <c:numRef>
              <c:f>'3109701.Guayare. 290813'!$B$3:$B$35</c:f>
              <c:numCache>
                <c:formatCode>0.000</c:formatCode>
                <c:ptCount val="33"/>
                <c:pt idx="0">
                  <c:v>92</c:v>
                </c:pt>
                <c:pt idx="1">
                  <c:v>91.894000000000005</c:v>
                </c:pt>
                <c:pt idx="2">
                  <c:v>89.933999999999997</c:v>
                </c:pt>
                <c:pt idx="3">
                  <c:v>88.293999999999997</c:v>
                </c:pt>
                <c:pt idx="4">
                  <c:v>81.774000000000001</c:v>
                </c:pt>
                <c:pt idx="5">
                  <c:v>76.134</c:v>
                </c:pt>
                <c:pt idx="6">
                  <c:v>75.123999999999995</c:v>
                </c:pt>
                <c:pt idx="7">
                  <c:v>76.183999999999997</c:v>
                </c:pt>
                <c:pt idx="8">
                  <c:v>76.963999999999999</c:v>
                </c:pt>
                <c:pt idx="9">
                  <c:v>77.873999999999995</c:v>
                </c:pt>
                <c:pt idx="10">
                  <c:v>78.994</c:v>
                </c:pt>
                <c:pt idx="11">
                  <c:v>80.004000000000005</c:v>
                </c:pt>
                <c:pt idx="12">
                  <c:v>79.924000000000007</c:v>
                </c:pt>
                <c:pt idx="13">
                  <c:v>79.813999999999993</c:v>
                </c:pt>
                <c:pt idx="14">
                  <c:v>79.703999999999994</c:v>
                </c:pt>
                <c:pt idx="15">
                  <c:v>79.293999999999997</c:v>
                </c:pt>
                <c:pt idx="16">
                  <c:v>78.894000000000005</c:v>
                </c:pt>
                <c:pt idx="17">
                  <c:v>78.483999999999995</c:v>
                </c:pt>
                <c:pt idx="18">
                  <c:v>78.213999999999999</c:v>
                </c:pt>
                <c:pt idx="19">
                  <c:v>77.994</c:v>
                </c:pt>
                <c:pt idx="20">
                  <c:v>77.573999999999998</c:v>
                </c:pt>
                <c:pt idx="21">
                  <c:v>77.804000000000002</c:v>
                </c:pt>
                <c:pt idx="22">
                  <c:v>78.134</c:v>
                </c:pt>
                <c:pt idx="23">
                  <c:v>85.784000000000006</c:v>
                </c:pt>
                <c:pt idx="24">
                  <c:v>89.933999999999997</c:v>
                </c:pt>
                <c:pt idx="25">
                  <c:v>90.933999999999997</c:v>
                </c:pt>
                <c:pt idx="26">
                  <c:v>89.878</c:v>
                </c:pt>
                <c:pt idx="27">
                  <c:v>89.796000000000006</c:v>
                </c:pt>
                <c:pt idx="28">
                  <c:v>90.311000000000007</c:v>
                </c:pt>
                <c:pt idx="29">
                  <c:v>91.021000000000001</c:v>
                </c:pt>
                <c:pt idx="30">
                  <c:v>91.179000000000002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B-41F6-B1BD-30CB57FE198E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290813'!$A$41:$A$42</c:f>
              <c:numCache>
                <c:formatCode>0.00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'3109701.Guayare. 290813'!$B$41:$B$42</c:f>
              <c:numCache>
                <c:formatCode>0.000</c:formatCode>
                <c:ptCount val="2"/>
                <c:pt idx="0">
                  <c:v>92.007000000000005</c:v>
                </c:pt>
                <c:pt idx="1">
                  <c:v>90.507000000000005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B-41F6-B1BD-30CB57FE198E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290813'!$A$39:$A$40</c:f>
              <c:numCache>
                <c:formatCode>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'3109701.Guayare. 290813'!$B$39:$B$40</c:f>
              <c:numCache>
                <c:formatCode>0.000</c:formatCode>
                <c:ptCount val="2"/>
                <c:pt idx="0">
                  <c:v>91.531999999999996</c:v>
                </c:pt>
                <c:pt idx="1">
                  <c:v>76.531999999999996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B-41F6-B1BD-30CB57FE198E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290813'!$A$37:$A$38</c:f>
              <c:numCache>
                <c:formatCode>0.00</c:formatCode>
                <c:ptCount val="2"/>
                <c:pt idx="0">
                  <c:v>1136</c:v>
                </c:pt>
                <c:pt idx="1">
                  <c:v>62</c:v>
                </c:pt>
              </c:numCache>
            </c:numRef>
          </c:xVal>
          <c:yVal>
            <c:numRef>
              <c:f>'3109701.Guayare. 290813'!$B$37:$B$38</c:f>
              <c:numCache>
                <c:formatCode>0.000</c:formatCode>
                <c:ptCount val="2"/>
                <c:pt idx="0">
                  <c:v>89.933999999999997</c:v>
                </c:pt>
                <c:pt idx="1">
                  <c:v>89.933999999999997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5B-41F6-B1BD-30CB57FE198E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55B-41F6-B1BD-30CB57FE198E}"/>
              </c:ext>
            </c:extLst>
          </c:dPt>
          <c:xVal>
            <c:numRef>
              <c:f>'3109701.Guayare. 290813'!$A$43:$A$44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'3109701.Guayare. 290813'!$B$43:$B$44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5B-41F6-B1BD-30CB57FE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9760"/>
        <c:axId val="113288704"/>
      </c:scatterChart>
      <c:valAx>
        <c:axId val="113269760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1867177955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3288704"/>
        <c:crossesAt val="73"/>
        <c:crossBetween val="midCat"/>
        <c:majorUnit val="120"/>
        <c:minorUnit val="20"/>
      </c:valAx>
      <c:valAx>
        <c:axId val="113288704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3269760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20130919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29728230726566834"/>
          <c:y val="3.766447633762092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'3109701.Guayare.190913'!$A$3:$A$35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39</c:v>
                </c:pt>
                <c:pt idx="5">
                  <c:v>89</c:v>
                </c:pt>
                <c:pt idx="6">
                  <c:v>139</c:v>
                </c:pt>
                <c:pt idx="7">
                  <c:v>189</c:v>
                </c:pt>
                <c:pt idx="8">
                  <c:v>239</c:v>
                </c:pt>
                <c:pt idx="9">
                  <c:v>289</c:v>
                </c:pt>
                <c:pt idx="10">
                  <c:v>339</c:v>
                </c:pt>
                <c:pt idx="11">
                  <c:v>389</c:v>
                </c:pt>
                <c:pt idx="12">
                  <c:v>439</c:v>
                </c:pt>
                <c:pt idx="13">
                  <c:v>489</c:v>
                </c:pt>
                <c:pt idx="14">
                  <c:v>539</c:v>
                </c:pt>
                <c:pt idx="15">
                  <c:v>589</c:v>
                </c:pt>
                <c:pt idx="16">
                  <c:v>639</c:v>
                </c:pt>
                <c:pt idx="17">
                  <c:v>689</c:v>
                </c:pt>
                <c:pt idx="18">
                  <c:v>739</c:v>
                </c:pt>
                <c:pt idx="19">
                  <c:v>789</c:v>
                </c:pt>
                <c:pt idx="20">
                  <c:v>839</c:v>
                </c:pt>
                <c:pt idx="21">
                  <c:v>889</c:v>
                </c:pt>
                <c:pt idx="22">
                  <c:v>939</c:v>
                </c:pt>
                <c:pt idx="23">
                  <c:v>989</c:v>
                </c:pt>
                <c:pt idx="24">
                  <c:v>1039</c:v>
                </c:pt>
                <c:pt idx="25">
                  <c:v>1089</c:v>
                </c:pt>
                <c:pt idx="26">
                  <c:v>1119</c:v>
                </c:pt>
                <c:pt idx="27">
                  <c:v>1122</c:v>
                </c:pt>
                <c:pt idx="28">
                  <c:v>1125</c:v>
                </c:pt>
                <c:pt idx="29">
                  <c:v>1135</c:v>
                </c:pt>
                <c:pt idx="30">
                  <c:v>1140</c:v>
                </c:pt>
                <c:pt idx="31">
                  <c:v>1160</c:v>
                </c:pt>
              </c:numCache>
            </c:numRef>
          </c:xVal>
          <c:yVal>
            <c:numRef>
              <c:f>'3109701.Guayare.190913'!$B$3:$B$35</c:f>
              <c:numCache>
                <c:formatCode>0.000</c:formatCode>
                <c:ptCount val="33"/>
                <c:pt idx="0">
                  <c:v>92</c:v>
                </c:pt>
                <c:pt idx="1">
                  <c:v>90.239000000000004</c:v>
                </c:pt>
                <c:pt idx="2">
                  <c:v>89.53</c:v>
                </c:pt>
                <c:pt idx="3">
                  <c:v>89.53</c:v>
                </c:pt>
                <c:pt idx="4">
                  <c:v>82.53</c:v>
                </c:pt>
                <c:pt idx="5">
                  <c:v>76.03</c:v>
                </c:pt>
                <c:pt idx="6">
                  <c:v>74.489999999999995</c:v>
                </c:pt>
                <c:pt idx="7">
                  <c:v>74.53</c:v>
                </c:pt>
                <c:pt idx="8">
                  <c:v>76.61</c:v>
                </c:pt>
                <c:pt idx="9">
                  <c:v>77.53</c:v>
                </c:pt>
                <c:pt idx="10">
                  <c:v>78.81</c:v>
                </c:pt>
                <c:pt idx="11">
                  <c:v>78.88</c:v>
                </c:pt>
                <c:pt idx="12">
                  <c:v>79.97</c:v>
                </c:pt>
                <c:pt idx="13">
                  <c:v>79.61</c:v>
                </c:pt>
                <c:pt idx="14">
                  <c:v>80.48</c:v>
                </c:pt>
                <c:pt idx="15">
                  <c:v>79.31</c:v>
                </c:pt>
                <c:pt idx="16">
                  <c:v>79.86</c:v>
                </c:pt>
                <c:pt idx="17">
                  <c:v>79.88</c:v>
                </c:pt>
                <c:pt idx="18">
                  <c:v>78.209999999999994</c:v>
                </c:pt>
                <c:pt idx="19">
                  <c:v>78.63</c:v>
                </c:pt>
                <c:pt idx="20">
                  <c:v>78.31</c:v>
                </c:pt>
                <c:pt idx="21">
                  <c:v>77.53</c:v>
                </c:pt>
                <c:pt idx="22">
                  <c:v>77.08</c:v>
                </c:pt>
                <c:pt idx="23">
                  <c:v>76.88</c:v>
                </c:pt>
                <c:pt idx="24">
                  <c:v>77.430000000000007</c:v>
                </c:pt>
                <c:pt idx="25">
                  <c:v>77.53</c:v>
                </c:pt>
                <c:pt idx="26">
                  <c:v>89.53</c:v>
                </c:pt>
                <c:pt idx="27">
                  <c:v>90.078000000000003</c:v>
                </c:pt>
                <c:pt idx="28">
                  <c:v>90.902000000000001</c:v>
                </c:pt>
                <c:pt idx="29">
                  <c:v>90.82</c:v>
                </c:pt>
                <c:pt idx="30">
                  <c:v>90.182000000000002</c:v>
                </c:pt>
                <c:pt idx="31">
                  <c:v>90.075999999999993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6-4FCD-8BF6-4D8734FA9F58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'3109701.Guayare.190913'!$A$41:$A$42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'3109701.Guayare.190913'!$B$41:$B$42</c:f>
              <c:numCache>
                <c:formatCode>0.000</c:formatCode>
                <c:ptCount val="2"/>
                <c:pt idx="0">
                  <c:v>92.024000000000001</c:v>
                </c:pt>
                <c:pt idx="1">
                  <c:v>90.524000000000001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6-4FCD-8BF6-4D8734FA9F58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'3109701.Guayare.190913'!$A$39:$A$40</c:f>
              <c:numCache>
                <c:formatCode>0.00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'3109701.Guayare.190913'!$B$39:$B$40</c:f>
              <c:numCache>
                <c:formatCode>0.000</c:formatCode>
                <c:ptCount val="2"/>
                <c:pt idx="0">
                  <c:v>91.542000000000002</c:v>
                </c:pt>
                <c:pt idx="1">
                  <c:v>76.542000000000002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6-4FCD-8BF6-4D8734FA9F58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'3109701.Guayare.190913'!$A$37:$A$38</c:f>
              <c:numCache>
                <c:formatCode>0.00</c:formatCode>
                <c:ptCount val="2"/>
                <c:pt idx="0">
                  <c:v>1119</c:v>
                </c:pt>
                <c:pt idx="1">
                  <c:v>10</c:v>
                </c:pt>
              </c:numCache>
            </c:numRef>
          </c:xVal>
          <c:yVal>
            <c:numRef>
              <c:f>'3109701.Guayare.190913'!$B$37:$B$38</c:f>
              <c:numCache>
                <c:formatCode>0.000</c:formatCode>
                <c:ptCount val="2"/>
                <c:pt idx="0">
                  <c:v>89.53</c:v>
                </c:pt>
                <c:pt idx="1">
                  <c:v>89.53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F6-4FCD-8BF6-4D8734FA9F58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4-F9F6-4FCD-8BF6-4D8734FA9F58}"/>
              </c:ext>
            </c:extLst>
          </c:dPt>
          <c:xVal>
            <c:numRef>
              <c:f>'3109701.Guayare.190913'!$A$43:$A$44</c:f>
              <c:numCache>
                <c:formatCode>0.00</c:formatCode>
                <c:ptCount val="2"/>
                <c:pt idx="0">
                  <c:v>1135</c:v>
                </c:pt>
                <c:pt idx="1">
                  <c:v>0</c:v>
                </c:pt>
              </c:numCache>
            </c:numRef>
          </c:xVal>
          <c:yVal>
            <c:numRef>
              <c:f>'3109701.Guayare.190913'!$B$43:$B$44</c:f>
              <c:numCache>
                <c:formatCode>0.00</c:formatCode>
                <c:ptCount val="2"/>
                <c:pt idx="0" formatCode="0.000">
                  <c:v>90.82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F6-4FCD-8BF6-4D8734FA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4544"/>
        <c:axId val="104687104"/>
      </c:scatterChart>
      <c:valAx>
        <c:axId val="104684544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4858569051580701"/>
              <c:y val="0.91125866358903707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4687104"/>
        <c:crossesAt val="73"/>
        <c:crossBetween val="midCat"/>
        <c:majorUnit val="120"/>
        <c:minorUnit val="20"/>
      </c:valAx>
      <c:valAx>
        <c:axId val="104687104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4684544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JEspitia.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20141121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41264559068219636"/>
          <c:y val="0.1726999373305287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'3109701.Guayare.211014'!$A$3:$A$35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90</c:v>
                </c:pt>
                <c:pt idx="4">
                  <c:v>120</c:v>
                </c:pt>
                <c:pt idx="5">
                  <c:v>160</c:v>
                </c:pt>
                <c:pt idx="6">
                  <c:v>210</c:v>
                </c:pt>
                <c:pt idx="7">
                  <c:v>260</c:v>
                </c:pt>
                <c:pt idx="8">
                  <c:v>330</c:v>
                </c:pt>
                <c:pt idx="9">
                  <c:v>400</c:v>
                </c:pt>
                <c:pt idx="10">
                  <c:v>480</c:v>
                </c:pt>
                <c:pt idx="11">
                  <c:v>560</c:v>
                </c:pt>
                <c:pt idx="12">
                  <c:v>630</c:v>
                </c:pt>
                <c:pt idx="13">
                  <c:v>700</c:v>
                </c:pt>
                <c:pt idx="14">
                  <c:v>760</c:v>
                </c:pt>
                <c:pt idx="15">
                  <c:v>820</c:v>
                </c:pt>
                <c:pt idx="16">
                  <c:v>870</c:v>
                </c:pt>
                <c:pt idx="17">
                  <c:v>920</c:v>
                </c:pt>
                <c:pt idx="18">
                  <c:v>970</c:v>
                </c:pt>
                <c:pt idx="19">
                  <c:v>1020</c:v>
                </c:pt>
                <c:pt idx="20">
                  <c:v>1070</c:v>
                </c:pt>
                <c:pt idx="21">
                  <c:v>1092</c:v>
                </c:pt>
                <c:pt idx="22">
                  <c:v>1136</c:v>
                </c:pt>
                <c:pt idx="23">
                  <c:v>1141</c:v>
                </c:pt>
                <c:pt idx="24">
                  <c:v>1156</c:v>
                </c:pt>
                <c:pt idx="25">
                  <c:v>1172</c:v>
                </c:pt>
                <c:pt idx="26">
                  <c:v>1177</c:v>
                </c:pt>
                <c:pt idx="27">
                  <c:v>1207</c:v>
                </c:pt>
              </c:numCache>
            </c:numRef>
          </c:xVal>
          <c:yVal>
            <c:numRef>
              <c:f>'3109701.Guayare.211014'!$B$3:$B$35</c:f>
              <c:numCache>
                <c:formatCode>0.000</c:formatCode>
                <c:ptCount val="33"/>
                <c:pt idx="0">
                  <c:v>92</c:v>
                </c:pt>
                <c:pt idx="1">
                  <c:v>90.513999999999996</c:v>
                </c:pt>
                <c:pt idx="2">
                  <c:v>85.864000000000004</c:v>
                </c:pt>
                <c:pt idx="3">
                  <c:v>80.963999999999999</c:v>
                </c:pt>
                <c:pt idx="4">
                  <c:v>73.634</c:v>
                </c:pt>
                <c:pt idx="5">
                  <c:v>73.334000000000003</c:v>
                </c:pt>
                <c:pt idx="6">
                  <c:v>75.164000000000001</c:v>
                </c:pt>
                <c:pt idx="7">
                  <c:v>76.873999999999995</c:v>
                </c:pt>
                <c:pt idx="8">
                  <c:v>78.623999999999995</c:v>
                </c:pt>
                <c:pt idx="9">
                  <c:v>79.713999999999999</c:v>
                </c:pt>
                <c:pt idx="10">
                  <c:v>79.284000000000006</c:v>
                </c:pt>
                <c:pt idx="11">
                  <c:v>79.103999999999999</c:v>
                </c:pt>
                <c:pt idx="12">
                  <c:v>79.034000000000006</c:v>
                </c:pt>
                <c:pt idx="13">
                  <c:v>79.114000000000004</c:v>
                </c:pt>
                <c:pt idx="14">
                  <c:v>78.823999999999998</c:v>
                </c:pt>
                <c:pt idx="15">
                  <c:v>78.483999999999995</c:v>
                </c:pt>
                <c:pt idx="16">
                  <c:v>78.293999999999997</c:v>
                </c:pt>
                <c:pt idx="17">
                  <c:v>77.914000000000001</c:v>
                </c:pt>
                <c:pt idx="18">
                  <c:v>77.694000000000003</c:v>
                </c:pt>
                <c:pt idx="19">
                  <c:v>77.653999999999996</c:v>
                </c:pt>
                <c:pt idx="20">
                  <c:v>79.683999999999997</c:v>
                </c:pt>
                <c:pt idx="21">
                  <c:v>85.864000000000004</c:v>
                </c:pt>
                <c:pt idx="22">
                  <c:v>90.933999999999997</c:v>
                </c:pt>
                <c:pt idx="23">
                  <c:v>89.878</c:v>
                </c:pt>
                <c:pt idx="24">
                  <c:v>89.796000000000006</c:v>
                </c:pt>
                <c:pt idx="25">
                  <c:v>90.311000000000007</c:v>
                </c:pt>
                <c:pt idx="26">
                  <c:v>91.021000000000001</c:v>
                </c:pt>
                <c:pt idx="27">
                  <c:v>91.179000000000002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1-4133-84F8-243F1F6C3B90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'3109701.Guayare.211014'!$A$41:$A$42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'3109701.Guayare.211014'!$B$41:$B$42</c:f>
              <c:numCache>
                <c:formatCode>0.000</c:formatCode>
                <c:ptCount val="2"/>
                <c:pt idx="0">
                  <c:v>92.013999999999996</c:v>
                </c:pt>
                <c:pt idx="1">
                  <c:v>90.513999999999996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1-4133-84F8-243F1F6C3B90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'3109701.Guayare.211014'!$A$39:$A$40</c:f>
              <c:numCache>
                <c:formatCode>0.00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'3109701.Guayare.211014'!$B$39:$B$40</c:f>
              <c:numCache>
                <c:formatCode>0.000</c:formatCode>
                <c:ptCount val="2"/>
                <c:pt idx="0">
                  <c:v>91.531000000000006</c:v>
                </c:pt>
                <c:pt idx="1">
                  <c:v>76.531000000000006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1-4133-84F8-243F1F6C3B90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'3109701.Guayare.211014'!$A$37:$A$38</c:f>
              <c:numCache>
                <c:formatCode>0.00</c:formatCode>
                <c:ptCount val="2"/>
                <c:pt idx="0">
                  <c:v>1092</c:v>
                </c:pt>
                <c:pt idx="1">
                  <c:v>68</c:v>
                </c:pt>
              </c:numCache>
            </c:numRef>
          </c:xVal>
          <c:yVal>
            <c:numRef>
              <c:f>'3109701.Guayare.211014'!$B$37:$B$38</c:f>
              <c:numCache>
                <c:formatCode>0.000</c:formatCode>
                <c:ptCount val="2"/>
                <c:pt idx="0">
                  <c:v>85.864000000000004</c:v>
                </c:pt>
                <c:pt idx="1">
                  <c:v>85.864000000000004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1-4133-84F8-243F1F6C3B90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4-0BC1-4133-84F8-243F1F6C3B90}"/>
              </c:ext>
            </c:extLst>
          </c:dPt>
          <c:xVal>
            <c:numRef>
              <c:f>'3109701.Guayare.211014'!$A$43:$A$44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'3109701.Guayare.211014'!$B$43:$B$44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1-4133-84F8-243F1F6C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9136"/>
        <c:axId val="104785792"/>
      </c:scatterChart>
      <c:valAx>
        <c:axId val="104779136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4858569051580701"/>
              <c:y val="0.91125866358903707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4785792"/>
        <c:crossesAt val="73"/>
        <c:crossBetween val="midCat"/>
        <c:majorUnit val="120"/>
        <c:minorUnit val="20"/>
      </c:valAx>
      <c:valAx>
        <c:axId val="104785792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4779136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JEspitia.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20150615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41264559068219636"/>
          <c:y val="0.1726999373305287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'3109701.Guayare.220615'!$A$3:$A$35</c:f>
              <c:numCache>
                <c:formatCode>0.00</c:formatCode>
                <c:ptCount val="33"/>
                <c:pt idx="0">
                  <c:v>0</c:v>
                </c:pt>
                <c:pt idx="1">
                  <c:v>48</c:v>
                </c:pt>
                <c:pt idx="2">
                  <c:v>70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260</c:v>
                </c:pt>
                <c:pt idx="7">
                  <c:v>320</c:v>
                </c:pt>
                <c:pt idx="8">
                  <c:v>380</c:v>
                </c:pt>
                <c:pt idx="9">
                  <c:v>440</c:v>
                </c:pt>
                <c:pt idx="10">
                  <c:v>510</c:v>
                </c:pt>
                <c:pt idx="11">
                  <c:v>580</c:v>
                </c:pt>
                <c:pt idx="12">
                  <c:v>650</c:v>
                </c:pt>
                <c:pt idx="13">
                  <c:v>720</c:v>
                </c:pt>
                <c:pt idx="14">
                  <c:v>790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1085</c:v>
                </c:pt>
                <c:pt idx="21">
                  <c:v>1095</c:v>
                </c:pt>
                <c:pt idx="22">
                  <c:v>1120</c:v>
                </c:pt>
              </c:numCache>
            </c:numRef>
          </c:xVal>
          <c:yVal>
            <c:numRef>
              <c:f>'3109701.Guayare.220615'!$B$3:$B$35</c:f>
              <c:numCache>
                <c:formatCode>0.000</c:formatCode>
                <c:ptCount val="33"/>
                <c:pt idx="0">
                  <c:v>92</c:v>
                </c:pt>
                <c:pt idx="1">
                  <c:v>88.855000000000004</c:v>
                </c:pt>
                <c:pt idx="2" formatCode="0.00">
                  <c:v>78.694999999999993</c:v>
                </c:pt>
                <c:pt idx="3">
                  <c:v>75.745000000000005</c:v>
                </c:pt>
                <c:pt idx="4">
                  <c:v>74.885000000000005</c:v>
                </c:pt>
                <c:pt idx="5">
                  <c:v>75.194999999999993</c:v>
                </c:pt>
                <c:pt idx="6">
                  <c:v>77.194999999999993</c:v>
                </c:pt>
                <c:pt idx="7">
                  <c:v>79.105000000000004</c:v>
                </c:pt>
                <c:pt idx="8">
                  <c:v>79.004999999999995</c:v>
                </c:pt>
                <c:pt idx="9">
                  <c:v>79.094999999999999</c:v>
                </c:pt>
                <c:pt idx="10">
                  <c:v>79.405000000000001</c:v>
                </c:pt>
                <c:pt idx="11">
                  <c:v>79.855000000000004</c:v>
                </c:pt>
                <c:pt idx="12">
                  <c:v>79.224999999999994</c:v>
                </c:pt>
                <c:pt idx="13">
                  <c:v>78.844999999999999</c:v>
                </c:pt>
                <c:pt idx="14">
                  <c:v>78.885000000000005</c:v>
                </c:pt>
                <c:pt idx="15">
                  <c:v>78.965000000000003</c:v>
                </c:pt>
                <c:pt idx="16">
                  <c:v>78.605000000000004</c:v>
                </c:pt>
                <c:pt idx="17">
                  <c:v>77.704999999999998</c:v>
                </c:pt>
                <c:pt idx="18">
                  <c:v>78.105000000000004</c:v>
                </c:pt>
                <c:pt idx="19">
                  <c:v>78.575000000000003</c:v>
                </c:pt>
                <c:pt idx="20">
                  <c:v>84.734999999999999</c:v>
                </c:pt>
                <c:pt idx="21">
                  <c:v>88.855000000000004</c:v>
                </c:pt>
                <c:pt idx="22">
                  <c:v>90.915000000000006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3-49B4-8D57-2BE705D30289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'3109701.Guayare.220615'!$A$41:$A$42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'3109701.Guayare.220615'!$B$41:$B$42</c:f>
              <c:numCache>
                <c:formatCode>0.000</c:formatCode>
                <c:ptCount val="2"/>
                <c:pt idx="0">
                  <c:v>92.02</c:v>
                </c:pt>
                <c:pt idx="1">
                  <c:v>90.52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3-49B4-8D57-2BE705D30289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'3109701.Guayare.220615'!$A$39:$A$40</c:f>
              <c:numCache>
                <c:formatCode>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'3109701.Guayare.220615'!$B$39:$B$40</c:f>
              <c:numCache>
                <c:formatCode>0.000</c:formatCode>
                <c:ptCount val="2"/>
                <c:pt idx="0">
                  <c:v>91.534999999999997</c:v>
                </c:pt>
                <c:pt idx="1">
                  <c:v>76.534999999999997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3-49B4-8D57-2BE705D30289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'3109701.Guayare.220615'!$A$37:$A$38</c:f>
              <c:numCache>
                <c:formatCode>0.00</c:formatCode>
                <c:ptCount val="2"/>
                <c:pt idx="0">
                  <c:v>1095</c:v>
                </c:pt>
                <c:pt idx="1">
                  <c:v>48</c:v>
                </c:pt>
              </c:numCache>
            </c:numRef>
          </c:xVal>
          <c:yVal>
            <c:numRef>
              <c:f>'3109701.Guayare.220615'!$B$37:$B$38</c:f>
              <c:numCache>
                <c:formatCode>0.000</c:formatCode>
                <c:ptCount val="2"/>
                <c:pt idx="0">
                  <c:v>88.855000000000004</c:v>
                </c:pt>
                <c:pt idx="1">
                  <c:v>88.855000000000004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C3-49B4-8D57-2BE705D30289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4-E6C3-49B4-8D57-2BE705D30289}"/>
              </c:ext>
            </c:extLst>
          </c:dPt>
          <c:xVal>
            <c:numRef>
              <c:f>'3109701.Guayare.220615'!$A$43:$A$44</c:f>
              <c:numCache>
                <c:formatCode>0.00</c:formatCode>
                <c:ptCount val="2"/>
                <c:pt idx="0">
                  <c:v>1120</c:v>
                </c:pt>
                <c:pt idx="1">
                  <c:v>0</c:v>
                </c:pt>
              </c:numCache>
            </c:numRef>
          </c:xVal>
          <c:yVal>
            <c:numRef>
              <c:f>'3109701.Guayare.220615'!$B$43:$B$44</c:f>
              <c:numCache>
                <c:formatCode>0.00</c:formatCode>
                <c:ptCount val="2"/>
                <c:pt idx="0" formatCode="0.000">
                  <c:v>90.915000000000006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C3-49B4-8D57-2BE705D3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4656"/>
        <c:axId val="114616960"/>
      </c:scatterChart>
      <c:valAx>
        <c:axId val="114614656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4858569051580701"/>
              <c:y val="0.91125866358903707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4616960"/>
        <c:crossesAt val="73"/>
        <c:crossBetween val="midCat"/>
        <c:majorUnit val="120"/>
        <c:minorUnit val="20"/>
      </c:valAx>
      <c:valAx>
        <c:axId val="114616960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4614656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'31097010_GUAYARE_20160523-C.O'!$A$36:$A$37</c:f>
              <c:numCache>
                <c:formatCode>0.00</c:formatCode>
                <c:ptCount val="2"/>
              </c:numCache>
            </c:numRef>
          </c:xVal>
          <c:yVal>
            <c:numRef>
              <c:f>'31097010_GUAYARE_20160523-C.O'!$B$36:$B$37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D-4100-AEEE-778044902858}"/>
            </c:ext>
          </c:extLst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96D-4100-AEEE-778044902858}"/>
              </c:ext>
            </c:extLst>
          </c:dPt>
          <c:xVal>
            <c:numRef>
              <c:f>'31097010_GUAYARE_20160523-C.O'!$A$38:$A$39</c:f>
              <c:numCache>
                <c:formatCode>0.00</c:formatCode>
                <c:ptCount val="2"/>
              </c:numCache>
            </c:numRef>
          </c:xVal>
          <c:yVal>
            <c:numRef>
              <c:f>'31097010_GUAYARE_20160523-C.O'!$B$38:$B$39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6D-4100-AEEE-778044902858}"/>
            </c:ext>
          </c:extLst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'31097010_GUAYARE_20160523-C.O'!$A$3:$A$35</c:f>
              <c:numCache>
                <c:formatCode>0.00</c:formatCode>
                <c:ptCount val="33"/>
              </c:numCache>
            </c:numRef>
          </c:xVal>
          <c:yVal>
            <c:numRef>
              <c:f>'31097010_GUAYARE_20160523-C.O'!$B$3:$B$35</c:f>
              <c:numCache>
                <c:formatCode>#,##0.000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D-4100-AEEE-778044902858}"/>
            </c:ext>
          </c:extLst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6D-4100-AEEE-778044902858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'31097010_GUAYARE_20160523-C.O'!$A$48:$A$49</c:f>
              <c:numCache>
                <c:formatCode>0.00</c:formatCode>
                <c:ptCount val="2"/>
              </c:numCache>
            </c:numRef>
          </c:xVal>
          <c:yVal>
            <c:numRef>
              <c:f>'31097010_GUAYARE_20160523-C.O'!$B$48:$B$49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6D-4100-AEEE-778044902858}"/>
            </c:ext>
          </c:extLst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'31097010_GUAYARE_20160523-C.O'!$A$38:$A$39</c:f>
              <c:numCache>
                <c:formatCode>0.00</c:formatCode>
                <c:ptCount val="2"/>
              </c:numCache>
            </c:numRef>
          </c:xVal>
          <c:yVal>
            <c:numRef>
              <c:f>'31097010_GUAYARE_20160523-C.O'!$B$38:$B$39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6D-4100-AEEE-778044902858}"/>
            </c:ext>
          </c:extLst>
        </c:ser>
        <c:ser>
          <c:idx val="3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'31097010_GUAYARE_20160523-C.O'!$A$40:$A$41</c:f>
              <c:numCache>
                <c:formatCode>0.00</c:formatCode>
                <c:ptCount val="2"/>
              </c:numCache>
            </c:numRef>
          </c:xVal>
          <c:yVal>
            <c:numRef>
              <c:f>'31097010_GUAYARE_20160523-C.O'!$B$40:$B$41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6D-4100-AEEE-778044902858}"/>
            </c:ext>
          </c:extLst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'31097010_GUAYARE_20160523-C.O'!$A$42:$A$43</c:f>
              <c:numCache>
                <c:formatCode>0.00</c:formatCode>
                <c:ptCount val="2"/>
              </c:numCache>
            </c:numRef>
          </c:xVal>
          <c:yVal>
            <c:numRef>
              <c:f>'31097010_GUAYARE_20160523-C.O'!$B$42:$B$43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6D-4100-AEEE-778044902858}"/>
            </c:ext>
          </c:extLst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'31097010_GUAYARE_20160523-C.O'!$A$44:$A$45</c:f>
              <c:numCache>
                <c:formatCode>0.00</c:formatCode>
                <c:ptCount val="2"/>
              </c:numCache>
            </c:numRef>
          </c:xVal>
          <c:yVal>
            <c:numRef>
              <c:f>'31097010_GUAYARE_20160523-C.O'!$B$44:$B$45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6D-4100-AEEE-778044902858}"/>
            </c:ext>
          </c:extLst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6D-4100-AEEE-778044902858}"/>
            </c:ext>
          </c:extLst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6D-4100-AEEE-778044902858}"/>
            </c:ext>
          </c:extLst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96D-4100-AEEE-778044902858}"/>
            </c:ext>
          </c:extLst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96D-4100-AEEE-778044902858}"/>
            </c:ext>
          </c:extLst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96D-4100-AEEE-77804490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7104"/>
        <c:axId val="114946048"/>
      </c:scatterChart>
      <c:valAx>
        <c:axId val="1149271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946048"/>
        <c:crosses val="autoZero"/>
        <c:crossBetween val="midCat"/>
      </c:valAx>
      <c:valAx>
        <c:axId val="1149460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927104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20060727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4542429284525791"/>
          <c:y val="0.58423658035653347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270706'!$A$3:$A$35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50</c:v>
                </c:pt>
                <c:pt idx="5">
                  <c:v>90</c:v>
                </c:pt>
                <c:pt idx="6">
                  <c:v>140</c:v>
                </c:pt>
                <c:pt idx="7">
                  <c:v>200</c:v>
                </c:pt>
                <c:pt idx="8">
                  <c:v>260</c:v>
                </c:pt>
                <c:pt idx="9">
                  <c:v>320</c:v>
                </c:pt>
                <c:pt idx="10">
                  <c:v>390</c:v>
                </c:pt>
                <c:pt idx="11">
                  <c:v>460</c:v>
                </c:pt>
                <c:pt idx="12">
                  <c:v>530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1090</c:v>
                </c:pt>
                <c:pt idx="24">
                  <c:v>1098.3599999999999</c:v>
                </c:pt>
                <c:pt idx="25">
                  <c:v>1120</c:v>
                </c:pt>
                <c:pt idx="26">
                  <c:v>1180</c:v>
                </c:pt>
              </c:numCache>
            </c:numRef>
          </c:xVal>
          <c:yVal>
            <c:numRef>
              <c:f>'3109701.Guayare. 270706'!$B$3:$B$35</c:f>
              <c:numCache>
                <c:formatCode>0.000</c:formatCode>
                <c:ptCount val="33"/>
                <c:pt idx="0">
                  <c:v>92</c:v>
                </c:pt>
                <c:pt idx="1">
                  <c:v>92.010999999999996</c:v>
                </c:pt>
                <c:pt idx="2">
                  <c:v>91.525000000000006</c:v>
                </c:pt>
                <c:pt idx="3">
                  <c:v>90.873999999999995</c:v>
                </c:pt>
                <c:pt idx="4">
                  <c:v>87.513999999999996</c:v>
                </c:pt>
                <c:pt idx="5">
                  <c:v>74.174000000000007</c:v>
                </c:pt>
                <c:pt idx="6">
                  <c:v>75.073999999999998</c:v>
                </c:pt>
                <c:pt idx="7">
                  <c:v>77.584000000000003</c:v>
                </c:pt>
                <c:pt idx="8">
                  <c:v>78.623999999999995</c:v>
                </c:pt>
                <c:pt idx="9">
                  <c:v>79.674000000000007</c:v>
                </c:pt>
                <c:pt idx="10">
                  <c:v>79.343999999999994</c:v>
                </c:pt>
                <c:pt idx="11">
                  <c:v>79.123999999999995</c:v>
                </c:pt>
                <c:pt idx="12">
                  <c:v>79.024000000000001</c:v>
                </c:pt>
                <c:pt idx="13">
                  <c:v>78.884</c:v>
                </c:pt>
                <c:pt idx="14">
                  <c:v>78.504000000000005</c:v>
                </c:pt>
                <c:pt idx="15">
                  <c:v>78.034000000000006</c:v>
                </c:pt>
                <c:pt idx="16">
                  <c:v>78.153999999999996</c:v>
                </c:pt>
                <c:pt idx="17">
                  <c:v>78.474000000000004</c:v>
                </c:pt>
                <c:pt idx="18">
                  <c:v>78.244</c:v>
                </c:pt>
                <c:pt idx="19">
                  <c:v>77.894000000000005</c:v>
                </c:pt>
                <c:pt idx="20">
                  <c:v>77.834000000000003</c:v>
                </c:pt>
                <c:pt idx="21">
                  <c:v>77.933999999999997</c:v>
                </c:pt>
                <c:pt idx="22">
                  <c:v>77.813999999999993</c:v>
                </c:pt>
                <c:pt idx="23">
                  <c:v>86.453999999999994</c:v>
                </c:pt>
                <c:pt idx="24">
                  <c:v>90.873999999999995</c:v>
                </c:pt>
                <c:pt idx="25">
                  <c:v>91.085999999999999</c:v>
                </c:pt>
                <c:pt idx="26">
                  <c:v>91.085999999999999</c:v>
                </c:pt>
                <c:pt idx="27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2-4CBD-A05A-2A88FF00F51C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270706'!$A$41:$A$42</c:f>
              <c:numCache>
                <c:formatCode>0.00</c:formatCode>
                <c:ptCount val="2"/>
                <c:pt idx="0">
                  <c:v>1030</c:v>
                </c:pt>
                <c:pt idx="1">
                  <c:v>1030</c:v>
                </c:pt>
              </c:numCache>
            </c:numRef>
          </c:xVal>
          <c:yVal>
            <c:numRef>
              <c:f>'3109701.Guayare. 270706'!$B$41:$B$42</c:f>
              <c:numCache>
                <c:formatCode>0.000</c:formatCode>
                <c:ptCount val="2"/>
                <c:pt idx="0">
                  <c:v>92.010999999999996</c:v>
                </c:pt>
                <c:pt idx="1">
                  <c:v>90.510999999999996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2-4CBD-A05A-2A88FF00F51C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270706'!$A$39:$A$40</c:f>
              <c:numCache>
                <c:formatCode>0.00</c:formatCode>
                <c:ptCount val="2"/>
                <c:pt idx="0">
                  <c:v>1020</c:v>
                </c:pt>
                <c:pt idx="1">
                  <c:v>1020</c:v>
                </c:pt>
              </c:numCache>
            </c:numRef>
          </c:xVal>
          <c:yVal>
            <c:numRef>
              <c:f>'3109701.Guayare. 270706'!$B$39:$B$40</c:f>
              <c:numCache>
                <c:formatCode>0.000</c:formatCode>
                <c:ptCount val="2"/>
                <c:pt idx="0">
                  <c:v>91.525000000000006</c:v>
                </c:pt>
                <c:pt idx="1">
                  <c:v>76.525000000000006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2-4CBD-A05A-2A88FF00F51C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270706'!$A$37:$A$38</c:f>
              <c:numCache>
                <c:formatCode>0.00</c:formatCode>
                <c:ptCount val="2"/>
                <c:pt idx="0">
                  <c:v>15</c:v>
                </c:pt>
                <c:pt idx="1">
                  <c:v>1098.3599999999999</c:v>
                </c:pt>
              </c:numCache>
            </c:numRef>
          </c:xVal>
          <c:yVal>
            <c:numRef>
              <c:f>'3109701.Guayare. 270706'!$B$37:$B$38</c:f>
              <c:numCache>
                <c:formatCode>0.000</c:formatCode>
                <c:ptCount val="2"/>
                <c:pt idx="0">
                  <c:v>90.876000000000005</c:v>
                </c:pt>
                <c:pt idx="1">
                  <c:v>90.873999999999995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52-4CBD-A05A-2A88FF00F51C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6352-4CBD-A05A-2A88FF00F51C}"/>
              </c:ext>
            </c:extLst>
          </c:dPt>
          <c:xVal>
            <c:numRef>
              <c:f>'3109701.Guayare. 270706'!$A$43:$A$44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'3109701.Guayare. 270706'!$B$43:$B$44</c:f>
              <c:numCache>
                <c:formatCode>0.00</c:formatCode>
                <c:ptCount val="2"/>
                <c:pt idx="0" formatCode="0.000">
                  <c:v>91.085999999999999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52-4CBD-A05A-2A88FF00F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344"/>
        <c:axId val="88072192"/>
      </c:scatterChart>
      <c:valAx>
        <c:axId val="88057344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1867177955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8072192"/>
        <c:crossesAt val="73"/>
        <c:crossBetween val="midCat"/>
        <c:majorUnit val="120"/>
        <c:minorUnit val="20"/>
      </c:valAx>
      <c:valAx>
        <c:axId val="88072192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8057344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'31097010_GUAYARE_20160823'!$A$36:$A$37</c:f>
              <c:numCache>
                <c:formatCode>0.00</c:formatCode>
                <c:ptCount val="2"/>
                <c:pt idx="0">
                  <c:v>5.9</c:v>
                </c:pt>
                <c:pt idx="1">
                  <c:v>1072.95</c:v>
                </c:pt>
              </c:numCache>
            </c:numRef>
          </c:xVal>
          <c:yVal>
            <c:numRef>
              <c:f>'31097010_GUAYARE_20160823'!$B$36:$B$37</c:f>
              <c:numCache>
                <c:formatCode>#,##0.000</c:formatCode>
                <c:ptCount val="2"/>
                <c:pt idx="0">
                  <c:v>91.188000000000002</c:v>
                </c:pt>
                <c:pt idx="1">
                  <c:v>91.188000000000002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4-44A1-A61A-D45057DF45D7}"/>
            </c:ext>
          </c:extLst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F084-44A1-A61A-D45057DF45D7}"/>
              </c:ext>
            </c:extLst>
          </c:dPt>
          <c:xVal>
            <c:numRef>
              <c:f>'31097010_GUAYARE_20160823'!$A$38:$A$39</c:f>
              <c:numCache>
                <c:formatCode>0.00</c:formatCode>
                <c:ptCount val="2"/>
              </c:numCache>
            </c:numRef>
          </c:xVal>
          <c:yVal>
            <c:numRef>
              <c:f>'31097010_GUAYARE_20160823'!$B$38:$B$39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84-44A1-A61A-D45057DF45D7}"/>
            </c:ext>
          </c:extLst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'31097010_GUAYARE_20160823'!$A$3:$A$35</c:f>
              <c:numCache>
                <c:formatCode>0.00</c:formatCode>
                <c:ptCount val="33"/>
                <c:pt idx="0">
                  <c:v>0</c:v>
                </c:pt>
                <c:pt idx="1">
                  <c:v>5.9</c:v>
                </c:pt>
                <c:pt idx="2">
                  <c:v>5.9</c:v>
                </c:pt>
                <c:pt idx="3">
                  <c:v>51</c:v>
                </c:pt>
                <c:pt idx="4">
                  <c:v>103</c:v>
                </c:pt>
                <c:pt idx="5">
                  <c:v>155</c:v>
                </c:pt>
                <c:pt idx="6">
                  <c:v>207</c:v>
                </c:pt>
                <c:pt idx="7">
                  <c:v>247</c:v>
                </c:pt>
                <c:pt idx="8">
                  <c:v>287</c:v>
                </c:pt>
                <c:pt idx="9">
                  <c:v>327</c:v>
                </c:pt>
                <c:pt idx="10">
                  <c:v>367</c:v>
                </c:pt>
                <c:pt idx="11">
                  <c:v>407</c:v>
                </c:pt>
                <c:pt idx="12">
                  <c:v>447</c:v>
                </c:pt>
                <c:pt idx="13">
                  <c:v>487</c:v>
                </c:pt>
                <c:pt idx="14">
                  <c:v>527</c:v>
                </c:pt>
                <c:pt idx="15">
                  <c:v>567</c:v>
                </c:pt>
                <c:pt idx="16">
                  <c:v>607</c:v>
                </c:pt>
                <c:pt idx="17">
                  <c:v>647</c:v>
                </c:pt>
                <c:pt idx="18">
                  <c:v>687</c:v>
                </c:pt>
                <c:pt idx="19">
                  <c:v>727</c:v>
                </c:pt>
                <c:pt idx="20">
                  <c:v>767</c:v>
                </c:pt>
                <c:pt idx="21">
                  <c:v>807</c:v>
                </c:pt>
                <c:pt idx="22">
                  <c:v>847</c:v>
                </c:pt>
                <c:pt idx="23">
                  <c:v>887</c:v>
                </c:pt>
                <c:pt idx="24">
                  <c:v>947</c:v>
                </c:pt>
                <c:pt idx="25">
                  <c:v>1007</c:v>
                </c:pt>
                <c:pt idx="26">
                  <c:v>1067.95</c:v>
                </c:pt>
                <c:pt idx="27">
                  <c:v>1072.95</c:v>
                </c:pt>
              </c:numCache>
            </c:numRef>
          </c:xVal>
          <c:yVal>
            <c:numRef>
              <c:f>'31097010_GUAYARE_20160823'!$B$3:$B$35</c:f>
              <c:numCache>
                <c:formatCode>#,##0.000</c:formatCode>
                <c:ptCount val="33"/>
                <c:pt idx="0">
                  <c:v>91.52300000000001</c:v>
                </c:pt>
                <c:pt idx="1">
                  <c:v>91.188000000000002</c:v>
                </c:pt>
                <c:pt idx="2">
                  <c:v>89.738</c:v>
                </c:pt>
                <c:pt idx="3">
                  <c:v>80.588000000000008</c:v>
                </c:pt>
                <c:pt idx="4">
                  <c:v>75.688000000000002</c:v>
                </c:pt>
                <c:pt idx="5">
                  <c:v>74.367999999999995</c:v>
                </c:pt>
                <c:pt idx="6">
                  <c:v>74.867999999999995</c:v>
                </c:pt>
                <c:pt idx="7">
                  <c:v>76.787999999999997</c:v>
                </c:pt>
                <c:pt idx="8">
                  <c:v>77.488</c:v>
                </c:pt>
                <c:pt idx="9">
                  <c:v>77.918000000000006</c:v>
                </c:pt>
                <c:pt idx="10">
                  <c:v>78.388000000000005</c:v>
                </c:pt>
                <c:pt idx="11">
                  <c:v>78.488</c:v>
                </c:pt>
                <c:pt idx="12">
                  <c:v>78.347999999999999</c:v>
                </c:pt>
                <c:pt idx="13">
                  <c:v>78.688000000000002</c:v>
                </c:pt>
                <c:pt idx="14">
                  <c:v>79.408000000000001</c:v>
                </c:pt>
                <c:pt idx="15">
                  <c:v>78.988</c:v>
                </c:pt>
                <c:pt idx="16">
                  <c:v>77.988</c:v>
                </c:pt>
                <c:pt idx="17">
                  <c:v>78.787999999999997</c:v>
                </c:pt>
                <c:pt idx="18">
                  <c:v>77.888000000000005</c:v>
                </c:pt>
                <c:pt idx="19">
                  <c:v>76.988</c:v>
                </c:pt>
                <c:pt idx="20">
                  <c:v>77.188000000000002</c:v>
                </c:pt>
                <c:pt idx="21">
                  <c:v>77.787999999999997</c:v>
                </c:pt>
                <c:pt idx="22">
                  <c:v>77.028000000000006</c:v>
                </c:pt>
                <c:pt idx="23">
                  <c:v>76.988</c:v>
                </c:pt>
                <c:pt idx="24">
                  <c:v>77.188000000000002</c:v>
                </c:pt>
                <c:pt idx="25">
                  <c:v>88.588000000000008</c:v>
                </c:pt>
                <c:pt idx="26">
                  <c:v>88.677999999999997</c:v>
                </c:pt>
                <c:pt idx="27">
                  <c:v>90.537999999999997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84-44A1-A61A-D45057DF45D7}"/>
            </c:ext>
          </c:extLst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84-44A1-A61A-D45057DF45D7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'31097010_GUAYARE_20160823'!$A$46:$A$47</c:f>
              <c:numCache>
                <c:formatCode>0.00</c:formatCode>
                <c:ptCount val="2"/>
                <c:pt idx="0">
                  <c:v>5</c:v>
                </c:pt>
                <c:pt idx="1">
                  <c:v>1072.95</c:v>
                </c:pt>
              </c:numCache>
            </c:numRef>
          </c:xVal>
          <c:yVal>
            <c:numRef>
              <c:f>'31097010_GUAYARE_20160823'!$B$46:$B$47</c:f>
              <c:numCache>
                <c:formatCode>#,##0.000</c:formatCode>
                <c:ptCount val="2"/>
                <c:pt idx="0">
                  <c:v>90.537999999999997</c:v>
                </c:pt>
                <c:pt idx="1">
                  <c:v>90.537999999999997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84-44A1-A61A-D45057DF45D7}"/>
            </c:ext>
          </c:extLst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'31097010_GUAYARE_20160823'!$A$38:$A$39</c:f>
              <c:numCache>
                <c:formatCode>0.00</c:formatCode>
                <c:ptCount val="2"/>
              </c:numCache>
            </c:numRef>
          </c:xVal>
          <c:yVal>
            <c:numRef>
              <c:f>'31097010_GUAYARE_20160823'!$B$38:$B$39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84-44A1-A61A-D45057DF45D7}"/>
            </c:ext>
          </c:extLst>
        </c:ser>
        <c:ser>
          <c:idx val="3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'31097010_GUAYARE_20160823'!$A$40:$A$41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'31097010_GUAYARE_20160823'!$B$40:$B$41</c:f>
              <c:numCache>
                <c:formatCode>#,##0.000</c:formatCode>
                <c:ptCount val="2"/>
                <c:pt idx="0">
                  <c:v>91.522999999999996</c:v>
                </c:pt>
                <c:pt idx="1">
                  <c:v>90.522999999999996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84-44A1-A61A-D45057DF45D7}"/>
            </c:ext>
          </c:extLst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'31097010_GUAYARE_20160823'!$A$42:$A$43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'31097010_GUAYARE_20160823'!$B$42:$B$43</c:f>
              <c:numCache>
                <c:formatCode>#,##0.000</c:formatCode>
                <c:ptCount val="2"/>
                <c:pt idx="0">
                  <c:v>90.522999999999996</c:v>
                </c:pt>
                <c:pt idx="1">
                  <c:v>89.522999999999996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84-44A1-A61A-D45057DF45D7}"/>
            </c:ext>
          </c:extLst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'31097010_GUAYARE_20160823'!$A$44:$A$45</c:f>
              <c:numCache>
                <c:formatCode>0.00</c:formatCode>
                <c:ptCount val="2"/>
              </c:numCache>
            </c:numRef>
          </c:xVal>
          <c:yVal>
            <c:numRef>
              <c:f>'31097010_GUAYARE_20160823'!$B$44:$B$45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84-44A1-A61A-D45057DF45D7}"/>
            </c:ext>
          </c:extLst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084-44A1-A61A-D45057DF45D7}"/>
            </c:ext>
          </c:extLst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084-44A1-A61A-D45057DF45D7}"/>
            </c:ext>
          </c:extLst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084-44A1-A61A-D45057DF45D7}"/>
            </c:ext>
          </c:extLst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84-44A1-A61A-D45057DF45D7}"/>
            </c:ext>
          </c:extLst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084-44A1-A61A-D45057DF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8560"/>
        <c:axId val="115620864"/>
      </c:scatterChart>
      <c:valAx>
        <c:axId val="1156185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5620864"/>
        <c:crosses val="autoZero"/>
        <c:crossBetween val="midCat"/>
      </c:valAx>
      <c:valAx>
        <c:axId val="115620864"/>
        <c:scaling>
          <c:orientation val="minMax"/>
          <c:max val="100"/>
          <c:min val="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5618560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'31097010_GUAYARE_20161121'!$A$43:$A$44</c:f>
              <c:numCache>
                <c:formatCode>0.00</c:formatCode>
                <c:ptCount val="2"/>
                <c:pt idx="0">
                  <c:v>14</c:v>
                </c:pt>
                <c:pt idx="1">
                  <c:v>1156</c:v>
                </c:pt>
              </c:numCache>
            </c:numRef>
          </c:xVal>
          <c:yVal>
            <c:numRef>
              <c:f>'31097010_GUAYARE_20161121'!$B$43:$B$44</c:f>
              <c:numCache>
                <c:formatCode>#,##0.000</c:formatCode>
                <c:ptCount val="2"/>
                <c:pt idx="0">
                  <c:v>84.938999999999993</c:v>
                </c:pt>
                <c:pt idx="1">
                  <c:v>84.938999999999993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6-45CD-8585-20D3EAF4BE41}"/>
            </c:ext>
          </c:extLst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736-45CD-8585-20D3EAF4BE41}"/>
              </c:ext>
            </c:extLst>
          </c:dPt>
          <c:xVal>
            <c:numRef>
              <c:f>'31097010_GUAYARE_20161121'!$A$45:$A$46</c:f>
              <c:numCache>
                <c:formatCode>0.00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'31097010_GUAYARE_20161121'!$B$45:$B$46</c:f>
              <c:numCache>
                <c:formatCode>#,##0.000</c:formatCode>
                <c:ptCount val="2"/>
                <c:pt idx="0">
                  <c:v>89.521000000000001</c:v>
                </c:pt>
                <c:pt idx="1">
                  <c:v>88.521000000000001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36-45CD-8585-20D3EAF4BE41}"/>
            </c:ext>
          </c:extLst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'31097010_GUAYARE_20161121'!$A$3:$A$36</c:f>
              <c:numCache>
                <c:formatCode>0.00</c:formatCode>
                <c:ptCount val="34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36</c:v>
                </c:pt>
                <c:pt idx="5">
                  <c:v>56</c:v>
                </c:pt>
                <c:pt idx="6">
                  <c:v>106</c:v>
                </c:pt>
                <c:pt idx="7">
                  <c:v>156</c:v>
                </c:pt>
                <c:pt idx="8">
                  <c:v>206</c:v>
                </c:pt>
                <c:pt idx="9">
                  <c:v>256</c:v>
                </c:pt>
                <c:pt idx="10">
                  <c:v>306</c:v>
                </c:pt>
                <c:pt idx="11">
                  <c:v>356</c:v>
                </c:pt>
                <c:pt idx="12">
                  <c:v>406</c:v>
                </c:pt>
                <c:pt idx="13">
                  <c:v>456</c:v>
                </c:pt>
                <c:pt idx="14">
                  <c:v>506</c:v>
                </c:pt>
                <c:pt idx="15">
                  <c:v>556</c:v>
                </c:pt>
                <c:pt idx="16">
                  <c:v>606</c:v>
                </c:pt>
                <c:pt idx="17">
                  <c:v>656</c:v>
                </c:pt>
                <c:pt idx="18">
                  <c:v>706</c:v>
                </c:pt>
                <c:pt idx="19">
                  <c:v>756</c:v>
                </c:pt>
                <c:pt idx="20">
                  <c:v>806</c:v>
                </c:pt>
                <c:pt idx="21">
                  <c:v>856</c:v>
                </c:pt>
                <c:pt idx="22">
                  <c:v>906</c:v>
                </c:pt>
                <c:pt idx="23">
                  <c:v>956</c:v>
                </c:pt>
                <c:pt idx="24">
                  <c:v>1006</c:v>
                </c:pt>
                <c:pt idx="25">
                  <c:v>1056</c:v>
                </c:pt>
                <c:pt idx="26">
                  <c:v>1106</c:v>
                </c:pt>
                <c:pt idx="27">
                  <c:v>1156</c:v>
                </c:pt>
                <c:pt idx="28">
                  <c:v>1163.5</c:v>
                </c:pt>
                <c:pt idx="29">
                  <c:v>1183.5</c:v>
                </c:pt>
              </c:numCache>
            </c:numRef>
          </c:xVal>
          <c:yVal>
            <c:numRef>
              <c:f>'31097010_GUAYARE_20161121'!$B$3:$B$36</c:f>
              <c:numCache>
                <c:formatCode>#,##0.000</c:formatCode>
                <c:ptCount val="34"/>
                <c:pt idx="0">
                  <c:v>89.521000000000001</c:v>
                </c:pt>
                <c:pt idx="1">
                  <c:v>84.938999999999993</c:v>
                </c:pt>
                <c:pt idx="2">
                  <c:v>84.938999999999993</c:v>
                </c:pt>
                <c:pt idx="3">
                  <c:v>75.248999999999995</c:v>
                </c:pt>
                <c:pt idx="4">
                  <c:v>73.658999999999992</c:v>
                </c:pt>
                <c:pt idx="5">
                  <c:v>74.028999999999996</c:v>
                </c:pt>
                <c:pt idx="6">
                  <c:v>75.458999999999989</c:v>
                </c:pt>
                <c:pt idx="7">
                  <c:v>76.678999999999988</c:v>
                </c:pt>
                <c:pt idx="8">
                  <c:v>77.878999999999991</c:v>
                </c:pt>
                <c:pt idx="9">
                  <c:v>79.248999999999995</c:v>
                </c:pt>
                <c:pt idx="10">
                  <c:v>78.818999999999988</c:v>
                </c:pt>
                <c:pt idx="11">
                  <c:v>79.328999999999994</c:v>
                </c:pt>
                <c:pt idx="12">
                  <c:v>79.468999999999994</c:v>
                </c:pt>
                <c:pt idx="13">
                  <c:v>79.378999999999991</c:v>
                </c:pt>
                <c:pt idx="14">
                  <c:v>79.408999999999992</c:v>
                </c:pt>
                <c:pt idx="15">
                  <c:v>79.478999999999999</c:v>
                </c:pt>
                <c:pt idx="16">
                  <c:v>78.978999999999999</c:v>
                </c:pt>
                <c:pt idx="17">
                  <c:v>78.728999999999999</c:v>
                </c:pt>
                <c:pt idx="18">
                  <c:v>77.768999999999991</c:v>
                </c:pt>
                <c:pt idx="19">
                  <c:v>78.148999999999987</c:v>
                </c:pt>
                <c:pt idx="20">
                  <c:v>77.778999999999996</c:v>
                </c:pt>
                <c:pt idx="21">
                  <c:v>78.688999999999993</c:v>
                </c:pt>
                <c:pt idx="22">
                  <c:v>77.508999999999986</c:v>
                </c:pt>
                <c:pt idx="23">
                  <c:v>77.948999999999998</c:v>
                </c:pt>
                <c:pt idx="24">
                  <c:v>77.838999999999999</c:v>
                </c:pt>
                <c:pt idx="25">
                  <c:v>77.478999999999999</c:v>
                </c:pt>
                <c:pt idx="26">
                  <c:v>77.518999999999991</c:v>
                </c:pt>
                <c:pt idx="27">
                  <c:v>84.938999999999993</c:v>
                </c:pt>
                <c:pt idx="28">
                  <c:v>90.198000000000008</c:v>
                </c:pt>
                <c:pt idx="29">
                  <c:v>90.564000000000007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36-45CD-8585-20D3EAF4BE41}"/>
            </c:ext>
          </c:extLst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36-45CD-8585-20D3EAF4BE41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'31097010_GUAYARE_20161121'!$A$57:$A$58</c:f>
              <c:numCache>
                <c:formatCode>0.00</c:formatCode>
                <c:ptCount val="2"/>
                <c:pt idx="0">
                  <c:v>7</c:v>
                </c:pt>
                <c:pt idx="1">
                  <c:v>1163.5</c:v>
                </c:pt>
              </c:numCache>
            </c:numRef>
          </c:xVal>
          <c:yVal>
            <c:numRef>
              <c:f>'31097010_GUAYARE_20161121'!$B$57:$B$58</c:f>
              <c:numCache>
                <c:formatCode>#,##0.000</c:formatCode>
                <c:ptCount val="2"/>
                <c:pt idx="0">
                  <c:v>89.521000000000001</c:v>
                </c:pt>
                <c:pt idx="1">
                  <c:v>89.521000000000001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36-45CD-8585-20D3EAF4BE41}"/>
            </c:ext>
          </c:extLst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'31097010_GUAYARE_20161121'!$A$45:$A$46</c:f>
              <c:numCache>
                <c:formatCode>0.00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'31097010_GUAYARE_20161121'!$B$45:$B$46</c:f>
              <c:numCache>
                <c:formatCode>#,##0.000</c:formatCode>
                <c:ptCount val="2"/>
                <c:pt idx="0">
                  <c:v>89.521000000000001</c:v>
                </c:pt>
                <c:pt idx="1">
                  <c:v>88.521000000000001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36-45CD-8585-20D3EAF4BE41}"/>
            </c:ext>
          </c:extLst>
        </c:ser>
        <c:ser>
          <c:idx val="3"/>
          <c:order val="6"/>
          <c:tx>
            <c:v>Mira 11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'31097010_GUAYARE_20161121'!$A$47:$A$48</c:f>
              <c:numCache>
                <c:formatCode>0.00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'31097010_GUAYARE_20161121'!$B$47:$B$48</c:f>
              <c:numCache>
                <c:formatCode>#,##0.000</c:formatCode>
                <c:ptCount val="2"/>
                <c:pt idx="0">
                  <c:v>88.521000000000001</c:v>
                </c:pt>
                <c:pt idx="1">
                  <c:v>87.521000000000001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36-45CD-8585-20D3EAF4BE41}"/>
            </c:ext>
          </c:extLst>
        </c:ser>
        <c:ser>
          <c:idx val="4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'31097010_GUAYARE_20161121'!$A$49:$A$50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'31097010_GUAYARE_20161121'!$B$49:$B$50</c:f>
              <c:numCache>
                <c:formatCode>#,##0.000</c:formatCode>
                <c:ptCount val="2"/>
                <c:pt idx="0">
                  <c:v>87.521000000000001</c:v>
                </c:pt>
                <c:pt idx="1">
                  <c:v>86.521000000000001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736-45CD-8585-20D3EAF4BE41}"/>
            </c:ext>
          </c:extLst>
        </c:ser>
        <c:ser>
          <c:idx val="5"/>
          <c:order val="8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'31097010_GUAYARE_20161121'!$A$51:$A$52</c:f>
              <c:numCache>
                <c:formatCode>0.00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'31097010_GUAYARE_20161121'!$B$51:$B$52</c:f>
              <c:numCache>
                <c:formatCode>#,##0.000</c:formatCode>
                <c:ptCount val="2"/>
                <c:pt idx="0">
                  <c:v>86.521000000000001</c:v>
                </c:pt>
                <c:pt idx="1">
                  <c:v>85.521000000000001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736-45CD-8585-20D3EAF4BE41}"/>
            </c:ext>
          </c:extLst>
        </c:ser>
        <c:ser>
          <c:idx val="9"/>
          <c:order val="9"/>
          <c:tx>
            <c:v>Mira 8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'31097010_GUAYARE_20161121'!$A$53:$A$54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'31097010_GUAYARE_20161121'!$B$53:$B$54</c:f>
              <c:numCache>
                <c:formatCode>#,##0.000</c:formatCode>
                <c:ptCount val="2"/>
                <c:pt idx="0">
                  <c:v>85.480999999999995</c:v>
                </c:pt>
                <c:pt idx="1">
                  <c:v>84.521000000000001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736-45CD-8585-20D3EAF4BE41}"/>
            </c:ext>
          </c:extLst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736-45CD-8585-20D3EAF4BE41}"/>
            </c:ext>
          </c:extLst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36-45CD-8585-20D3EAF4BE41}"/>
            </c:ext>
          </c:extLst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36-45CD-8585-20D3EAF4BE41}"/>
            </c:ext>
          </c:extLst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36-45CD-8585-20D3EAF4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7248"/>
        <c:axId val="114127616"/>
      </c:scatterChart>
      <c:valAx>
        <c:axId val="1141172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127616"/>
        <c:crosses val="autoZero"/>
        <c:crossBetween val="midCat"/>
      </c:valAx>
      <c:valAx>
        <c:axId val="114127616"/>
        <c:scaling>
          <c:orientation val="minMax"/>
          <c:max val="100"/>
          <c:min val="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117248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'31097010_GUAYARE_20170605-C.O'!$A$36:$A$37</c:f>
              <c:numCache>
                <c:formatCode>0.00</c:formatCode>
                <c:ptCount val="2"/>
              </c:numCache>
            </c:numRef>
          </c:xVal>
          <c:yVal>
            <c:numRef>
              <c:f>'31097010_GUAYARE_20170605-C.O'!$B$36:$B$37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F-4E9F-B031-4D3A91138800}"/>
            </c:ext>
          </c:extLst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C8F-4E9F-B031-4D3A91138800}"/>
              </c:ext>
            </c:extLst>
          </c:dPt>
          <c:xVal>
            <c:numRef>
              <c:f>'31097010_GUAYARE_20170605-C.O'!$A$38:$A$39</c:f>
              <c:numCache>
                <c:formatCode>0.00</c:formatCode>
                <c:ptCount val="2"/>
              </c:numCache>
            </c:numRef>
          </c:xVal>
          <c:yVal>
            <c:numRef>
              <c:f>'31097010_GUAYARE_20170605-C.O'!$B$38:$B$39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8F-4E9F-B031-4D3A91138800}"/>
            </c:ext>
          </c:extLst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'31097010_GUAYARE_20170605-C.O'!$A$3:$A$35</c:f>
              <c:numCache>
                <c:formatCode>0.00</c:formatCode>
                <c:ptCount val="33"/>
              </c:numCache>
            </c:numRef>
          </c:xVal>
          <c:yVal>
            <c:numRef>
              <c:f>'31097010_GUAYARE_20170605-C.O'!$B$3:$B$35</c:f>
              <c:numCache>
                <c:formatCode>#,##0.000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8F-4E9F-B031-4D3A91138800}"/>
            </c:ext>
          </c:extLst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8F-4E9F-B031-4D3A91138800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'31097010_GUAYARE_20170605-C.O'!$A$48:$A$49</c:f>
              <c:numCache>
                <c:formatCode>0.00</c:formatCode>
                <c:ptCount val="2"/>
              </c:numCache>
            </c:numRef>
          </c:xVal>
          <c:yVal>
            <c:numRef>
              <c:f>'31097010_GUAYARE_20170605-C.O'!$B$48:$B$49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8F-4E9F-B031-4D3A91138800}"/>
            </c:ext>
          </c:extLst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'31097010_GUAYARE_20170605-C.O'!$A$38:$A$39</c:f>
              <c:numCache>
                <c:formatCode>0.00</c:formatCode>
                <c:ptCount val="2"/>
              </c:numCache>
            </c:numRef>
          </c:xVal>
          <c:yVal>
            <c:numRef>
              <c:f>'31097010_GUAYARE_20170605-C.O'!$B$38:$B$39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C8F-4E9F-B031-4D3A91138800}"/>
            </c:ext>
          </c:extLst>
        </c:ser>
        <c:ser>
          <c:idx val="3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'31097010_GUAYARE_20170605-C.O'!$A$40:$A$41</c:f>
              <c:numCache>
                <c:formatCode>0.00</c:formatCode>
                <c:ptCount val="2"/>
              </c:numCache>
            </c:numRef>
          </c:xVal>
          <c:yVal>
            <c:numRef>
              <c:f>'31097010_GUAYARE_20170605-C.O'!$B$40:$B$41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C8F-4E9F-B031-4D3A91138800}"/>
            </c:ext>
          </c:extLst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'31097010_GUAYARE_20170605-C.O'!$A$42:$A$43</c:f>
              <c:numCache>
                <c:formatCode>0.00</c:formatCode>
                <c:ptCount val="2"/>
              </c:numCache>
            </c:numRef>
          </c:xVal>
          <c:yVal>
            <c:numRef>
              <c:f>'31097010_GUAYARE_20170605-C.O'!$B$42:$B$43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C8F-4E9F-B031-4D3A91138800}"/>
            </c:ext>
          </c:extLst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'31097010_GUAYARE_20170605-C.O'!$A$44:$A$45</c:f>
              <c:numCache>
                <c:formatCode>0.00</c:formatCode>
                <c:ptCount val="2"/>
              </c:numCache>
            </c:numRef>
          </c:xVal>
          <c:yVal>
            <c:numRef>
              <c:f>'31097010_GUAYARE_20170605-C.O'!$B$44:$B$45</c:f>
              <c:numCache>
                <c:formatCode>#,##0.000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C8F-4E9F-B031-4D3A91138800}"/>
            </c:ext>
          </c:extLst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C8F-4E9F-B031-4D3A91138800}"/>
            </c:ext>
          </c:extLst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C8F-4E9F-B031-4D3A91138800}"/>
            </c:ext>
          </c:extLst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C8F-4E9F-B031-4D3A91138800}"/>
            </c:ext>
          </c:extLst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C8F-4E9F-B031-4D3A91138800}"/>
            </c:ext>
          </c:extLst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C8F-4E9F-B031-4D3A9113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2640"/>
        <c:axId val="103234944"/>
      </c:scatterChart>
      <c:valAx>
        <c:axId val="1032326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3234944"/>
        <c:crosses val="autoZero"/>
        <c:crossBetween val="midCat"/>
      </c:valAx>
      <c:valAx>
        <c:axId val="103234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3232640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'31097010_GUAYARE_20171010'!$A$43:$A$44</c:f>
              <c:numCache>
                <c:formatCode>0.00</c:formatCode>
                <c:ptCount val="2"/>
                <c:pt idx="0">
                  <c:v>116</c:v>
                </c:pt>
                <c:pt idx="1">
                  <c:v>1177</c:v>
                </c:pt>
              </c:numCache>
            </c:numRef>
          </c:xVal>
          <c:yVal>
            <c:numRef>
              <c:f>'31097010_GUAYARE_20171010'!$B$43:$B$44</c:f>
              <c:numCache>
                <c:formatCode>#,##0.000</c:formatCode>
                <c:ptCount val="2"/>
                <c:pt idx="0">
                  <c:v>86.164999999999992</c:v>
                </c:pt>
                <c:pt idx="1">
                  <c:v>86.164999999999992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A-400E-A5B5-CC4811AB1D54}"/>
            </c:ext>
          </c:extLst>
        </c:ser>
        <c:ser>
          <c:idx val="6"/>
          <c:order val="1"/>
          <c:tx>
            <c:v>MAX1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00BA-400E-A5B5-CC4811AB1D54}"/>
              </c:ext>
            </c:extLst>
          </c:dPt>
          <c:xVal>
            <c:numRef>
              <c:f>'31097010_GUAYARE_20171010'!$A$45:$A$46</c:f>
              <c:numCache>
                <c:formatCode>0.00</c:formatCode>
                <c:ptCount val="2"/>
                <c:pt idx="0">
                  <c:v>78</c:v>
                </c:pt>
                <c:pt idx="1">
                  <c:v>78</c:v>
                </c:pt>
              </c:numCache>
            </c:numRef>
          </c:xVal>
          <c:yVal>
            <c:numRef>
              <c:f>'31097010_GUAYARE_20171010'!$B$45:$B$46</c:f>
              <c:numCache>
                <c:formatCode>#,##0.000</c:formatCode>
                <c:ptCount val="2"/>
                <c:pt idx="0">
                  <c:v>91.525000000000006</c:v>
                </c:pt>
                <c:pt idx="1">
                  <c:v>90.525000000000006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A-400E-A5B5-CC4811AB1D54}"/>
            </c:ext>
          </c:extLst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'31097010_GUAYARE_20171010'!$A$3:$A$32</c:f>
              <c:numCache>
                <c:formatCode>0.00</c:formatCode>
                <c:ptCount val="30"/>
                <c:pt idx="0">
                  <c:v>37</c:v>
                </c:pt>
                <c:pt idx="1">
                  <c:v>77</c:v>
                </c:pt>
                <c:pt idx="2">
                  <c:v>97</c:v>
                </c:pt>
                <c:pt idx="3">
                  <c:v>116</c:v>
                </c:pt>
                <c:pt idx="4">
                  <c:v>116</c:v>
                </c:pt>
                <c:pt idx="5">
                  <c:v>137</c:v>
                </c:pt>
                <c:pt idx="6">
                  <c:v>167</c:v>
                </c:pt>
                <c:pt idx="7">
                  <c:v>197</c:v>
                </c:pt>
                <c:pt idx="8">
                  <c:v>237</c:v>
                </c:pt>
                <c:pt idx="9">
                  <c:v>277</c:v>
                </c:pt>
                <c:pt idx="10">
                  <c:v>327</c:v>
                </c:pt>
                <c:pt idx="11">
                  <c:v>397</c:v>
                </c:pt>
                <c:pt idx="12">
                  <c:v>427</c:v>
                </c:pt>
                <c:pt idx="13">
                  <c:v>477</c:v>
                </c:pt>
                <c:pt idx="14">
                  <c:v>527</c:v>
                </c:pt>
                <c:pt idx="15">
                  <c:v>577</c:v>
                </c:pt>
                <c:pt idx="16">
                  <c:v>637</c:v>
                </c:pt>
                <c:pt idx="17">
                  <c:v>397</c:v>
                </c:pt>
                <c:pt idx="18">
                  <c:v>757</c:v>
                </c:pt>
                <c:pt idx="19">
                  <c:v>817</c:v>
                </c:pt>
                <c:pt idx="20">
                  <c:v>867</c:v>
                </c:pt>
                <c:pt idx="21">
                  <c:v>917</c:v>
                </c:pt>
                <c:pt idx="22">
                  <c:v>967</c:v>
                </c:pt>
                <c:pt idx="23">
                  <c:v>1017</c:v>
                </c:pt>
                <c:pt idx="24">
                  <c:v>1067</c:v>
                </c:pt>
                <c:pt idx="25">
                  <c:v>1117</c:v>
                </c:pt>
                <c:pt idx="26">
                  <c:v>1167</c:v>
                </c:pt>
                <c:pt idx="27">
                  <c:v>1177</c:v>
                </c:pt>
                <c:pt idx="28">
                  <c:v>1185</c:v>
                </c:pt>
                <c:pt idx="29">
                  <c:v>1220</c:v>
                </c:pt>
              </c:numCache>
            </c:numRef>
          </c:xVal>
          <c:yVal>
            <c:numRef>
              <c:f>'31097010_GUAYARE_20171010'!$B$3:$B$32</c:f>
              <c:numCache>
                <c:formatCode>#,##0.000</c:formatCode>
                <c:ptCount val="30"/>
                <c:pt idx="0">
                  <c:v>92.031999999999996</c:v>
                </c:pt>
                <c:pt idx="1">
                  <c:v>90.521999999999991</c:v>
                </c:pt>
                <c:pt idx="2">
                  <c:v>89.432000000000002</c:v>
                </c:pt>
                <c:pt idx="3">
                  <c:v>86.164999999999992</c:v>
                </c:pt>
                <c:pt idx="4">
                  <c:v>86.164999999999992</c:v>
                </c:pt>
                <c:pt idx="5">
                  <c:v>80.144999999999996</c:v>
                </c:pt>
                <c:pt idx="6">
                  <c:v>75.664999999999992</c:v>
                </c:pt>
                <c:pt idx="7">
                  <c:v>74.74499999999999</c:v>
                </c:pt>
                <c:pt idx="8">
                  <c:v>75.814999999999998</c:v>
                </c:pt>
                <c:pt idx="9">
                  <c:v>77.154999999999987</c:v>
                </c:pt>
                <c:pt idx="10">
                  <c:v>77.814999999999998</c:v>
                </c:pt>
                <c:pt idx="11">
                  <c:v>78.664999999999992</c:v>
                </c:pt>
                <c:pt idx="12">
                  <c:v>78.814999999999998</c:v>
                </c:pt>
                <c:pt idx="13">
                  <c:v>79.074999999999989</c:v>
                </c:pt>
                <c:pt idx="14">
                  <c:v>79.124999999999986</c:v>
                </c:pt>
                <c:pt idx="15">
                  <c:v>79.164999999999992</c:v>
                </c:pt>
                <c:pt idx="16">
                  <c:v>78.844999999999999</c:v>
                </c:pt>
                <c:pt idx="17">
                  <c:v>78.714999999999989</c:v>
                </c:pt>
                <c:pt idx="18">
                  <c:v>78.964999999999989</c:v>
                </c:pt>
                <c:pt idx="19">
                  <c:v>79.344999999999999</c:v>
                </c:pt>
                <c:pt idx="20">
                  <c:v>79.124999999999986</c:v>
                </c:pt>
                <c:pt idx="21">
                  <c:v>79.184999999999988</c:v>
                </c:pt>
                <c:pt idx="22">
                  <c:v>78.99499999999999</c:v>
                </c:pt>
                <c:pt idx="23">
                  <c:v>79.164999999999992</c:v>
                </c:pt>
                <c:pt idx="24">
                  <c:v>78.294999999999987</c:v>
                </c:pt>
                <c:pt idx="25">
                  <c:v>77.99499999999999</c:v>
                </c:pt>
                <c:pt idx="26">
                  <c:v>80.314999999999998</c:v>
                </c:pt>
                <c:pt idx="27">
                  <c:v>86.164999999999992</c:v>
                </c:pt>
                <c:pt idx="28">
                  <c:v>86.082999999999998</c:v>
                </c:pt>
                <c:pt idx="29">
                  <c:v>85.981999999999999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BA-400E-A5B5-CC4811AB1D54}"/>
            </c:ext>
          </c:extLst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A-400E-A5B5-CC4811AB1D54}"/>
            </c:ext>
          </c:extLst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'31097010_GUAYARE_20171010'!$A$57:$A$58</c:f>
              <c:numCache>
                <c:formatCode>0.00</c:formatCode>
                <c:ptCount val="2"/>
                <c:pt idx="0">
                  <c:v>116</c:v>
                </c:pt>
                <c:pt idx="1">
                  <c:v>1185</c:v>
                </c:pt>
              </c:numCache>
            </c:numRef>
          </c:xVal>
          <c:yVal>
            <c:numRef>
              <c:f>'31097010_GUAYARE_20171010'!$B$57:$B$58</c:f>
              <c:numCache>
                <c:formatCode>#,##0.000</c:formatCode>
                <c:ptCount val="2"/>
                <c:pt idx="0">
                  <c:v>86.082999999999998</c:v>
                </c:pt>
                <c:pt idx="1">
                  <c:v>86.082999999999998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A-400E-A5B5-CC4811AB1D54}"/>
            </c:ext>
          </c:extLst>
        </c:ser>
        <c:ser>
          <c:idx val="3"/>
          <c:order val="5"/>
          <c:tx>
            <c:v>Mira 11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'31097010_GUAYARE_20171010'!$A$47:$A$48</c:f>
              <c:numCache>
                <c:formatCode>0.00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xVal>
          <c:yVal>
            <c:numRef>
              <c:f>'31097010_GUAYARE_20171010'!$B$47:$B$48</c:f>
              <c:numCache>
                <c:formatCode>#,##0.000</c:formatCode>
                <c:ptCount val="2"/>
                <c:pt idx="0">
                  <c:v>90.522000000000006</c:v>
                </c:pt>
                <c:pt idx="1">
                  <c:v>89.522000000000006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A-400E-A5B5-CC4811AB1D54}"/>
            </c:ext>
          </c:extLst>
        </c:ser>
        <c:ser>
          <c:idx val="4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'31097010_GUAYARE_20171010'!$A$49:$A$50</c:f>
              <c:numCache>
                <c:formatCode>0.00</c:formatCode>
                <c:ptCount val="2"/>
                <c:pt idx="0">
                  <c:v>105</c:v>
                </c:pt>
                <c:pt idx="1">
                  <c:v>105</c:v>
                </c:pt>
              </c:numCache>
            </c:numRef>
          </c:xVal>
          <c:yVal>
            <c:numRef>
              <c:f>'31097010_GUAYARE_20171010'!$B$49:$B$50</c:f>
              <c:numCache>
                <c:formatCode>#,##0.000</c:formatCode>
                <c:ptCount val="2"/>
                <c:pt idx="0">
                  <c:v>89.522000000000006</c:v>
                </c:pt>
                <c:pt idx="1">
                  <c:v>88.522000000000006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BA-400E-A5B5-CC4811AB1D54}"/>
            </c:ext>
          </c:extLst>
        </c:ser>
        <c:ser>
          <c:idx val="5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'31097010_GUAYARE_20171010'!$A$51:$A$52</c:f>
              <c:numCache>
                <c:formatCode>0.00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xVal>
          <c:yVal>
            <c:numRef>
              <c:f>'31097010_GUAYARE_20171010'!$B$51:$B$52</c:f>
              <c:numCache>
                <c:formatCode>#,##0.000</c:formatCode>
                <c:ptCount val="2"/>
                <c:pt idx="0">
                  <c:v>88.525000000000006</c:v>
                </c:pt>
                <c:pt idx="1">
                  <c:v>87.525000000000006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BA-400E-A5B5-CC4811AB1D54}"/>
            </c:ext>
          </c:extLst>
        </c:ser>
        <c:ser>
          <c:idx val="9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'31097010_GUAYARE_20171010'!$A$53:$A$54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'31097010_GUAYARE_20171010'!$B$53:$B$54</c:f>
              <c:numCache>
                <c:formatCode>#,##0.000</c:formatCode>
                <c:ptCount val="2"/>
                <c:pt idx="0">
                  <c:v>87.527000000000001</c:v>
                </c:pt>
                <c:pt idx="1">
                  <c:v>86.525000000000006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BA-400E-A5B5-CC4811AB1D54}"/>
            </c:ext>
          </c:extLst>
        </c:ser>
        <c:ser>
          <c:idx val="10"/>
          <c:order val="9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BA-400E-A5B5-CC4811AB1D54}"/>
            </c:ext>
          </c:extLst>
        </c:ser>
        <c:ser>
          <c:idx val="11"/>
          <c:order val="10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0BA-400E-A5B5-CC4811AB1D54}"/>
            </c:ext>
          </c:extLst>
        </c:ser>
        <c:ser>
          <c:idx val="12"/>
          <c:order val="11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0BA-400E-A5B5-CC4811AB1D54}"/>
            </c:ext>
          </c:extLst>
        </c:ser>
        <c:ser>
          <c:idx val="13"/>
          <c:order val="12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0BA-400E-A5B5-CC4811AB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992"/>
        <c:axId val="66156032"/>
      </c:scatterChart>
      <c:valAx>
        <c:axId val="661329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032"/>
        <c:crosses val="autoZero"/>
        <c:crossBetween val="midCat"/>
      </c:valAx>
      <c:valAx>
        <c:axId val="66156032"/>
        <c:scaling>
          <c:orientation val="minMax"/>
          <c:max val="100"/>
          <c:min val="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32992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20061115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4542429284525791"/>
          <c:y val="0.58423658035653347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151106'!$A$3:$A$35</c:f>
              <c:numCache>
                <c:formatCode>0.00</c:formatCode>
                <c:ptCount val="33"/>
                <c:pt idx="0">
                  <c:v>0</c:v>
                </c:pt>
                <c:pt idx="1">
                  <c:v>39.799999999999997</c:v>
                </c:pt>
                <c:pt idx="2">
                  <c:v>50</c:v>
                </c:pt>
                <c:pt idx="3">
                  <c:v>85</c:v>
                </c:pt>
                <c:pt idx="4">
                  <c:v>105</c:v>
                </c:pt>
                <c:pt idx="5">
                  <c:v>130</c:v>
                </c:pt>
                <c:pt idx="6">
                  <c:v>155</c:v>
                </c:pt>
                <c:pt idx="7">
                  <c:v>180</c:v>
                </c:pt>
                <c:pt idx="8">
                  <c:v>220</c:v>
                </c:pt>
                <c:pt idx="9">
                  <c:v>280</c:v>
                </c:pt>
                <c:pt idx="10">
                  <c:v>340</c:v>
                </c:pt>
                <c:pt idx="11">
                  <c:v>410</c:v>
                </c:pt>
                <c:pt idx="12">
                  <c:v>480</c:v>
                </c:pt>
                <c:pt idx="13">
                  <c:v>550</c:v>
                </c:pt>
                <c:pt idx="14">
                  <c:v>620</c:v>
                </c:pt>
                <c:pt idx="15">
                  <c:v>680</c:v>
                </c:pt>
                <c:pt idx="16">
                  <c:v>740</c:v>
                </c:pt>
                <c:pt idx="17">
                  <c:v>800</c:v>
                </c:pt>
                <c:pt idx="18">
                  <c:v>860</c:v>
                </c:pt>
                <c:pt idx="19">
                  <c:v>920</c:v>
                </c:pt>
                <c:pt idx="20">
                  <c:v>980</c:v>
                </c:pt>
                <c:pt idx="21">
                  <c:v>1030.43</c:v>
                </c:pt>
                <c:pt idx="22">
                  <c:v>1032.43</c:v>
                </c:pt>
                <c:pt idx="23">
                  <c:v>1033.93</c:v>
                </c:pt>
              </c:numCache>
            </c:numRef>
          </c:xVal>
          <c:yVal>
            <c:numRef>
              <c:f>'3109701.Guayare. 151106'!$B$3:$B$35</c:f>
              <c:numCache>
                <c:formatCode>0.000</c:formatCode>
                <c:ptCount val="33"/>
                <c:pt idx="0">
                  <c:v>92</c:v>
                </c:pt>
                <c:pt idx="1">
                  <c:v>86.18</c:v>
                </c:pt>
                <c:pt idx="2">
                  <c:v>82.42</c:v>
                </c:pt>
                <c:pt idx="3">
                  <c:v>74.92</c:v>
                </c:pt>
                <c:pt idx="4">
                  <c:v>76.680000000000007</c:v>
                </c:pt>
                <c:pt idx="5">
                  <c:v>74.78</c:v>
                </c:pt>
                <c:pt idx="6">
                  <c:v>75.180000000000007</c:v>
                </c:pt>
                <c:pt idx="7">
                  <c:v>75.98</c:v>
                </c:pt>
                <c:pt idx="8">
                  <c:v>77.680000000000007</c:v>
                </c:pt>
                <c:pt idx="9">
                  <c:v>78.33</c:v>
                </c:pt>
                <c:pt idx="10">
                  <c:v>78.900000000000006</c:v>
                </c:pt>
                <c:pt idx="11">
                  <c:v>79.38</c:v>
                </c:pt>
                <c:pt idx="12">
                  <c:v>79.73</c:v>
                </c:pt>
                <c:pt idx="13">
                  <c:v>79.45</c:v>
                </c:pt>
                <c:pt idx="14">
                  <c:v>78.88</c:v>
                </c:pt>
                <c:pt idx="15">
                  <c:v>78.88</c:v>
                </c:pt>
                <c:pt idx="16">
                  <c:v>78.099999999999994</c:v>
                </c:pt>
                <c:pt idx="17">
                  <c:v>78.180000000000007</c:v>
                </c:pt>
                <c:pt idx="18">
                  <c:v>78.12</c:v>
                </c:pt>
                <c:pt idx="19">
                  <c:v>77.94</c:v>
                </c:pt>
                <c:pt idx="20">
                  <c:v>78.08</c:v>
                </c:pt>
                <c:pt idx="21">
                  <c:v>86.18</c:v>
                </c:pt>
                <c:pt idx="22">
                  <c:v>90.183999999999997</c:v>
                </c:pt>
                <c:pt idx="23">
                  <c:v>91.221999999999994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6-4BBD-9ED0-9BFFD4FD0092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151106'!$A$41:$A$42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'3109701.Guayare. 151106'!$B$41:$B$42</c:f>
              <c:numCache>
                <c:formatCode>0.000</c:formatCode>
                <c:ptCount val="2"/>
                <c:pt idx="0">
                  <c:v>92.013999999999996</c:v>
                </c:pt>
                <c:pt idx="1">
                  <c:v>90.513999999999996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6-4BBD-9ED0-9BFFD4FD0092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151106'!$A$39:$A$40</c:f>
              <c:numCache>
                <c:formatCode>0.00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'3109701.Guayare. 151106'!$B$39:$B$40</c:f>
              <c:numCache>
                <c:formatCode>0.000</c:formatCode>
                <c:ptCount val="2"/>
                <c:pt idx="0">
                  <c:v>91.53</c:v>
                </c:pt>
                <c:pt idx="1">
                  <c:v>76.53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26-4BBD-9ED0-9BFFD4FD0092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151106'!$A$37:$A$38</c:f>
              <c:numCache>
                <c:formatCode>0.00</c:formatCode>
                <c:ptCount val="2"/>
                <c:pt idx="0">
                  <c:v>39.799999999999997</c:v>
                </c:pt>
                <c:pt idx="1">
                  <c:v>1030.43</c:v>
                </c:pt>
              </c:numCache>
            </c:numRef>
          </c:xVal>
          <c:yVal>
            <c:numRef>
              <c:f>'3109701.Guayare. 151106'!$B$37:$B$38</c:f>
              <c:numCache>
                <c:formatCode>0.000</c:formatCode>
                <c:ptCount val="2"/>
                <c:pt idx="0">
                  <c:v>86.18</c:v>
                </c:pt>
                <c:pt idx="1">
                  <c:v>86.18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26-4BBD-9ED0-9BFFD4FD0092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826-4BBD-9ED0-9BFFD4FD0092}"/>
              </c:ext>
            </c:extLst>
          </c:dPt>
          <c:xVal>
            <c:numRef>
              <c:f>'3109701.Guayare. 151106'!$A$43:$A$44</c:f>
              <c:numCache>
                <c:formatCode>0.00</c:formatCode>
                <c:ptCount val="2"/>
                <c:pt idx="0">
                  <c:v>1033.93</c:v>
                </c:pt>
                <c:pt idx="1">
                  <c:v>0</c:v>
                </c:pt>
              </c:numCache>
            </c:numRef>
          </c:xVal>
          <c:yVal>
            <c:numRef>
              <c:f>'3109701.Guayare. 151106'!$B$43:$B$44</c:f>
              <c:numCache>
                <c:formatCode>0.00</c:formatCode>
                <c:ptCount val="2"/>
                <c:pt idx="0" formatCode="0.000">
                  <c:v>91.221999999999994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26-4BBD-9ED0-9BFFD4FD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2784"/>
        <c:axId val="88113536"/>
      </c:scatterChart>
      <c:valAx>
        <c:axId val="88102784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1867177955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8113536"/>
        <c:crossesAt val="73"/>
        <c:crossBetween val="midCat"/>
        <c:majorUnit val="120"/>
        <c:minorUnit val="20"/>
      </c:valAx>
      <c:valAx>
        <c:axId val="88113536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8102784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20070220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4542429284525791"/>
          <c:y val="0.5842366436221615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200207'!$A$3:$A$39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48</c:v>
                </c:pt>
                <c:pt idx="4">
                  <c:v>48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55</c:v>
                </c:pt>
                <c:pt idx="9">
                  <c:v>59.2</c:v>
                </c:pt>
                <c:pt idx="10">
                  <c:v>59.2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235</c:v>
                </c:pt>
                <c:pt idx="16">
                  <c:v>270</c:v>
                </c:pt>
                <c:pt idx="17">
                  <c:v>320</c:v>
                </c:pt>
                <c:pt idx="18">
                  <c:v>370</c:v>
                </c:pt>
                <c:pt idx="19">
                  <c:v>450</c:v>
                </c:pt>
                <c:pt idx="20">
                  <c:v>550</c:v>
                </c:pt>
                <c:pt idx="21">
                  <c:v>600</c:v>
                </c:pt>
                <c:pt idx="22">
                  <c:v>650</c:v>
                </c:pt>
                <c:pt idx="23">
                  <c:v>700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994.05</c:v>
                </c:pt>
                <c:pt idx="33">
                  <c:v>1006.55</c:v>
                </c:pt>
                <c:pt idx="34">
                  <c:v>1013.05</c:v>
                </c:pt>
                <c:pt idx="35">
                  <c:v>1023.05</c:v>
                </c:pt>
                <c:pt idx="36">
                  <c:v>1023.05</c:v>
                </c:pt>
              </c:numCache>
            </c:numRef>
          </c:xVal>
          <c:yVal>
            <c:numRef>
              <c:f>'3109701.Guayare. 200207'!$B$3:$B$39</c:f>
              <c:numCache>
                <c:formatCode>0.000</c:formatCode>
                <c:ptCount val="37"/>
                <c:pt idx="0">
                  <c:v>92</c:v>
                </c:pt>
                <c:pt idx="1">
                  <c:v>92.012</c:v>
                </c:pt>
                <c:pt idx="2">
                  <c:v>91.531999999999996</c:v>
                </c:pt>
                <c:pt idx="3">
                  <c:v>86.536000000000001</c:v>
                </c:pt>
                <c:pt idx="4">
                  <c:v>85.546000000000006</c:v>
                </c:pt>
                <c:pt idx="5">
                  <c:v>84.54</c:v>
                </c:pt>
                <c:pt idx="6">
                  <c:v>83.537000000000006</c:v>
                </c:pt>
                <c:pt idx="7">
                  <c:v>82.536000000000001</c:v>
                </c:pt>
                <c:pt idx="8">
                  <c:v>81.534999999999997</c:v>
                </c:pt>
                <c:pt idx="9">
                  <c:v>80.534000000000006</c:v>
                </c:pt>
                <c:pt idx="10">
                  <c:v>80.216999999999999</c:v>
                </c:pt>
                <c:pt idx="11">
                  <c:v>76.516999999999996</c:v>
                </c:pt>
                <c:pt idx="12">
                  <c:v>75.566999999999993</c:v>
                </c:pt>
                <c:pt idx="13">
                  <c:v>75.816999999999993</c:v>
                </c:pt>
                <c:pt idx="14">
                  <c:v>76.007000000000005</c:v>
                </c:pt>
                <c:pt idx="15">
                  <c:v>76.867000000000004</c:v>
                </c:pt>
                <c:pt idx="16">
                  <c:v>77.816999999999993</c:v>
                </c:pt>
                <c:pt idx="17">
                  <c:v>78.716999999999999</c:v>
                </c:pt>
                <c:pt idx="18">
                  <c:v>78.757000000000005</c:v>
                </c:pt>
                <c:pt idx="19">
                  <c:v>79.076999999999998</c:v>
                </c:pt>
                <c:pt idx="20">
                  <c:v>79.466999999999999</c:v>
                </c:pt>
                <c:pt idx="21">
                  <c:v>79.087000000000003</c:v>
                </c:pt>
                <c:pt idx="22">
                  <c:v>78.736999999999995</c:v>
                </c:pt>
                <c:pt idx="23">
                  <c:v>78.507000000000005</c:v>
                </c:pt>
                <c:pt idx="24">
                  <c:v>78.266999999999996</c:v>
                </c:pt>
                <c:pt idx="25">
                  <c:v>78.046999999999997</c:v>
                </c:pt>
                <c:pt idx="26">
                  <c:v>77.856999999999999</c:v>
                </c:pt>
                <c:pt idx="27">
                  <c:v>77.876999999999995</c:v>
                </c:pt>
                <c:pt idx="28">
                  <c:v>77.906999999999996</c:v>
                </c:pt>
                <c:pt idx="29">
                  <c:v>77.867000000000004</c:v>
                </c:pt>
                <c:pt idx="30">
                  <c:v>77.846999999999994</c:v>
                </c:pt>
                <c:pt idx="31">
                  <c:v>77.647000000000006</c:v>
                </c:pt>
                <c:pt idx="32">
                  <c:v>80.216999999999999</c:v>
                </c:pt>
                <c:pt idx="33">
                  <c:v>83.543999999999997</c:v>
                </c:pt>
                <c:pt idx="34">
                  <c:v>87.203999999999994</c:v>
                </c:pt>
                <c:pt idx="35">
                  <c:v>90.954999999999998</c:v>
                </c:pt>
                <c:pt idx="36">
                  <c:v>90.39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6-483C-BEC3-F5BEEA89F613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200207'!$A$45:$A$46</c:f>
              <c:numCache>
                <c:formatCode>0.00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xVal>
          <c:yVal>
            <c:numRef>
              <c:f>'3109701.Guayare. 200207'!$B$45:$B$46</c:f>
              <c:numCache>
                <c:formatCode>0.000</c:formatCode>
                <c:ptCount val="2"/>
                <c:pt idx="0">
                  <c:v>92.013999999999996</c:v>
                </c:pt>
                <c:pt idx="1">
                  <c:v>90.513999999999996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6-483C-BEC3-F5BEEA89F613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200207'!$A$43:$A$44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'3109701.Guayare. 200207'!$B$43:$B$44</c:f>
              <c:numCache>
                <c:formatCode>0.000</c:formatCode>
                <c:ptCount val="2"/>
                <c:pt idx="0">
                  <c:v>91.531999999999996</c:v>
                </c:pt>
                <c:pt idx="1">
                  <c:v>76.531999999999996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6-483C-BEC3-F5BEEA89F613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200207'!$A$41:$A$42</c:f>
              <c:numCache>
                <c:formatCode>0.00</c:formatCode>
                <c:ptCount val="2"/>
                <c:pt idx="0">
                  <c:v>994.05</c:v>
                </c:pt>
                <c:pt idx="1">
                  <c:v>59.2</c:v>
                </c:pt>
              </c:numCache>
            </c:numRef>
          </c:xVal>
          <c:yVal>
            <c:numRef>
              <c:f>'3109701.Guayare. 200207'!$B$41:$B$42</c:f>
              <c:numCache>
                <c:formatCode>0.000</c:formatCode>
                <c:ptCount val="2"/>
                <c:pt idx="0">
                  <c:v>80.216999999999999</c:v>
                </c:pt>
                <c:pt idx="1">
                  <c:v>80.216999999999999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6-483C-BEC3-F5BEEA89F613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D96-483C-BEC3-F5BEEA89F613}"/>
              </c:ext>
            </c:extLst>
          </c:dPt>
          <c:xVal>
            <c:numRef>
              <c:f>'3109701.Guayare. 200207'!$A$47:$A$48</c:f>
              <c:numCache>
                <c:formatCode>0.00</c:formatCode>
                <c:ptCount val="2"/>
                <c:pt idx="0">
                  <c:v>1023.05</c:v>
                </c:pt>
                <c:pt idx="1">
                  <c:v>0</c:v>
                </c:pt>
              </c:numCache>
            </c:numRef>
          </c:xVal>
          <c:yVal>
            <c:numRef>
              <c:f>'3109701.Guayare. 200207'!$B$47:$B$48</c:f>
              <c:numCache>
                <c:formatCode>0.00</c:formatCode>
                <c:ptCount val="2"/>
                <c:pt idx="0" formatCode="0.000">
                  <c:v>90.39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6-483C-BEC3-F5BEEA89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896"/>
        <c:axId val="88183552"/>
      </c:scatterChart>
      <c:valAx>
        <c:axId val="88160896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5651393248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8183552"/>
        <c:crossesAt val="73"/>
        <c:crossBetween val="midCat"/>
        <c:majorUnit val="120"/>
        <c:minorUnit val="20"/>
      </c:valAx>
      <c:valAx>
        <c:axId val="88183552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333419106922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8160896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20071115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29506378258458127"/>
          <c:y val="7.4638471609488527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151107'!$A$3:$A$35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55</c:v>
                </c:pt>
                <c:pt idx="5">
                  <c:v>67</c:v>
                </c:pt>
                <c:pt idx="6">
                  <c:v>80</c:v>
                </c:pt>
                <c:pt idx="7">
                  <c:v>112</c:v>
                </c:pt>
                <c:pt idx="8">
                  <c:v>132</c:v>
                </c:pt>
                <c:pt idx="9">
                  <c:v>162</c:v>
                </c:pt>
                <c:pt idx="10">
                  <c:v>202</c:v>
                </c:pt>
                <c:pt idx="11">
                  <c:v>242</c:v>
                </c:pt>
                <c:pt idx="12">
                  <c:v>292</c:v>
                </c:pt>
                <c:pt idx="13">
                  <c:v>352</c:v>
                </c:pt>
                <c:pt idx="14">
                  <c:v>412</c:v>
                </c:pt>
                <c:pt idx="15">
                  <c:v>482</c:v>
                </c:pt>
                <c:pt idx="16">
                  <c:v>552</c:v>
                </c:pt>
                <c:pt idx="17">
                  <c:v>622</c:v>
                </c:pt>
                <c:pt idx="18">
                  <c:v>692</c:v>
                </c:pt>
                <c:pt idx="19">
                  <c:v>752</c:v>
                </c:pt>
                <c:pt idx="20">
                  <c:v>812</c:v>
                </c:pt>
                <c:pt idx="21">
                  <c:v>862</c:v>
                </c:pt>
                <c:pt idx="22">
                  <c:v>912</c:v>
                </c:pt>
                <c:pt idx="23">
                  <c:v>952</c:v>
                </c:pt>
                <c:pt idx="24">
                  <c:v>992</c:v>
                </c:pt>
                <c:pt idx="25">
                  <c:v>1032</c:v>
                </c:pt>
                <c:pt idx="26">
                  <c:v>1062.82</c:v>
                </c:pt>
                <c:pt idx="27">
                  <c:v>1067.82</c:v>
                </c:pt>
                <c:pt idx="28">
                  <c:v>1080</c:v>
                </c:pt>
                <c:pt idx="29">
                  <c:v>1175</c:v>
                </c:pt>
              </c:numCache>
            </c:numRef>
          </c:xVal>
          <c:yVal>
            <c:numRef>
              <c:f>'3109701.Guayare. 151107'!$B$3:$B$35</c:f>
              <c:numCache>
                <c:formatCode>0.000</c:formatCode>
                <c:ptCount val="33"/>
                <c:pt idx="0">
                  <c:v>92.774000000000001</c:v>
                </c:pt>
                <c:pt idx="1">
                  <c:v>92</c:v>
                </c:pt>
                <c:pt idx="2">
                  <c:v>92.019000000000005</c:v>
                </c:pt>
                <c:pt idx="3">
                  <c:v>91.53</c:v>
                </c:pt>
                <c:pt idx="4">
                  <c:v>88.992000000000004</c:v>
                </c:pt>
                <c:pt idx="5">
                  <c:v>85.47</c:v>
                </c:pt>
                <c:pt idx="6">
                  <c:v>82.35</c:v>
                </c:pt>
                <c:pt idx="7">
                  <c:v>79.150000000000006</c:v>
                </c:pt>
                <c:pt idx="8">
                  <c:v>75.44</c:v>
                </c:pt>
                <c:pt idx="9">
                  <c:v>76.19</c:v>
                </c:pt>
                <c:pt idx="10">
                  <c:v>77.319999999999993</c:v>
                </c:pt>
                <c:pt idx="11">
                  <c:v>77.92</c:v>
                </c:pt>
                <c:pt idx="12">
                  <c:v>78.81</c:v>
                </c:pt>
                <c:pt idx="13">
                  <c:v>79.39</c:v>
                </c:pt>
                <c:pt idx="14">
                  <c:v>80.2</c:v>
                </c:pt>
                <c:pt idx="15">
                  <c:v>79.97</c:v>
                </c:pt>
                <c:pt idx="16">
                  <c:v>79.72</c:v>
                </c:pt>
                <c:pt idx="17">
                  <c:v>80.05</c:v>
                </c:pt>
                <c:pt idx="18">
                  <c:v>80.209999999999994</c:v>
                </c:pt>
                <c:pt idx="19">
                  <c:v>80.14</c:v>
                </c:pt>
                <c:pt idx="20">
                  <c:v>79.92</c:v>
                </c:pt>
                <c:pt idx="21">
                  <c:v>78.849999999999994</c:v>
                </c:pt>
                <c:pt idx="22">
                  <c:v>78.09</c:v>
                </c:pt>
                <c:pt idx="23">
                  <c:v>77.67</c:v>
                </c:pt>
                <c:pt idx="24">
                  <c:v>77.44</c:v>
                </c:pt>
                <c:pt idx="25">
                  <c:v>77.599999999999994</c:v>
                </c:pt>
                <c:pt idx="26">
                  <c:v>85.47</c:v>
                </c:pt>
                <c:pt idx="27">
                  <c:v>87.784999999999997</c:v>
                </c:pt>
                <c:pt idx="28">
                  <c:v>90.906999999999996</c:v>
                </c:pt>
                <c:pt idx="29">
                  <c:v>90.906999999999996</c:v>
                </c:pt>
                <c:pt idx="30">
                  <c:v>90.019000000000005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C-4688-A186-E95DC475D33F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151107'!$A$41:$A$42</c:f>
              <c:numCache>
                <c:formatCode>0.00</c:formatCode>
                <c:ptCount val="2"/>
                <c:pt idx="0">
                  <c:v>1020</c:v>
                </c:pt>
                <c:pt idx="1">
                  <c:v>1020</c:v>
                </c:pt>
              </c:numCache>
            </c:numRef>
          </c:xVal>
          <c:yVal>
            <c:numRef>
              <c:f>'3109701.Guayare. 151107'!$B$41:$B$42</c:f>
              <c:numCache>
                <c:formatCode>0.000</c:formatCode>
                <c:ptCount val="2"/>
                <c:pt idx="0">
                  <c:v>92.013999999999996</c:v>
                </c:pt>
                <c:pt idx="1">
                  <c:v>90.513999999999996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C-4688-A186-E95DC475D33F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151107'!$A$39:$A$40</c:f>
              <c:numCache>
                <c:formatCode>0.00</c:formatCode>
                <c:ptCount val="2"/>
                <c:pt idx="0">
                  <c:v>1010</c:v>
                </c:pt>
                <c:pt idx="1">
                  <c:v>1010</c:v>
                </c:pt>
              </c:numCache>
            </c:numRef>
          </c:xVal>
          <c:yVal>
            <c:numRef>
              <c:f>'3109701.Guayare. 151107'!$B$39:$B$40</c:f>
              <c:numCache>
                <c:formatCode>0.000</c:formatCode>
                <c:ptCount val="2"/>
                <c:pt idx="0">
                  <c:v>91.53</c:v>
                </c:pt>
                <c:pt idx="1">
                  <c:v>76.53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C-4688-A186-E95DC475D33F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151107'!$A$37:$A$38</c:f>
              <c:numCache>
                <c:formatCode>0.00</c:formatCode>
                <c:ptCount val="2"/>
                <c:pt idx="0">
                  <c:v>67</c:v>
                </c:pt>
                <c:pt idx="1">
                  <c:v>1062.82</c:v>
                </c:pt>
              </c:numCache>
            </c:numRef>
          </c:xVal>
          <c:yVal>
            <c:numRef>
              <c:f>'3109701.Guayare. 151107'!$B$37:$B$38</c:f>
              <c:numCache>
                <c:formatCode>0.000</c:formatCode>
                <c:ptCount val="2"/>
                <c:pt idx="0">
                  <c:v>85.47</c:v>
                </c:pt>
                <c:pt idx="1">
                  <c:v>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C-4688-A186-E95DC475D33F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7DC-4688-A186-E95DC475D33F}"/>
              </c:ext>
            </c:extLst>
          </c:dPt>
          <c:xVal>
            <c:numRef>
              <c:f>'3109701.Guayare. 151107'!$A$43:$A$44</c:f>
              <c:numCache>
                <c:formatCode>0.00</c:formatCode>
                <c:ptCount val="2"/>
                <c:pt idx="0">
                  <c:v>54</c:v>
                </c:pt>
                <c:pt idx="1">
                  <c:v>1075.32</c:v>
                </c:pt>
              </c:numCache>
            </c:numRef>
          </c:xVal>
          <c:yVal>
            <c:numRef>
              <c:f>'3109701.Guayare. 151107'!$B$43:$B$44</c:f>
              <c:numCache>
                <c:formatCode>0.00</c:formatCode>
                <c:ptCount val="2"/>
                <c:pt idx="0" formatCode="0.000">
                  <c:v>90.019000000000005</c:v>
                </c:pt>
                <c:pt idx="1">
                  <c:v>88.992000000000004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DC-4688-A186-E95DC475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2608"/>
        <c:axId val="100459264"/>
      </c:scatterChart>
      <c:valAx>
        <c:axId val="100452608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1867177955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0459264"/>
        <c:crossesAt val="73"/>
        <c:crossBetween val="midCat"/>
        <c:majorUnit val="120"/>
        <c:minorUnit val="20"/>
      </c:valAx>
      <c:valAx>
        <c:axId val="100459264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0452608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20080331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4542429284525791"/>
          <c:y val="0.58423658035653347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310308'!$A$3:$A$35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100</c:v>
                </c:pt>
                <c:pt idx="8">
                  <c:v>140</c:v>
                </c:pt>
                <c:pt idx="9">
                  <c:v>180</c:v>
                </c:pt>
                <c:pt idx="10">
                  <c:v>220</c:v>
                </c:pt>
                <c:pt idx="11">
                  <c:v>270</c:v>
                </c:pt>
                <c:pt idx="12">
                  <c:v>340</c:v>
                </c:pt>
                <c:pt idx="13">
                  <c:v>410</c:v>
                </c:pt>
                <c:pt idx="14">
                  <c:v>480</c:v>
                </c:pt>
                <c:pt idx="15">
                  <c:v>580</c:v>
                </c:pt>
                <c:pt idx="16">
                  <c:v>680</c:v>
                </c:pt>
                <c:pt idx="17">
                  <c:v>780</c:v>
                </c:pt>
                <c:pt idx="18">
                  <c:v>830</c:v>
                </c:pt>
                <c:pt idx="19">
                  <c:v>880</c:v>
                </c:pt>
                <c:pt idx="20">
                  <c:v>930</c:v>
                </c:pt>
                <c:pt idx="21">
                  <c:v>980</c:v>
                </c:pt>
                <c:pt idx="22">
                  <c:v>1013</c:v>
                </c:pt>
                <c:pt idx="23">
                  <c:v>1020</c:v>
                </c:pt>
                <c:pt idx="24">
                  <c:v>1025</c:v>
                </c:pt>
                <c:pt idx="25">
                  <c:v>1030</c:v>
                </c:pt>
                <c:pt idx="26">
                  <c:v>1035</c:v>
                </c:pt>
                <c:pt idx="27">
                  <c:v>1150</c:v>
                </c:pt>
              </c:numCache>
            </c:numRef>
          </c:xVal>
          <c:yVal>
            <c:numRef>
              <c:f>'3109701.Guayare. 310308'!$B$3:$B$35</c:f>
              <c:numCache>
                <c:formatCode>0.000</c:formatCode>
                <c:ptCount val="33"/>
                <c:pt idx="0">
                  <c:v>92.786000000000001</c:v>
                </c:pt>
                <c:pt idx="1">
                  <c:v>92.019000000000005</c:v>
                </c:pt>
                <c:pt idx="2">
                  <c:v>92</c:v>
                </c:pt>
                <c:pt idx="3">
                  <c:v>91.533000000000001</c:v>
                </c:pt>
                <c:pt idx="4">
                  <c:v>89.539000000000001</c:v>
                </c:pt>
                <c:pt idx="5">
                  <c:v>85.531000000000006</c:v>
                </c:pt>
                <c:pt idx="6">
                  <c:v>82.533000000000001</c:v>
                </c:pt>
                <c:pt idx="7">
                  <c:v>80.474999999999994</c:v>
                </c:pt>
                <c:pt idx="8">
                  <c:v>76.805000000000007</c:v>
                </c:pt>
                <c:pt idx="9">
                  <c:v>76.105000000000004</c:v>
                </c:pt>
                <c:pt idx="10">
                  <c:v>75.325000000000003</c:v>
                </c:pt>
                <c:pt idx="11">
                  <c:v>76.765000000000001</c:v>
                </c:pt>
                <c:pt idx="12">
                  <c:v>77.924999999999997</c:v>
                </c:pt>
                <c:pt idx="13">
                  <c:v>79.275000000000006</c:v>
                </c:pt>
                <c:pt idx="14">
                  <c:v>79.325000000000003</c:v>
                </c:pt>
                <c:pt idx="15">
                  <c:v>79.234999999999999</c:v>
                </c:pt>
                <c:pt idx="16">
                  <c:v>79.194999999999993</c:v>
                </c:pt>
                <c:pt idx="17">
                  <c:v>79.114999999999995</c:v>
                </c:pt>
                <c:pt idx="18">
                  <c:v>78.965000000000003</c:v>
                </c:pt>
                <c:pt idx="19">
                  <c:v>78.534999999999997</c:v>
                </c:pt>
                <c:pt idx="20">
                  <c:v>78.094999999999999</c:v>
                </c:pt>
                <c:pt idx="21">
                  <c:v>77.855000000000004</c:v>
                </c:pt>
                <c:pt idx="22">
                  <c:v>77.715000000000003</c:v>
                </c:pt>
                <c:pt idx="23">
                  <c:v>80.474999999999994</c:v>
                </c:pt>
                <c:pt idx="24">
                  <c:v>84.558000000000007</c:v>
                </c:pt>
                <c:pt idx="25">
                  <c:v>89.067999999999998</c:v>
                </c:pt>
                <c:pt idx="26">
                  <c:v>90.584999999999994</c:v>
                </c:pt>
                <c:pt idx="27">
                  <c:v>90.584999999999994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D-4D69-9D91-1B2757B19384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310308'!$A$41:$A$42</c:f>
              <c:numCache>
                <c:formatCode>0.00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xVal>
          <c:yVal>
            <c:numRef>
              <c:f>'3109701.Guayare. 310308'!$B$41:$B$42</c:f>
              <c:numCache>
                <c:formatCode>0.000</c:formatCode>
                <c:ptCount val="2"/>
                <c:pt idx="0">
                  <c:v>92.019000000000005</c:v>
                </c:pt>
                <c:pt idx="1">
                  <c:v>90.519000000000005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D-4D69-9D91-1B2757B19384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310308'!$A$39:$A$40</c:f>
              <c:numCache>
                <c:formatCode>0.00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xVal>
          <c:yVal>
            <c:numRef>
              <c:f>'3109701.Guayare. 310308'!$B$39:$B$40</c:f>
              <c:numCache>
                <c:formatCode>0.000</c:formatCode>
                <c:ptCount val="2"/>
                <c:pt idx="0">
                  <c:v>91.533000000000001</c:v>
                </c:pt>
                <c:pt idx="1">
                  <c:v>76.533000000000001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D-4D69-9D91-1B2757B19384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310308'!$A$37:$A$38</c:f>
              <c:numCache>
                <c:formatCode>0.00</c:formatCode>
                <c:ptCount val="2"/>
                <c:pt idx="0">
                  <c:v>1020</c:v>
                </c:pt>
                <c:pt idx="1">
                  <c:v>100</c:v>
                </c:pt>
              </c:numCache>
            </c:numRef>
          </c:xVal>
          <c:yVal>
            <c:numRef>
              <c:f>'3109701.Guayare. 310308'!$B$37:$B$38</c:f>
              <c:numCache>
                <c:formatCode>0.000</c:formatCode>
                <c:ptCount val="2"/>
                <c:pt idx="0">
                  <c:v>80.474999999999994</c:v>
                </c:pt>
                <c:pt idx="1">
                  <c:v>80.474999999999994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9D-4D69-9D91-1B2757B19384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09D-4D69-9D91-1B2757B19384}"/>
              </c:ext>
            </c:extLst>
          </c:dPt>
          <c:xVal>
            <c:numRef>
              <c:f>'3109701.Guayare. 310308'!$A$43:$A$44</c:f>
              <c:numCache>
                <c:formatCode>0.00</c:formatCode>
                <c:ptCount val="2"/>
                <c:pt idx="0">
                  <c:v>1150</c:v>
                </c:pt>
                <c:pt idx="1">
                  <c:v>0</c:v>
                </c:pt>
              </c:numCache>
            </c:numRef>
          </c:xVal>
          <c:yVal>
            <c:numRef>
              <c:f>'3109701.Guayare. 310308'!$B$43:$B$44</c:f>
              <c:numCache>
                <c:formatCode>0.00</c:formatCode>
                <c:ptCount val="2"/>
                <c:pt idx="0" formatCode="0.000">
                  <c:v>90.584999999999994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9D-4D69-9D91-1B2757B19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1664"/>
        <c:axId val="100972416"/>
      </c:scatterChart>
      <c:valAx>
        <c:axId val="100961664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1867177955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0972416"/>
        <c:crossesAt val="73"/>
        <c:crossBetween val="midCat"/>
        <c:majorUnit val="120"/>
        <c:minorUnit val="20"/>
      </c:valAx>
      <c:valAx>
        <c:axId val="100972416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89619825887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0961664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20081117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4542429284525791"/>
          <c:y val="0.5842365364051715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171108'!$A$3:$A$36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58</c:v>
                </c:pt>
                <c:pt idx="7">
                  <c:v>77</c:v>
                </c:pt>
                <c:pt idx="8">
                  <c:v>107</c:v>
                </c:pt>
                <c:pt idx="9">
                  <c:v>147</c:v>
                </c:pt>
                <c:pt idx="10">
                  <c:v>187</c:v>
                </c:pt>
                <c:pt idx="11">
                  <c:v>237</c:v>
                </c:pt>
                <c:pt idx="12">
                  <c:v>307</c:v>
                </c:pt>
                <c:pt idx="13">
                  <c:v>377</c:v>
                </c:pt>
                <c:pt idx="14">
                  <c:v>447</c:v>
                </c:pt>
                <c:pt idx="15">
                  <c:v>497</c:v>
                </c:pt>
                <c:pt idx="16">
                  <c:v>547</c:v>
                </c:pt>
                <c:pt idx="17">
                  <c:v>597</c:v>
                </c:pt>
                <c:pt idx="18">
                  <c:v>647</c:v>
                </c:pt>
                <c:pt idx="19">
                  <c:v>697</c:v>
                </c:pt>
                <c:pt idx="20">
                  <c:v>747</c:v>
                </c:pt>
                <c:pt idx="21">
                  <c:v>797</c:v>
                </c:pt>
                <c:pt idx="22">
                  <c:v>827</c:v>
                </c:pt>
                <c:pt idx="23">
                  <c:v>857</c:v>
                </c:pt>
                <c:pt idx="24">
                  <c:v>887</c:v>
                </c:pt>
                <c:pt idx="25">
                  <c:v>917</c:v>
                </c:pt>
                <c:pt idx="26">
                  <c:v>947</c:v>
                </c:pt>
                <c:pt idx="27">
                  <c:v>977</c:v>
                </c:pt>
                <c:pt idx="28">
                  <c:v>1007</c:v>
                </c:pt>
                <c:pt idx="29">
                  <c:v>1037</c:v>
                </c:pt>
                <c:pt idx="30">
                  <c:v>1067.3</c:v>
                </c:pt>
                <c:pt idx="31">
                  <c:v>1075</c:v>
                </c:pt>
                <c:pt idx="32">
                  <c:v>1082</c:v>
                </c:pt>
                <c:pt idx="33">
                  <c:v>1097</c:v>
                </c:pt>
              </c:numCache>
            </c:numRef>
          </c:xVal>
          <c:yVal>
            <c:numRef>
              <c:f>'3109701.Guayare. 171108'!$B$3:$B$36</c:f>
              <c:numCache>
                <c:formatCode>0.000</c:formatCode>
                <c:ptCount val="34"/>
                <c:pt idx="0">
                  <c:v>92.287000000000006</c:v>
                </c:pt>
                <c:pt idx="1">
                  <c:v>92</c:v>
                </c:pt>
                <c:pt idx="2">
                  <c:v>92.013999999999996</c:v>
                </c:pt>
                <c:pt idx="3">
                  <c:v>91.531999999999996</c:v>
                </c:pt>
                <c:pt idx="4">
                  <c:v>89.531999999999996</c:v>
                </c:pt>
                <c:pt idx="5">
                  <c:v>86.531999999999996</c:v>
                </c:pt>
                <c:pt idx="6">
                  <c:v>86.182000000000002</c:v>
                </c:pt>
                <c:pt idx="7">
                  <c:v>77.081999999999994</c:v>
                </c:pt>
                <c:pt idx="8">
                  <c:v>76.581999999999994</c:v>
                </c:pt>
                <c:pt idx="9">
                  <c:v>75.882000000000005</c:v>
                </c:pt>
                <c:pt idx="10">
                  <c:v>74.581999999999994</c:v>
                </c:pt>
                <c:pt idx="11">
                  <c:v>76.852000000000004</c:v>
                </c:pt>
                <c:pt idx="12">
                  <c:v>79.111999999999995</c:v>
                </c:pt>
                <c:pt idx="13">
                  <c:v>79.902000000000001</c:v>
                </c:pt>
                <c:pt idx="14">
                  <c:v>78.682000000000002</c:v>
                </c:pt>
                <c:pt idx="15">
                  <c:v>79.352000000000004</c:v>
                </c:pt>
                <c:pt idx="16">
                  <c:v>80.022000000000006</c:v>
                </c:pt>
                <c:pt idx="17">
                  <c:v>79.102000000000004</c:v>
                </c:pt>
                <c:pt idx="18">
                  <c:v>78.182000000000002</c:v>
                </c:pt>
                <c:pt idx="19">
                  <c:v>77.432000000000002</c:v>
                </c:pt>
                <c:pt idx="20">
                  <c:v>78.141999999999996</c:v>
                </c:pt>
                <c:pt idx="21">
                  <c:v>78.882000000000005</c:v>
                </c:pt>
                <c:pt idx="22">
                  <c:v>79.751999999999995</c:v>
                </c:pt>
                <c:pt idx="23">
                  <c:v>78.262</c:v>
                </c:pt>
                <c:pt idx="24">
                  <c:v>77.872</c:v>
                </c:pt>
                <c:pt idx="25">
                  <c:v>77.882000000000005</c:v>
                </c:pt>
                <c:pt idx="26">
                  <c:v>77.831999999999994</c:v>
                </c:pt>
                <c:pt idx="27">
                  <c:v>77.861999999999995</c:v>
                </c:pt>
                <c:pt idx="28">
                  <c:v>77.781999999999996</c:v>
                </c:pt>
                <c:pt idx="29">
                  <c:v>77.792000000000002</c:v>
                </c:pt>
                <c:pt idx="30">
                  <c:v>86.191999999999993</c:v>
                </c:pt>
                <c:pt idx="31">
                  <c:v>89.581999999999994</c:v>
                </c:pt>
                <c:pt idx="32">
                  <c:v>90.89</c:v>
                </c:pt>
                <c:pt idx="33">
                  <c:v>90.762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1-498E-B0F3-8B2FA5886E0F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171108'!$A$42:$A$43</c:f>
              <c:numCache>
                <c:formatCode>0.00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xVal>
          <c:yVal>
            <c:numRef>
              <c:f>'3109701.Guayare. 171108'!$B$42:$B$43</c:f>
              <c:numCache>
                <c:formatCode>0.000</c:formatCode>
                <c:ptCount val="2"/>
                <c:pt idx="0">
                  <c:v>92.013999999999996</c:v>
                </c:pt>
                <c:pt idx="1">
                  <c:v>90.513999999999996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1-498E-B0F3-8B2FA5886E0F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171108'!$A$40:$A$41</c:f>
              <c:numCache>
                <c:formatCode>0.00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xVal>
          <c:yVal>
            <c:numRef>
              <c:f>'3109701.Guayare. 171108'!$B$40:$B$41</c:f>
              <c:numCache>
                <c:formatCode>0.000</c:formatCode>
                <c:ptCount val="2"/>
                <c:pt idx="0">
                  <c:v>91.531999999999996</c:v>
                </c:pt>
                <c:pt idx="1">
                  <c:v>76.531999999999996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1-498E-B0F3-8B2FA5886E0F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171108'!$A$38:$A$39</c:f>
              <c:numCache>
                <c:formatCode>0.00</c:formatCode>
                <c:ptCount val="2"/>
                <c:pt idx="0">
                  <c:v>1065</c:v>
                </c:pt>
                <c:pt idx="1">
                  <c:v>60</c:v>
                </c:pt>
              </c:numCache>
            </c:numRef>
          </c:xVal>
          <c:yVal>
            <c:numRef>
              <c:f>'3109701.Guayare. 171108'!$B$38:$B$39</c:f>
              <c:numCache>
                <c:formatCode>0.000</c:formatCode>
                <c:ptCount val="2"/>
                <c:pt idx="0">
                  <c:v>86.182000000000002</c:v>
                </c:pt>
                <c:pt idx="1">
                  <c:v>86.182000000000002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1-498E-B0F3-8B2FA5886E0F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401-498E-B0F3-8B2FA5886E0F}"/>
              </c:ext>
            </c:extLst>
          </c:dPt>
          <c:xVal>
            <c:numRef>
              <c:f>'3109701.Guayare. 171108'!$A$44:$A$45</c:f>
              <c:numCache>
                <c:formatCode>0.00</c:formatCode>
                <c:ptCount val="2"/>
                <c:pt idx="0">
                  <c:v>1082</c:v>
                </c:pt>
                <c:pt idx="1">
                  <c:v>0</c:v>
                </c:pt>
              </c:numCache>
            </c:numRef>
          </c:xVal>
          <c:yVal>
            <c:numRef>
              <c:f>'3109701.Guayare. 171108'!$B$44:$B$45</c:f>
              <c:numCache>
                <c:formatCode>0.00</c:formatCode>
                <c:ptCount val="2"/>
                <c:pt idx="0" formatCode="0.000">
                  <c:v>90.89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01-498E-B0F3-8B2FA588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6848"/>
        <c:axId val="101329152"/>
      </c:scatterChart>
      <c:valAx>
        <c:axId val="101326848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6520851557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1329152"/>
        <c:crossesAt val="73"/>
        <c:crossBetween val="midCat"/>
        <c:majorUnit val="120"/>
        <c:minorUnit val="20"/>
      </c:valAx>
      <c:valAx>
        <c:axId val="101329152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1597337770382693E-2"/>
              <c:y val="7.2548240497715563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1326848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20090618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4542429284525791"/>
          <c:y val="0.58423658035653347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180609'!$A$3:$A$35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57.6</c:v>
                </c:pt>
                <c:pt idx="4">
                  <c:v>90</c:v>
                </c:pt>
                <c:pt idx="5">
                  <c:v>125</c:v>
                </c:pt>
                <c:pt idx="6">
                  <c:v>155</c:v>
                </c:pt>
                <c:pt idx="7">
                  <c:v>185</c:v>
                </c:pt>
                <c:pt idx="8">
                  <c:v>220</c:v>
                </c:pt>
                <c:pt idx="9">
                  <c:v>260</c:v>
                </c:pt>
                <c:pt idx="10">
                  <c:v>310</c:v>
                </c:pt>
                <c:pt idx="11">
                  <c:v>360</c:v>
                </c:pt>
                <c:pt idx="12">
                  <c:v>410</c:v>
                </c:pt>
                <c:pt idx="13">
                  <c:v>460</c:v>
                </c:pt>
                <c:pt idx="14">
                  <c:v>510</c:v>
                </c:pt>
                <c:pt idx="15">
                  <c:v>560</c:v>
                </c:pt>
                <c:pt idx="16">
                  <c:v>600</c:v>
                </c:pt>
                <c:pt idx="17">
                  <c:v>640</c:v>
                </c:pt>
                <c:pt idx="18">
                  <c:v>680</c:v>
                </c:pt>
                <c:pt idx="19">
                  <c:v>720</c:v>
                </c:pt>
                <c:pt idx="20">
                  <c:v>760</c:v>
                </c:pt>
                <c:pt idx="21">
                  <c:v>800</c:v>
                </c:pt>
                <c:pt idx="22">
                  <c:v>835</c:v>
                </c:pt>
                <c:pt idx="23">
                  <c:v>870</c:v>
                </c:pt>
                <c:pt idx="24">
                  <c:v>903</c:v>
                </c:pt>
                <c:pt idx="25">
                  <c:v>978</c:v>
                </c:pt>
                <c:pt idx="26">
                  <c:v>1018</c:v>
                </c:pt>
                <c:pt idx="27">
                  <c:v>1058</c:v>
                </c:pt>
                <c:pt idx="28">
                  <c:v>1068</c:v>
                </c:pt>
                <c:pt idx="29">
                  <c:v>1078</c:v>
                </c:pt>
                <c:pt idx="30">
                  <c:v>1088</c:v>
                </c:pt>
                <c:pt idx="31">
                  <c:v>1098</c:v>
                </c:pt>
                <c:pt idx="32">
                  <c:v>1120</c:v>
                </c:pt>
              </c:numCache>
            </c:numRef>
          </c:xVal>
          <c:yVal>
            <c:numRef>
              <c:f>'3109701.Guayare. 180609'!$B$3:$B$35</c:f>
              <c:numCache>
                <c:formatCode>0.000</c:formatCode>
                <c:ptCount val="33"/>
                <c:pt idx="0">
                  <c:v>92.018000000000001</c:v>
                </c:pt>
                <c:pt idx="1">
                  <c:v>92</c:v>
                </c:pt>
                <c:pt idx="2">
                  <c:v>91.534999999999997</c:v>
                </c:pt>
                <c:pt idx="3">
                  <c:v>86.894000000000005</c:v>
                </c:pt>
                <c:pt idx="4">
                  <c:v>81.004000000000005</c:v>
                </c:pt>
                <c:pt idx="5">
                  <c:v>77.543999999999997</c:v>
                </c:pt>
                <c:pt idx="6">
                  <c:v>76.963999999999999</c:v>
                </c:pt>
                <c:pt idx="7">
                  <c:v>75.774000000000001</c:v>
                </c:pt>
                <c:pt idx="8">
                  <c:v>76.444000000000003</c:v>
                </c:pt>
                <c:pt idx="9">
                  <c:v>77.254000000000005</c:v>
                </c:pt>
                <c:pt idx="10">
                  <c:v>78.593999999999994</c:v>
                </c:pt>
                <c:pt idx="11">
                  <c:v>79.763999999999996</c:v>
                </c:pt>
                <c:pt idx="12">
                  <c:v>79.453999999999994</c:v>
                </c:pt>
                <c:pt idx="13">
                  <c:v>78.793999999999997</c:v>
                </c:pt>
                <c:pt idx="14">
                  <c:v>79.254000000000005</c:v>
                </c:pt>
                <c:pt idx="15">
                  <c:v>79.744</c:v>
                </c:pt>
                <c:pt idx="16">
                  <c:v>79.694000000000003</c:v>
                </c:pt>
                <c:pt idx="17">
                  <c:v>79.733999999999995</c:v>
                </c:pt>
                <c:pt idx="18">
                  <c:v>79.364000000000004</c:v>
                </c:pt>
                <c:pt idx="19">
                  <c:v>78.843999999999994</c:v>
                </c:pt>
                <c:pt idx="20">
                  <c:v>79.364000000000004</c:v>
                </c:pt>
                <c:pt idx="21">
                  <c:v>79.744</c:v>
                </c:pt>
                <c:pt idx="22">
                  <c:v>79.213999999999999</c:v>
                </c:pt>
                <c:pt idx="23">
                  <c:v>78.864000000000004</c:v>
                </c:pt>
                <c:pt idx="24">
                  <c:v>78.254000000000005</c:v>
                </c:pt>
                <c:pt idx="25">
                  <c:v>77.884</c:v>
                </c:pt>
                <c:pt idx="26">
                  <c:v>78.513999999999996</c:v>
                </c:pt>
                <c:pt idx="27">
                  <c:v>82.194000000000003</c:v>
                </c:pt>
                <c:pt idx="28">
                  <c:v>86.894000000000005</c:v>
                </c:pt>
                <c:pt idx="29">
                  <c:v>90.914000000000001</c:v>
                </c:pt>
                <c:pt idx="30">
                  <c:v>90.826999999999998</c:v>
                </c:pt>
                <c:pt idx="31">
                  <c:v>89.769000000000005</c:v>
                </c:pt>
                <c:pt idx="32">
                  <c:v>89.233999999999995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F-49D9-98DC-0C509BD07584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180609'!$A$41:$A$42</c:f>
              <c:numCache>
                <c:formatCode>0.00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'3109701.Guayare. 180609'!$B$41:$B$42</c:f>
              <c:numCache>
                <c:formatCode>0.000</c:formatCode>
                <c:ptCount val="2"/>
                <c:pt idx="0">
                  <c:v>92.018000000000001</c:v>
                </c:pt>
                <c:pt idx="1">
                  <c:v>90.518000000000001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F-49D9-98DC-0C509BD07584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180609'!$A$39:$A$40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'3109701.Guayare. 180609'!$B$39:$B$40</c:f>
              <c:numCache>
                <c:formatCode>0.000</c:formatCode>
                <c:ptCount val="2"/>
                <c:pt idx="0">
                  <c:v>91.534999999999997</c:v>
                </c:pt>
                <c:pt idx="1">
                  <c:v>76.534999999999997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F-49D9-98DC-0C509BD07584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180609'!$A$37:$A$38</c:f>
              <c:numCache>
                <c:formatCode>0.00</c:formatCode>
                <c:ptCount val="2"/>
                <c:pt idx="0">
                  <c:v>57.6</c:v>
                </c:pt>
                <c:pt idx="1">
                  <c:v>1068</c:v>
                </c:pt>
              </c:numCache>
            </c:numRef>
          </c:xVal>
          <c:yVal>
            <c:numRef>
              <c:f>'3109701.Guayare. 180609'!$B$37:$B$38</c:f>
              <c:numCache>
                <c:formatCode>0.000</c:formatCode>
                <c:ptCount val="2"/>
                <c:pt idx="0">
                  <c:v>86.894000000000005</c:v>
                </c:pt>
                <c:pt idx="1">
                  <c:v>86.894000000000005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F-49D9-98DC-0C509BD07584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5F7F-49D9-98DC-0C509BD07584}"/>
              </c:ext>
            </c:extLst>
          </c:dPt>
          <c:xVal>
            <c:numRef>
              <c:f>'3109701.Guayare. 180609'!$A$43:$A$44</c:f>
              <c:numCache>
                <c:formatCode>0.00</c:formatCode>
                <c:ptCount val="2"/>
                <c:pt idx="0">
                  <c:v>1078</c:v>
                </c:pt>
                <c:pt idx="1">
                  <c:v>0</c:v>
                </c:pt>
              </c:numCache>
            </c:numRef>
          </c:xVal>
          <c:yVal>
            <c:numRef>
              <c:f>'3109701.Guayare. 180609'!$B$43:$B$44</c:f>
              <c:numCache>
                <c:formatCode>0.00</c:formatCode>
                <c:ptCount val="2"/>
                <c:pt idx="0" formatCode="0.000">
                  <c:v>90.914000000000001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7F-49D9-98DC-0C509BD0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9888"/>
        <c:axId val="91032192"/>
      </c:scatterChart>
      <c:valAx>
        <c:axId val="91029888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61867177955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032192"/>
        <c:crossesAt val="73"/>
        <c:crossBetween val="midCat"/>
        <c:majorUnit val="120"/>
        <c:minorUnit val="20"/>
      </c:valAx>
      <c:valAx>
        <c:axId val="91032192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0488075429839156E-2"/>
              <c:y val="3.8789424371598935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029888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Guayare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31097010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20110304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22850804215196893"/>
          <c:y val="4.301212348456443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8518538218420456E-2"/>
          <c:w val="0.95757071547420969"/>
          <c:h val="0.94444544913944328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'3109701.Guayare. 040311'!$A$3:$A$37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76</c:v>
                </c:pt>
                <c:pt idx="5">
                  <c:v>95</c:v>
                </c:pt>
                <c:pt idx="6">
                  <c:v>115</c:v>
                </c:pt>
                <c:pt idx="7">
                  <c:v>135</c:v>
                </c:pt>
                <c:pt idx="8">
                  <c:v>165</c:v>
                </c:pt>
                <c:pt idx="9">
                  <c:v>200</c:v>
                </c:pt>
                <c:pt idx="10">
                  <c:v>235</c:v>
                </c:pt>
                <c:pt idx="11">
                  <c:v>270</c:v>
                </c:pt>
                <c:pt idx="12">
                  <c:v>320</c:v>
                </c:pt>
                <c:pt idx="13">
                  <c:v>370</c:v>
                </c:pt>
                <c:pt idx="14">
                  <c:v>430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880</c:v>
                </c:pt>
                <c:pt idx="20">
                  <c:v>920</c:v>
                </c:pt>
                <c:pt idx="21">
                  <c:v>950</c:v>
                </c:pt>
                <c:pt idx="22">
                  <c:v>980</c:v>
                </c:pt>
                <c:pt idx="23">
                  <c:v>1010</c:v>
                </c:pt>
                <c:pt idx="24">
                  <c:v>1040</c:v>
                </c:pt>
                <c:pt idx="25">
                  <c:v>1070</c:v>
                </c:pt>
                <c:pt idx="26">
                  <c:v>1075</c:v>
                </c:pt>
                <c:pt idx="27">
                  <c:v>1083</c:v>
                </c:pt>
                <c:pt idx="28">
                  <c:v>1092</c:v>
                </c:pt>
                <c:pt idx="29">
                  <c:v>1096</c:v>
                </c:pt>
                <c:pt idx="30">
                  <c:v>1121</c:v>
                </c:pt>
                <c:pt idx="31">
                  <c:v>1131</c:v>
                </c:pt>
                <c:pt idx="32">
                  <c:v>1148</c:v>
                </c:pt>
                <c:pt idx="33">
                  <c:v>1195</c:v>
                </c:pt>
                <c:pt idx="34">
                  <c:v>1200</c:v>
                </c:pt>
              </c:numCache>
            </c:numRef>
          </c:xVal>
          <c:yVal>
            <c:numRef>
              <c:f>'3109701.Guayare. 040311'!$B$3:$B$37</c:f>
              <c:numCache>
                <c:formatCode>0.000</c:formatCode>
                <c:ptCount val="35"/>
                <c:pt idx="0">
                  <c:v>92</c:v>
                </c:pt>
                <c:pt idx="1">
                  <c:v>93.143000000000001</c:v>
                </c:pt>
                <c:pt idx="2">
                  <c:v>90.215000000000003</c:v>
                </c:pt>
                <c:pt idx="3">
                  <c:v>88.873999999999995</c:v>
                </c:pt>
                <c:pt idx="4">
                  <c:v>81.474000000000004</c:v>
                </c:pt>
                <c:pt idx="5">
                  <c:v>76.924000000000007</c:v>
                </c:pt>
                <c:pt idx="6">
                  <c:v>75.793999999999997</c:v>
                </c:pt>
                <c:pt idx="7">
                  <c:v>74.754000000000005</c:v>
                </c:pt>
                <c:pt idx="8">
                  <c:v>75.233999999999995</c:v>
                </c:pt>
                <c:pt idx="9">
                  <c:v>75.774000000000001</c:v>
                </c:pt>
                <c:pt idx="10">
                  <c:v>76.754000000000005</c:v>
                </c:pt>
                <c:pt idx="11">
                  <c:v>77.733999999999995</c:v>
                </c:pt>
                <c:pt idx="12">
                  <c:v>78.453999999999994</c:v>
                </c:pt>
                <c:pt idx="13">
                  <c:v>79.304000000000002</c:v>
                </c:pt>
                <c:pt idx="14">
                  <c:v>79.233999999999995</c:v>
                </c:pt>
                <c:pt idx="15">
                  <c:v>79.144000000000005</c:v>
                </c:pt>
                <c:pt idx="16">
                  <c:v>79.994</c:v>
                </c:pt>
                <c:pt idx="17">
                  <c:v>79.073999999999998</c:v>
                </c:pt>
                <c:pt idx="18">
                  <c:v>79.504000000000005</c:v>
                </c:pt>
                <c:pt idx="19">
                  <c:v>78.953999999999994</c:v>
                </c:pt>
                <c:pt idx="20">
                  <c:v>78.224000000000004</c:v>
                </c:pt>
                <c:pt idx="21">
                  <c:v>77.664000000000001</c:v>
                </c:pt>
                <c:pt idx="22">
                  <c:v>77.293999999999997</c:v>
                </c:pt>
                <c:pt idx="23">
                  <c:v>77.353999999999999</c:v>
                </c:pt>
                <c:pt idx="24">
                  <c:v>77.444000000000003</c:v>
                </c:pt>
                <c:pt idx="25">
                  <c:v>80.203999999999994</c:v>
                </c:pt>
                <c:pt idx="26">
                  <c:v>81.474000000000004</c:v>
                </c:pt>
                <c:pt idx="27">
                  <c:v>85.65</c:v>
                </c:pt>
                <c:pt idx="28">
                  <c:v>89.927000000000007</c:v>
                </c:pt>
                <c:pt idx="29">
                  <c:v>90.93</c:v>
                </c:pt>
                <c:pt idx="30">
                  <c:v>89.715999999999994</c:v>
                </c:pt>
                <c:pt idx="31">
                  <c:v>90.122</c:v>
                </c:pt>
                <c:pt idx="32">
                  <c:v>88.921999999999997</c:v>
                </c:pt>
                <c:pt idx="33">
                  <c:v>90.762</c:v>
                </c:pt>
                <c:pt idx="34">
                  <c:v>90.986999999999995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8-424B-BB10-41CBA447B73D}"/>
            </c:ext>
          </c:extLst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4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040311'!$A$43:$A$44</c:f>
              <c:numCache>
                <c:formatCode>0.00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'3109701.Guayare. 040311'!$B$43:$B$44</c:f>
              <c:numCache>
                <c:formatCode>0.000</c:formatCode>
                <c:ptCount val="2"/>
                <c:pt idx="0">
                  <c:v>92.028000000000006</c:v>
                </c:pt>
                <c:pt idx="1">
                  <c:v>90.528000000000006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8-424B-BB10-41CBA447B73D}"/>
            </c:ext>
          </c:extLst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'3109701.Guayare. 040311'!$A$41:$A$42</c:f>
              <c:numCache>
                <c:formatCode>0.00</c:formatCode>
                <c:ptCount val="2"/>
                <c:pt idx="0">
                  <c:v>85</c:v>
                </c:pt>
                <c:pt idx="1">
                  <c:v>85</c:v>
                </c:pt>
              </c:numCache>
            </c:numRef>
          </c:xVal>
          <c:yVal>
            <c:numRef>
              <c:f>'3109701.Guayare. 040311'!$B$41:$B$42</c:f>
              <c:numCache>
                <c:formatCode>0.000</c:formatCode>
                <c:ptCount val="2"/>
                <c:pt idx="0">
                  <c:v>91.536000000000001</c:v>
                </c:pt>
                <c:pt idx="1">
                  <c:v>76.536000000000001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8-424B-BB10-41CBA447B73D}"/>
            </c:ext>
          </c:extLst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'3109701.Guayare. 040311'!$A$39:$A$40</c:f>
              <c:numCache>
                <c:formatCode>0.00</c:formatCode>
                <c:ptCount val="2"/>
                <c:pt idx="0">
                  <c:v>1075</c:v>
                </c:pt>
                <c:pt idx="1">
                  <c:v>76</c:v>
                </c:pt>
              </c:numCache>
            </c:numRef>
          </c:xVal>
          <c:yVal>
            <c:numRef>
              <c:f>'3109701.Guayare. 040311'!$B$39:$B$40</c:f>
              <c:numCache>
                <c:formatCode>0.000</c:formatCode>
                <c:ptCount val="2"/>
                <c:pt idx="0">
                  <c:v>81.474000000000004</c:v>
                </c:pt>
                <c:pt idx="1">
                  <c:v>81.474000000000004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8-424B-BB10-41CBA447B73D}"/>
            </c:ext>
          </c:extLst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9F8-424B-BB10-41CBA447B73D}"/>
              </c:ext>
            </c:extLst>
          </c:dPt>
          <c:xVal>
            <c:numRef>
              <c:f>'3109701.Guayare. 040311'!$A$45:$A$46</c:f>
              <c:numCache>
                <c:formatCode>0.00</c:formatCode>
                <c:ptCount val="2"/>
                <c:pt idx="0">
                  <c:v>1096</c:v>
                </c:pt>
                <c:pt idx="1">
                  <c:v>0</c:v>
                </c:pt>
              </c:numCache>
            </c:numRef>
          </c:xVal>
          <c:yVal>
            <c:numRef>
              <c:f>'3109701.Guayare. 040311'!$B$45:$B$46</c:f>
              <c:numCache>
                <c:formatCode>0.00</c:formatCode>
                <c:ptCount val="2"/>
                <c:pt idx="0" formatCode="0.000">
                  <c:v>90.93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F8-424B-BB10-41CBA447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8112"/>
        <c:axId val="91180032"/>
      </c:scatterChart>
      <c:valAx>
        <c:axId val="91178112"/>
        <c:scaling>
          <c:orientation val="minMax"/>
          <c:max val="14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406544647809205"/>
              <c:y val="0.9225115908130531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180032"/>
        <c:crossesAt val="73"/>
        <c:crossBetween val="midCat"/>
        <c:majorUnit val="120"/>
        <c:minorUnit val="20"/>
      </c:valAx>
      <c:valAx>
        <c:axId val="91180032"/>
        <c:scaling>
          <c:orientation val="minMax"/>
          <c:max val="100"/>
          <c:min val="7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0488075429839156E-2"/>
              <c:y val="3.878943703465637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178112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459440</xdr:colOff>
      <xdr:row>13</xdr:row>
      <xdr:rowOff>44823</xdr:rowOff>
    </xdr:from>
    <xdr:to>
      <xdr:col>5</xdr:col>
      <xdr:colOff>515470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316940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392206</xdr:colOff>
      <xdr:row>41</xdr:row>
      <xdr:rowOff>14007</xdr:rowOff>
    </xdr:from>
    <xdr:to>
      <xdr:col>6</xdr:col>
      <xdr:colOff>100853</xdr:colOff>
      <xdr:row>42</xdr:row>
      <xdr:rowOff>67235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249706" y="7224432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492498</xdr:colOff>
      <xdr:row>14</xdr:row>
      <xdr:rowOff>55472</xdr:rowOff>
    </xdr:from>
    <xdr:to>
      <xdr:col>10</xdr:col>
      <xdr:colOff>381000</xdr:colOff>
      <xdr:row>15</xdr:row>
      <xdr:rowOff>78441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6397998" y="2636747"/>
          <a:ext cx="1412502" cy="19441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0.73882</cdr:x>
      <cdr:y>0.40993</cdr:y>
    </cdr:from>
    <cdr:to>
      <cdr:x>0.76818</cdr:x>
      <cdr:y>0.42553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9923ADC9-2042-49BE-D884-B7E0969A10AE}"/>
            </a:ext>
          </a:extLst>
        </cdr:cNvPr>
        <cdr:cNvCxnSpPr/>
      </cdr:nvCxnSpPr>
      <cdr:spPr bwMode="auto">
        <a:xfrm xmlns:a="http://schemas.openxmlformats.org/drawingml/2006/main" flipH="1" flipV="1">
          <a:off x="8458777" y="3238514"/>
          <a:ext cx="336160" cy="123251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0.07001</cdr:x>
      <cdr:y>0.35887</cdr:y>
    </cdr:from>
    <cdr:to>
      <cdr:x>0.08403</cdr:x>
      <cdr:y>0.36388</cdr:y>
    </cdr:to>
    <cdr:cxnSp macro="">
      <cdr:nvCxnSpPr>
        <cdr:cNvPr id="7" name="1 Conector recto de flecha">
          <a:extLst xmlns:a="http://schemas.openxmlformats.org/drawingml/2006/main">
            <a:ext uri="{FF2B5EF4-FFF2-40B4-BE49-F238E27FC236}">
              <a16:creationId xmlns:a16="http://schemas.microsoft.com/office/drawing/2014/main" id="{5E238F96-CDA6-51BC-22C7-A71DBEA97F62}"/>
            </a:ext>
          </a:extLst>
        </cdr:cNvPr>
        <cdr:cNvCxnSpPr/>
      </cdr:nvCxnSpPr>
      <cdr:spPr bwMode="auto">
        <a:xfrm xmlns:a="http://schemas.openxmlformats.org/drawingml/2006/main" flipH="1">
          <a:off x="801595" y="2835089"/>
          <a:ext cx="160430" cy="39594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717177</xdr:colOff>
      <xdr:row>13</xdr:row>
      <xdr:rowOff>44823</xdr:rowOff>
    </xdr:from>
    <xdr:to>
      <xdr:col>6</xdr:col>
      <xdr:colOff>11207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3574677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381001</xdr:colOff>
      <xdr:row>41</xdr:row>
      <xdr:rowOff>36419</xdr:rowOff>
    </xdr:from>
    <xdr:to>
      <xdr:col>6</xdr:col>
      <xdr:colOff>89648</xdr:colOff>
      <xdr:row>42</xdr:row>
      <xdr:rowOff>89647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3238501" y="7246844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391645</xdr:colOff>
      <xdr:row>32</xdr:row>
      <xdr:rowOff>21855</xdr:rowOff>
    </xdr:from>
    <xdr:to>
      <xdr:col>10</xdr:col>
      <xdr:colOff>280147</xdr:colOff>
      <xdr:row>33</xdr:row>
      <xdr:rowOff>44825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6297145" y="5689230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3.94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129986</xdr:colOff>
      <xdr:row>13</xdr:row>
      <xdr:rowOff>51546</xdr:rowOff>
    </xdr:from>
    <xdr:to>
      <xdr:col>18</xdr:col>
      <xdr:colOff>448236</xdr:colOff>
      <xdr:row>15</xdr:row>
      <xdr:rowOff>56029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1369486" y="2461371"/>
          <a:ext cx="2604250" cy="3473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90.585 m  (14.052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0.78874</cdr:x>
      <cdr:y>0.31489</cdr:y>
    </cdr:from>
    <cdr:to>
      <cdr:x>0.80831</cdr:x>
      <cdr:y>0.33617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DF178BE8-E526-7A37-3CC3-3DF0A294F098}"/>
            </a:ext>
          </a:extLst>
        </cdr:cNvPr>
        <cdr:cNvCxnSpPr/>
      </cdr:nvCxnSpPr>
      <cdr:spPr bwMode="auto">
        <a:xfrm xmlns:a="http://schemas.openxmlformats.org/drawingml/2006/main" flipH="1">
          <a:off x="9030277" y="2487706"/>
          <a:ext cx="224101" cy="168101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717177</xdr:colOff>
      <xdr:row>13</xdr:row>
      <xdr:rowOff>44823</xdr:rowOff>
    </xdr:from>
    <xdr:to>
      <xdr:col>6</xdr:col>
      <xdr:colOff>11207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3574677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313766</xdr:colOff>
      <xdr:row>21</xdr:row>
      <xdr:rowOff>137272</xdr:rowOff>
    </xdr:from>
    <xdr:to>
      <xdr:col>7</xdr:col>
      <xdr:colOff>22413</xdr:colOff>
      <xdr:row>23</xdr:row>
      <xdr:rowOff>22411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3933266" y="3918697"/>
          <a:ext cx="1232647" cy="22803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358027</xdr:colOff>
      <xdr:row>23</xdr:row>
      <xdr:rowOff>21854</xdr:rowOff>
    </xdr:from>
    <xdr:to>
      <xdr:col>10</xdr:col>
      <xdr:colOff>246529</xdr:colOff>
      <xdr:row>24</xdr:row>
      <xdr:rowOff>44824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6263527" y="4146179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9.65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589427</xdr:colOff>
      <xdr:row>12</xdr:row>
      <xdr:rowOff>163605</xdr:rowOff>
    </xdr:from>
    <xdr:to>
      <xdr:col>18</xdr:col>
      <xdr:colOff>145677</xdr:colOff>
      <xdr:row>15</xdr:row>
      <xdr:rowOff>0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11066927" y="2401980"/>
          <a:ext cx="2604250" cy="3507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90.890 m  (14.358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0.74372</cdr:x>
      <cdr:y>0.301</cdr:y>
    </cdr:from>
    <cdr:to>
      <cdr:x>0.76329</cdr:x>
      <cdr:y>0.32228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077D715E-1DBF-53D2-86D6-44738C259316}"/>
            </a:ext>
          </a:extLst>
        </cdr:cNvPr>
        <cdr:cNvCxnSpPr/>
      </cdr:nvCxnSpPr>
      <cdr:spPr bwMode="auto">
        <a:xfrm xmlns:a="http://schemas.openxmlformats.org/drawingml/2006/main" flipH="1">
          <a:off x="8514854" y="2428548"/>
          <a:ext cx="224058" cy="171692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717177</xdr:colOff>
      <xdr:row>13</xdr:row>
      <xdr:rowOff>44823</xdr:rowOff>
    </xdr:from>
    <xdr:to>
      <xdr:col>6</xdr:col>
      <xdr:colOff>11207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3574677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324971</xdr:colOff>
      <xdr:row>40</xdr:row>
      <xdr:rowOff>126065</xdr:rowOff>
    </xdr:from>
    <xdr:to>
      <xdr:col>6</xdr:col>
      <xdr:colOff>33618</xdr:colOff>
      <xdr:row>42</xdr:row>
      <xdr:rowOff>11205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3182471" y="7165040"/>
          <a:ext cx="1232647" cy="2280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66675</xdr:colOff>
      <xdr:row>21</xdr:row>
      <xdr:rowOff>44267</xdr:rowOff>
    </xdr:from>
    <xdr:to>
      <xdr:col>10</xdr:col>
      <xdr:colOff>717177</xdr:colOff>
      <xdr:row>22</xdr:row>
      <xdr:rowOff>67237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6734175" y="3825692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10.36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219633</xdr:colOff>
      <xdr:row>12</xdr:row>
      <xdr:rowOff>6722</xdr:rowOff>
    </xdr:from>
    <xdr:to>
      <xdr:col>17</xdr:col>
      <xdr:colOff>537883</xdr:colOff>
      <xdr:row>14</xdr:row>
      <xdr:rowOff>11206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10697133" y="2245097"/>
          <a:ext cx="2604250" cy="3473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90.914 m  (14.379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0.73784</cdr:x>
      <cdr:y>0.28794</cdr:y>
    </cdr:from>
    <cdr:to>
      <cdr:x>0.77112</cdr:x>
      <cdr:y>0.31915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16BD57DB-D2E5-F0AD-2F5C-EB8E957E901D}"/>
            </a:ext>
          </a:extLst>
        </cdr:cNvPr>
        <cdr:cNvCxnSpPr/>
      </cdr:nvCxnSpPr>
      <cdr:spPr bwMode="auto">
        <a:xfrm xmlns:a="http://schemas.openxmlformats.org/drawingml/2006/main" flipH="1">
          <a:off x="8447571" y="2274794"/>
          <a:ext cx="380983" cy="24654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717177</xdr:colOff>
      <xdr:row>13</xdr:row>
      <xdr:rowOff>100853</xdr:rowOff>
    </xdr:from>
    <xdr:to>
      <xdr:col>6</xdr:col>
      <xdr:colOff>11207</xdr:colOff>
      <xdr:row>14</xdr:row>
      <xdr:rowOff>156882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3574677" y="251067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246530</xdr:colOff>
      <xdr:row>20</xdr:row>
      <xdr:rowOff>58830</xdr:rowOff>
    </xdr:from>
    <xdr:to>
      <xdr:col>6</xdr:col>
      <xdr:colOff>717177</xdr:colOff>
      <xdr:row>21</xdr:row>
      <xdr:rowOff>112058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3866030" y="3668805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716617</xdr:colOff>
      <xdr:row>31</xdr:row>
      <xdr:rowOff>33061</xdr:rowOff>
    </xdr:from>
    <xdr:to>
      <xdr:col>10</xdr:col>
      <xdr:colOff>605119</xdr:colOff>
      <xdr:row>32</xdr:row>
      <xdr:rowOff>56030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6622117" y="5528986"/>
          <a:ext cx="1412502" cy="19441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4.94 m</a:t>
          </a:r>
        </a:p>
      </xdr:txBody>
    </xdr:sp>
    <xdr:clientData/>
  </xdr:twoCellAnchor>
  <xdr:twoCellAnchor editAs="oneCell">
    <xdr:from>
      <xdr:col>15</xdr:col>
      <xdr:colOff>457200</xdr:colOff>
      <xdr:row>28</xdr:row>
      <xdr:rowOff>95250</xdr:rowOff>
    </xdr:from>
    <xdr:to>
      <xdr:col>18</xdr:col>
      <xdr:colOff>228600</xdr:colOff>
      <xdr:row>34</xdr:row>
      <xdr:rowOff>19050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5076825"/>
          <a:ext cx="20574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354103</xdr:colOff>
      <xdr:row>13</xdr:row>
      <xdr:rowOff>40339</xdr:rowOff>
    </xdr:from>
    <xdr:to>
      <xdr:col>17</xdr:col>
      <xdr:colOff>672353</xdr:colOff>
      <xdr:row>15</xdr:row>
      <xdr:rowOff>44822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10831603" y="2450164"/>
          <a:ext cx="2604250" cy="3473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90.930 m  (14.394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0.7535</cdr:x>
      <cdr:y>0.29202</cdr:y>
    </cdr:from>
    <cdr:to>
      <cdr:x>0.78678</cdr:x>
      <cdr:y>0.32323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E747E29F-D164-979F-C91B-EC69C7DD2881}"/>
            </a:ext>
          </a:extLst>
        </cdr:cNvPr>
        <cdr:cNvCxnSpPr/>
      </cdr:nvCxnSpPr>
      <cdr:spPr bwMode="auto">
        <a:xfrm xmlns:a="http://schemas.openxmlformats.org/drawingml/2006/main" flipH="1">
          <a:off x="8626861" y="2405185"/>
          <a:ext cx="381024" cy="257056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459440</xdr:colOff>
      <xdr:row>13</xdr:row>
      <xdr:rowOff>44823</xdr:rowOff>
    </xdr:from>
    <xdr:to>
      <xdr:col>5</xdr:col>
      <xdr:colOff>515470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3316940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280148</xdr:colOff>
      <xdr:row>25</xdr:row>
      <xdr:rowOff>36418</xdr:rowOff>
    </xdr:from>
    <xdr:to>
      <xdr:col>6</xdr:col>
      <xdr:colOff>750795</xdr:colOff>
      <xdr:row>26</xdr:row>
      <xdr:rowOff>89647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3899648" y="4503643"/>
          <a:ext cx="1232647" cy="224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638174</xdr:colOff>
      <xdr:row>29</xdr:row>
      <xdr:rowOff>133913</xdr:rowOff>
    </xdr:from>
    <xdr:to>
      <xdr:col>10</xdr:col>
      <xdr:colOff>526676</xdr:colOff>
      <xdr:row>30</xdr:row>
      <xdr:rowOff>156883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6543674" y="5286938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6.33 m</a:t>
          </a:r>
        </a:p>
      </xdr:txBody>
    </xdr:sp>
    <xdr:clientData/>
  </xdr:twoCellAnchor>
  <xdr:twoCellAnchor editAs="oneCell">
    <xdr:from>
      <xdr:col>15</xdr:col>
      <xdr:colOff>295275</xdr:colOff>
      <xdr:row>4</xdr:row>
      <xdr:rowOff>28575</xdr:rowOff>
    </xdr:from>
    <xdr:to>
      <xdr:col>18</xdr:col>
      <xdr:colOff>66675</xdr:colOff>
      <xdr:row>9</xdr:row>
      <xdr:rowOff>114300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895350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0.73361</cdr:x>
      <cdr:y>0.25671</cdr:y>
    </cdr:from>
    <cdr:to>
      <cdr:x>0.96108</cdr:x>
      <cdr:y>0.29724</cdr:y>
    </cdr:to>
    <cdr:sp macro="" textlink="">
      <cdr:nvSpPr>
        <cdr:cNvPr id="4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99183" y="2157506"/>
          <a:ext cx="2604250" cy="3406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90.726 m  (14.195 m))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0.75025</cdr:x>
      <cdr:y>0.29938</cdr:y>
    </cdr:from>
    <cdr:to>
      <cdr:x>0.78353</cdr:x>
      <cdr:y>0.32996</cdr:y>
    </cdr:to>
    <cdr:cxnSp macro="">
      <cdr:nvCxnSpPr>
        <cdr:cNvPr id="5" name="1 Conector recto de flecha">
          <a:extLst xmlns:a="http://schemas.openxmlformats.org/drawingml/2006/main">
            <a:ext uri="{FF2B5EF4-FFF2-40B4-BE49-F238E27FC236}">
              <a16:creationId xmlns:a16="http://schemas.microsoft.com/office/drawing/2014/main" id="{DA05AEC8-C58D-6E9E-E6C9-832D3B481BF4}"/>
            </a:ext>
          </a:extLst>
        </cdr:cNvPr>
        <cdr:cNvCxnSpPr/>
      </cdr:nvCxnSpPr>
      <cdr:spPr bwMode="auto">
        <a:xfrm xmlns:a="http://schemas.openxmlformats.org/drawingml/2006/main" flipH="1">
          <a:off x="8589682" y="2516094"/>
          <a:ext cx="381024" cy="257056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437030</xdr:colOff>
      <xdr:row>13</xdr:row>
      <xdr:rowOff>134471</xdr:rowOff>
    </xdr:from>
    <xdr:to>
      <xdr:col>5</xdr:col>
      <xdr:colOff>493060</xdr:colOff>
      <xdr:row>15</xdr:row>
      <xdr:rowOff>22411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3294530" y="2544296"/>
          <a:ext cx="818030" cy="2308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0</xdr:colOff>
      <xdr:row>21</xdr:row>
      <xdr:rowOff>137272</xdr:rowOff>
    </xdr:from>
    <xdr:to>
      <xdr:col>6</xdr:col>
      <xdr:colOff>470647</xdr:colOff>
      <xdr:row>23</xdr:row>
      <xdr:rowOff>22411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3619500" y="3918697"/>
          <a:ext cx="1232647" cy="22803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21852</xdr:colOff>
      <xdr:row>24</xdr:row>
      <xdr:rowOff>156325</xdr:rowOff>
    </xdr:from>
    <xdr:to>
      <xdr:col>10</xdr:col>
      <xdr:colOff>672354</xdr:colOff>
      <xdr:row>26</xdr:row>
      <xdr:rowOff>11207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6689352" y="4452100"/>
          <a:ext cx="1412502" cy="19778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8.76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466163</xdr:colOff>
      <xdr:row>17</xdr:row>
      <xdr:rowOff>96370</xdr:rowOff>
    </xdr:from>
    <xdr:to>
      <xdr:col>18</xdr:col>
      <xdr:colOff>22413</xdr:colOff>
      <xdr:row>19</xdr:row>
      <xdr:rowOff>100853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10943663" y="3191995"/>
          <a:ext cx="2604250" cy="3473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88. 435 m  (11.905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0.72707</cdr:x>
      <cdr:y>0.37823</cdr:y>
    </cdr:from>
    <cdr:to>
      <cdr:x>0.75546</cdr:x>
      <cdr:y>0.40996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649CB28E-A041-E8C3-B931-B31C95B095C8}"/>
            </a:ext>
          </a:extLst>
        </cdr:cNvPr>
        <cdr:cNvCxnSpPr/>
      </cdr:nvCxnSpPr>
      <cdr:spPr bwMode="auto">
        <a:xfrm xmlns:a="http://schemas.openxmlformats.org/drawingml/2006/main" flipH="1">
          <a:off x="8324307" y="3115236"/>
          <a:ext cx="324953" cy="261326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717177</xdr:colOff>
      <xdr:row>13</xdr:row>
      <xdr:rowOff>44823</xdr:rowOff>
    </xdr:from>
    <xdr:to>
      <xdr:col>6</xdr:col>
      <xdr:colOff>11207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3574677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347383</xdr:colOff>
      <xdr:row>42</xdr:row>
      <xdr:rowOff>92449</xdr:rowOff>
    </xdr:from>
    <xdr:to>
      <xdr:col>6</xdr:col>
      <xdr:colOff>56030</xdr:colOff>
      <xdr:row>43</xdr:row>
      <xdr:rowOff>145677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3204883" y="7474324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626969</xdr:colOff>
      <xdr:row>17</xdr:row>
      <xdr:rowOff>111502</xdr:rowOff>
    </xdr:from>
    <xdr:to>
      <xdr:col>10</xdr:col>
      <xdr:colOff>515471</xdr:colOff>
      <xdr:row>18</xdr:row>
      <xdr:rowOff>134472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6532469" y="3207127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12.53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320485</xdr:colOff>
      <xdr:row>12</xdr:row>
      <xdr:rowOff>96369</xdr:rowOff>
    </xdr:from>
    <xdr:to>
      <xdr:col>17</xdr:col>
      <xdr:colOff>638735</xdr:colOff>
      <xdr:row>14</xdr:row>
      <xdr:rowOff>100853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>
          <a:spLocks noChangeArrowheads="1"/>
        </xdr:cNvSpPr>
      </xdr:nvSpPr>
      <xdr:spPr bwMode="auto">
        <a:xfrm>
          <a:off x="10797985" y="2334744"/>
          <a:ext cx="2604250" cy="3473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90.895 m  (14.363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0.74273</cdr:x>
      <cdr:y>0.28794</cdr:y>
    </cdr:from>
    <cdr:to>
      <cdr:x>0.76329</cdr:x>
      <cdr:y>0.32341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84C633F6-0E10-5D03-1259-8A91377547ED}"/>
            </a:ext>
          </a:extLst>
        </cdr:cNvPr>
        <cdr:cNvCxnSpPr/>
      </cdr:nvCxnSpPr>
      <cdr:spPr bwMode="auto">
        <a:xfrm xmlns:a="http://schemas.openxmlformats.org/drawingml/2006/main" flipH="1">
          <a:off x="8503601" y="2274794"/>
          <a:ext cx="235306" cy="280161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717177</xdr:colOff>
      <xdr:row>13</xdr:row>
      <xdr:rowOff>44823</xdr:rowOff>
    </xdr:from>
    <xdr:to>
      <xdr:col>6</xdr:col>
      <xdr:colOff>11207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3574677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347383</xdr:colOff>
      <xdr:row>41</xdr:row>
      <xdr:rowOff>2802</xdr:rowOff>
    </xdr:from>
    <xdr:to>
      <xdr:col>6</xdr:col>
      <xdr:colOff>56030</xdr:colOff>
      <xdr:row>42</xdr:row>
      <xdr:rowOff>56030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>
          <a:spLocks noChangeArrowheads="1"/>
        </xdr:cNvSpPr>
      </xdr:nvSpPr>
      <xdr:spPr bwMode="auto">
        <a:xfrm>
          <a:off x="3204883" y="7213227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615764</xdr:colOff>
      <xdr:row>14</xdr:row>
      <xdr:rowOff>167532</xdr:rowOff>
    </xdr:from>
    <xdr:to>
      <xdr:col>11</xdr:col>
      <xdr:colOff>504266</xdr:colOff>
      <xdr:row>16</xdr:row>
      <xdr:rowOff>22413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>
          <a:spLocks noChangeArrowheads="1"/>
        </xdr:cNvSpPr>
      </xdr:nvSpPr>
      <xdr:spPr bwMode="auto">
        <a:xfrm>
          <a:off x="7283264" y="2748807"/>
          <a:ext cx="1412502" cy="1977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13.62 m</a:t>
          </a:r>
        </a:p>
      </xdr:txBody>
    </xdr:sp>
    <xdr:clientData/>
  </xdr:twoCellAnchor>
  <xdr:twoCellAnchor editAs="oneCell">
    <xdr:from>
      <xdr:col>15</xdr:col>
      <xdr:colOff>476250</xdr:colOff>
      <xdr:row>36</xdr:row>
      <xdr:rowOff>133350</xdr:rowOff>
    </xdr:from>
    <xdr:to>
      <xdr:col>18</xdr:col>
      <xdr:colOff>247650</xdr:colOff>
      <xdr:row>42</xdr:row>
      <xdr:rowOff>47625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648652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73957</xdr:colOff>
      <xdr:row>12</xdr:row>
      <xdr:rowOff>107575</xdr:rowOff>
    </xdr:from>
    <xdr:to>
      <xdr:col>18</xdr:col>
      <xdr:colOff>392207</xdr:colOff>
      <xdr:row>14</xdr:row>
      <xdr:rowOff>112059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>
          <a:spLocks noChangeArrowheads="1"/>
        </xdr:cNvSpPr>
      </xdr:nvSpPr>
      <xdr:spPr bwMode="auto">
        <a:xfrm>
          <a:off x="11313457" y="2345950"/>
          <a:ext cx="2604250" cy="3473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90.895 m  (14.365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0.80341</cdr:x>
      <cdr:y>0.28936</cdr:y>
    </cdr:from>
    <cdr:to>
      <cdr:x>0.82397</cdr:x>
      <cdr:y>0.32483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B081876A-E17B-B3D3-F950-8AF68DD21015}"/>
            </a:ext>
          </a:extLst>
        </cdr:cNvPr>
        <cdr:cNvCxnSpPr/>
      </cdr:nvCxnSpPr>
      <cdr:spPr bwMode="auto">
        <a:xfrm xmlns:a="http://schemas.openxmlformats.org/drawingml/2006/main" flipH="1">
          <a:off x="9198318" y="2285974"/>
          <a:ext cx="235392" cy="28021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717177</xdr:colOff>
      <xdr:row>13</xdr:row>
      <xdr:rowOff>44823</xdr:rowOff>
    </xdr:from>
    <xdr:to>
      <xdr:col>6</xdr:col>
      <xdr:colOff>11207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>
          <a:spLocks noChangeArrowheads="1"/>
        </xdr:cNvSpPr>
      </xdr:nvSpPr>
      <xdr:spPr bwMode="auto">
        <a:xfrm>
          <a:off x="3574677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347383</xdr:colOff>
      <xdr:row>41</xdr:row>
      <xdr:rowOff>2802</xdr:rowOff>
    </xdr:from>
    <xdr:to>
      <xdr:col>6</xdr:col>
      <xdr:colOff>56030</xdr:colOff>
      <xdr:row>42</xdr:row>
      <xdr:rowOff>56030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>
          <a:spLocks noChangeArrowheads="1"/>
        </xdr:cNvSpPr>
      </xdr:nvSpPr>
      <xdr:spPr bwMode="auto">
        <a:xfrm>
          <a:off x="3204883" y="7213227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391647</xdr:colOff>
      <xdr:row>25</xdr:row>
      <xdr:rowOff>122708</xdr:rowOff>
    </xdr:from>
    <xdr:to>
      <xdr:col>11</xdr:col>
      <xdr:colOff>280149</xdr:colOff>
      <xdr:row>26</xdr:row>
      <xdr:rowOff>145678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>
          <a:spLocks noChangeArrowheads="1"/>
        </xdr:cNvSpPr>
      </xdr:nvSpPr>
      <xdr:spPr bwMode="auto">
        <a:xfrm>
          <a:off x="7059147" y="4589933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7.60 m</a:t>
          </a:r>
        </a:p>
      </xdr:txBody>
    </xdr:sp>
    <xdr:clientData/>
  </xdr:twoCellAnchor>
  <xdr:twoCellAnchor editAs="oneCell">
    <xdr:from>
      <xdr:col>15</xdr:col>
      <xdr:colOff>476250</xdr:colOff>
      <xdr:row>36</xdr:row>
      <xdr:rowOff>133350</xdr:rowOff>
    </xdr:from>
    <xdr:to>
      <xdr:col>18</xdr:col>
      <xdr:colOff>247650</xdr:colOff>
      <xdr:row>42</xdr:row>
      <xdr:rowOff>47625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648652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656663</xdr:colOff>
      <xdr:row>11</xdr:row>
      <xdr:rowOff>163605</xdr:rowOff>
    </xdr:from>
    <xdr:to>
      <xdr:col>18</xdr:col>
      <xdr:colOff>212913</xdr:colOff>
      <xdr:row>14</xdr:row>
      <xdr:rowOff>1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 noChangeArrowheads="1"/>
        </xdr:cNvSpPr>
      </xdr:nvSpPr>
      <xdr:spPr bwMode="auto">
        <a:xfrm>
          <a:off x="11134163" y="2230530"/>
          <a:ext cx="2604250" cy="3507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90.866 m  (14.334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0.776</cdr:x>
      <cdr:y>0.29362</cdr:y>
    </cdr:from>
    <cdr:to>
      <cdr:x>0.79656</cdr:x>
      <cdr:y>0.32909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86504568-0586-5503-5283-831F153E6974}"/>
            </a:ext>
          </a:extLst>
        </cdr:cNvPr>
        <cdr:cNvCxnSpPr/>
      </cdr:nvCxnSpPr>
      <cdr:spPr bwMode="auto">
        <a:xfrm xmlns:a="http://schemas.openxmlformats.org/drawingml/2006/main" flipH="1">
          <a:off x="8884516" y="2319605"/>
          <a:ext cx="235393" cy="280218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717177</xdr:colOff>
      <xdr:row>13</xdr:row>
      <xdr:rowOff>44823</xdr:rowOff>
    </xdr:from>
    <xdr:to>
      <xdr:col>6</xdr:col>
      <xdr:colOff>11207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>
          <a:spLocks noChangeArrowheads="1"/>
        </xdr:cNvSpPr>
      </xdr:nvSpPr>
      <xdr:spPr bwMode="auto">
        <a:xfrm>
          <a:off x="3574677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347383</xdr:colOff>
      <xdr:row>41</xdr:row>
      <xdr:rowOff>2802</xdr:rowOff>
    </xdr:from>
    <xdr:to>
      <xdr:col>6</xdr:col>
      <xdr:colOff>56030</xdr:colOff>
      <xdr:row>42</xdr:row>
      <xdr:rowOff>56030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>
          <a:spLocks noChangeArrowheads="1"/>
        </xdr:cNvSpPr>
      </xdr:nvSpPr>
      <xdr:spPr bwMode="auto">
        <a:xfrm>
          <a:off x="3204883" y="7213227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268383</xdr:colOff>
      <xdr:row>16</xdr:row>
      <xdr:rowOff>33061</xdr:rowOff>
    </xdr:from>
    <xdr:to>
      <xdr:col>11</xdr:col>
      <xdr:colOff>156885</xdr:colOff>
      <xdr:row>17</xdr:row>
      <xdr:rowOff>56031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>
          <a:spLocks noChangeArrowheads="1"/>
        </xdr:cNvSpPr>
      </xdr:nvSpPr>
      <xdr:spPr bwMode="auto">
        <a:xfrm>
          <a:off x="6935883" y="2957236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13.40 m</a:t>
          </a:r>
        </a:p>
      </xdr:txBody>
    </xdr:sp>
    <xdr:clientData/>
  </xdr:twoCellAnchor>
  <xdr:twoCellAnchor editAs="oneCell">
    <xdr:from>
      <xdr:col>15</xdr:col>
      <xdr:colOff>476250</xdr:colOff>
      <xdr:row>36</xdr:row>
      <xdr:rowOff>133350</xdr:rowOff>
    </xdr:from>
    <xdr:to>
      <xdr:col>18</xdr:col>
      <xdr:colOff>247650</xdr:colOff>
      <xdr:row>42</xdr:row>
      <xdr:rowOff>47625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648652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448234</xdr:colOff>
      <xdr:row>13</xdr:row>
      <xdr:rowOff>67235</xdr:rowOff>
    </xdr:from>
    <xdr:to>
      <xdr:col>15</xdr:col>
      <xdr:colOff>504264</xdr:colOff>
      <xdr:row>14</xdr:row>
      <xdr:rowOff>123264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0925734" y="2477060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313765</xdr:colOff>
      <xdr:row>40</xdr:row>
      <xdr:rowOff>137272</xdr:rowOff>
    </xdr:from>
    <xdr:to>
      <xdr:col>16</xdr:col>
      <xdr:colOff>22412</xdr:colOff>
      <xdr:row>42</xdr:row>
      <xdr:rowOff>22412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0791265" y="7176247"/>
          <a:ext cx="1232647" cy="2280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750234</xdr:colOff>
      <xdr:row>14</xdr:row>
      <xdr:rowOff>89090</xdr:rowOff>
    </xdr:from>
    <xdr:to>
      <xdr:col>10</xdr:col>
      <xdr:colOff>638736</xdr:colOff>
      <xdr:row>15</xdr:row>
      <xdr:rowOff>112059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655734" y="2670365"/>
          <a:ext cx="1412502" cy="19441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14.35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567015</xdr:colOff>
      <xdr:row>10</xdr:row>
      <xdr:rowOff>163605</xdr:rowOff>
    </xdr:from>
    <xdr:to>
      <xdr:col>8</xdr:col>
      <xdr:colOff>123265</xdr:colOff>
      <xdr:row>13</xdr:row>
      <xdr:rowOff>0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3424515" y="2059080"/>
          <a:ext cx="2604250" cy="3507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91.086 m (14.56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0.80898</cdr:x>
      <cdr:y>0.50856</cdr:y>
    </cdr:from>
    <cdr:to>
      <cdr:x>0.91351</cdr:x>
      <cdr:y>0.53357</cdr:y>
    </cdr:to>
    <cdr:sp macro="" textlink="">
      <cdr:nvSpPr>
        <cdr:cNvPr id="5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62035" y="4017682"/>
          <a:ext cx="1196788" cy="197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Margen Izquierda 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459440</xdr:colOff>
      <xdr:row>13</xdr:row>
      <xdr:rowOff>44823</xdr:rowOff>
    </xdr:from>
    <xdr:to>
      <xdr:col>5</xdr:col>
      <xdr:colOff>515470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>
          <a:spLocks noChangeArrowheads="1"/>
        </xdr:cNvSpPr>
      </xdr:nvSpPr>
      <xdr:spPr bwMode="auto">
        <a:xfrm>
          <a:off x="3316940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89647</xdr:colOff>
      <xdr:row>16</xdr:row>
      <xdr:rowOff>47625</xdr:rowOff>
    </xdr:from>
    <xdr:to>
      <xdr:col>6</xdr:col>
      <xdr:colOff>560294</xdr:colOff>
      <xdr:row>17</xdr:row>
      <xdr:rowOff>100853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>
          <a:spLocks noChangeArrowheads="1"/>
        </xdr:cNvSpPr>
      </xdr:nvSpPr>
      <xdr:spPr bwMode="auto">
        <a:xfrm>
          <a:off x="3709147" y="2971800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15</xdr:col>
      <xdr:colOff>44823</xdr:colOff>
      <xdr:row>12</xdr:row>
      <xdr:rowOff>89646</xdr:rowOff>
    </xdr:from>
    <xdr:to>
      <xdr:col>18</xdr:col>
      <xdr:colOff>307602</xdr:colOff>
      <xdr:row>14</xdr:row>
      <xdr:rowOff>69476</xdr:rowOff>
    </xdr:to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>
          <a:spLocks noChangeArrowheads="1"/>
        </xdr:cNvSpPr>
      </xdr:nvSpPr>
      <xdr:spPr bwMode="auto">
        <a:xfrm>
          <a:off x="11284323" y="2328021"/>
          <a:ext cx="2548779" cy="32273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Margen Izquierda 90,820 m: (14,278 m) </a:t>
          </a:r>
        </a:p>
      </xdr:txBody>
    </xdr:sp>
    <xdr:clientData/>
  </xdr:twoCellAnchor>
  <xdr:twoCellAnchor>
    <xdr:from>
      <xdr:col>8</xdr:col>
      <xdr:colOff>604557</xdr:colOff>
      <xdr:row>17</xdr:row>
      <xdr:rowOff>66677</xdr:rowOff>
    </xdr:from>
    <xdr:to>
      <xdr:col>10</xdr:col>
      <xdr:colOff>493059</xdr:colOff>
      <xdr:row>18</xdr:row>
      <xdr:rowOff>89647</xdr:rowOff>
    </xdr:to>
    <xdr:sp macro="" textlink="">
      <xdr:nvSpPr>
        <xdr:cNvPr id="6" name="Text Box 2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>
          <a:spLocks noChangeArrowheads="1"/>
        </xdr:cNvSpPr>
      </xdr:nvSpPr>
      <xdr:spPr bwMode="auto">
        <a:xfrm>
          <a:off x="6510057" y="3162302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12,988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7" name="chart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0.77405</cdr:x>
      <cdr:y>0.29929</cdr:y>
    </cdr:from>
    <cdr:to>
      <cdr:x>0.78482</cdr:x>
      <cdr:y>0.32908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93E5EBE5-F296-1949-3240-A0438B176FFC}"/>
            </a:ext>
          </a:extLst>
        </cdr:cNvPr>
        <cdr:cNvCxnSpPr/>
      </cdr:nvCxnSpPr>
      <cdr:spPr bwMode="auto">
        <a:xfrm xmlns:a="http://schemas.openxmlformats.org/drawingml/2006/main" flipH="1">
          <a:off x="8862174" y="2364441"/>
          <a:ext cx="123263" cy="235324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459440</xdr:colOff>
      <xdr:row>13</xdr:row>
      <xdr:rowOff>44823</xdr:rowOff>
    </xdr:from>
    <xdr:to>
      <xdr:col>5</xdr:col>
      <xdr:colOff>515470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3316940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89647</xdr:colOff>
      <xdr:row>16</xdr:row>
      <xdr:rowOff>47625</xdr:rowOff>
    </xdr:from>
    <xdr:to>
      <xdr:col>6</xdr:col>
      <xdr:colOff>560294</xdr:colOff>
      <xdr:row>17</xdr:row>
      <xdr:rowOff>100853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>
          <a:spLocks noChangeArrowheads="1"/>
        </xdr:cNvSpPr>
      </xdr:nvSpPr>
      <xdr:spPr bwMode="auto">
        <a:xfrm>
          <a:off x="3709147" y="2971800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15</xdr:col>
      <xdr:colOff>571500</xdr:colOff>
      <xdr:row>20</xdr:row>
      <xdr:rowOff>123264</xdr:rowOff>
    </xdr:from>
    <xdr:to>
      <xdr:col>18</xdr:col>
      <xdr:colOff>49867</xdr:colOff>
      <xdr:row>21</xdr:row>
      <xdr:rowOff>156882</xdr:rowOff>
    </xdr:to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>
          <a:spLocks noChangeArrowheads="1"/>
        </xdr:cNvSpPr>
      </xdr:nvSpPr>
      <xdr:spPr bwMode="auto">
        <a:xfrm>
          <a:off x="11811000" y="3733239"/>
          <a:ext cx="1764367" cy="20506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Margen Izquierda  </a:t>
          </a:r>
        </a:p>
      </xdr:txBody>
    </xdr:sp>
    <xdr:clientData/>
  </xdr:twoCellAnchor>
  <xdr:twoCellAnchor>
    <xdr:from>
      <xdr:col>8</xdr:col>
      <xdr:colOff>615763</xdr:colOff>
      <xdr:row>23</xdr:row>
      <xdr:rowOff>66677</xdr:rowOff>
    </xdr:from>
    <xdr:to>
      <xdr:col>10</xdr:col>
      <xdr:colOff>504265</xdr:colOff>
      <xdr:row>24</xdr:row>
      <xdr:rowOff>89647</xdr:rowOff>
    </xdr:to>
    <xdr:sp macro="" textlink="">
      <xdr:nvSpPr>
        <xdr:cNvPr id="6" name="Text Box 2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>
          <a:spLocks noChangeArrowheads="1"/>
        </xdr:cNvSpPr>
      </xdr:nvSpPr>
      <xdr:spPr bwMode="auto">
        <a:xfrm>
          <a:off x="6521263" y="4191002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9,33 m</a:t>
          </a:r>
        </a:p>
      </xdr:txBody>
    </xdr:sp>
    <xdr:clientData/>
  </xdr:twoCellAnchor>
  <xdr:twoCellAnchor editAs="oneCell">
    <xdr:from>
      <xdr:col>10</xdr:col>
      <xdr:colOff>438150</xdr:colOff>
      <xdr:row>3</xdr:row>
      <xdr:rowOff>38100</xdr:rowOff>
    </xdr:from>
    <xdr:to>
      <xdr:col>13</xdr:col>
      <xdr:colOff>209550</xdr:colOff>
      <xdr:row>8</xdr:row>
      <xdr:rowOff>123825</xdr:rowOff>
    </xdr:to>
    <xdr:pic>
      <xdr:nvPicPr>
        <xdr:cNvPr id="7" name="chart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73342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590550</xdr:colOff>
      <xdr:row>25</xdr:row>
      <xdr:rowOff>133350</xdr:rowOff>
    </xdr:from>
    <xdr:to>
      <xdr:col>10</xdr:col>
      <xdr:colOff>0</xdr:colOff>
      <xdr:row>29</xdr:row>
      <xdr:rowOff>38100</xdr:rowOff>
    </xdr:to>
    <xdr:sp macro="" textlink="">
      <xdr:nvSpPr>
        <xdr:cNvPr id="8" name="7 Flecha abajo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>
          <a:spLocks noChangeArrowheads="1"/>
        </xdr:cNvSpPr>
      </xdr:nvSpPr>
      <xdr:spPr bwMode="auto">
        <a:xfrm>
          <a:off x="7258050" y="4600575"/>
          <a:ext cx="171450" cy="590550"/>
        </a:xfrm>
        <a:prstGeom prst="downArrow">
          <a:avLst>
            <a:gd name="adj1" fmla="val 50000"/>
            <a:gd name="adj2" fmla="val 50646"/>
          </a:avLst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537880</xdr:colOff>
      <xdr:row>15</xdr:row>
      <xdr:rowOff>67234</xdr:rowOff>
    </xdr:from>
    <xdr:to>
      <xdr:col>6</xdr:col>
      <xdr:colOff>593910</xdr:colOff>
      <xdr:row>16</xdr:row>
      <xdr:rowOff>123263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>
          <a:spLocks noChangeArrowheads="1"/>
        </xdr:cNvSpPr>
      </xdr:nvSpPr>
      <xdr:spPr bwMode="auto">
        <a:xfrm>
          <a:off x="4157380" y="2819959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403411</xdr:colOff>
      <xdr:row>18</xdr:row>
      <xdr:rowOff>103654</xdr:rowOff>
    </xdr:from>
    <xdr:to>
      <xdr:col>7</xdr:col>
      <xdr:colOff>112058</xdr:colOff>
      <xdr:row>19</xdr:row>
      <xdr:rowOff>156881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>
          <a:spLocks noChangeArrowheads="1"/>
        </xdr:cNvSpPr>
      </xdr:nvSpPr>
      <xdr:spPr bwMode="auto">
        <a:xfrm>
          <a:off x="4022911" y="3370729"/>
          <a:ext cx="1232647" cy="224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77881</xdr:colOff>
      <xdr:row>18</xdr:row>
      <xdr:rowOff>122707</xdr:rowOff>
    </xdr:from>
    <xdr:to>
      <xdr:col>9</xdr:col>
      <xdr:colOff>728383</xdr:colOff>
      <xdr:row>19</xdr:row>
      <xdr:rowOff>145676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>
          <a:spLocks noChangeArrowheads="1"/>
        </xdr:cNvSpPr>
      </xdr:nvSpPr>
      <xdr:spPr bwMode="auto">
        <a:xfrm>
          <a:off x="5983381" y="3389782"/>
          <a:ext cx="1412502" cy="19441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12,32 m</a:t>
          </a:r>
        </a:p>
      </xdr:txBody>
    </xdr:sp>
    <xdr:clientData/>
  </xdr:twoCellAnchor>
  <xdr:twoCellAnchor editAs="oneCell">
    <xdr:from>
      <xdr:col>10</xdr:col>
      <xdr:colOff>438150</xdr:colOff>
      <xdr:row>3</xdr:row>
      <xdr:rowOff>38100</xdr:rowOff>
    </xdr:from>
    <xdr:to>
      <xdr:col>13</xdr:col>
      <xdr:colOff>209550</xdr:colOff>
      <xdr:row>8</xdr:row>
      <xdr:rowOff>123825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73342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247650</xdr:colOff>
      <xdr:row>21</xdr:row>
      <xdr:rowOff>19050</xdr:rowOff>
    </xdr:from>
    <xdr:to>
      <xdr:col>9</xdr:col>
      <xdr:colOff>419100</xdr:colOff>
      <xdr:row>24</xdr:row>
      <xdr:rowOff>85725</xdr:rowOff>
    </xdr:to>
    <xdr:sp macro="" textlink="">
      <xdr:nvSpPr>
        <xdr:cNvPr id="7" name="7 Flecha abajo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6915150" y="3800475"/>
          <a:ext cx="171450" cy="581025"/>
        </a:xfrm>
        <a:prstGeom prst="downArrow">
          <a:avLst>
            <a:gd name="adj1" fmla="val 50000"/>
            <a:gd name="adj2" fmla="val 49829"/>
          </a:avLst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313765</xdr:colOff>
      <xdr:row>13</xdr:row>
      <xdr:rowOff>156882</xdr:rowOff>
    </xdr:from>
    <xdr:to>
      <xdr:col>17</xdr:col>
      <xdr:colOff>576544</xdr:colOff>
      <xdr:row>15</xdr:row>
      <xdr:rowOff>136711</xdr:rowOff>
    </xdr:to>
    <xdr:sp macro="" textlink="">
      <xdr:nvSpPr>
        <xdr:cNvPr id="8" name="Text Box 29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>
          <a:spLocks noChangeArrowheads="1"/>
        </xdr:cNvSpPr>
      </xdr:nvSpPr>
      <xdr:spPr bwMode="auto">
        <a:xfrm>
          <a:off x="10791265" y="2566707"/>
          <a:ext cx="2548779" cy="3227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</a:t>
          </a: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Margen Izquierda 90,915 m: (14,38 m) </a:t>
          </a:r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193777</xdr:colOff>
      <xdr:row>2</xdr:row>
      <xdr:rowOff>171450</xdr:rowOff>
    </xdr:from>
    <xdr:ext cx="1654081" cy="1752600"/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328877" y="685800"/>
          <a:ext cx="1654081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62FC7052-D2A0-6DC4-9698-6AD7AD70D047}"/>
            </a:ext>
          </a:extLst>
        </cdr:cNvPr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0.39941</cdr:x>
      <cdr:y>0.41617</cdr:y>
    </cdr:from>
    <cdr:to>
      <cdr:x>0.61951</cdr:x>
      <cdr:y>0.5973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4759257" y="3046600"/>
          <a:ext cx="2622662" cy="132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Guayare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31097010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J.Espitia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20160523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1B98270A-C81B-43F8-3B33-4308F7AC5746}"/>
            </a:ext>
          </a:extLst>
        </cdr:cNvPr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22327</xdr:colOff>
      <xdr:row>19</xdr:row>
      <xdr:rowOff>19050</xdr:rowOff>
    </xdr:from>
    <xdr:ext cx="1654081" cy="1752600"/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176477" y="4705350"/>
          <a:ext cx="1654081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0.04292</cdr:x>
      <cdr:y>0.26525</cdr:y>
    </cdr:from>
    <cdr:to>
      <cdr:x>0.07522</cdr:x>
      <cdr:y>0.31348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CABDA289-693D-A828-79CE-DC422BF79771}"/>
            </a:ext>
          </a:extLst>
        </cdr:cNvPr>
        <cdr:cNvCxnSpPr/>
      </cdr:nvCxnSpPr>
      <cdr:spPr bwMode="auto">
        <a:xfrm xmlns:a="http://schemas.openxmlformats.org/drawingml/2006/main" flipH="1">
          <a:off x="491378" y="2095500"/>
          <a:ext cx="369794" cy="38100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38E4449C-3E0A-9641-EB6D-E080611C3681}"/>
            </a:ext>
          </a:extLst>
        </cdr:cNvPr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0.14042</cdr:x>
      <cdr:y>0.66859</cdr:y>
    </cdr:from>
    <cdr:to>
      <cdr:x>0.36052</cdr:x>
      <cdr:y>0.84972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1673180" y="4894482"/>
          <a:ext cx="2622662" cy="132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Guayare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31097010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20160823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50E1999D-6169-6B55-579F-DF0BE918A995}"/>
            </a:ext>
          </a:extLst>
        </cdr:cNvPr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0.35278</cdr:x>
      <cdr:y>0.17869</cdr:y>
    </cdr:from>
    <cdr:to>
      <cdr:x>0.56176</cdr:x>
      <cdr:y>0.22785</cdr:y>
    </cdr:to>
    <cdr:sp macro="" textlink="">
      <cdr:nvSpPr>
        <cdr:cNvPr id="9" name="5 CuadroTexto"/>
        <cdr:cNvSpPr txBox="1"/>
      </cdr:nvSpPr>
      <cdr:spPr>
        <a:xfrm xmlns:a="http://schemas.openxmlformats.org/drawingml/2006/main">
          <a:off x="4203700" y="1308100"/>
          <a:ext cx="2490107" cy="359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14,66  m.)</a:t>
          </a:r>
        </a:p>
      </cdr:txBody>
    </cdr:sp>
  </cdr:relSizeAnchor>
  <cdr:relSizeAnchor xmlns:cdr="http://schemas.openxmlformats.org/drawingml/2006/chartDrawing">
    <cdr:from>
      <cdr:x>0.09219</cdr:x>
      <cdr:y>0.18253</cdr:y>
    </cdr:from>
    <cdr:to>
      <cdr:x>0.16787</cdr:x>
      <cdr:y>0.23045</cdr:y>
    </cdr:to>
    <cdr:sp macro="" textlink="">
      <cdr:nvSpPr>
        <cdr:cNvPr id="10" name="5 CuadroTexto"/>
        <cdr:cNvSpPr txBox="1"/>
      </cdr:nvSpPr>
      <cdr:spPr>
        <a:xfrm xmlns:a="http://schemas.openxmlformats.org/drawingml/2006/main">
          <a:off x="1098551" y="1336221"/>
          <a:ext cx="901700" cy="350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15 m.</a:t>
          </a:r>
        </a:p>
      </cdr:txBody>
    </cdr:sp>
  </cdr:relSizeAnchor>
  <cdr:relSizeAnchor xmlns:cdr="http://schemas.openxmlformats.org/drawingml/2006/chartDrawing">
    <cdr:from>
      <cdr:x>0.09379</cdr:x>
      <cdr:y>0.20731</cdr:y>
    </cdr:from>
    <cdr:to>
      <cdr:x>0.16946</cdr:x>
      <cdr:y>0.25524</cdr:y>
    </cdr:to>
    <cdr:sp macro="" textlink="">
      <cdr:nvSpPr>
        <cdr:cNvPr id="12" name="5 CuadroTexto"/>
        <cdr:cNvSpPr txBox="1"/>
      </cdr:nvSpPr>
      <cdr:spPr>
        <a:xfrm xmlns:a="http://schemas.openxmlformats.org/drawingml/2006/main">
          <a:off x="1117600" y="1517650"/>
          <a:ext cx="901700" cy="350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14 m.</a:t>
          </a:r>
        </a:p>
      </cdr:txBody>
    </cdr:sp>
  </cdr:relSizeAnchor>
  <cdr:relSizeAnchor xmlns:cdr="http://schemas.openxmlformats.org/drawingml/2006/chartDrawing">
    <cdr:from>
      <cdr:x>0.09219</cdr:x>
      <cdr:y>0.23854</cdr:y>
    </cdr:from>
    <cdr:to>
      <cdr:x>0.16787</cdr:x>
      <cdr:y>0.28646</cdr:y>
    </cdr:to>
    <cdr:sp macro="" textlink="">
      <cdr:nvSpPr>
        <cdr:cNvPr id="13" name="5 CuadroTexto"/>
        <cdr:cNvSpPr txBox="1"/>
      </cdr:nvSpPr>
      <cdr:spPr>
        <a:xfrm xmlns:a="http://schemas.openxmlformats.org/drawingml/2006/main">
          <a:off x="1098550" y="1746250"/>
          <a:ext cx="901700" cy="350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13 m.</a:t>
          </a:r>
        </a:p>
      </cdr:txBody>
    </cdr:sp>
  </cdr:relSizeAnchor>
  <cdr:relSizeAnchor xmlns:cdr="http://schemas.openxmlformats.org/drawingml/2006/chartDrawing">
    <cdr:from>
      <cdr:x>0.26166</cdr:x>
      <cdr:y>0.23333</cdr:y>
    </cdr:from>
    <cdr:to>
      <cdr:x>0.62822</cdr:x>
      <cdr:y>0.26976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117850" y="1708150"/>
          <a:ext cx="436789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14,01 m.)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689077</xdr:colOff>
      <xdr:row>17</xdr:row>
      <xdr:rowOff>228600</xdr:rowOff>
    </xdr:from>
    <xdr:ext cx="2049622" cy="2171700"/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081227" y="4419600"/>
          <a:ext cx="2049622" cy="21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16D4F629-76C4-035E-EE91-660032D0698F}"/>
            </a:ext>
          </a:extLst>
        </cdr:cNvPr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0.14042</cdr:x>
      <cdr:y>0.66859</cdr:y>
    </cdr:from>
    <cdr:to>
      <cdr:x>0.36052</cdr:x>
      <cdr:y>0.84972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1673180" y="4894482"/>
          <a:ext cx="2622662" cy="132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Guayare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31097010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Pedroza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20161121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F940555C-CEC8-7AA6-F820-99B39F244006}"/>
            </a:ext>
          </a:extLst>
        </cdr:cNvPr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0.34639</cdr:x>
      <cdr:y>0.31401</cdr:y>
    </cdr:from>
    <cdr:to>
      <cdr:x>0.55537</cdr:x>
      <cdr:y>0.36317</cdr:y>
    </cdr:to>
    <cdr:sp macro="" textlink="">
      <cdr:nvSpPr>
        <cdr:cNvPr id="9" name="5 CuadroTexto"/>
        <cdr:cNvSpPr txBox="1"/>
      </cdr:nvSpPr>
      <cdr:spPr>
        <a:xfrm xmlns:a="http://schemas.openxmlformats.org/drawingml/2006/main">
          <a:off x="4127447" y="2298726"/>
          <a:ext cx="2490159" cy="359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8,42  m.)</a:t>
          </a:r>
        </a:p>
      </cdr:txBody>
    </cdr:sp>
  </cdr:relSizeAnchor>
  <cdr:relSizeAnchor xmlns:cdr="http://schemas.openxmlformats.org/drawingml/2006/chartDrawing">
    <cdr:from>
      <cdr:x>0.09379</cdr:x>
      <cdr:y>0.27361</cdr:y>
    </cdr:from>
    <cdr:to>
      <cdr:x>0.16947</cdr:x>
      <cdr:y>0.32153</cdr:y>
    </cdr:to>
    <cdr:sp macro="" textlink="">
      <cdr:nvSpPr>
        <cdr:cNvPr id="10" name="5 CuadroTexto"/>
        <cdr:cNvSpPr txBox="1"/>
      </cdr:nvSpPr>
      <cdr:spPr>
        <a:xfrm xmlns:a="http://schemas.openxmlformats.org/drawingml/2006/main">
          <a:off x="1117565" y="2002987"/>
          <a:ext cx="901786" cy="35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0.09059</cdr:x>
      <cdr:y>0.24374</cdr:y>
    </cdr:from>
    <cdr:to>
      <cdr:x>0.16626</cdr:x>
      <cdr:y>0.29167</cdr:y>
    </cdr:to>
    <cdr:sp macro="" textlink="">
      <cdr:nvSpPr>
        <cdr:cNvPr id="12" name="5 CuadroTexto"/>
        <cdr:cNvSpPr txBox="1"/>
      </cdr:nvSpPr>
      <cdr:spPr>
        <a:xfrm xmlns:a="http://schemas.openxmlformats.org/drawingml/2006/main">
          <a:off x="1079481" y="1784343"/>
          <a:ext cx="901666" cy="3508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12 m.</a:t>
          </a:r>
        </a:p>
      </cdr:txBody>
    </cdr:sp>
  </cdr:relSizeAnchor>
  <cdr:relSizeAnchor xmlns:cdr="http://schemas.openxmlformats.org/drawingml/2006/chartDrawing">
    <cdr:from>
      <cdr:x>0.09219</cdr:x>
      <cdr:y>0.22032</cdr:y>
    </cdr:from>
    <cdr:to>
      <cdr:x>0.16787</cdr:x>
      <cdr:y>0.26824</cdr:y>
    </cdr:to>
    <cdr:sp macro="" textlink="">
      <cdr:nvSpPr>
        <cdr:cNvPr id="13" name="5 CuadroTexto"/>
        <cdr:cNvSpPr txBox="1"/>
      </cdr:nvSpPr>
      <cdr:spPr>
        <a:xfrm xmlns:a="http://schemas.openxmlformats.org/drawingml/2006/main">
          <a:off x="1098515" y="1612916"/>
          <a:ext cx="901786" cy="35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13 m.</a:t>
          </a:r>
        </a:p>
      </cdr:txBody>
    </cdr:sp>
  </cdr:relSizeAnchor>
  <cdr:relSizeAnchor xmlns:cdr="http://schemas.openxmlformats.org/drawingml/2006/chartDrawing">
    <cdr:from>
      <cdr:x>0.26646</cdr:x>
      <cdr:y>0.21511</cdr:y>
    </cdr:from>
    <cdr:to>
      <cdr:x>0.63302</cdr:x>
      <cdr:y>0.25154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175032" y="1574776"/>
          <a:ext cx="4367846" cy="2666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13 m.)</a:t>
          </a:r>
        </a:p>
      </cdr:txBody>
    </cdr:sp>
  </cdr:relSizeAnchor>
  <cdr:relSizeAnchor xmlns:cdr="http://schemas.openxmlformats.org/drawingml/2006/chartDrawing">
    <cdr:from>
      <cdr:x>0.10019</cdr:x>
      <cdr:y>0.29318</cdr:y>
    </cdr:from>
    <cdr:to>
      <cdr:x>0.17587</cdr:x>
      <cdr:y>0.3411</cdr:y>
    </cdr:to>
    <cdr:sp macro="" textlink="">
      <cdr:nvSpPr>
        <cdr:cNvPr id="15" name="5 CuadroTexto"/>
        <cdr:cNvSpPr txBox="1"/>
      </cdr:nvSpPr>
      <cdr:spPr>
        <a:xfrm xmlns:a="http://schemas.openxmlformats.org/drawingml/2006/main">
          <a:off x="1193800" y="2146300"/>
          <a:ext cx="901786" cy="35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0.10019</cdr:x>
      <cdr:y>0.31921</cdr:y>
    </cdr:from>
    <cdr:to>
      <cdr:x>0.17587</cdr:x>
      <cdr:y>0.36713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193800" y="2336800"/>
          <a:ext cx="901786" cy="35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0.10019</cdr:x>
      <cdr:y>0.35043</cdr:y>
    </cdr:from>
    <cdr:to>
      <cdr:x>0.17587</cdr:x>
      <cdr:y>0.39835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1193800" y="2565400"/>
          <a:ext cx="901786" cy="35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193777</xdr:colOff>
      <xdr:row>2</xdr:row>
      <xdr:rowOff>171450</xdr:rowOff>
    </xdr:from>
    <xdr:ext cx="1654081" cy="1752600"/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328877" y="685800"/>
          <a:ext cx="1654081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8DF00DCD-6165-482C-8334-B118076B2C70}"/>
            </a:ext>
          </a:extLst>
        </cdr:cNvPr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0.39941</cdr:x>
      <cdr:y>0.41617</cdr:y>
    </cdr:from>
    <cdr:to>
      <cdr:x>0.61951</cdr:x>
      <cdr:y>0.5973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4759257" y="3046600"/>
          <a:ext cx="2622662" cy="132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Guayare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31097010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Avila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20170605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D8AA7302-B24F-4EBF-FF52-C33933556142}"/>
            </a:ext>
          </a:extLst>
        </cdr:cNvPr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0.66347</cdr:x>
      <cdr:y>0.82664</cdr:y>
    </cdr:from>
    <cdr:to>
      <cdr:x>0.94699</cdr:x>
      <cdr:y>0.89033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7905750" y="6051550"/>
          <a:ext cx="3378312" cy="466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Lluvias durante la topografia, no se pudo realizar perfil transversal.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689077</xdr:colOff>
      <xdr:row>17</xdr:row>
      <xdr:rowOff>228600</xdr:rowOff>
    </xdr:from>
    <xdr:ext cx="2049622" cy="2171700"/>
    <xdr:pic>
      <xdr:nvPicPr>
        <xdr:cNvPr id="3" name="Picture 3" descr="logonuevo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062177" y="4295775"/>
          <a:ext cx="2049622" cy="21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>
          <a:extLst xmlns:a="http://schemas.openxmlformats.org/drawingml/2006/main">
            <a:ext uri="{FF2B5EF4-FFF2-40B4-BE49-F238E27FC236}">
              <a16:creationId xmlns:a16="http://schemas.microsoft.com/office/drawing/2014/main" id="{B4CE8DFA-84EE-6F4B-29E3-735E0C82CA80}"/>
            </a:ext>
          </a:extLst>
        </cdr:cNvPr>
        <cdr:cNvGrpSpPr/>
      </cdr:nvGrpSpPr>
      <cdr:grpSpPr>
        <a:xfrm xmlns:a="http://schemas.openxmlformats.org/drawingml/2006/main" rot="10800000">
          <a:off x="7085835" y="2974279"/>
          <a:ext cx="0" cy="0"/>
          <a:chOff x="7085835" y="2974279"/>
          <a:chExt cx="0" cy="0"/>
        </a:xfrm>
      </cdr:grpSpPr>
    </cdr:grpSp>
  </cdr:relSizeAnchor>
  <cdr:relSizeAnchor xmlns:cdr="http://schemas.openxmlformats.org/drawingml/2006/chartDrawing">
    <cdr:from>
      <cdr:x>0.14042</cdr:x>
      <cdr:y>0.66859</cdr:y>
    </cdr:from>
    <cdr:to>
      <cdr:x>0.36052</cdr:x>
      <cdr:y>0.84972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1673180" y="4894482"/>
          <a:ext cx="2622662" cy="132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Guayare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31097010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20171010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>
          <a:extLst xmlns:a="http://schemas.openxmlformats.org/drawingml/2006/main">
            <a:ext uri="{FF2B5EF4-FFF2-40B4-BE49-F238E27FC236}">
              <a16:creationId xmlns:a16="http://schemas.microsoft.com/office/drawing/2014/main" id="{5DEFA451-DE3A-BC0A-9F4B-843AFBF71FE0}"/>
            </a:ext>
          </a:extLst>
        </cdr:cNvPr>
        <cdr:cNvGrpSpPr/>
      </cdr:nvGrpSpPr>
      <cdr:grpSpPr>
        <a:xfrm xmlns:a="http://schemas.openxmlformats.org/drawingml/2006/main" rot="10800000">
          <a:off x="7085835" y="2974279"/>
          <a:ext cx="0" cy="0"/>
          <a:chOff x="7085835" y="2974279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0.35119</cdr:x>
      <cdr:y>0.32699</cdr:y>
    </cdr:from>
    <cdr:to>
      <cdr:x>0.56017</cdr:x>
      <cdr:y>0.37615</cdr:y>
    </cdr:to>
    <cdr:sp macro="" textlink="">
      <cdr:nvSpPr>
        <cdr:cNvPr id="9" name="5 CuadroTexto"/>
        <cdr:cNvSpPr txBox="1"/>
      </cdr:nvSpPr>
      <cdr:spPr>
        <a:xfrm xmlns:a="http://schemas.openxmlformats.org/drawingml/2006/main">
          <a:off x="4184655" y="2399987"/>
          <a:ext cx="2490159" cy="360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9.64  m.)</a:t>
          </a:r>
        </a:p>
      </cdr:txBody>
    </cdr:sp>
  </cdr:relSizeAnchor>
  <cdr:relSizeAnchor xmlns:cdr="http://schemas.openxmlformats.org/drawingml/2006/chartDrawing">
    <cdr:from>
      <cdr:x>0.16573</cdr:x>
      <cdr:y>0.27886</cdr:y>
    </cdr:from>
    <cdr:to>
      <cdr:x>0.24141</cdr:x>
      <cdr:y>0.32678</cdr:y>
    </cdr:to>
    <cdr:sp macro="" textlink="">
      <cdr:nvSpPr>
        <cdr:cNvPr id="10" name="5 CuadroTexto"/>
        <cdr:cNvSpPr txBox="1"/>
      </cdr:nvSpPr>
      <cdr:spPr>
        <a:xfrm xmlns:a="http://schemas.openxmlformats.org/drawingml/2006/main">
          <a:off x="1974831" y="2004219"/>
          <a:ext cx="901785" cy="344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0.16733</cdr:x>
      <cdr:y>0.25672</cdr:y>
    </cdr:from>
    <cdr:to>
      <cdr:x>0.243</cdr:x>
      <cdr:y>0.30465</cdr:y>
    </cdr:to>
    <cdr:sp macro="" textlink="">
      <cdr:nvSpPr>
        <cdr:cNvPr id="12" name="5 CuadroTexto"/>
        <cdr:cNvSpPr txBox="1"/>
      </cdr:nvSpPr>
      <cdr:spPr>
        <a:xfrm xmlns:a="http://schemas.openxmlformats.org/drawingml/2006/main">
          <a:off x="1993850" y="1884227"/>
          <a:ext cx="901667" cy="3517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12 m.</a:t>
          </a:r>
        </a:p>
      </cdr:txBody>
    </cdr:sp>
  </cdr:relSizeAnchor>
  <cdr:relSizeAnchor xmlns:cdr="http://schemas.openxmlformats.org/drawingml/2006/chartDrawing">
    <cdr:from>
      <cdr:x>0.15614</cdr:x>
      <cdr:y>0.22551</cdr:y>
    </cdr:from>
    <cdr:to>
      <cdr:x>0.23182</cdr:x>
      <cdr:y>0.27343</cdr:y>
    </cdr:to>
    <cdr:sp macro="" textlink="">
      <cdr:nvSpPr>
        <cdr:cNvPr id="13" name="5 CuadroTexto"/>
        <cdr:cNvSpPr txBox="1"/>
      </cdr:nvSpPr>
      <cdr:spPr>
        <a:xfrm xmlns:a="http://schemas.openxmlformats.org/drawingml/2006/main">
          <a:off x="1860515" y="1655181"/>
          <a:ext cx="901786" cy="3517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13 m.</a:t>
          </a:r>
        </a:p>
      </cdr:txBody>
    </cdr:sp>
  </cdr:relSizeAnchor>
  <cdr:relSizeAnchor xmlns:cdr="http://schemas.openxmlformats.org/drawingml/2006/chartDrawing">
    <cdr:from>
      <cdr:x>0.26486</cdr:x>
      <cdr:y>0.28778</cdr:y>
    </cdr:from>
    <cdr:to>
      <cdr:x>0.63142</cdr:x>
      <cdr:y>0.32421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3156027" y="2112241"/>
          <a:ext cx="4367847" cy="267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9.558 m.)</a:t>
          </a:r>
        </a:p>
      </cdr:txBody>
    </cdr:sp>
  </cdr:relSizeAnchor>
  <cdr:relSizeAnchor xmlns:cdr="http://schemas.openxmlformats.org/drawingml/2006/chartDrawing">
    <cdr:from>
      <cdr:x>0.16361</cdr:x>
      <cdr:y>0.29655</cdr:y>
    </cdr:from>
    <cdr:to>
      <cdr:x>0.23929</cdr:x>
      <cdr:y>0.34447</cdr:y>
    </cdr:to>
    <cdr:sp macro="" textlink="">
      <cdr:nvSpPr>
        <cdr:cNvPr id="15" name="5 CuadroTexto"/>
        <cdr:cNvSpPr txBox="1"/>
      </cdr:nvSpPr>
      <cdr:spPr>
        <a:xfrm xmlns:a="http://schemas.openxmlformats.org/drawingml/2006/main">
          <a:off x="1949491" y="2131384"/>
          <a:ext cx="901786" cy="344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0.13057</cdr:x>
      <cdr:y>0.17922</cdr:y>
    </cdr:from>
    <cdr:to>
      <cdr:x>0.20625</cdr:x>
      <cdr:y>0.22714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555791" y="1288102"/>
          <a:ext cx="901786" cy="344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15 m.</a:t>
          </a:r>
        </a:p>
      </cdr:txBody>
    </cdr:sp>
  </cdr:relSizeAnchor>
  <cdr:relSizeAnchor xmlns:cdr="http://schemas.openxmlformats.org/drawingml/2006/chartDrawing">
    <cdr:from>
      <cdr:x>0.14016</cdr:x>
      <cdr:y>0.19989</cdr:y>
    </cdr:from>
    <cdr:to>
      <cdr:x>0.21584</cdr:x>
      <cdr:y>0.24781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1670091" y="1467149"/>
          <a:ext cx="901786" cy="3517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14 m.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717177</xdr:colOff>
      <xdr:row>13</xdr:row>
      <xdr:rowOff>44823</xdr:rowOff>
    </xdr:from>
    <xdr:to>
      <xdr:col>6</xdr:col>
      <xdr:colOff>11207</xdr:colOff>
      <xdr:row>14</xdr:row>
      <xdr:rowOff>100852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3574677" y="2454648"/>
          <a:ext cx="818030" cy="2274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67236</xdr:colOff>
      <xdr:row>21</xdr:row>
      <xdr:rowOff>25213</xdr:rowOff>
    </xdr:from>
    <xdr:to>
      <xdr:col>6</xdr:col>
      <xdr:colOff>537883</xdr:colOff>
      <xdr:row>22</xdr:row>
      <xdr:rowOff>78441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3686736" y="3806638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436469</xdr:colOff>
      <xdr:row>22</xdr:row>
      <xdr:rowOff>55473</xdr:rowOff>
    </xdr:from>
    <xdr:to>
      <xdr:col>10</xdr:col>
      <xdr:colOff>324971</xdr:colOff>
      <xdr:row>23</xdr:row>
      <xdr:rowOff>78442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341969" y="4008348"/>
          <a:ext cx="1412502" cy="19441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9.65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17927</xdr:colOff>
      <xdr:row>10</xdr:row>
      <xdr:rowOff>152399</xdr:rowOff>
    </xdr:from>
    <xdr:to>
      <xdr:col>16</xdr:col>
      <xdr:colOff>336177</xdr:colOff>
      <xdr:row>12</xdr:row>
      <xdr:rowOff>156882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733427" y="2047874"/>
          <a:ext cx="2604250" cy="3473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91.222 m  (14.692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0.70652</cdr:x>
      <cdr:y>0.26241</cdr:y>
    </cdr:from>
    <cdr:to>
      <cdr:x>0.73882</cdr:x>
      <cdr:y>0.31064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892950FF-FC39-62F0-1A2C-26EB91F1BAD7}"/>
            </a:ext>
          </a:extLst>
        </cdr:cNvPr>
        <cdr:cNvCxnSpPr/>
      </cdr:nvCxnSpPr>
      <cdr:spPr bwMode="auto">
        <a:xfrm xmlns:a="http://schemas.openxmlformats.org/drawingml/2006/main" flipH="1">
          <a:off x="8088981" y="2073102"/>
          <a:ext cx="369805" cy="381024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67236</xdr:colOff>
      <xdr:row>14</xdr:row>
      <xdr:rowOff>89647</xdr:rowOff>
    </xdr:from>
    <xdr:to>
      <xdr:col>6</xdr:col>
      <xdr:colOff>123266</xdr:colOff>
      <xdr:row>15</xdr:row>
      <xdr:rowOff>145675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686736" y="2670922"/>
          <a:ext cx="818030" cy="2274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302559</xdr:colOff>
      <xdr:row>22</xdr:row>
      <xdr:rowOff>14008</xdr:rowOff>
    </xdr:from>
    <xdr:to>
      <xdr:col>7</xdr:col>
      <xdr:colOff>11206</xdr:colOff>
      <xdr:row>23</xdr:row>
      <xdr:rowOff>67235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3922059" y="3966883"/>
          <a:ext cx="1232647" cy="224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380440</xdr:colOff>
      <xdr:row>33</xdr:row>
      <xdr:rowOff>156325</xdr:rowOff>
    </xdr:from>
    <xdr:to>
      <xdr:col>10</xdr:col>
      <xdr:colOff>268942</xdr:colOff>
      <xdr:row>35</xdr:row>
      <xdr:rowOff>11207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285940" y="5995150"/>
          <a:ext cx="1412502" cy="19778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3.68 m</a:t>
          </a:r>
        </a:p>
      </xdr:txBody>
    </xdr:sp>
    <xdr:clientData/>
  </xdr:twoCellAnchor>
  <xdr:twoCellAnchor editAs="oneCell">
    <xdr:from>
      <xdr:col>15</xdr:col>
      <xdr:colOff>247650</xdr:colOff>
      <xdr:row>2</xdr:row>
      <xdr:rowOff>76200</xdr:rowOff>
    </xdr:from>
    <xdr:to>
      <xdr:col>18</xdr:col>
      <xdr:colOff>19050</xdr:colOff>
      <xdr:row>7</xdr:row>
      <xdr:rowOff>161925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600075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567015</xdr:colOff>
      <xdr:row>14</xdr:row>
      <xdr:rowOff>17929</xdr:rowOff>
    </xdr:from>
    <xdr:to>
      <xdr:col>17</xdr:col>
      <xdr:colOff>123265</xdr:colOff>
      <xdr:row>16</xdr:row>
      <xdr:rowOff>22412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10282515" y="2599204"/>
          <a:ext cx="2604250" cy="3473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90.309 m  (13.779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0.70456</cdr:x>
      <cdr:y>0.30163</cdr:y>
    </cdr:from>
    <cdr:to>
      <cdr:x>0.73686</cdr:x>
      <cdr:y>0.34986</cdr:y>
    </cdr:to>
    <cdr:cxnSp macro="">
      <cdr:nvCxnSpPr>
        <cdr:cNvPr id="3" name="2 Conector recto de flecha">
          <a:extLst xmlns:a="http://schemas.openxmlformats.org/drawingml/2006/main">
            <a:ext uri="{FF2B5EF4-FFF2-40B4-BE49-F238E27FC236}">
              <a16:creationId xmlns:a16="http://schemas.microsoft.com/office/drawing/2014/main" id="{B63E6F3B-C5BE-A342-7E3A-8004CB3BDAE7}"/>
            </a:ext>
          </a:extLst>
        </cdr:cNvPr>
        <cdr:cNvCxnSpPr/>
      </cdr:nvCxnSpPr>
      <cdr:spPr bwMode="auto">
        <a:xfrm xmlns:a="http://schemas.openxmlformats.org/drawingml/2006/main" flipH="1">
          <a:off x="8066571" y="2585686"/>
          <a:ext cx="369804" cy="413451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347383</xdr:colOff>
      <xdr:row>13</xdr:row>
      <xdr:rowOff>156882</xdr:rowOff>
    </xdr:from>
    <xdr:to>
      <xdr:col>15</xdr:col>
      <xdr:colOff>403413</xdr:colOff>
      <xdr:row>15</xdr:row>
      <xdr:rowOff>44822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0824883" y="2566707"/>
          <a:ext cx="818030" cy="2308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13</xdr:col>
      <xdr:colOff>414618</xdr:colOff>
      <xdr:row>41</xdr:row>
      <xdr:rowOff>2801</xdr:rowOff>
    </xdr:from>
    <xdr:to>
      <xdr:col>15</xdr:col>
      <xdr:colOff>123265</xdr:colOff>
      <xdr:row>42</xdr:row>
      <xdr:rowOff>56029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0130118" y="7213226"/>
          <a:ext cx="1232647" cy="2246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671792</xdr:colOff>
      <xdr:row>23</xdr:row>
      <xdr:rowOff>133913</xdr:rowOff>
    </xdr:from>
    <xdr:to>
      <xdr:col>10</xdr:col>
      <xdr:colOff>560294</xdr:colOff>
      <xdr:row>24</xdr:row>
      <xdr:rowOff>156883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577292" y="4258238"/>
          <a:ext cx="1412502" cy="1944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8.94 m</a:t>
          </a:r>
        </a:p>
      </xdr:txBody>
    </xdr:sp>
    <xdr:clientData/>
  </xdr:twoCellAnchor>
  <xdr:twoCellAnchor editAs="oneCell">
    <xdr:from>
      <xdr:col>15</xdr:col>
      <xdr:colOff>304800</xdr:colOff>
      <xdr:row>4</xdr:row>
      <xdr:rowOff>66675</xdr:rowOff>
    </xdr:from>
    <xdr:to>
      <xdr:col>18</xdr:col>
      <xdr:colOff>76200</xdr:colOff>
      <xdr:row>9</xdr:row>
      <xdr:rowOff>152400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933450"/>
          <a:ext cx="2057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186015</xdr:colOff>
      <xdr:row>21</xdr:row>
      <xdr:rowOff>6722</xdr:rowOff>
    </xdr:from>
    <xdr:to>
      <xdr:col>18</xdr:col>
      <xdr:colOff>504265</xdr:colOff>
      <xdr:row>23</xdr:row>
      <xdr:rowOff>11205</xdr:rowOff>
    </xdr:to>
    <xdr:sp macro="" textlink="">
      <xdr:nvSpPr>
        <xdr:cNvPr id="7" name="Text Box 2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11425515" y="3788147"/>
          <a:ext cx="2604250" cy="3473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 Derecha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 88.992 m  (12.462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170327</xdr:colOff>
      <xdr:row>17</xdr:row>
      <xdr:rowOff>47063</xdr:rowOff>
    </xdr:from>
    <xdr:to>
      <xdr:col>8</xdr:col>
      <xdr:colOff>488577</xdr:colOff>
      <xdr:row>19</xdr:row>
      <xdr:rowOff>51546</xdr:rowOff>
    </xdr:to>
    <xdr:sp macro="" textlink="">
      <xdr:nvSpPr>
        <xdr:cNvPr id="8" name="Text Box 2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3789827" y="3142688"/>
          <a:ext cx="2604250" cy="3473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 90.019 m  (13.489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zoomScale="85" zoomScaleNormal="85" workbookViewId="0">
      <pane ySplit="1" topLeftCell="A2" activePane="bottomLeft" state="frozen"/>
      <selection pane="bottomLeft" activeCell="A3" sqref="A3:B26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84">
        <v>0</v>
      </c>
      <c r="B3" s="85">
        <v>92</v>
      </c>
      <c r="C3" s="86" t="s">
        <v>44</v>
      </c>
      <c r="D3" s="163"/>
      <c r="S3" s="77"/>
      <c r="T3" s="77"/>
    </row>
    <row r="4" spans="1:20" ht="14.1" customHeight="1" x14ac:dyDescent="0.2">
      <c r="A4" s="87">
        <v>0</v>
      </c>
      <c r="B4" s="88">
        <v>92.009</v>
      </c>
      <c r="C4" s="89" t="s">
        <v>45</v>
      </c>
      <c r="D4" s="163"/>
      <c r="S4" s="77"/>
      <c r="T4" s="77"/>
    </row>
    <row r="5" spans="1:20" ht="14.1" customHeight="1" x14ac:dyDescent="0.2">
      <c r="A5" s="90">
        <v>0</v>
      </c>
      <c r="B5" s="88">
        <v>91.51</v>
      </c>
      <c r="C5" s="91" t="s">
        <v>17</v>
      </c>
      <c r="D5" s="163"/>
      <c r="S5" s="77"/>
      <c r="T5" s="77"/>
    </row>
    <row r="6" spans="1:20" ht="14.1" customHeight="1" x14ac:dyDescent="0.2">
      <c r="A6" s="90">
        <v>0</v>
      </c>
      <c r="B6" s="88">
        <v>90.512</v>
      </c>
      <c r="C6" s="91" t="s">
        <v>46</v>
      </c>
      <c r="D6" s="163"/>
      <c r="S6" s="77"/>
      <c r="T6" s="77"/>
    </row>
    <row r="7" spans="1:20" ht="14.1" customHeight="1" x14ac:dyDescent="0.2">
      <c r="A7" s="92">
        <v>8</v>
      </c>
      <c r="B7" s="93">
        <v>90.819000000000003</v>
      </c>
      <c r="C7" s="94" t="s">
        <v>35</v>
      </c>
      <c r="D7" s="163"/>
      <c r="S7" s="77"/>
      <c r="T7" s="77"/>
    </row>
    <row r="8" spans="1:20" ht="14.1" customHeight="1" x14ac:dyDescent="0.2">
      <c r="A8" s="90">
        <v>30</v>
      </c>
      <c r="B8" s="88">
        <v>84.498999999999995</v>
      </c>
      <c r="C8" s="89"/>
      <c r="D8" s="163"/>
      <c r="S8" s="77"/>
      <c r="T8" s="77"/>
    </row>
    <row r="9" spans="1:20" ht="14.1" customHeight="1" x14ac:dyDescent="0.2">
      <c r="A9" s="95">
        <v>70</v>
      </c>
      <c r="B9" s="96">
        <v>78.259</v>
      </c>
      <c r="C9" s="91"/>
      <c r="D9" s="163"/>
      <c r="S9" s="77"/>
      <c r="T9" s="77"/>
    </row>
    <row r="10" spans="1:20" ht="14.1" customHeight="1" x14ac:dyDescent="0.2">
      <c r="A10" s="95">
        <v>120</v>
      </c>
      <c r="B10" s="96">
        <v>78.599000000000004</v>
      </c>
      <c r="C10" s="91"/>
      <c r="D10" s="163"/>
      <c r="S10" s="77"/>
      <c r="T10" s="77"/>
    </row>
    <row r="11" spans="1:20" ht="14.1" customHeight="1" x14ac:dyDescent="0.2">
      <c r="A11" s="95">
        <v>180</v>
      </c>
      <c r="B11" s="96">
        <v>78.569000000000003</v>
      </c>
      <c r="C11" s="91"/>
      <c r="D11" s="163"/>
      <c r="S11" s="77"/>
      <c r="T11" s="77"/>
    </row>
    <row r="12" spans="1:20" ht="14.1" customHeight="1" x14ac:dyDescent="0.2">
      <c r="A12" s="95">
        <v>240</v>
      </c>
      <c r="B12" s="96">
        <v>79.069000000000003</v>
      </c>
      <c r="C12" s="91"/>
      <c r="D12" s="163"/>
      <c r="S12" s="77"/>
      <c r="T12" s="77"/>
    </row>
    <row r="13" spans="1:20" ht="14.1" customHeight="1" x14ac:dyDescent="0.2">
      <c r="A13" s="95">
        <v>320</v>
      </c>
      <c r="B13" s="96">
        <v>79.619</v>
      </c>
      <c r="C13" s="91"/>
      <c r="D13" s="163"/>
      <c r="S13" s="77"/>
      <c r="T13" s="77"/>
    </row>
    <row r="14" spans="1:20" ht="14.1" customHeight="1" x14ac:dyDescent="0.2">
      <c r="A14" s="97">
        <v>400</v>
      </c>
      <c r="B14" s="98">
        <v>80.198999999999998</v>
      </c>
      <c r="C14" s="99"/>
      <c r="D14" s="163"/>
      <c r="S14" s="77"/>
      <c r="T14" s="77"/>
    </row>
    <row r="15" spans="1:20" ht="14.1" customHeight="1" x14ac:dyDescent="0.2">
      <c r="A15" s="97">
        <v>500</v>
      </c>
      <c r="B15" s="98">
        <v>81.058999999999997</v>
      </c>
      <c r="C15" s="99"/>
      <c r="D15" s="163"/>
      <c r="S15" s="77"/>
      <c r="T15" s="77"/>
    </row>
    <row r="16" spans="1:20" ht="14.1" customHeight="1" x14ac:dyDescent="0.2">
      <c r="A16" s="97">
        <v>600</v>
      </c>
      <c r="B16" s="98">
        <v>80.918999999999997</v>
      </c>
      <c r="C16" s="99"/>
      <c r="D16" s="163"/>
      <c r="S16" s="77"/>
      <c r="T16" s="77"/>
    </row>
    <row r="17" spans="1:20" ht="14.1" customHeight="1" x14ac:dyDescent="0.2">
      <c r="A17" s="97">
        <v>675</v>
      </c>
      <c r="B17" s="98">
        <v>80.869</v>
      </c>
      <c r="C17" s="99"/>
      <c r="D17" s="163"/>
      <c r="S17" s="77"/>
      <c r="T17" s="77"/>
    </row>
    <row r="18" spans="1:20" ht="14.1" customHeight="1" x14ac:dyDescent="0.2">
      <c r="A18" s="97">
        <v>750</v>
      </c>
      <c r="B18" s="98">
        <v>79.418999999999997</v>
      </c>
      <c r="C18" s="91"/>
      <c r="D18" s="163"/>
      <c r="S18" s="77"/>
      <c r="T18" s="77"/>
    </row>
    <row r="19" spans="1:20" ht="14.1" customHeight="1" x14ac:dyDescent="0.2">
      <c r="A19" s="97">
        <v>825</v>
      </c>
      <c r="B19" s="98">
        <v>77.819000000000003</v>
      </c>
      <c r="C19" s="99"/>
      <c r="D19" s="163"/>
      <c r="S19" s="77"/>
      <c r="T19" s="77"/>
    </row>
    <row r="20" spans="1:20" ht="14.1" customHeight="1" x14ac:dyDescent="0.2">
      <c r="A20" s="97">
        <v>875</v>
      </c>
      <c r="B20" s="98">
        <v>76.989000000000004</v>
      </c>
      <c r="C20" s="99"/>
      <c r="D20" s="163"/>
      <c r="S20" s="77"/>
      <c r="T20" s="77"/>
    </row>
    <row r="21" spans="1:20" ht="14.1" customHeight="1" x14ac:dyDescent="0.2">
      <c r="A21" s="97">
        <v>925</v>
      </c>
      <c r="B21" s="98">
        <v>76.319000000000003</v>
      </c>
      <c r="C21" s="91"/>
      <c r="D21" s="163"/>
      <c r="S21" s="77"/>
      <c r="T21" s="77"/>
    </row>
    <row r="22" spans="1:20" ht="14.1" customHeight="1" x14ac:dyDescent="0.2">
      <c r="A22" s="97">
        <v>975</v>
      </c>
      <c r="B22" s="98">
        <v>76.168999999999997</v>
      </c>
      <c r="C22" s="99"/>
      <c r="D22" s="163"/>
      <c r="S22" s="77"/>
      <c r="T22" s="77"/>
    </row>
    <row r="23" spans="1:20" ht="14.1" customHeight="1" x14ac:dyDescent="0.2">
      <c r="A23" s="97">
        <v>1015</v>
      </c>
      <c r="B23" s="98">
        <v>85.968999999999994</v>
      </c>
      <c r="C23" s="99"/>
      <c r="D23" s="163"/>
      <c r="S23" s="77"/>
      <c r="T23" s="77"/>
    </row>
    <row r="24" spans="1:20" ht="14.1" customHeight="1" x14ac:dyDescent="0.2">
      <c r="A24" s="100">
        <v>1032</v>
      </c>
      <c r="B24" s="101">
        <v>90.819000000000003</v>
      </c>
      <c r="C24" s="102" t="s">
        <v>47</v>
      </c>
      <c r="D24" s="163"/>
      <c r="S24" s="77"/>
      <c r="T24" s="77"/>
    </row>
    <row r="25" spans="1:20" ht="14.1" customHeight="1" x14ac:dyDescent="0.2">
      <c r="A25" s="97">
        <v>1032</v>
      </c>
      <c r="B25" s="98">
        <v>90.819000000000003</v>
      </c>
      <c r="C25" s="99" t="s">
        <v>48</v>
      </c>
      <c r="D25" s="163"/>
      <c r="S25" s="77"/>
      <c r="T25" s="77"/>
    </row>
    <row r="26" spans="1:20" ht="14.1" customHeight="1" x14ac:dyDescent="0.2">
      <c r="A26" s="97">
        <v>1040</v>
      </c>
      <c r="B26" s="98">
        <v>90.819000000000003</v>
      </c>
      <c r="C26" s="99" t="s">
        <v>49</v>
      </c>
      <c r="D26" s="163"/>
      <c r="S26" s="77"/>
      <c r="T26" s="77"/>
    </row>
    <row r="27" spans="1:20" ht="14.1" customHeight="1" x14ac:dyDescent="0.2">
      <c r="A27" s="97"/>
      <c r="B27" s="98"/>
      <c r="C27" s="99"/>
      <c r="D27" s="163"/>
      <c r="S27" s="77"/>
      <c r="T27" s="77"/>
    </row>
    <row r="28" spans="1:20" ht="14.1" customHeight="1" x14ac:dyDescent="0.2">
      <c r="A28" s="97"/>
      <c r="B28" s="98"/>
      <c r="C28" s="99"/>
      <c r="D28" s="163"/>
      <c r="S28" s="77"/>
      <c r="T28" s="77"/>
    </row>
    <row r="29" spans="1:20" ht="14.1" customHeight="1" x14ac:dyDescent="0.2">
      <c r="A29" s="103"/>
      <c r="B29" s="104"/>
      <c r="C29" s="105"/>
      <c r="D29" s="163"/>
      <c r="S29" s="77"/>
      <c r="T29" s="77"/>
    </row>
    <row r="30" spans="1:20" ht="14.1" customHeight="1" x14ac:dyDescent="0.2">
      <c r="A30" s="97"/>
      <c r="B30" s="98"/>
      <c r="C30" s="99"/>
      <c r="D30" s="163"/>
      <c r="S30" s="77"/>
      <c r="T30" s="77"/>
    </row>
    <row r="31" spans="1:20" ht="14.1" customHeight="1" x14ac:dyDescent="0.2">
      <c r="A31" s="97"/>
      <c r="B31" s="98"/>
      <c r="C31" s="99"/>
      <c r="D31" s="163"/>
      <c r="S31" s="77"/>
      <c r="T31" s="77"/>
    </row>
    <row r="32" spans="1:20" ht="14.1" customHeight="1" x14ac:dyDescent="0.2">
      <c r="A32" s="106"/>
      <c r="B32" s="107"/>
      <c r="C32" s="108"/>
      <c r="D32" s="163"/>
      <c r="S32" s="77"/>
      <c r="T32" s="77"/>
    </row>
    <row r="33" spans="1:20" ht="14.1" customHeight="1" x14ac:dyDescent="0.2">
      <c r="A33" s="106"/>
      <c r="B33" s="107"/>
      <c r="C33" s="108"/>
      <c r="D33" s="163"/>
      <c r="S33" s="77"/>
      <c r="T33" s="77"/>
    </row>
    <row r="34" spans="1:20" ht="14.1" customHeight="1" x14ac:dyDescent="0.2">
      <c r="A34" s="106"/>
      <c r="B34" s="107"/>
      <c r="C34" s="108"/>
      <c r="D34" s="163"/>
      <c r="S34" s="77"/>
      <c r="T34" s="77"/>
    </row>
    <row r="35" spans="1:20" ht="14.1" customHeight="1" x14ac:dyDescent="0.2">
      <c r="A35" s="97"/>
      <c r="B35" s="96"/>
      <c r="C35" s="109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1032</v>
      </c>
      <c r="B37" s="114">
        <v>90.819000000000003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8</v>
      </c>
      <c r="B38" s="117">
        <v>90.819000000000003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40</v>
      </c>
      <c r="B39" s="114">
        <v>91.51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40</v>
      </c>
      <c r="B40" s="120">
        <v>76.510000000000005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50</v>
      </c>
      <c r="B41" s="114">
        <v>92.009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50</v>
      </c>
      <c r="B42" s="120">
        <v>90.509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0</v>
      </c>
      <c r="B43" s="122">
        <v>0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58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60</v>
      </c>
      <c r="C46" s="132"/>
      <c r="D46" s="166"/>
      <c r="S46" s="77"/>
      <c r="T46" s="77"/>
    </row>
    <row r="47" spans="1:20" ht="14.1" customHeight="1" x14ac:dyDescent="0.2">
      <c r="A47" s="168" t="s">
        <v>61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62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7"/>
  <sheetViews>
    <sheetView zoomScale="85" zoomScaleNormal="85" workbookViewId="0">
      <pane ySplit="1" topLeftCell="A2" activePane="bottomLeft" state="frozen"/>
      <selection pane="bottomLeft" sqref="A1:S1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140">
        <v>0</v>
      </c>
      <c r="B3" s="85">
        <v>93.222999999999999</v>
      </c>
      <c r="C3" s="86" t="s">
        <v>90</v>
      </c>
      <c r="D3" s="163"/>
      <c r="S3" s="77"/>
      <c r="T3" s="77"/>
    </row>
    <row r="4" spans="1:20" ht="14.1" customHeight="1" x14ac:dyDescent="0.2">
      <c r="A4" s="90">
        <v>0</v>
      </c>
      <c r="B4" s="88">
        <v>92</v>
      </c>
      <c r="C4" s="89" t="s">
        <v>80</v>
      </c>
      <c r="D4" s="163"/>
      <c r="S4" s="77"/>
      <c r="T4" s="77"/>
    </row>
    <row r="5" spans="1:20" ht="14.1" customHeight="1" x14ac:dyDescent="0.2">
      <c r="A5" s="90">
        <v>0</v>
      </c>
      <c r="B5" s="88">
        <v>91.531000000000006</v>
      </c>
      <c r="C5" s="91" t="s">
        <v>104</v>
      </c>
      <c r="D5" s="163"/>
      <c r="S5" s="77"/>
      <c r="T5" s="77"/>
    </row>
    <row r="6" spans="1:20" ht="14.1" customHeight="1" x14ac:dyDescent="0.2">
      <c r="A6" s="90">
        <v>0</v>
      </c>
      <c r="B6" s="88">
        <v>90.52</v>
      </c>
      <c r="C6" s="91" t="s">
        <v>105</v>
      </c>
      <c r="D6" s="163"/>
      <c r="S6" s="77"/>
      <c r="T6" s="77"/>
    </row>
    <row r="7" spans="1:20" ht="14.1" customHeight="1" x14ac:dyDescent="0.2">
      <c r="A7" s="90">
        <v>0</v>
      </c>
      <c r="B7" s="88">
        <v>90.533000000000001</v>
      </c>
      <c r="C7" s="89"/>
      <c r="D7" s="163"/>
      <c r="S7" s="77"/>
      <c r="T7" s="77"/>
    </row>
    <row r="8" spans="1:20" ht="14.1" customHeight="1" x14ac:dyDescent="0.2">
      <c r="A8" s="90">
        <v>58</v>
      </c>
      <c r="B8" s="88">
        <v>88.454999999999998</v>
      </c>
      <c r="C8" s="89"/>
      <c r="D8" s="163"/>
      <c r="S8" s="77"/>
      <c r="T8" s="77"/>
    </row>
    <row r="9" spans="1:20" ht="14.1" customHeight="1" x14ac:dyDescent="0.2">
      <c r="A9" s="137">
        <v>71.7</v>
      </c>
      <c r="B9" s="138">
        <v>82.86</v>
      </c>
      <c r="C9" s="139" t="s">
        <v>65</v>
      </c>
      <c r="D9" s="163"/>
      <c r="S9" s="77"/>
      <c r="T9" s="77"/>
    </row>
    <row r="10" spans="1:20" ht="14.1" customHeight="1" x14ac:dyDescent="0.2">
      <c r="A10" s="95">
        <v>80</v>
      </c>
      <c r="B10" s="96">
        <v>78.22</v>
      </c>
      <c r="C10" s="91"/>
      <c r="D10" s="163"/>
      <c r="S10" s="77"/>
      <c r="T10" s="77"/>
    </row>
    <row r="11" spans="1:20" ht="14.1" customHeight="1" x14ac:dyDescent="0.2">
      <c r="A11" s="95">
        <v>100</v>
      </c>
      <c r="B11" s="96">
        <v>76.680000000000007</v>
      </c>
      <c r="C11" s="91"/>
      <c r="D11" s="163"/>
      <c r="S11" s="77"/>
      <c r="T11" s="77"/>
    </row>
    <row r="12" spans="1:20" ht="14.1" customHeight="1" x14ac:dyDescent="0.2">
      <c r="A12" s="95">
        <v>130</v>
      </c>
      <c r="B12" s="96">
        <v>75.150000000000006</v>
      </c>
      <c r="C12" s="91"/>
      <c r="D12" s="163"/>
      <c r="S12" s="77"/>
      <c r="T12" s="77"/>
    </row>
    <row r="13" spans="1:20" ht="14.1" customHeight="1" x14ac:dyDescent="0.2">
      <c r="A13" s="95">
        <v>160</v>
      </c>
      <c r="B13" s="96">
        <v>73.709999999999994</v>
      </c>
      <c r="C13" s="91"/>
      <c r="D13" s="163"/>
      <c r="S13" s="77"/>
      <c r="T13" s="77"/>
    </row>
    <row r="14" spans="1:20" ht="14.1" customHeight="1" x14ac:dyDescent="0.2">
      <c r="A14" s="97">
        <v>190</v>
      </c>
      <c r="B14" s="98">
        <v>74.489999999999995</v>
      </c>
      <c r="C14" s="99"/>
      <c r="D14" s="163"/>
      <c r="S14" s="77"/>
      <c r="T14" s="77"/>
    </row>
    <row r="15" spans="1:20" ht="14.1" customHeight="1" x14ac:dyDescent="0.2">
      <c r="A15" s="97">
        <v>220</v>
      </c>
      <c r="B15" s="98">
        <v>75.510000000000005</v>
      </c>
      <c r="C15" s="99"/>
      <c r="D15" s="163"/>
      <c r="S15" s="77"/>
      <c r="T15" s="77"/>
    </row>
    <row r="16" spans="1:20" ht="14.1" customHeight="1" x14ac:dyDescent="0.2">
      <c r="A16" s="97">
        <v>260</v>
      </c>
      <c r="B16" s="98">
        <v>76.39</v>
      </c>
      <c r="C16" s="99"/>
      <c r="D16" s="163"/>
      <c r="S16" s="77"/>
      <c r="T16" s="77"/>
    </row>
    <row r="17" spans="1:20" ht="14.1" customHeight="1" x14ac:dyDescent="0.2">
      <c r="A17" s="97">
        <v>300</v>
      </c>
      <c r="B17" s="98">
        <v>77.36</v>
      </c>
      <c r="C17" s="99"/>
      <c r="D17" s="163"/>
      <c r="S17" s="77"/>
      <c r="T17" s="77"/>
    </row>
    <row r="18" spans="1:20" ht="14.1" customHeight="1" x14ac:dyDescent="0.2">
      <c r="A18" s="97">
        <v>350</v>
      </c>
      <c r="B18" s="98">
        <v>78.02</v>
      </c>
      <c r="C18" s="91"/>
      <c r="D18" s="163"/>
      <c r="S18" s="77"/>
      <c r="T18" s="77"/>
    </row>
    <row r="19" spans="1:20" ht="14.1" customHeight="1" x14ac:dyDescent="0.2">
      <c r="A19" s="97">
        <v>400</v>
      </c>
      <c r="B19" s="98">
        <v>78.91</v>
      </c>
      <c r="C19" s="99"/>
      <c r="D19" s="163"/>
      <c r="S19" s="77"/>
      <c r="T19" s="77"/>
    </row>
    <row r="20" spans="1:20" ht="14.1" customHeight="1" x14ac:dyDescent="0.2">
      <c r="A20" s="97">
        <v>460</v>
      </c>
      <c r="B20" s="98">
        <v>79.260000000000005</v>
      </c>
      <c r="C20" s="99"/>
      <c r="D20" s="163"/>
      <c r="S20" s="77"/>
      <c r="T20" s="77"/>
    </row>
    <row r="21" spans="1:20" ht="14.1" customHeight="1" x14ac:dyDescent="0.2">
      <c r="A21" s="97">
        <v>530</v>
      </c>
      <c r="B21" s="98">
        <v>79.81</v>
      </c>
      <c r="C21" s="91"/>
      <c r="D21" s="163"/>
      <c r="S21" s="77"/>
      <c r="T21" s="77"/>
    </row>
    <row r="22" spans="1:20" ht="14.1" customHeight="1" x14ac:dyDescent="0.2">
      <c r="A22" s="97">
        <v>600</v>
      </c>
      <c r="B22" s="98">
        <v>79.959999999999994</v>
      </c>
      <c r="C22" s="99"/>
      <c r="D22" s="163"/>
      <c r="S22" s="77"/>
      <c r="T22" s="77"/>
    </row>
    <row r="23" spans="1:20" ht="14.1" customHeight="1" x14ac:dyDescent="0.2">
      <c r="A23" s="97">
        <v>670</v>
      </c>
      <c r="B23" s="98">
        <v>80.11</v>
      </c>
      <c r="C23" s="99"/>
      <c r="D23" s="163"/>
      <c r="S23" s="77"/>
      <c r="T23" s="77"/>
    </row>
    <row r="24" spans="1:20" ht="14.1" customHeight="1" x14ac:dyDescent="0.2">
      <c r="A24" s="97">
        <v>740</v>
      </c>
      <c r="B24" s="98">
        <v>80.36</v>
      </c>
      <c r="C24" s="99"/>
      <c r="D24" s="163"/>
      <c r="S24" s="77"/>
      <c r="T24" s="77"/>
    </row>
    <row r="25" spans="1:20" ht="14.1" customHeight="1" x14ac:dyDescent="0.2">
      <c r="A25" s="97">
        <v>800</v>
      </c>
      <c r="B25" s="98">
        <v>79.47</v>
      </c>
      <c r="C25" s="99"/>
      <c r="D25" s="163"/>
      <c r="S25" s="77"/>
      <c r="T25" s="77"/>
    </row>
    <row r="26" spans="1:20" ht="14.1" customHeight="1" x14ac:dyDescent="0.2">
      <c r="A26" s="97">
        <v>848</v>
      </c>
      <c r="B26" s="98">
        <v>78.760000000000005</v>
      </c>
      <c r="C26" s="99"/>
      <c r="D26" s="163"/>
      <c r="S26" s="77"/>
      <c r="T26" s="77"/>
    </row>
    <row r="27" spans="1:20" ht="14.1" customHeight="1" x14ac:dyDescent="0.2">
      <c r="A27" s="97">
        <v>888</v>
      </c>
      <c r="B27" s="98">
        <v>77.72</v>
      </c>
      <c r="C27" s="99"/>
      <c r="D27" s="163"/>
      <c r="S27" s="77"/>
      <c r="T27" s="77"/>
    </row>
    <row r="28" spans="1:20" ht="14.1" customHeight="1" x14ac:dyDescent="0.2">
      <c r="A28" s="97">
        <v>928</v>
      </c>
      <c r="B28" s="98">
        <v>77.209999999999994</v>
      </c>
      <c r="C28" s="99"/>
      <c r="D28" s="163"/>
      <c r="S28" s="77"/>
      <c r="T28" s="77"/>
    </row>
    <row r="29" spans="1:20" ht="14.1" customHeight="1" x14ac:dyDescent="0.2">
      <c r="A29" s="97">
        <v>968</v>
      </c>
      <c r="B29" s="98">
        <v>77.11</v>
      </c>
      <c r="C29" s="99"/>
      <c r="D29" s="163"/>
      <c r="S29" s="77"/>
      <c r="T29" s="77"/>
    </row>
    <row r="30" spans="1:20" ht="14.1" customHeight="1" x14ac:dyDescent="0.2">
      <c r="A30" s="97">
        <v>1008</v>
      </c>
      <c r="B30" s="98">
        <v>77.290000000000006</v>
      </c>
      <c r="C30" s="99"/>
      <c r="D30" s="163"/>
      <c r="S30" s="77"/>
      <c r="T30" s="77"/>
    </row>
    <row r="31" spans="1:20" ht="14.1" customHeight="1" x14ac:dyDescent="0.2">
      <c r="A31" s="97">
        <v>1048</v>
      </c>
      <c r="B31" s="98">
        <v>74.459999999999994</v>
      </c>
      <c r="C31" s="99"/>
      <c r="D31" s="163"/>
      <c r="S31" s="77"/>
      <c r="T31" s="77"/>
    </row>
    <row r="32" spans="1:20" ht="14.1" customHeight="1" x14ac:dyDescent="0.2">
      <c r="A32" s="100">
        <v>1078.68</v>
      </c>
      <c r="B32" s="101">
        <v>82.86</v>
      </c>
      <c r="C32" s="102" t="s">
        <v>66</v>
      </c>
      <c r="D32" s="163"/>
      <c r="S32" s="77"/>
      <c r="T32" s="77"/>
    </row>
    <row r="33" spans="1:20" ht="14.1" customHeight="1" x14ac:dyDescent="0.2">
      <c r="A33" s="97">
        <v>1084</v>
      </c>
      <c r="B33" s="98">
        <v>85.569000000000003</v>
      </c>
      <c r="C33" s="99"/>
      <c r="D33" s="163"/>
      <c r="S33" s="77"/>
      <c r="T33" s="77"/>
    </row>
    <row r="34" spans="1:20" ht="14.1" customHeight="1" x14ac:dyDescent="0.2">
      <c r="A34" s="97">
        <v>1091</v>
      </c>
      <c r="B34" s="98">
        <v>86.301000000000002</v>
      </c>
      <c r="C34" s="99"/>
      <c r="D34" s="163"/>
      <c r="S34" s="77"/>
      <c r="T34" s="77"/>
    </row>
    <row r="35" spans="1:20" ht="14.1" customHeight="1" x14ac:dyDescent="0.2">
      <c r="A35" s="97">
        <v>1095</v>
      </c>
      <c r="B35" s="98">
        <v>90.725999999999999</v>
      </c>
      <c r="C35" s="99" t="s">
        <v>67</v>
      </c>
      <c r="D35" s="163"/>
      <c r="S35" s="77"/>
      <c r="T35" s="77"/>
    </row>
    <row r="36" spans="1:20" ht="14.1" customHeight="1" x14ac:dyDescent="0.2">
      <c r="A36" s="97">
        <v>1110</v>
      </c>
      <c r="B36" s="98">
        <v>90.483000000000004</v>
      </c>
      <c r="C36" s="99"/>
      <c r="D36" s="163"/>
      <c r="S36" s="77"/>
      <c r="T36" s="77"/>
    </row>
    <row r="37" spans="1:20" ht="14.1" customHeight="1" x14ac:dyDescent="0.2">
      <c r="A37" s="97">
        <v>1125</v>
      </c>
      <c r="B37" s="98">
        <v>89.960999999999999</v>
      </c>
      <c r="C37" s="99"/>
      <c r="D37" s="163"/>
      <c r="S37" s="77"/>
      <c r="T37" s="77"/>
    </row>
    <row r="38" spans="1:20" ht="14.1" customHeight="1" x14ac:dyDescent="0.2">
      <c r="A38" s="97">
        <v>1150</v>
      </c>
      <c r="B38" s="96">
        <v>89.063000000000002</v>
      </c>
      <c r="C38" s="91"/>
      <c r="D38" s="163"/>
      <c r="S38" s="77"/>
      <c r="T38" s="77"/>
    </row>
    <row r="39" spans="1:20" ht="14.1" customHeight="1" thickBot="1" x14ac:dyDescent="0.25">
      <c r="A39" s="110"/>
      <c r="B39" s="111"/>
      <c r="C39" s="112"/>
      <c r="D39" s="164"/>
      <c r="S39" s="77"/>
      <c r="T39" s="77"/>
    </row>
    <row r="40" spans="1:20" ht="14.1" customHeight="1" x14ac:dyDescent="0.2">
      <c r="A40" s="113">
        <v>1078.68</v>
      </c>
      <c r="B40" s="114">
        <v>82.86</v>
      </c>
      <c r="C40" s="115" t="s">
        <v>50</v>
      </c>
      <c r="D40" s="165" t="s">
        <v>51</v>
      </c>
      <c r="S40" s="77"/>
      <c r="T40" s="77"/>
    </row>
    <row r="41" spans="1:20" ht="14.1" customHeight="1" thickBot="1" x14ac:dyDescent="0.25">
      <c r="A41" s="116">
        <v>71.7</v>
      </c>
      <c r="B41" s="117">
        <v>82.86</v>
      </c>
      <c r="C41" s="118" t="s">
        <v>52</v>
      </c>
      <c r="D41" s="166"/>
      <c r="S41" s="77"/>
      <c r="T41" s="77"/>
    </row>
    <row r="42" spans="1:20" ht="14.1" customHeight="1" x14ac:dyDescent="0.2">
      <c r="A42" s="113">
        <v>90</v>
      </c>
      <c r="B42" s="114">
        <v>91.531000000000006</v>
      </c>
      <c r="C42" s="115" t="s">
        <v>53</v>
      </c>
      <c r="D42" s="166"/>
      <c r="S42" s="77"/>
      <c r="T42" s="77"/>
    </row>
    <row r="43" spans="1:20" ht="14.1" customHeight="1" thickBot="1" x14ac:dyDescent="0.25">
      <c r="A43" s="119">
        <v>90</v>
      </c>
      <c r="B43" s="120">
        <v>76.531000000000006</v>
      </c>
      <c r="C43" s="118" t="s">
        <v>53</v>
      </c>
      <c r="D43" s="166"/>
      <c r="S43" s="77"/>
      <c r="T43" s="77"/>
    </row>
    <row r="44" spans="1:20" ht="14.1" customHeight="1" x14ac:dyDescent="0.2">
      <c r="A44" s="113">
        <v>80</v>
      </c>
      <c r="B44" s="114">
        <v>92.02</v>
      </c>
      <c r="C44" s="115" t="s">
        <v>54</v>
      </c>
      <c r="D44" s="166"/>
      <c r="S44" s="77"/>
      <c r="T44" s="77"/>
    </row>
    <row r="45" spans="1:20" ht="14.1" customHeight="1" thickBot="1" x14ac:dyDescent="0.25">
      <c r="A45" s="119">
        <v>80</v>
      </c>
      <c r="B45" s="120">
        <v>90.52</v>
      </c>
      <c r="C45" s="118" t="s">
        <v>54</v>
      </c>
      <c r="D45" s="166"/>
      <c r="S45" s="77"/>
      <c r="T45" s="77"/>
    </row>
    <row r="46" spans="1:20" ht="14.1" customHeight="1" x14ac:dyDescent="0.2">
      <c r="A46" s="121">
        <v>1095</v>
      </c>
      <c r="B46" s="122">
        <v>90.725999999999999</v>
      </c>
      <c r="C46" s="123" t="s">
        <v>55</v>
      </c>
      <c r="D46" s="166"/>
      <c r="S46" s="77"/>
      <c r="T46" s="77"/>
    </row>
    <row r="47" spans="1:20" ht="14.1" customHeight="1" thickBot="1" x14ac:dyDescent="0.25">
      <c r="A47" s="124">
        <v>0</v>
      </c>
      <c r="B47" s="125">
        <v>0</v>
      </c>
      <c r="C47" s="126" t="s">
        <v>56</v>
      </c>
      <c r="D47" s="166"/>
      <c r="S47" s="77"/>
      <c r="T47" s="77"/>
    </row>
    <row r="48" spans="1:20" ht="14.1" customHeight="1" x14ac:dyDescent="0.2">
      <c r="A48" s="127" t="s">
        <v>57</v>
      </c>
      <c r="B48" s="128" t="s">
        <v>106</v>
      </c>
      <c r="C48" s="129"/>
      <c r="D48" s="166"/>
      <c r="S48" s="77"/>
      <c r="T48" s="77"/>
    </row>
    <row r="49" spans="1:20" ht="14.1" customHeight="1" x14ac:dyDescent="0.2">
      <c r="A49" s="130" t="s">
        <v>59</v>
      </c>
      <c r="B49" s="131" t="s">
        <v>107</v>
      </c>
      <c r="C49" s="132"/>
      <c r="D49" s="166"/>
      <c r="S49" s="77"/>
      <c r="T49" s="77"/>
    </row>
    <row r="50" spans="1:20" ht="14.1" customHeight="1" x14ac:dyDescent="0.2">
      <c r="A50" s="168" t="s">
        <v>108</v>
      </c>
      <c r="B50" s="169"/>
      <c r="C50" s="170"/>
      <c r="D50" s="166"/>
      <c r="S50" s="77"/>
      <c r="T50" s="77"/>
    </row>
    <row r="51" spans="1:20" ht="14.1" customHeight="1" thickBot="1" x14ac:dyDescent="0.25">
      <c r="A51" s="171" t="s">
        <v>109</v>
      </c>
      <c r="B51" s="172"/>
      <c r="C51" s="173"/>
      <c r="D51" s="167"/>
      <c r="S51" s="77"/>
      <c r="T51" s="77"/>
    </row>
    <row r="52" spans="1:20" x14ac:dyDescent="0.2">
      <c r="A52" s="133" t="s">
        <v>63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5" spans="1:20" x14ac:dyDescent="0.2">
      <c r="B55" s="134">
        <v>90.725999999999999</v>
      </c>
      <c r="F55" s="135">
        <v>90.52</v>
      </c>
    </row>
    <row r="56" spans="1:20" x14ac:dyDescent="0.2">
      <c r="B56" s="134">
        <v>76.531000000000006</v>
      </c>
      <c r="F56" s="135">
        <v>1.5</v>
      </c>
    </row>
    <row r="57" spans="1:20" x14ac:dyDescent="0.2">
      <c r="B57" s="134">
        <f>(B55-B56)</f>
        <v>14.194999999999993</v>
      </c>
      <c r="F57" s="135">
        <f>F55-F56</f>
        <v>89.02</v>
      </c>
    </row>
  </sheetData>
  <mergeCells count="5">
    <mergeCell ref="A1:S1"/>
    <mergeCell ref="D2:D39"/>
    <mergeCell ref="D40:D51"/>
    <mergeCell ref="A50:C50"/>
    <mergeCell ref="A51:C51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6"/>
  <sheetViews>
    <sheetView zoomScale="85" zoomScaleNormal="85" workbookViewId="0">
      <pane ySplit="1" topLeftCell="A2" activePane="bottomLeft" state="frozen"/>
      <selection pane="bottomLeft" sqref="A1:S1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140">
        <v>0</v>
      </c>
      <c r="B3" s="85">
        <v>92</v>
      </c>
      <c r="C3" s="86" t="s">
        <v>45</v>
      </c>
      <c r="D3" s="163"/>
      <c r="S3" s="77"/>
      <c r="T3" s="77"/>
    </row>
    <row r="4" spans="1:20" ht="14.1" customHeight="1" x14ac:dyDescent="0.2">
      <c r="A4" s="90">
        <v>11.8</v>
      </c>
      <c r="B4" s="88">
        <v>90.227000000000004</v>
      </c>
      <c r="C4" s="89"/>
      <c r="D4" s="163"/>
      <c r="S4" s="77"/>
      <c r="T4" s="77"/>
    </row>
    <row r="5" spans="1:20" ht="14.1" customHeight="1" x14ac:dyDescent="0.2">
      <c r="A5" s="90">
        <v>20</v>
      </c>
      <c r="B5" s="88">
        <v>89.278999999999996</v>
      </c>
      <c r="C5" s="91"/>
      <c r="D5" s="163"/>
      <c r="S5" s="77"/>
      <c r="T5" s="77"/>
    </row>
    <row r="6" spans="1:20" ht="14.1" customHeight="1" x14ac:dyDescent="0.2">
      <c r="A6" s="90">
        <v>24</v>
      </c>
      <c r="B6" s="88">
        <v>88.34</v>
      </c>
      <c r="C6" s="91"/>
      <c r="D6" s="163"/>
      <c r="S6" s="77"/>
      <c r="T6" s="77"/>
    </row>
    <row r="7" spans="1:20" ht="14.1" customHeight="1" x14ac:dyDescent="0.2">
      <c r="A7" s="90">
        <v>26.5</v>
      </c>
      <c r="B7" s="88">
        <v>87.5</v>
      </c>
      <c r="C7" s="89"/>
      <c r="D7" s="163"/>
      <c r="S7" s="77"/>
      <c r="T7" s="77"/>
    </row>
    <row r="8" spans="1:20" ht="14.1" customHeight="1" x14ac:dyDescent="0.2">
      <c r="A8" s="90">
        <v>30</v>
      </c>
      <c r="B8" s="88">
        <v>85.951999999999998</v>
      </c>
      <c r="C8" s="89"/>
      <c r="D8" s="163"/>
      <c r="S8" s="77"/>
      <c r="T8" s="77"/>
    </row>
    <row r="9" spans="1:20" ht="14.1" customHeight="1" x14ac:dyDescent="0.2">
      <c r="A9" s="95">
        <v>31</v>
      </c>
      <c r="B9" s="96">
        <v>86.53</v>
      </c>
      <c r="C9" s="91"/>
      <c r="D9" s="163"/>
      <c r="S9" s="77"/>
      <c r="T9" s="77"/>
    </row>
    <row r="10" spans="1:20" ht="14.1" customHeight="1" x14ac:dyDescent="0.2">
      <c r="A10" s="95">
        <v>31</v>
      </c>
      <c r="B10" s="96">
        <v>85.762</v>
      </c>
      <c r="C10" s="91"/>
      <c r="D10" s="163"/>
      <c r="S10" s="77"/>
      <c r="T10" s="77"/>
    </row>
    <row r="11" spans="1:20" ht="14.1" customHeight="1" x14ac:dyDescent="0.2">
      <c r="A11" s="137">
        <v>32.5</v>
      </c>
      <c r="B11" s="138">
        <v>85.29</v>
      </c>
      <c r="C11" s="139" t="s">
        <v>65</v>
      </c>
      <c r="D11" s="163"/>
      <c r="S11" s="77"/>
      <c r="T11" s="77"/>
    </row>
    <row r="12" spans="1:20" ht="14.1" customHeight="1" x14ac:dyDescent="0.2">
      <c r="A12" s="95">
        <v>32.5</v>
      </c>
      <c r="B12" s="96">
        <v>85.29</v>
      </c>
      <c r="C12" s="91"/>
      <c r="D12" s="163"/>
      <c r="S12" s="77"/>
      <c r="T12" s="77"/>
    </row>
    <row r="13" spans="1:20" ht="14.1" customHeight="1" x14ac:dyDescent="0.2">
      <c r="A13" s="95">
        <v>50</v>
      </c>
      <c r="B13" s="96">
        <v>75.239999999999995</v>
      </c>
      <c r="C13" s="91"/>
      <c r="D13" s="163"/>
      <c r="S13" s="77"/>
      <c r="T13" s="77"/>
    </row>
    <row r="14" spans="1:20" ht="14.1" customHeight="1" x14ac:dyDescent="0.2">
      <c r="A14" s="97">
        <v>100</v>
      </c>
      <c r="B14" s="98">
        <v>75.64</v>
      </c>
      <c r="C14" s="99"/>
      <c r="D14" s="163"/>
      <c r="S14" s="77"/>
      <c r="T14" s="77"/>
    </row>
    <row r="15" spans="1:20" ht="14.1" customHeight="1" x14ac:dyDescent="0.2">
      <c r="A15" s="97">
        <v>150</v>
      </c>
      <c r="B15" s="98">
        <v>74.239999999999995</v>
      </c>
      <c r="C15" s="99"/>
      <c r="D15" s="163"/>
      <c r="S15" s="77"/>
      <c r="T15" s="77"/>
    </row>
    <row r="16" spans="1:20" ht="14.1" customHeight="1" x14ac:dyDescent="0.2">
      <c r="A16" s="97">
        <v>200</v>
      </c>
      <c r="B16" s="98">
        <v>74.540000000000006</v>
      </c>
      <c r="C16" s="99"/>
      <c r="D16" s="163"/>
      <c r="S16" s="77"/>
      <c r="T16" s="77"/>
    </row>
    <row r="17" spans="1:20" ht="14.1" customHeight="1" x14ac:dyDescent="0.2">
      <c r="A17" s="97">
        <v>250</v>
      </c>
      <c r="B17" s="98">
        <v>75.59</v>
      </c>
      <c r="C17" s="99"/>
      <c r="D17" s="163"/>
      <c r="S17" s="77"/>
      <c r="T17" s="77"/>
    </row>
    <row r="18" spans="1:20" ht="14.1" customHeight="1" x14ac:dyDescent="0.2">
      <c r="A18" s="97">
        <v>300</v>
      </c>
      <c r="B18" s="98">
        <v>77.959999999999994</v>
      </c>
      <c r="C18" s="91"/>
      <c r="D18" s="163"/>
      <c r="S18" s="77"/>
      <c r="T18" s="77"/>
    </row>
    <row r="19" spans="1:20" ht="14.1" customHeight="1" x14ac:dyDescent="0.2">
      <c r="A19" s="97">
        <v>350</v>
      </c>
      <c r="B19" s="98">
        <v>78.59</v>
      </c>
      <c r="C19" s="99"/>
      <c r="D19" s="163"/>
      <c r="S19" s="77"/>
      <c r="T19" s="77"/>
    </row>
    <row r="20" spans="1:20" ht="14.1" customHeight="1" x14ac:dyDescent="0.2">
      <c r="A20" s="97">
        <v>400</v>
      </c>
      <c r="B20" s="98">
        <v>78.89</v>
      </c>
      <c r="C20" s="99"/>
      <c r="D20" s="163"/>
      <c r="S20" s="77"/>
      <c r="T20" s="77"/>
    </row>
    <row r="21" spans="1:20" ht="14.1" customHeight="1" x14ac:dyDescent="0.2">
      <c r="A21" s="97">
        <v>450</v>
      </c>
      <c r="B21" s="98">
        <v>79.489999999999995</v>
      </c>
      <c r="C21" s="91"/>
      <c r="D21" s="163"/>
      <c r="S21" s="77"/>
      <c r="T21" s="77"/>
    </row>
    <row r="22" spans="1:20" ht="14.1" customHeight="1" x14ac:dyDescent="0.2">
      <c r="A22" s="97">
        <v>500</v>
      </c>
      <c r="B22" s="98">
        <v>79.44</v>
      </c>
      <c r="C22" s="99"/>
      <c r="D22" s="163"/>
      <c r="S22" s="77"/>
      <c r="T22" s="77"/>
    </row>
    <row r="23" spans="1:20" ht="14.1" customHeight="1" x14ac:dyDescent="0.2">
      <c r="A23" s="97">
        <v>550</v>
      </c>
      <c r="B23" s="98">
        <v>79.209999999999994</v>
      </c>
      <c r="C23" s="99"/>
      <c r="D23" s="163"/>
      <c r="S23" s="77"/>
      <c r="T23" s="77"/>
    </row>
    <row r="24" spans="1:20" ht="14.1" customHeight="1" x14ac:dyDescent="0.2">
      <c r="A24" s="97">
        <v>600</v>
      </c>
      <c r="B24" s="98">
        <v>79.02</v>
      </c>
      <c r="C24" s="99"/>
      <c r="D24" s="163"/>
      <c r="S24" s="77"/>
      <c r="T24" s="77"/>
    </row>
    <row r="25" spans="1:20" ht="14.1" customHeight="1" x14ac:dyDescent="0.2">
      <c r="A25" s="97">
        <v>650</v>
      </c>
      <c r="B25" s="98">
        <v>79.22</v>
      </c>
      <c r="C25" s="99"/>
      <c r="D25" s="163"/>
      <c r="S25" s="77"/>
      <c r="T25" s="77"/>
    </row>
    <row r="26" spans="1:20" ht="14.1" customHeight="1" x14ac:dyDescent="0.2">
      <c r="A26" s="97">
        <v>700</v>
      </c>
      <c r="B26" s="98">
        <v>79.260000000000005</v>
      </c>
      <c r="C26" s="99"/>
      <c r="D26" s="163"/>
      <c r="S26" s="77"/>
      <c r="T26" s="77"/>
    </row>
    <row r="27" spans="1:20" ht="14.1" customHeight="1" x14ac:dyDescent="0.2">
      <c r="A27" s="97">
        <v>750</v>
      </c>
      <c r="B27" s="98">
        <v>78.47</v>
      </c>
      <c r="C27" s="99"/>
      <c r="D27" s="163"/>
      <c r="S27" s="77"/>
      <c r="T27" s="77"/>
    </row>
    <row r="28" spans="1:20" ht="14.1" customHeight="1" x14ac:dyDescent="0.2">
      <c r="A28" s="97">
        <v>800</v>
      </c>
      <c r="B28" s="98">
        <v>78.569999999999993</v>
      </c>
      <c r="C28" s="99"/>
      <c r="D28" s="163"/>
      <c r="S28" s="77"/>
      <c r="T28" s="77"/>
    </row>
    <row r="29" spans="1:20" ht="14.1" customHeight="1" x14ac:dyDescent="0.2">
      <c r="A29" s="97">
        <v>850</v>
      </c>
      <c r="B29" s="98">
        <v>77.680000000000007</v>
      </c>
      <c r="C29" s="99"/>
      <c r="D29" s="163"/>
      <c r="S29" s="77"/>
      <c r="T29" s="77"/>
    </row>
    <row r="30" spans="1:20" ht="14.1" customHeight="1" x14ac:dyDescent="0.2">
      <c r="A30" s="97">
        <v>900</v>
      </c>
      <c r="B30" s="98">
        <v>77.69</v>
      </c>
      <c r="C30" s="99"/>
      <c r="D30" s="163"/>
      <c r="S30" s="77"/>
      <c r="T30" s="77"/>
    </row>
    <row r="31" spans="1:20" ht="14.1" customHeight="1" x14ac:dyDescent="0.2">
      <c r="A31" s="97">
        <v>940</v>
      </c>
      <c r="B31" s="98">
        <v>77.680000000000007</v>
      </c>
      <c r="C31" s="99"/>
      <c r="D31" s="163"/>
      <c r="S31" s="77"/>
      <c r="T31" s="77"/>
    </row>
    <row r="32" spans="1:20" ht="14.1" customHeight="1" x14ac:dyDescent="0.2">
      <c r="A32" s="97">
        <v>980</v>
      </c>
      <c r="B32" s="98">
        <v>76.77</v>
      </c>
      <c r="C32" s="99"/>
      <c r="D32" s="163"/>
      <c r="S32" s="77"/>
      <c r="T32" s="77"/>
    </row>
    <row r="33" spans="1:20" ht="14.1" customHeight="1" x14ac:dyDescent="0.2">
      <c r="A33" s="97">
        <v>1020</v>
      </c>
      <c r="B33" s="98">
        <v>77.39</v>
      </c>
      <c r="C33" s="99"/>
      <c r="D33" s="163"/>
      <c r="S33" s="77"/>
      <c r="T33" s="77"/>
    </row>
    <row r="34" spans="1:20" ht="14.1" customHeight="1" x14ac:dyDescent="0.2">
      <c r="A34" s="100">
        <v>1060</v>
      </c>
      <c r="B34" s="101">
        <v>85.29</v>
      </c>
      <c r="C34" s="102" t="s">
        <v>66</v>
      </c>
      <c r="D34" s="163"/>
      <c r="S34" s="77"/>
      <c r="T34" s="77"/>
    </row>
    <row r="35" spans="1:20" ht="14.1" customHeight="1" x14ac:dyDescent="0.2">
      <c r="A35" s="97">
        <v>1063</v>
      </c>
      <c r="B35" s="98">
        <v>86.87</v>
      </c>
      <c r="C35" s="99"/>
      <c r="D35" s="163"/>
      <c r="S35" s="77"/>
      <c r="T35" s="77"/>
    </row>
    <row r="36" spans="1:20" ht="14.1" customHeight="1" x14ac:dyDescent="0.2">
      <c r="A36" s="97">
        <v>1065</v>
      </c>
      <c r="B36" s="98">
        <v>88.435000000000002</v>
      </c>
      <c r="C36" s="99" t="s">
        <v>77</v>
      </c>
      <c r="D36" s="163"/>
      <c r="S36" s="77"/>
      <c r="T36" s="77"/>
    </row>
    <row r="37" spans="1:20" ht="14.1" customHeight="1" x14ac:dyDescent="0.2">
      <c r="A37" s="97">
        <v>1107</v>
      </c>
      <c r="B37" s="96">
        <v>88.35</v>
      </c>
      <c r="C37" s="91"/>
      <c r="D37" s="163"/>
      <c r="S37" s="77"/>
      <c r="T37" s="77"/>
    </row>
    <row r="38" spans="1:20" ht="14.1" customHeight="1" thickBot="1" x14ac:dyDescent="0.25">
      <c r="A38" s="110">
        <v>1280</v>
      </c>
      <c r="B38" s="111">
        <v>88.347999999999999</v>
      </c>
      <c r="C38" s="112"/>
      <c r="D38" s="164"/>
      <c r="S38" s="77"/>
      <c r="T38" s="77"/>
    </row>
    <row r="39" spans="1:20" ht="14.1" customHeight="1" x14ac:dyDescent="0.2">
      <c r="A39" s="113">
        <v>1060</v>
      </c>
      <c r="B39" s="114">
        <v>85.29</v>
      </c>
      <c r="C39" s="115" t="s">
        <v>50</v>
      </c>
      <c r="D39" s="165" t="s">
        <v>51</v>
      </c>
      <c r="S39" s="77"/>
      <c r="T39" s="77"/>
    </row>
    <row r="40" spans="1:20" ht="14.1" customHeight="1" thickBot="1" x14ac:dyDescent="0.25">
      <c r="A40" s="116">
        <v>32.5</v>
      </c>
      <c r="B40" s="117">
        <v>85.29</v>
      </c>
      <c r="C40" s="118" t="s">
        <v>52</v>
      </c>
      <c r="D40" s="166"/>
      <c r="S40" s="77"/>
      <c r="T40" s="77"/>
    </row>
    <row r="41" spans="1:20" ht="14.1" customHeight="1" x14ac:dyDescent="0.2">
      <c r="A41" s="113">
        <v>60</v>
      </c>
      <c r="B41" s="114">
        <v>91.53</v>
      </c>
      <c r="C41" s="115" t="s">
        <v>53</v>
      </c>
      <c r="D41" s="166"/>
      <c r="S41" s="77"/>
      <c r="T41" s="77"/>
    </row>
    <row r="42" spans="1:20" ht="14.1" customHeight="1" thickBot="1" x14ac:dyDescent="0.25">
      <c r="A42" s="119">
        <v>60</v>
      </c>
      <c r="B42" s="120">
        <v>76.53</v>
      </c>
      <c r="C42" s="118" t="s">
        <v>53</v>
      </c>
      <c r="D42" s="166"/>
      <c r="S42" s="77"/>
      <c r="T42" s="77"/>
    </row>
    <row r="43" spans="1:20" ht="14.1" customHeight="1" x14ac:dyDescent="0.2">
      <c r="A43" s="113">
        <v>50</v>
      </c>
      <c r="B43" s="114">
        <v>92.01</v>
      </c>
      <c r="C43" s="115" t="s">
        <v>54</v>
      </c>
      <c r="D43" s="166"/>
      <c r="S43" s="77"/>
      <c r="T43" s="77"/>
    </row>
    <row r="44" spans="1:20" ht="14.1" customHeight="1" thickBot="1" x14ac:dyDescent="0.25">
      <c r="A44" s="119">
        <v>50</v>
      </c>
      <c r="B44" s="120">
        <v>90.51</v>
      </c>
      <c r="C44" s="118" t="s">
        <v>54</v>
      </c>
      <c r="D44" s="166"/>
      <c r="S44" s="77"/>
      <c r="T44" s="77"/>
    </row>
    <row r="45" spans="1:20" ht="14.1" customHeight="1" x14ac:dyDescent="0.2">
      <c r="A45" s="121">
        <v>1065</v>
      </c>
      <c r="B45" s="122">
        <v>88.435000000000002</v>
      </c>
      <c r="C45" s="123" t="s">
        <v>55</v>
      </c>
      <c r="D45" s="166"/>
      <c r="S45" s="77"/>
      <c r="T45" s="77"/>
    </row>
    <row r="46" spans="1:20" ht="14.1" customHeight="1" thickBot="1" x14ac:dyDescent="0.25">
      <c r="A46" s="124">
        <v>0</v>
      </c>
      <c r="B46" s="125">
        <v>0</v>
      </c>
      <c r="C46" s="126" t="s">
        <v>56</v>
      </c>
      <c r="D46" s="166"/>
      <c r="S46" s="77"/>
      <c r="T46" s="77"/>
    </row>
    <row r="47" spans="1:20" ht="14.1" customHeight="1" x14ac:dyDescent="0.2">
      <c r="A47" s="127" t="s">
        <v>57</v>
      </c>
      <c r="B47" s="128" t="s">
        <v>110</v>
      </c>
      <c r="C47" s="129"/>
      <c r="D47" s="166"/>
      <c r="S47" s="77"/>
      <c r="T47" s="77"/>
    </row>
    <row r="48" spans="1:20" ht="14.1" customHeight="1" x14ac:dyDescent="0.2">
      <c r="A48" s="130" t="s">
        <v>59</v>
      </c>
      <c r="B48" s="131" t="s">
        <v>74</v>
      </c>
      <c r="C48" s="132"/>
      <c r="D48" s="166"/>
      <c r="S48" s="77"/>
      <c r="T48" s="77"/>
    </row>
    <row r="49" spans="1:20" ht="14.1" customHeight="1" x14ac:dyDescent="0.2">
      <c r="A49" s="168" t="s">
        <v>111</v>
      </c>
      <c r="B49" s="169"/>
      <c r="C49" s="170"/>
      <c r="D49" s="166"/>
      <c r="S49" s="77"/>
      <c r="T49" s="77"/>
    </row>
    <row r="50" spans="1:20" ht="14.1" customHeight="1" thickBot="1" x14ac:dyDescent="0.25">
      <c r="A50" s="171" t="s">
        <v>112</v>
      </c>
      <c r="B50" s="172"/>
      <c r="C50" s="173"/>
      <c r="D50" s="167"/>
      <c r="S50" s="77"/>
      <c r="T50" s="77"/>
    </row>
    <row r="51" spans="1:20" x14ac:dyDescent="0.2">
      <c r="A51" s="133" t="s">
        <v>63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4" spans="1:20" x14ac:dyDescent="0.2">
      <c r="B54" s="134">
        <v>90.725999999999999</v>
      </c>
      <c r="F54" s="135">
        <v>90.52</v>
      </c>
    </row>
    <row r="55" spans="1:20" x14ac:dyDescent="0.2">
      <c r="B55" s="134">
        <v>76.531000000000006</v>
      </c>
      <c r="F55" s="135">
        <v>1.5</v>
      </c>
    </row>
    <row r="56" spans="1:20" x14ac:dyDescent="0.2">
      <c r="B56" s="134">
        <f>(B54-B55)</f>
        <v>14.194999999999993</v>
      </c>
      <c r="F56" s="135">
        <f>F54-F55</f>
        <v>89.02</v>
      </c>
    </row>
  </sheetData>
  <mergeCells count="5">
    <mergeCell ref="A1:S1"/>
    <mergeCell ref="D2:D38"/>
    <mergeCell ref="D39:D50"/>
    <mergeCell ref="A49:C49"/>
    <mergeCell ref="A50:C50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4"/>
  <sheetViews>
    <sheetView zoomScale="85" zoomScaleNormal="85" workbookViewId="0">
      <pane ySplit="1" topLeftCell="A2" activePane="bottomLeft" state="frozen"/>
      <selection pane="bottomLeft" sqref="A1:S1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84">
        <v>0</v>
      </c>
      <c r="B3" s="85">
        <v>92</v>
      </c>
      <c r="C3" s="86" t="s">
        <v>80</v>
      </c>
      <c r="D3" s="163"/>
      <c r="S3" s="77"/>
      <c r="T3" s="77"/>
    </row>
    <row r="4" spans="1:20" ht="14.1" customHeight="1" x14ac:dyDescent="0.2">
      <c r="A4" s="90">
        <v>0</v>
      </c>
      <c r="B4" s="88">
        <v>92.686999999999998</v>
      </c>
      <c r="C4" s="89" t="s">
        <v>45</v>
      </c>
      <c r="D4" s="163"/>
      <c r="S4" s="77"/>
      <c r="T4" s="77"/>
    </row>
    <row r="5" spans="1:20" ht="14.1" customHeight="1" x14ac:dyDescent="0.2">
      <c r="A5" s="92">
        <v>44.6</v>
      </c>
      <c r="B5" s="93">
        <v>89.061999999999998</v>
      </c>
      <c r="C5" s="139" t="s">
        <v>65</v>
      </c>
      <c r="D5" s="163"/>
      <c r="S5" s="77"/>
      <c r="T5" s="77"/>
    </row>
    <row r="6" spans="1:20" ht="14.1" customHeight="1" x14ac:dyDescent="0.2">
      <c r="A6" s="90">
        <v>70</v>
      </c>
      <c r="B6" s="88">
        <v>79.311999999999998</v>
      </c>
      <c r="C6" s="91"/>
      <c r="D6" s="163"/>
      <c r="S6" s="77"/>
      <c r="T6" s="77"/>
    </row>
    <row r="7" spans="1:20" ht="14.1" customHeight="1" x14ac:dyDescent="0.2">
      <c r="A7" s="90">
        <v>110</v>
      </c>
      <c r="B7" s="88">
        <v>77.052000000000007</v>
      </c>
      <c r="C7" s="89"/>
      <c r="D7" s="163"/>
      <c r="S7" s="77"/>
      <c r="T7" s="77"/>
    </row>
    <row r="8" spans="1:20" ht="14.1" customHeight="1" x14ac:dyDescent="0.2">
      <c r="A8" s="90">
        <v>150</v>
      </c>
      <c r="B8" s="88">
        <v>75.512</v>
      </c>
      <c r="C8" s="89"/>
      <c r="D8" s="163"/>
      <c r="S8" s="77"/>
      <c r="T8" s="77"/>
    </row>
    <row r="9" spans="1:20" ht="14.1" customHeight="1" x14ac:dyDescent="0.2">
      <c r="A9" s="95">
        <v>210</v>
      </c>
      <c r="B9" s="96">
        <v>77.081999999999994</v>
      </c>
      <c r="C9" s="91"/>
      <c r="D9" s="163"/>
      <c r="S9" s="77"/>
      <c r="T9" s="77"/>
    </row>
    <row r="10" spans="1:20" ht="14.1" customHeight="1" x14ac:dyDescent="0.2">
      <c r="A10" s="95">
        <v>260</v>
      </c>
      <c r="B10" s="96">
        <v>78.751999999999995</v>
      </c>
      <c r="C10" s="91"/>
      <c r="D10" s="163"/>
      <c r="S10" s="77"/>
      <c r="T10" s="77"/>
    </row>
    <row r="11" spans="1:20" ht="14.1" customHeight="1" x14ac:dyDescent="0.2">
      <c r="A11" s="95">
        <v>310</v>
      </c>
      <c r="B11" s="96">
        <v>79.311999999999998</v>
      </c>
      <c r="C11" s="91"/>
      <c r="D11" s="163"/>
      <c r="S11" s="77"/>
      <c r="T11" s="77"/>
    </row>
    <row r="12" spans="1:20" ht="14.1" customHeight="1" x14ac:dyDescent="0.2">
      <c r="A12" s="95">
        <v>370</v>
      </c>
      <c r="B12" s="96">
        <v>79.542000000000002</v>
      </c>
      <c r="C12" s="91"/>
      <c r="D12" s="163"/>
      <c r="S12" s="77"/>
      <c r="T12" s="77"/>
    </row>
    <row r="13" spans="1:20" ht="14.1" customHeight="1" x14ac:dyDescent="0.2">
      <c r="A13" s="95">
        <v>430</v>
      </c>
      <c r="B13" s="96">
        <v>79.701999999999998</v>
      </c>
      <c r="C13" s="91"/>
      <c r="D13" s="163"/>
      <c r="S13" s="77"/>
      <c r="T13" s="77"/>
    </row>
    <row r="14" spans="1:20" ht="14.1" customHeight="1" x14ac:dyDescent="0.2">
      <c r="A14" s="97">
        <v>490</v>
      </c>
      <c r="B14" s="98">
        <v>79.861999999999995</v>
      </c>
      <c r="C14" s="99"/>
      <c r="D14" s="163"/>
      <c r="S14" s="77"/>
      <c r="T14" s="77"/>
    </row>
    <row r="15" spans="1:20" ht="14.1" customHeight="1" x14ac:dyDescent="0.2">
      <c r="A15" s="97">
        <v>540</v>
      </c>
      <c r="B15" s="98">
        <v>79.792000000000002</v>
      </c>
      <c r="C15" s="99"/>
      <c r="D15" s="163"/>
      <c r="S15" s="77"/>
      <c r="T15" s="77"/>
    </row>
    <row r="16" spans="1:20" ht="14.1" customHeight="1" x14ac:dyDescent="0.2">
      <c r="A16" s="97">
        <v>600</v>
      </c>
      <c r="B16" s="98">
        <v>79.811999999999998</v>
      </c>
      <c r="C16" s="99"/>
      <c r="D16" s="163"/>
      <c r="S16" s="77"/>
      <c r="T16" s="77"/>
    </row>
    <row r="17" spans="1:20" ht="14.1" customHeight="1" x14ac:dyDescent="0.2">
      <c r="A17" s="97">
        <v>655</v>
      </c>
      <c r="B17" s="98">
        <v>79.841999999999999</v>
      </c>
      <c r="C17" s="99"/>
      <c r="D17" s="163"/>
      <c r="S17" s="77"/>
      <c r="T17" s="77"/>
    </row>
    <row r="18" spans="1:20" ht="14.1" customHeight="1" x14ac:dyDescent="0.2">
      <c r="A18" s="97">
        <v>705</v>
      </c>
      <c r="B18" s="98">
        <v>79.841999999999999</v>
      </c>
      <c r="C18" s="91"/>
      <c r="D18" s="163"/>
      <c r="S18" s="77"/>
      <c r="T18" s="77"/>
    </row>
    <row r="19" spans="1:20" ht="14.1" customHeight="1" x14ac:dyDescent="0.2">
      <c r="A19" s="97">
        <v>755</v>
      </c>
      <c r="B19" s="98">
        <v>79.932000000000002</v>
      </c>
      <c r="C19" s="99"/>
      <c r="D19" s="163"/>
      <c r="S19" s="77"/>
      <c r="T19" s="77"/>
    </row>
    <row r="20" spans="1:20" ht="14.1" customHeight="1" x14ac:dyDescent="0.2">
      <c r="A20" s="97">
        <v>805</v>
      </c>
      <c r="B20" s="98">
        <v>78.251999999999995</v>
      </c>
      <c r="C20" s="99"/>
      <c r="D20" s="163"/>
      <c r="S20" s="77"/>
      <c r="T20" s="77"/>
    </row>
    <row r="21" spans="1:20" ht="14.1" customHeight="1" x14ac:dyDescent="0.2">
      <c r="A21" s="97">
        <v>855</v>
      </c>
      <c r="B21" s="98">
        <v>76.611999999999995</v>
      </c>
      <c r="C21" s="91"/>
      <c r="D21" s="163"/>
      <c r="S21" s="77"/>
      <c r="T21" s="77"/>
    </row>
    <row r="22" spans="1:20" ht="14.1" customHeight="1" x14ac:dyDescent="0.2">
      <c r="A22" s="97">
        <v>905</v>
      </c>
      <c r="B22" s="98">
        <v>76.781999999999996</v>
      </c>
      <c r="C22" s="99"/>
      <c r="D22" s="163"/>
      <c r="S22" s="77"/>
      <c r="T22" s="77"/>
    </row>
    <row r="23" spans="1:20" ht="14.1" customHeight="1" x14ac:dyDescent="0.2">
      <c r="A23" s="97">
        <v>955</v>
      </c>
      <c r="B23" s="98">
        <v>76.962000000000003</v>
      </c>
      <c r="C23" s="99"/>
      <c r="D23" s="163"/>
      <c r="S23" s="77"/>
      <c r="T23" s="77"/>
    </row>
    <row r="24" spans="1:20" ht="14.1" customHeight="1" x14ac:dyDescent="0.2">
      <c r="A24" s="97">
        <v>1005</v>
      </c>
      <c r="B24" s="98">
        <v>76.632000000000005</v>
      </c>
      <c r="C24" s="99"/>
      <c r="D24" s="163"/>
      <c r="S24" s="77"/>
      <c r="T24" s="77"/>
    </row>
    <row r="25" spans="1:20" ht="14.1" customHeight="1" x14ac:dyDescent="0.2">
      <c r="A25" s="97">
        <v>1055</v>
      </c>
      <c r="B25" s="98">
        <v>76.242000000000004</v>
      </c>
      <c r="C25" s="99"/>
      <c r="D25" s="163"/>
      <c r="S25" s="77"/>
      <c r="T25" s="77"/>
    </row>
    <row r="26" spans="1:20" ht="14.1" customHeight="1" x14ac:dyDescent="0.2">
      <c r="A26" s="100">
        <v>1075</v>
      </c>
      <c r="B26" s="101">
        <v>89.061999999999998</v>
      </c>
      <c r="C26" s="102" t="s">
        <v>66</v>
      </c>
      <c r="D26" s="163"/>
      <c r="S26" s="77"/>
      <c r="T26" s="77"/>
    </row>
    <row r="27" spans="1:20" ht="14.1" customHeight="1" x14ac:dyDescent="0.2">
      <c r="A27" s="97">
        <v>1082</v>
      </c>
      <c r="B27" s="98">
        <v>90.894999999999996</v>
      </c>
      <c r="C27" s="99" t="s">
        <v>77</v>
      </c>
      <c r="D27" s="163"/>
      <c r="S27" s="77"/>
      <c r="T27" s="77"/>
    </row>
    <row r="28" spans="1:20" ht="14.1" customHeight="1" x14ac:dyDescent="0.2">
      <c r="A28" s="97">
        <v>1097</v>
      </c>
      <c r="B28" s="98">
        <v>90.215000000000003</v>
      </c>
      <c r="C28" s="99"/>
      <c r="D28" s="163"/>
      <c r="S28" s="77"/>
      <c r="T28" s="77"/>
    </row>
    <row r="29" spans="1:20" ht="14.1" customHeight="1" x14ac:dyDescent="0.2">
      <c r="A29" s="97">
        <v>1112</v>
      </c>
      <c r="B29" s="98">
        <v>89.655000000000001</v>
      </c>
      <c r="C29" s="99"/>
      <c r="D29" s="163"/>
      <c r="S29" s="77"/>
      <c r="T29" s="77"/>
    </row>
    <row r="30" spans="1:20" ht="14.1" customHeight="1" x14ac:dyDescent="0.2">
      <c r="A30" s="97">
        <v>1127</v>
      </c>
      <c r="B30" s="98">
        <v>89.182000000000002</v>
      </c>
      <c r="C30" s="99"/>
      <c r="D30" s="163"/>
      <c r="S30" s="77"/>
      <c r="T30" s="77"/>
    </row>
    <row r="31" spans="1:20" ht="14.1" customHeight="1" x14ac:dyDescent="0.2">
      <c r="A31" s="97">
        <v>1225</v>
      </c>
      <c r="B31" s="98">
        <v>91.212999999999994</v>
      </c>
      <c r="C31" s="99"/>
      <c r="D31" s="163"/>
      <c r="S31" s="77"/>
      <c r="T31" s="77"/>
    </row>
    <row r="32" spans="1:20" ht="14.1" customHeight="1" x14ac:dyDescent="0.2">
      <c r="A32" s="106"/>
      <c r="B32" s="107"/>
      <c r="C32" s="108"/>
      <c r="D32" s="163"/>
      <c r="S32" s="77"/>
      <c r="T32" s="77"/>
    </row>
    <row r="33" spans="1:20" ht="14.1" customHeight="1" x14ac:dyDescent="0.2">
      <c r="A33" s="106"/>
      <c r="B33" s="107"/>
      <c r="C33" s="108"/>
      <c r="D33" s="163"/>
      <c r="S33" s="77"/>
      <c r="T33" s="77"/>
    </row>
    <row r="34" spans="1:20" ht="14.1" customHeight="1" x14ac:dyDescent="0.2">
      <c r="A34" s="106"/>
      <c r="B34" s="107"/>
      <c r="C34" s="108"/>
      <c r="D34" s="163"/>
      <c r="S34" s="77"/>
      <c r="T34" s="77"/>
    </row>
    <row r="35" spans="1:20" ht="14.1" customHeight="1" x14ac:dyDescent="0.2">
      <c r="A35" s="97"/>
      <c r="B35" s="96"/>
      <c r="C35" s="109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1075</v>
      </c>
      <c r="B37" s="114">
        <v>89.061999999999998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44.6</v>
      </c>
      <c r="B38" s="117">
        <v>89.061999999999998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90</v>
      </c>
      <c r="B39" s="114">
        <v>91.531999999999996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90</v>
      </c>
      <c r="B40" s="120">
        <v>76.531999999999996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78</v>
      </c>
      <c r="B41" s="114">
        <v>92.031999999999996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78</v>
      </c>
      <c r="B42" s="120">
        <v>90.531999999999996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1082</v>
      </c>
      <c r="B43" s="122">
        <v>90.894999999999996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113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92</v>
      </c>
      <c r="C46" s="132"/>
      <c r="D46" s="166"/>
      <c r="S46" s="77"/>
      <c r="T46" s="77"/>
    </row>
    <row r="47" spans="1:20" ht="14.1" customHeight="1" x14ac:dyDescent="0.2">
      <c r="A47" s="168" t="s">
        <v>70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114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4"/>
  <sheetViews>
    <sheetView zoomScale="85" zoomScaleNormal="85" workbookViewId="0">
      <pane ySplit="1" topLeftCell="A2" activePane="bottomLeft" state="frozen"/>
      <selection pane="bottomLeft" sqref="A1:S1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140">
        <v>0</v>
      </c>
      <c r="B3" s="85">
        <v>92</v>
      </c>
      <c r="C3" s="86" t="s">
        <v>115</v>
      </c>
      <c r="D3" s="163"/>
      <c r="S3" s="77"/>
      <c r="T3" s="77"/>
    </row>
    <row r="4" spans="1:20" ht="14.1" customHeight="1" x14ac:dyDescent="0.2">
      <c r="A4" s="90">
        <v>0</v>
      </c>
      <c r="B4" s="88">
        <v>93.128</v>
      </c>
      <c r="C4" s="89"/>
      <c r="D4" s="163"/>
      <c r="S4" s="77"/>
      <c r="T4" s="77"/>
    </row>
    <row r="5" spans="1:20" ht="14.1" customHeight="1" x14ac:dyDescent="0.2">
      <c r="A5" s="90">
        <v>50</v>
      </c>
      <c r="B5" s="88">
        <v>91.721999999999994</v>
      </c>
      <c r="C5" s="91"/>
      <c r="D5" s="163"/>
      <c r="S5" s="77"/>
      <c r="T5" s="77"/>
    </row>
    <row r="6" spans="1:20" ht="14.1" customHeight="1" x14ac:dyDescent="0.2">
      <c r="A6" s="90">
        <v>95</v>
      </c>
      <c r="B6" s="88">
        <v>90.697999999999993</v>
      </c>
      <c r="C6" s="91" t="s">
        <v>116</v>
      </c>
      <c r="D6" s="163"/>
      <c r="S6" s="77"/>
      <c r="T6" s="77"/>
    </row>
    <row r="7" spans="1:20" ht="14.1" customHeight="1" x14ac:dyDescent="0.2">
      <c r="A7" s="92">
        <v>100</v>
      </c>
      <c r="B7" s="93">
        <v>90.15</v>
      </c>
      <c r="C7" s="94" t="s">
        <v>52</v>
      </c>
      <c r="D7" s="163"/>
      <c r="S7" s="77"/>
      <c r="T7" s="77"/>
    </row>
    <row r="8" spans="1:20" ht="14.1" customHeight="1" x14ac:dyDescent="0.2">
      <c r="A8" s="90">
        <v>155</v>
      </c>
      <c r="B8" s="88">
        <v>84.56</v>
      </c>
      <c r="C8" s="89"/>
      <c r="D8" s="163"/>
      <c r="S8" s="77"/>
      <c r="T8" s="77"/>
    </row>
    <row r="9" spans="1:20" ht="14.1" customHeight="1" x14ac:dyDescent="0.2">
      <c r="A9" s="95">
        <v>175</v>
      </c>
      <c r="B9" s="96">
        <v>76.680000000000007</v>
      </c>
      <c r="C9" s="91"/>
      <c r="D9" s="163"/>
      <c r="S9" s="77"/>
      <c r="T9" s="77"/>
    </row>
    <row r="10" spans="1:20" ht="14.1" customHeight="1" x14ac:dyDescent="0.2">
      <c r="A10" s="95">
        <v>205</v>
      </c>
      <c r="B10" s="96">
        <v>74.12</v>
      </c>
      <c r="C10" s="91"/>
      <c r="D10" s="163"/>
      <c r="S10" s="77"/>
      <c r="T10" s="77"/>
    </row>
    <row r="11" spans="1:20" ht="14.1" customHeight="1" x14ac:dyDescent="0.2">
      <c r="A11" s="95">
        <v>255</v>
      </c>
      <c r="B11" s="96">
        <v>75.28</v>
      </c>
      <c r="C11" s="91"/>
      <c r="D11" s="163"/>
      <c r="S11" s="77"/>
      <c r="T11" s="77"/>
    </row>
    <row r="12" spans="1:20" ht="14.1" customHeight="1" x14ac:dyDescent="0.2">
      <c r="A12" s="95">
        <v>305</v>
      </c>
      <c r="B12" s="96">
        <v>75.98</v>
      </c>
      <c r="C12" s="91"/>
      <c r="D12" s="163"/>
      <c r="S12" s="77"/>
      <c r="T12" s="77"/>
    </row>
    <row r="13" spans="1:20" ht="14.1" customHeight="1" x14ac:dyDescent="0.2">
      <c r="A13" s="95">
        <v>355</v>
      </c>
      <c r="B13" s="96">
        <v>77.05</v>
      </c>
      <c r="C13" s="91"/>
      <c r="D13" s="163"/>
      <c r="S13" s="77"/>
      <c r="T13" s="77"/>
    </row>
    <row r="14" spans="1:20" ht="14.1" customHeight="1" x14ac:dyDescent="0.2">
      <c r="A14" s="97">
        <v>405</v>
      </c>
      <c r="B14" s="98">
        <v>78.11</v>
      </c>
      <c r="C14" s="99"/>
      <c r="D14" s="163"/>
      <c r="S14" s="77"/>
      <c r="T14" s="77"/>
    </row>
    <row r="15" spans="1:20" ht="14.1" customHeight="1" x14ac:dyDescent="0.2">
      <c r="A15" s="97">
        <v>465</v>
      </c>
      <c r="B15" s="98">
        <v>78.52</v>
      </c>
      <c r="C15" s="99"/>
      <c r="D15" s="163"/>
      <c r="S15" s="77"/>
      <c r="T15" s="77"/>
    </row>
    <row r="16" spans="1:20" ht="14.1" customHeight="1" x14ac:dyDescent="0.2">
      <c r="A16" s="97">
        <v>525</v>
      </c>
      <c r="B16" s="98">
        <v>79.03</v>
      </c>
      <c r="C16" s="99"/>
      <c r="D16" s="163"/>
      <c r="S16" s="77"/>
      <c r="T16" s="77"/>
    </row>
    <row r="17" spans="1:20" ht="14.1" customHeight="1" x14ac:dyDescent="0.2">
      <c r="A17" s="97">
        <v>585</v>
      </c>
      <c r="B17" s="98">
        <v>79.94</v>
      </c>
      <c r="C17" s="99"/>
      <c r="D17" s="163"/>
      <c r="S17" s="77"/>
      <c r="T17" s="77"/>
    </row>
    <row r="18" spans="1:20" ht="14.1" customHeight="1" x14ac:dyDescent="0.2">
      <c r="A18" s="97">
        <v>645</v>
      </c>
      <c r="B18" s="98">
        <v>79.72</v>
      </c>
      <c r="C18" s="91"/>
      <c r="D18" s="163"/>
      <c r="S18" s="77"/>
      <c r="T18" s="77"/>
    </row>
    <row r="19" spans="1:20" ht="14.1" customHeight="1" x14ac:dyDescent="0.2">
      <c r="A19" s="97">
        <v>705</v>
      </c>
      <c r="B19" s="98">
        <v>79.61</v>
      </c>
      <c r="C19" s="99"/>
      <c r="D19" s="163"/>
      <c r="S19" s="77"/>
      <c r="T19" s="77"/>
    </row>
    <row r="20" spans="1:20" ht="14.1" customHeight="1" x14ac:dyDescent="0.2">
      <c r="A20" s="97">
        <v>765</v>
      </c>
      <c r="B20" s="98">
        <v>79.34</v>
      </c>
      <c r="C20" s="99"/>
      <c r="D20" s="163"/>
      <c r="S20" s="77"/>
      <c r="T20" s="77"/>
    </row>
    <row r="21" spans="1:20" ht="14.1" customHeight="1" x14ac:dyDescent="0.2">
      <c r="A21" s="97">
        <v>825</v>
      </c>
      <c r="B21" s="98">
        <v>79.08</v>
      </c>
      <c r="C21" s="91"/>
      <c r="D21" s="163"/>
      <c r="S21" s="77"/>
      <c r="T21" s="77"/>
    </row>
    <row r="22" spans="1:20" ht="14.1" customHeight="1" x14ac:dyDescent="0.2">
      <c r="A22" s="97">
        <v>875</v>
      </c>
      <c r="B22" s="98">
        <v>78.819999999999993</v>
      </c>
      <c r="C22" s="99"/>
      <c r="D22" s="163"/>
      <c r="S22" s="77"/>
      <c r="T22" s="77"/>
    </row>
    <row r="23" spans="1:20" ht="14.1" customHeight="1" x14ac:dyDescent="0.2">
      <c r="A23" s="97">
        <v>915</v>
      </c>
      <c r="B23" s="98">
        <v>78.59</v>
      </c>
      <c r="C23" s="99"/>
      <c r="D23" s="163"/>
      <c r="S23" s="77"/>
      <c r="T23" s="77"/>
    </row>
    <row r="24" spans="1:20" ht="14.1" customHeight="1" x14ac:dyDescent="0.2">
      <c r="A24" s="97">
        <v>955</v>
      </c>
      <c r="B24" s="98">
        <v>78.39</v>
      </c>
      <c r="C24" s="99"/>
      <c r="D24" s="163"/>
      <c r="S24" s="77"/>
      <c r="T24" s="77"/>
    </row>
    <row r="25" spans="1:20" ht="14.1" customHeight="1" x14ac:dyDescent="0.2">
      <c r="A25" s="97">
        <v>995</v>
      </c>
      <c r="B25" s="98">
        <v>78.099999999999994</v>
      </c>
      <c r="C25" s="99"/>
      <c r="D25" s="163"/>
      <c r="S25" s="77"/>
      <c r="T25" s="77"/>
    </row>
    <row r="26" spans="1:20" ht="14.1" customHeight="1" x14ac:dyDescent="0.2">
      <c r="A26" s="97">
        <v>1035</v>
      </c>
      <c r="B26" s="98">
        <v>77.88</v>
      </c>
      <c r="C26" s="99"/>
      <c r="D26" s="163"/>
      <c r="S26" s="77"/>
      <c r="T26" s="77"/>
    </row>
    <row r="27" spans="1:20" ht="14.1" customHeight="1" x14ac:dyDescent="0.2">
      <c r="A27" s="97">
        <v>1075</v>
      </c>
      <c r="B27" s="98">
        <v>78.28</v>
      </c>
      <c r="C27" s="99"/>
      <c r="D27" s="163"/>
      <c r="S27" s="77"/>
      <c r="T27" s="77"/>
    </row>
    <row r="28" spans="1:20" ht="14.1" customHeight="1" x14ac:dyDescent="0.2">
      <c r="A28" s="97">
        <v>1115</v>
      </c>
      <c r="B28" s="98">
        <v>78.42</v>
      </c>
      <c r="C28" s="99"/>
      <c r="D28" s="163"/>
      <c r="S28" s="77"/>
      <c r="T28" s="77"/>
    </row>
    <row r="29" spans="1:20" ht="14.1" customHeight="1" x14ac:dyDescent="0.2">
      <c r="A29" s="97">
        <v>1165</v>
      </c>
      <c r="B29" s="98">
        <v>83.63</v>
      </c>
      <c r="C29" s="99"/>
      <c r="D29" s="163"/>
      <c r="S29" s="77"/>
      <c r="T29" s="77"/>
    </row>
    <row r="30" spans="1:20" ht="14.1" customHeight="1" x14ac:dyDescent="0.2">
      <c r="A30" s="100">
        <v>1175</v>
      </c>
      <c r="B30" s="101">
        <v>90.15</v>
      </c>
      <c r="C30" s="102" t="s">
        <v>50</v>
      </c>
      <c r="D30" s="163"/>
      <c r="S30" s="77"/>
      <c r="T30" s="77"/>
    </row>
    <row r="31" spans="1:20" ht="14.1" customHeight="1" x14ac:dyDescent="0.2">
      <c r="A31" s="97">
        <v>1175</v>
      </c>
      <c r="B31" s="98">
        <v>90.894999999999996</v>
      </c>
      <c r="C31" s="99" t="s">
        <v>117</v>
      </c>
      <c r="D31" s="163"/>
      <c r="S31" s="77"/>
      <c r="T31" s="77"/>
    </row>
    <row r="32" spans="1:20" ht="14.1" customHeight="1" x14ac:dyDescent="0.2">
      <c r="A32" s="97">
        <v>1190</v>
      </c>
      <c r="B32" s="98">
        <v>90.215000000000003</v>
      </c>
      <c r="C32" s="99" t="s">
        <v>118</v>
      </c>
      <c r="D32" s="163"/>
      <c r="S32" s="77"/>
      <c r="T32" s="77"/>
    </row>
    <row r="33" spans="1:20" ht="14.1" customHeight="1" x14ac:dyDescent="0.2">
      <c r="A33" s="97">
        <v>1205</v>
      </c>
      <c r="B33" s="98">
        <v>89.655000000000001</v>
      </c>
      <c r="C33" s="99" t="s">
        <v>118</v>
      </c>
      <c r="D33" s="163"/>
      <c r="S33" s="77"/>
      <c r="T33" s="77"/>
    </row>
    <row r="34" spans="1:20" ht="14.1" customHeight="1" x14ac:dyDescent="0.2">
      <c r="A34" s="97">
        <v>1220</v>
      </c>
      <c r="B34" s="98">
        <v>89.182000000000002</v>
      </c>
      <c r="C34" s="99" t="s">
        <v>118</v>
      </c>
      <c r="D34" s="163"/>
      <c r="S34" s="77"/>
      <c r="T34" s="77"/>
    </row>
    <row r="35" spans="1:20" ht="14.1" customHeight="1" x14ac:dyDescent="0.2">
      <c r="A35" s="97">
        <v>1318</v>
      </c>
      <c r="B35" s="96">
        <v>91.212999999999994</v>
      </c>
      <c r="C35" s="91" t="s">
        <v>118</v>
      </c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1175</v>
      </c>
      <c r="B37" s="114">
        <v>90.15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100</v>
      </c>
      <c r="B38" s="117">
        <v>90.15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120</v>
      </c>
      <c r="B39" s="114">
        <v>91.53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120</v>
      </c>
      <c r="B40" s="120">
        <v>76.53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105</v>
      </c>
      <c r="B41" s="114">
        <v>92.024000000000001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105</v>
      </c>
      <c r="B42" s="120">
        <v>90.524000000000001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1175</v>
      </c>
      <c r="B43" s="122">
        <v>90.894999999999996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119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74</v>
      </c>
      <c r="C46" s="132"/>
      <c r="D46" s="166"/>
      <c r="S46" s="77"/>
      <c r="T46" s="77"/>
    </row>
    <row r="47" spans="1:20" ht="14.1" customHeight="1" x14ac:dyDescent="0.2">
      <c r="A47" s="168" t="s">
        <v>120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121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4"/>
  <sheetViews>
    <sheetView zoomScale="85" zoomScaleNormal="85" workbookViewId="0">
      <pane ySplit="1" topLeftCell="A2" activePane="bottomLeft" state="frozen"/>
      <selection pane="bottomLeft" sqref="A1:S1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140">
        <v>0</v>
      </c>
      <c r="B3" s="85">
        <v>92</v>
      </c>
      <c r="C3" s="86" t="s">
        <v>115</v>
      </c>
      <c r="D3" s="163"/>
      <c r="S3" s="77"/>
      <c r="T3" s="77"/>
    </row>
    <row r="4" spans="1:20" ht="14.1" customHeight="1" x14ac:dyDescent="0.2">
      <c r="A4" s="90">
        <v>0</v>
      </c>
      <c r="B4" s="88">
        <v>91.646000000000001</v>
      </c>
      <c r="C4" s="89"/>
      <c r="D4" s="163"/>
      <c r="S4" s="77"/>
      <c r="T4" s="77"/>
    </row>
    <row r="5" spans="1:20" ht="14.1" customHeight="1" x14ac:dyDescent="0.2">
      <c r="A5" s="90">
        <v>86</v>
      </c>
      <c r="B5" s="88">
        <v>89.742000000000004</v>
      </c>
      <c r="C5" s="91"/>
      <c r="D5" s="163"/>
      <c r="S5" s="77"/>
      <c r="T5" s="77"/>
    </row>
    <row r="6" spans="1:20" ht="14.1" customHeight="1" x14ac:dyDescent="0.2">
      <c r="A6" s="92">
        <v>106</v>
      </c>
      <c r="B6" s="93">
        <v>84.134</v>
      </c>
      <c r="C6" s="139" t="s">
        <v>52</v>
      </c>
      <c r="D6" s="163"/>
      <c r="S6" s="77"/>
      <c r="T6" s="77"/>
    </row>
    <row r="7" spans="1:20" ht="14.1" customHeight="1" x14ac:dyDescent="0.2">
      <c r="A7" s="90">
        <v>130</v>
      </c>
      <c r="B7" s="88">
        <v>76.334000000000003</v>
      </c>
      <c r="C7" s="89"/>
      <c r="D7" s="163"/>
      <c r="S7" s="77"/>
      <c r="T7" s="77"/>
    </row>
    <row r="8" spans="1:20" ht="14.1" customHeight="1" x14ac:dyDescent="0.2">
      <c r="A8" s="90">
        <v>160</v>
      </c>
      <c r="B8" s="88">
        <v>76.664000000000001</v>
      </c>
      <c r="C8" s="89"/>
      <c r="D8" s="163"/>
      <c r="S8" s="77"/>
      <c r="T8" s="77"/>
    </row>
    <row r="9" spans="1:20" ht="14.1" customHeight="1" x14ac:dyDescent="0.2">
      <c r="A9" s="95">
        <v>190</v>
      </c>
      <c r="B9" s="96">
        <v>76.394000000000005</v>
      </c>
      <c r="C9" s="91"/>
      <c r="D9" s="163"/>
      <c r="S9" s="77"/>
      <c r="T9" s="77"/>
    </row>
    <row r="10" spans="1:20" ht="14.1" customHeight="1" x14ac:dyDescent="0.2">
      <c r="A10" s="95">
        <v>220</v>
      </c>
      <c r="B10" s="96">
        <v>76.183999999999997</v>
      </c>
      <c r="C10" s="91"/>
      <c r="D10" s="163"/>
      <c r="S10" s="77"/>
      <c r="T10" s="77"/>
    </row>
    <row r="11" spans="1:20" ht="14.1" customHeight="1" x14ac:dyDescent="0.2">
      <c r="A11" s="95">
        <v>260</v>
      </c>
      <c r="B11" s="96">
        <v>76.953999999999994</v>
      </c>
      <c r="C11" s="91"/>
      <c r="D11" s="163"/>
      <c r="S11" s="77"/>
      <c r="T11" s="77"/>
    </row>
    <row r="12" spans="1:20" ht="14.1" customHeight="1" x14ac:dyDescent="0.2">
      <c r="A12" s="95">
        <v>300</v>
      </c>
      <c r="B12" s="96">
        <v>77.733999999999995</v>
      </c>
      <c r="C12" s="91"/>
      <c r="D12" s="163"/>
      <c r="S12" s="77"/>
      <c r="T12" s="77"/>
    </row>
    <row r="13" spans="1:20" ht="14.1" customHeight="1" x14ac:dyDescent="0.2">
      <c r="A13" s="95">
        <v>350</v>
      </c>
      <c r="B13" s="96">
        <v>78.034000000000006</v>
      </c>
      <c r="C13" s="91"/>
      <c r="D13" s="163"/>
      <c r="S13" s="77"/>
      <c r="T13" s="77"/>
    </row>
    <row r="14" spans="1:20" ht="14.1" customHeight="1" x14ac:dyDescent="0.2">
      <c r="A14" s="97">
        <v>430</v>
      </c>
      <c r="B14" s="98">
        <v>78.293999999999997</v>
      </c>
      <c r="C14" s="99"/>
      <c r="D14" s="163"/>
      <c r="S14" s="77"/>
      <c r="T14" s="77"/>
    </row>
    <row r="15" spans="1:20" ht="14.1" customHeight="1" x14ac:dyDescent="0.2">
      <c r="A15" s="97">
        <v>500</v>
      </c>
      <c r="B15" s="98">
        <v>78.823999999999998</v>
      </c>
      <c r="C15" s="99"/>
      <c r="D15" s="163"/>
      <c r="S15" s="77"/>
      <c r="T15" s="77"/>
    </row>
    <row r="16" spans="1:20" ht="14.1" customHeight="1" x14ac:dyDescent="0.2">
      <c r="A16" s="97">
        <v>570</v>
      </c>
      <c r="B16" s="98">
        <v>79.334000000000003</v>
      </c>
      <c r="C16" s="99"/>
      <c r="D16" s="163"/>
      <c r="S16" s="77"/>
      <c r="T16" s="77"/>
    </row>
    <row r="17" spans="1:20" ht="14.1" customHeight="1" x14ac:dyDescent="0.2">
      <c r="A17" s="97">
        <v>630</v>
      </c>
      <c r="B17" s="98">
        <v>79.494</v>
      </c>
      <c r="C17" s="99"/>
      <c r="D17" s="163"/>
      <c r="S17" s="77"/>
      <c r="T17" s="77"/>
    </row>
    <row r="18" spans="1:20" ht="14.1" customHeight="1" x14ac:dyDescent="0.2">
      <c r="A18" s="97">
        <v>690</v>
      </c>
      <c r="B18" s="98">
        <v>79.573999999999998</v>
      </c>
      <c r="C18" s="91"/>
      <c r="D18" s="163"/>
      <c r="S18" s="77"/>
      <c r="T18" s="77"/>
    </row>
    <row r="19" spans="1:20" ht="14.1" customHeight="1" x14ac:dyDescent="0.2">
      <c r="A19" s="97">
        <v>750</v>
      </c>
      <c r="B19" s="98">
        <v>78.933999999999997</v>
      </c>
      <c r="C19" s="99"/>
      <c r="D19" s="163"/>
      <c r="S19" s="77"/>
      <c r="T19" s="77"/>
    </row>
    <row r="20" spans="1:20" ht="14.1" customHeight="1" x14ac:dyDescent="0.2">
      <c r="A20" s="97">
        <v>810</v>
      </c>
      <c r="B20" s="98">
        <v>78.433999999999997</v>
      </c>
      <c r="C20" s="99"/>
      <c r="D20" s="163"/>
      <c r="S20" s="77"/>
      <c r="T20" s="77"/>
    </row>
    <row r="21" spans="1:20" ht="14.1" customHeight="1" x14ac:dyDescent="0.2">
      <c r="A21" s="97">
        <v>860</v>
      </c>
      <c r="B21" s="98">
        <v>78.293999999999997</v>
      </c>
      <c r="C21" s="91"/>
      <c r="D21" s="163"/>
      <c r="S21" s="77"/>
      <c r="T21" s="77"/>
    </row>
    <row r="22" spans="1:20" ht="14.1" customHeight="1" x14ac:dyDescent="0.2">
      <c r="A22" s="97">
        <v>910</v>
      </c>
      <c r="B22" s="98">
        <v>78.063999999999993</v>
      </c>
      <c r="C22" s="99"/>
      <c r="D22" s="163"/>
      <c r="S22" s="77"/>
      <c r="T22" s="77"/>
    </row>
    <row r="23" spans="1:20" ht="14.1" customHeight="1" x14ac:dyDescent="0.2">
      <c r="A23" s="97">
        <v>960</v>
      </c>
      <c r="B23" s="98">
        <v>78.043999999999997</v>
      </c>
      <c r="C23" s="99"/>
      <c r="D23" s="163"/>
      <c r="S23" s="77"/>
      <c r="T23" s="77"/>
    </row>
    <row r="24" spans="1:20" ht="14.1" customHeight="1" x14ac:dyDescent="0.2">
      <c r="A24" s="97">
        <v>1010</v>
      </c>
      <c r="B24" s="98">
        <v>78.174000000000007</v>
      </c>
      <c r="C24" s="99"/>
      <c r="D24" s="163"/>
      <c r="S24" s="77"/>
      <c r="T24" s="77"/>
    </row>
    <row r="25" spans="1:20" ht="14.1" customHeight="1" x14ac:dyDescent="0.2">
      <c r="A25" s="97">
        <v>1060</v>
      </c>
      <c r="B25" s="98">
        <v>79.103999999999999</v>
      </c>
      <c r="C25" s="99"/>
      <c r="D25" s="163"/>
      <c r="S25" s="77"/>
      <c r="T25" s="77"/>
    </row>
    <row r="26" spans="1:20" ht="14.1" customHeight="1" x14ac:dyDescent="0.2">
      <c r="A26" s="97">
        <v>1110</v>
      </c>
      <c r="B26" s="98">
        <v>80.144000000000005</v>
      </c>
      <c r="C26" s="99"/>
      <c r="D26" s="163"/>
      <c r="S26" s="77"/>
      <c r="T26" s="77"/>
    </row>
    <row r="27" spans="1:20" ht="14.1" customHeight="1" x14ac:dyDescent="0.2">
      <c r="A27" s="100">
        <v>1119.5</v>
      </c>
      <c r="B27" s="101">
        <v>84.134</v>
      </c>
      <c r="C27" s="102" t="s">
        <v>50</v>
      </c>
      <c r="D27" s="163"/>
      <c r="S27" s="77"/>
      <c r="T27" s="77"/>
    </row>
    <row r="28" spans="1:20" ht="14.1" customHeight="1" x14ac:dyDescent="0.2">
      <c r="A28" s="97">
        <v>1125</v>
      </c>
      <c r="B28" s="98">
        <v>88.072999999999993</v>
      </c>
      <c r="C28" s="99"/>
      <c r="D28" s="163"/>
      <c r="S28" s="77"/>
      <c r="T28" s="77"/>
    </row>
    <row r="29" spans="1:20" ht="14.1" customHeight="1" x14ac:dyDescent="0.2">
      <c r="A29" s="97">
        <v>1132</v>
      </c>
      <c r="B29" s="98">
        <v>90.896000000000001</v>
      </c>
      <c r="C29" s="99"/>
      <c r="D29" s="163"/>
      <c r="S29" s="77"/>
      <c r="T29" s="77"/>
    </row>
    <row r="30" spans="1:20" ht="14.1" customHeight="1" x14ac:dyDescent="0.2">
      <c r="A30" s="97">
        <v>1137</v>
      </c>
      <c r="B30" s="98">
        <v>89.878</v>
      </c>
      <c r="C30" s="99"/>
      <c r="D30" s="163"/>
      <c r="S30" s="77"/>
      <c r="T30" s="77"/>
    </row>
    <row r="31" spans="1:20" ht="14.1" customHeight="1" x14ac:dyDescent="0.2">
      <c r="A31" s="97">
        <v>1152</v>
      </c>
      <c r="B31" s="98">
        <v>89.796000000000006</v>
      </c>
      <c r="C31" s="99"/>
      <c r="D31" s="163"/>
      <c r="S31" s="77"/>
      <c r="T31" s="77"/>
    </row>
    <row r="32" spans="1:20" ht="14.1" customHeight="1" x14ac:dyDescent="0.2">
      <c r="A32" s="97">
        <v>1192</v>
      </c>
      <c r="B32" s="98">
        <v>90.311000000000007</v>
      </c>
      <c r="C32" s="99"/>
      <c r="D32" s="163"/>
      <c r="S32" s="77"/>
      <c r="T32" s="77"/>
    </row>
    <row r="33" spans="1:20" ht="14.1" customHeight="1" x14ac:dyDescent="0.2">
      <c r="A33" s="97">
        <v>1197</v>
      </c>
      <c r="B33" s="98">
        <v>91.021000000000001</v>
      </c>
      <c r="C33" s="99"/>
      <c r="D33" s="163"/>
      <c r="S33" s="77"/>
      <c r="T33" s="77"/>
    </row>
    <row r="34" spans="1:20" ht="14.1" customHeight="1" x14ac:dyDescent="0.2">
      <c r="A34" s="97">
        <v>1227</v>
      </c>
      <c r="B34" s="98">
        <v>91.179000000000002</v>
      </c>
      <c r="C34" s="99"/>
      <c r="D34" s="163"/>
      <c r="S34" s="77"/>
      <c r="T34" s="77"/>
    </row>
    <row r="35" spans="1:20" ht="14.1" customHeight="1" x14ac:dyDescent="0.2">
      <c r="A35" s="97"/>
      <c r="B35" s="96"/>
      <c r="C35" s="91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1119.5</v>
      </c>
      <c r="B37" s="114">
        <v>84.134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106</v>
      </c>
      <c r="B38" s="117">
        <v>84.134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120</v>
      </c>
      <c r="B39" s="114">
        <v>91.531999999999996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120</v>
      </c>
      <c r="B40" s="120">
        <v>76.531999999999996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105</v>
      </c>
      <c r="B41" s="114">
        <v>92.007000000000005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105</v>
      </c>
      <c r="B42" s="120">
        <v>90.507000000000005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1132</v>
      </c>
      <c r="B43" s="122">
        <v>90.896000000000001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122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92</v>
      </c>
      <c r="C46" s="132"/>
      <c r="D46" s="166"/>
      <c r="S46" s="77"/>
      <c r="T46" s="77"/>
    </row>
    <row r="47" spans="1:20" ht="14.1" customHeight="1" x14ac:dyDescent="0.2">
      <c r="A47" s="168" t="s">
        <v>123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124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4"/>
  <sheetViews>
    <sheetView zoomScale="85" zoomScaleNormal="85" workbookViewId="0">
      <pane ySplit="1" topLeftCell="A11" activePane="bottomLeft" state="frozen"/>
      <selection pane="bottomLeft" sqref="A1:S1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140">
        <v>0</v>
      </c>
      <c r="B3" s="85">
        <v>92</v>
      </c>
      <c r="C3" s="86" t="s">
        <v>115</v>
      </c>
      <c r="D3" s="163"/>
      <c r="S3" s="77"/>
      <c r="T3" s="77"/>
    </row>
    <row r="4" spans="1:20" ht="14.1" customHeight="1" x14ac:dyDescent="0.2">
      <c r="A4" s="90">
        <v>0</v>
      </c>
      <c r="B4" s="88">
        <v>91.894000000000005</v>
      </c>
      <c r="C4" s="89"/>
      <c r="D4" s="163"/>
      <c r="S4" s="77"/>
      <c r="T4" s="77"/>
    </row>
    <row r="5" spans="1:20" ht="14.1" customHeight="1" x14ac:dyDescent="0.2">
      <c r="A5" s="92">
        <v>62</v>
      </c>
      <c r="B5" s="93">
        <v>89.933999999999997</v>
      </c>
      <c r="C5" s="139" t="s">
        <v>52</v>
      </c>
      <c r="D5" s="163"/>
      <c r="S5" s="77"/>
      <c r="T5" s="77"/>
    </row>
    <row r="6" spans="1:20" ht="14.1" customHeight="1" x14ac:dyDescent="0.2">
      <c r="A6" s="90">
        <v>125</v>
      </c>
      <c r="B6" s="88">
        <v>88.293999999999997</v>
      </c>
      <c r="C6" s="91"/>
      <c r="D6" s="163"/>
      <c r="S6" s="77"/>
      <c r="T6" s="77"/>
    </row>
    <row r="7" spans="1:20" ht="14.1" customHeight="1" x14ac:dyDescent="0.2">
      <c r="A7" s="90">
        <v>150</v>
      </c>
      <c r="B7" s="88">
        <v>81.774000000000001</v>
      </c>
      <c r="C7" s="89"/>
      <c r="D7" s="163"/>
      <c r="S7" s="77"/>
      <c r="T7" s="77"/>
    </row>
    <row r="8" spans="1:20" ht="14.1" customHeight="1" x14ac:dyDescent="0.2">
      <c r="A8" s="90">
        <v>180</v>
      </c>
      <c r="B8" s="88">
        <v>76.134</v>
      </c>
      <c r="C8" s="89"/>
      <c r="D8" s="163"/>
      <c r="S8" s="77"/>
      <c r="T8" s="77"/>
    </row>
    <row r="9" spans="1:20" ht="14.1" customHeight="1" x14ac:dyDescent="0.2">
      <c r="A9" s="95">
        <v>226</v>
      </c>
      <c r="B9" s="96">
        <v>75.123999999999995</v>
      </c>
      <c r="C9" s="91"/>
      <c r="D9" s="163"/>
      <c r="S9" s="77"/>
      <c r="T9" s="77"/>
    </row>
    <row r="10" spans="1:20" ht="14.1" customHeight="1" x14ac:dyDescent="0.2">
      <c r="A10" s="95">
        <v>270</v>
      </c>
      <c r="B10" s="96">
        <v>76.183999999999997</v>
      </c>
      <c r="C10" s="91"/>
      <c r="D10" s="163"/>
      <c r="S10" s="77"/>
      <c r="T10" s="77"/>
    </row>
    <row r="11" spans="1:20" ht="14.1" customHeight="1" x14ac:dyDescent="0.2">
      <c r="A11" s="95">
        <v>320</v>
      </c>
      <c r="B11" s="96">
        <v>76.963999999999999</v>
      </c>
      <c r="C11" s="91"/>
      <c r="D11" s="163"/>
      <c r="S11" s="77"/>
      <c r="T11" s="77"/>
    </row>
    <row r="12" spans="1:20" ht="14.1" customHeight="1" x14ac:dyDescent="0.2">
      <c r="A12" s="95">
        <v>380</v>
      </c>
      <c r="B12" s="96">
        <v>77.873999999999995</v>
      </c>
      <c r="C12" s="91"/>
      <c r="D12" s="163"/>
      <c r="S12" s="77"/>
      <c r="T12" s="77"/>
    </row>
    <row r="13" spans="1:20" ht="14.1" customHeight="1" x14ac:dyDescent="0.2">
      <c r="A13" s="95">
        <v>440</v>
      </c>
      <c r="B13" s="96">
        <v>78.994</v>
      </c>
      <c r="C13" s="91"/>
      <c r="D13" s="163"/>
      <c r="S13" s="77"/>
      <c r="T13" s="77"/>
    </row>
    <row r="14" spans="1:20" ht="14.1" customHeight="1" x14ac:dyDescent="0.2">
      <c r="A14" s="97">
        <v>500</v>
      </c>
      <c r="B14" s="98">
        <v>80.004000000000005</v>
      </c>
      <c r="C14" s="99"/>
      <c r="D14" s="163"/>
      <c r="S14" s="77"/>
      <c r="T14" s="77"/>
    </row>
    <row r="15" spans="1:20" ht="14.1" customHeight="1" x14ac:dyDescent="0.2">
      <c r="A15" s="97">
        <v>560</v>
      </c>
      <c r="B15" s="98">
        <v>79.924000000000007</v>
      </c>
      <c r="C15" s="99"/>
      <c r="D15" s="163"/>
      <c r="S15" s="77"/>
      <c r="T15" s="77"/>
    </row>
    <row r="16" spans="1:20" ht="14.1" customHeight="1" x14ac:dyDescent="0.2">
      <c r="A16" s="97">
        <v>620</v>
      </c>
      <c r="B16" s="98">
        <v>79.813999999999993</v>
      </c>
      <c r="C16" s="99"/>
      <c r="D16" s="163"/>
      <c r="S16" s="77"/>
      <c r="T16" s="77"/>
    </row>
    <row r="17" spans="1:20" ht="14.1" customHeight="1" x14ac:dyDescent="0.2">
      <c r="A17" s="97">
        <v>680</v>
      </c>
      <c r="B17" s="98">
        <v>79.703999999999994</v>
      </c>
      <c r="C17" s="99"/>
      <c r="D17" s="163"/>
      <c r="S17" s="77"/>
      <c r="T17" s="77"/>
    </row>
    <row r="18" spans="1:20" ht="14.1" customHeight="1" x14ac:dyDescent="0.2">
      <c r="A18" s="97">
        <v>730</v>
      </c>
      <c r="B18" s="98">
        <v>79.293999999999997</v>
      </c>
      <c r="C18" s="91"/>
      <c r="D18" s="163"/>
      <c r="S18" s="77"/>
      <c r="T18" s="77"/>
    </row>
    <row r="19" spans="1:20" ht="14.1" customHeight="1" x14ac:dyDescent="0.2">
      <c r="A19" s="97">
        <v>780</v>
      </c>
      <c r="B19" s="98">
        <v>78.894000000000005</v>
      </c>
      <c r="C19" s="99"/>
      <c r="D19" s="163"/>
      <c r="S19" s="77"/>
      <c r="T19" s="77"/>
    </row>
    <row r="20" spans="1:20" ht="14.1" customHeight="1" x14ac:dyDescent="0.2">
      <c r="A20" s="97">
        <v>830</v>
      </c>
      <c r="B20" s="98">
        <v>78.483999999999995</v>
      </c>
      <c r="C20" s="99"/>
      <c r="D20" s="163"/>
      <c r="S20" s="77"/>
      <c r="T20" s="77"/>
    </row>
    <row r="21" spans="1:20" ht="14.1" customHeight="1" x14ac:dyDescent="0.2">
      <c r="A21" s="97">
        <v>880</v>
      </c>
      <c r="B21" s="98">
        <v>78.213999999999999</v>
      </c>
      <c r="C21" s="91"/>
      <c r="D21" s="163"/>
      <c r="S21" s="77"/>
      <c r="T21" s="77"/>
    </row>
    <row r="22" spans="1:20" ht="14.1" customHeight="1" x14ac:dyDescent="0.2">
      <c r="A22" s="97">
        <v>930</v>
      </c>
      <c r="B22" s="98">
        <v>77.994</v>
      </c>
      <c r="C22" s="99"/>
      <c r="D22" s="163"/>
      <c r="S22" s="77"/>
      <c r="T22" s="77"/>
    </row>
    <row r="23" spans="1:20" ht="14.1" customHeight="1" x14ac:dyDescent="0.2">
      <c r="A23" s="97">
        <v>980</v>
      </c>
      <c r="B23" s="98">
        <v>77.573999999999998</v>
      </c>
      <c r="C23" s="99"/>
      <c r="D23" s="163"/>
      <c r="S23" s="77"/>
      <c r="T23" s="77"/>
    </row>
    <row r="24" spans="1:20" ht="14.1" customHeight="1" x14ac:dyDescent="0.2">
      <c r="A24" s="97">
        <v>1030</v>
      </c>
      <c r="B24" s="98">
        <v>77.804000000000002</v>
      </c>
      <c r="C24" s="99"/>
      <c r="D24" s="163"/>
      <c r="S24" s="77"/>
      <c r="T24" s="77"/>
    </row>
    <row r="25" spans="1:20" ht="14.1" customHeight="1" x14ac:dyDescent="0.2">
      <c r="A25" s="97">
        <v>1080</v>
      </c>
      <c r="B25" s="98">
        <v>78.134</v>
      </c>
      <c r="C25" s="99"/>
      <c r="D25" s="163"/>
      <c r="S25" s="77"/>
      <c r="T25" s="77"/>
    </row>
    <row r="26" spans="1:20" ht="14.1" customHeight="1" x14ac:dyDescent="0.2">
      <c r="A26" s="97">
        <v>1130</v>
      </c>
      <c r="B26" s="98">
        <v>85.784000000000006</v>
      </c>
      <c r="C26" s="99"/>
      <c r="D26" s="163"/>
      <c r="S26" s="77"/>
      <c r="T26" s="77"/>
    </row>
    <row r="27" spans="1:20" ht="14.1" customHeight="1" x14ac:dyDescent="0.2">
      <c r="A27" s="97">
        <v>1136</v>
      </c>
      <c r="B27" s="98">
        <v>89.933999999999997</v>
      </c>
      <c r="C27" s="99"/>
      <c r="D27" s="163"/>
      <c r="S27" s="77"/>
      <c r="T27" s="77"/>
    </row>
    <row r="28" spans="1:20" ht="14.1" customHeight="1" x14ac:dyDescent="0.2">
      <c r="A28" s="100">
        <v>1136</v>
      </c>
      <c r="B28" s="101">
        <v>90.933999999999997</v>
      </c>
      <c r="C28" s="102" t="s">
        <v>50</v>
      </c>
      <c r="D28" s="163"/>
      <c r="S28" s="77"/>
      <c r="T28" s="77"/>
    </row>
    <row r="29" spans="1:20" ht="14.1" customHeight="1" x14ac:dyDescent="0.2">
      <c r="A29" s="97">
        <v>1141</v>
      </c>
      <c r="B29" s="98">
        <v>89.878</v>
      </c>
      <c r="C29" s="99"/>
      <c r="D29" s="163"/>
      <c r="S29" s="77"/>
      <c r="T29" s="77"/>
    </row>
    <row r="30" spans="1:20" ht="14.1" customHeight="1" x14ac:dyDescent="0.2">
      <c r="A30" s="97">
        <v>1156</v>
      </c>
      <c r="B30" s="98">
        <v>89.796000000000006</v>
      </c>
      <c r="C30" s="99"/>
      <c r="D30" s="163"/>
      <c r="S30" s="77"/>
      <c r="T30" s="77"/>
    </row>
    <row r="31" spans="1:20" ht="14.1" customHeight="1" x14ac:dyDescent="0.2">
      <c r="A31" s="97">
        <v>1172</v>
      </c>
      <c r="B31" s="98">
        <v>90.311000000000007</v>
      </c>
      <c r="C31" s="99"/>
      <c r="D31" s="163"/>
      <c r="S31" s="77"/>
      <c r="T31" s="77"/>
    </row>
    <row r="32" spans="1:20" ht="14.1" customHeight="1" x14ac:dyDescent="0.2">
      <c r="A32" s="97">
        <v>1177</v>
      </c>
      <c r="B32" s="98">
        <v>91.021000000000001</v>
      </c>
      <c r="C32" s="99"/>
      <c r="D32" s="163"/>
      <c r="S32" s="77"/>
      <c r="T32" s="77"/>
    </row>
    <row r="33" spans="1:20" ht="14.1" customHeight="1" x14ac:dyDescent="0.2">
      <c r="A33" s="97">
        <v>1207</v>
      </c>
      <c r="B33" s="98">
        <v>91.179000000000002</v>
      </c>
      <c r="C33" s="99"/>
      <c r="D33" s="163"/>
      <c r="S33" s="77"/>
      <c r="T33" s="77"/>
    </row>
    <row r="34" spans="1:20" ht="14.1" customHeight="1" x14ac:dyDescent="0.2">
      <c r="A34" s="97"/>
      <c r="B34" s="98"/>
      <c r="C34" s="99"/>
      <c r="D34" s="163"/>
      <c r="S34" s="77"/>
      <c r="T34" s="77"/>
    </row>
    <row r="35" spans="1:20" ht="14.1" customHeight="1" x14ac:dyDescent="0.2">
      <c r="A35" s="97"/>
      <c r="B35" s="96"/>
      <c r="C35" s="91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1136</v>
      </c>
      <c r="B37" s="114">
        <v>89.933999999999997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62</v>
      </c>
      <c r="B38" s="117">
        <v>89.933999999999997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100</v>
      </c>
      <c r="B39" s="114">
        <v>91.531999999999996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100</v>
      </c>
      <c r="B40" s="120">
        <v>76.531999999999996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90</v>
      </c>
      <c r="B41" s="114">
        <v>92.007000000000005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90</v>
      </c>
      <c r="B42" s="120">
        <v>90.507000000000005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0</v>
      </c>
      <c r="B43" s="122">
        <v>0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125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107</v>
      </c>
      <c r="C46" s="132"/>
      <c r="D46" s="166"/>
      <c r="S46" s="77"/>
      <c r="T46" s="77"/>
    </row>
    <row r="47" spans="1:20" ht="14.1" customHeight="1" x14ac:dyDescent="0.2">
      <c r="A47" s="168" t="s">
        <v>126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127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54"/>
  <sheetViews>
    <sheetView zoomScale="85" zoomScaleNormal="85" workbookViewId="0">
      <pane ySplit="1" topLeftCell="A2" activePane="bottomLeft" state="frozen"/>
      <selection pane="bottomLeft" activeCell="A43" sqref="A43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84">
        <v>0</v>
      </c>
      <c r="B3" s="85">
        <v>92</v>
      </c>
      <c r="C3" s="86" t="s">
        <v>45</v>
      </c>
      <c r="D3" s="163"/>
      <c r="S3" s="77"/>
      <c r="T3" s="77"/>
    </row>
    <row r="4" spans="1:20" ht="14.1" customHeight="1" x14ac:dyDescent="0.2">
      <c r="A4" s="87">
        <v>0</v>
      </c>
      <c r="B4" s="88">
        <v>90.239000000000004</v>
      </c>
      <c r="C4" s="89"/>
      <c r="D4" s="163"/>
      <c r="S4" s="77"/>
      <c r="T4" s="77"/>
    </row>
    <row r="5" spans="1:20" ht="14.1" customHeight="1" x14ac:dyDescent="0.2">
      <c r="A5" s="92">
        <v>10</v>
      </c>
      <c r="B5" s="93">
        <v>89.53</v>
      </c>
      <c r="C5" s="139" t="s">
        <v>52</v>
      </c>
      <c r="D5" s="163"/>
      <c r="S5" s="77"/>
      <c r="T5" s="77"/>
    </row>
    <row r="6" spans="1:20" ht="14.1" customHeight="1" x14ac:dyDescent="0.2">
      <c r="A6" s="90">
        <v>10</v>
      </c>
      <c r="B6" s="88">
        <v>89.53</v>
      </c>
      <c r="C6" s="91"/>
      <c r="D6" s="163"/>
      <c r="S6" s="77"/>
      <c r="T6" s="77"/>
    </row>
    <row r="7" spans="1:20" ht="14.1" customHeight="1" x14ac:dyDescent="0.2">
      <c r="A7" s="90">
        <v>39</v>
      </c>
      <c r="B7" s="88">
        <v>82.53</v>
      </c>
      <c r="C7" s="89"/>
      <c r="D7" s="163"/>
      <c r="S7" s="77"/>
      <c r="T7" s="77"/>
    </row>
    <row r="8" spans="1:20" ht="14.1" customHeight="1" x14ac:dyDescent="0.2">
      <c r="A8" s="87">
        <v>89</v>
      </c>
      <c r="B8" s="88">
        <v>76.03</v>
      </c>
      <c r="C8" s="89"/>
      <c r="D8" s="163"/>
      <c r="S8" s="77"/>
      <c r="T8" s="77"/>
    </row>
    <row r="9" spans="1:20" ht="14.1" customHeight="1" x14ac:dyDescent="0.2">
      <c r="A9" s="95">
        <v>139</v>
      </c>
      <c r="B9" s="96">
        <v>74.489999999999995</v>
      </c>
      <c r="C9" s="91"/>
      <c r="D9" s="163"/>
      <c r="S9" s="77"/>
      <c r="T9" s="77"/>
    </row>
    <row r="10" spans="1:20" ht="14.1" customHeight="1" x14ac:dyDescent="0.2">
      <c r="A10" s="141">
        <v>189</v>
      </c>
      <c r="B10" s="142">
        <v>74.53</v>
      </c>
      <c r="C10" s="109"/>
      <c r="D10" s="163"/>
      <c r="S10" s="77"/>
      <c r="T10" s="77"/>
    </row>
    <row r="11" spans="1:20" ht="14.1" customHeight="1" x14ac:dyDescent="0.2">
      <c r="A11" s="143">
        <v>239</v>
      </c>
      <c r="B11" s="144">
        <v>76.61</v>
      </c>
      <c r="C11" s="109"/>
      <c r="D11" s="163"/>
      <c r="S11" s="77"/>
      <c r="T11" s="77"/>
    </row>
    <row r="12" spans="1:20" ht="14.1" customHeight="1" x14ac:dyDescent="0.2">
      <c r="A12" s="141">
        <v>289</v>
      </c>
      <c r="B12" s="142">
        <v>77.53</v>
      </c>
      <c r="C12" s="109"/>
      <c r="D12" s="163"/>
      <c r="S12" s="77"/>
      <c r="T12" s="77"/>
    </row>
    <row r="13" spans="1:20" ht="14.1" customHeight="1" x14ac:dyDescent="0.2">
      <c r="A13" s="141">
        <v>339</v>
      </c>
      <c r="B13" s="142">
        <v>78.81</v>
      </c>
      <c r="C13" s="109"/>
      <c r="D13" s="163"/>
      <c r="S13" s="77"/>
      <c r="T13" s="77"/>
    </row>
    <row r="14" spans="1:20" ht="14.1" customHeight="1" x14ac:dyDescent="0.2">
      <c r="A14" s="106">
        <v>389</v>
      </c>
      <c r="B14" s="107">
        <v>78.88</v>
      </c>
      <c r="C14" s="108"/>
      <c r="D14" s="163"/>
      <c r="S14" s="77"/>
      <c r="T14" s="77"/>
    </row>
    <row r="15" spans="1:20" ht="14.1" customHeight="1" x14ac:dyDescent="0.2">
      <c r="A15" s="106">
        <v>439</v>
      </c>
      <c r="B15" s="107">
        <v>79.97</v>
      </c>
      <c r="C15" s="108"/>
      <c r="D15" s="163"/>
      <c r="S15" s="77"/>
      <c r="T15" s="77"/>
    </row>
    <row r="16" spans="1:20" ht="14.1" customHeight="1" x14ac:dyDescent="0.2">
      <c r="A16" s="106">
        <v>489</v>
      </c>
      <c r="B16" s="107">
        <v>79.61</v>
      </c>
      <c r="C16" s="108"/>
      <c r="D16" s="163"/>
      <c r="S16" s="77"/>
      <c r="T16" s="77"/>
    </row>
    <row r="17" spans="1:20" ht="14.1" customHeight="1" x14ac:dyDescent="0.2">
      <c r="A17" s="106">
        <v>539</v>
      </c>
      <c r="B17" s="107">
        <v>80.48</v>
      </c>
      <c r="C17" s="108"/>
      <c r="D17" s="163"/>
      <c r="S17" s="77"/>
      <c r="T17" s="77"/>
    </row>
    <row r="18" spans="1:20" ht="14.1" customHeight="1" x14ac:dyDescent="0.2">
      <c r="A18" s="106">
        <v>589</v>
      </c>
      <c r="B18" s="107">
        <v>79.31</v>
      </c>
      <c r="C18" s="109"/>
      <c r="D18" s="163"/>
      <c r="S18" s="77"/>
      <c r="T18" s="77"/>
    </row>
    <row r="19" spans="1:20" ht="14.1" customHeight="1" x14ac:dyDescent="0.2">
      <c r="A19" s="106">
        <v>639</v>
      </c>
      <c r="B19" s="107">
        <v>79.86</v>
      </c>
      <c r="C19" s="108"/>
      <c r="D19" s="163"/>
      <c r="S19" s="77"/>
      <c r="T19" s="77"/>
    </row>
    <row r="20" spans="1:20" ht="14.1" customHeight="1" x14ac:dyDescent="0.2">
      <c r="A20" s="106">
        <v>689</v>
      </c>
      <c r="B20" s="107">
        <v>79.88</v>
      </c>
      <c r="C20" s="108"/>
      <c r="D20" s="163"/>
      <c r="S20" s="77"/>
      <c r="T20" s="77"/>
    </row>
    <row r="21" spans="1:20" ht="14.1" customHeight="1" x14ac:dyDescent="0.2">
      <c r="A21" s="106">
        <v>739</v>
      </c>
      <c r="B21" s="107">
        <v>78.209999999999994</v>
      </c>
      <c r="C21" s="109"/>
      <c r="D21" s="163"/>
      <c r="S21" s="77"/>
      <c r="T21" s="77"/>
    </row>
    <row r="22" spans="1:20" ht="14.1" customHeight="1" x14ac:dyDescent="0.2">
      <c r="A22" s="106">
        <v>789</v>
      </c>
      <c r="B22" s="107">
        <v>78.63</v>
      </c>
      <c r="C22" s="108"/>
      <c r="D22" s="163"/>
      <c r="S22" s="77"/>
      <c r="T22" s="77"/>
    </row>
    <row r="23" spans="1:20" ht="14.1" customHeight="1" x14ac:dyDescent="0.2">
      <c r="A23" s="106">
        <v>839</v>
      </c>
      <c r="B23" s="107">
        <v>78.31</v>
      </c>
      <c r="C23" s="108"/>
      <c r="D23" s="163"/>
      <c r="S23" s="77"/>
      <c r="T23" s="77"/>
    </row>
    <row r="24" spans="1:20" ht="14.1" customHeight="1" x14ac:dyDescent="0.2">
      <c r="A24" s="106">
        <v>889</v>
      </c>
      <c r="B24" s="107">
        <v>77.53</v>
      </c>
      <c r="C24" s="108"/>
      <c r="D24" s="163"/>
      <c r="S24" s="77"/>
      <c r="T24" s="77"/>
    </row>
    <row r="25" spans="1:20" ht="14.1" customHeight="1" x14ac:dyDescent="0.2">
      <c r="A25" s="106">
        <v>939</v>
      </c>
      <c r="B25" s="107">
        <v>77.08</v>
      </c>
      <c r="C25" s="108"/>
      <c r="D25" s="163"/>
      <c r="S25" s="77"/>
      <c r="T25" s="77"/>
    </row>
    <row r="26" spans="1:20" ht="14.1" customHeight="1" x14ac:dyDescent="0.2">
      <c r="A26" s="106">
        <v>989</v>
      </c>
      <c r="B26" s="107">
        <v>76.88</v>
      </c>
      <c r="C26" s="108"/>
      <c r="D26" s="163"/>
      <c r="S26" s="77"/>
      <c r="T26" s="77"/>
    </row>
    <row r="27" spans="1:20" ht="14.1" customHeight="1" x14ac:dyDescent="0.2">
      <c r="A27" s="97">
        <v>1039</v>
      </c>
      <c r="B27" s="98">
        <v>77.430000000000007</v>
      </c>
      <c r="C27" s="99"/>
      <c r="D27" s="163"/>
      <c r="S27" s="77"/>
      <c r="T27" s="77"/>
    </row>
    <row r="28" spans="1:20" ht="14.1" customHeight="1" x14ac:dyDescent="0.2">
      <c r="A28" s="97">
        <v>1089</v>
      </c>
      <c r="B28" s="98">
        <v>77.53</v>
      </c>
      <c r="C28" s="99"/>
      <c r="D28" s="163"/>
      <c r="S28" s="77"/>
      <c r="T28" s="77"/>
    </row>
    <row r="29" spans="1:20" ht="14.1" customHeight="1" x14ac:dyDescent="0.2">
      <c r="A29" s="100">
        <v>1119</v>
      </c>
      <c r="B29" s="101">
        <v>89.53</v>
      </c>
      <c r="C29" s="102" t="s">
        <v>50</v>
      </c>
      <c r="D29" s="163"/>
      <c r="S29" s="77"/>
      <c r="T29" s="77"/>
    </row>
    <row r="30" spans="1:20" ht="14.1" customHeight="1" x14ac:dyDescent="0.2">
      <c r="A30" s="97">
        <v>1122</v>
      </c>
      <c r="B30" s="98">
        <v>90.078000000000003</v>
      </c>
      <c r="C30" s="99"/>
      <c r="D30" s="163"/>
      <c r="S30" s="77"/>
      <c r="T30" s="77"/>
    </row>
    <row r="31" spans="1:20" ht="14.1" customHeight="1" x14ac:dyDescent="0.2">
      <c r="A31" s="106">
        <v>1125</v>
      </c>
      <c r="B31" s="107">
        <v>90.902000000000001</v>
      </c>
      <c r="C31" s="99"/>
      <c r="D31" s="163"/>
      <c r="S31" s="77"/>
      <c r="T31" s="77"/>
    </row>
    <row r="32" spans="1:20" ht="14.1" customHeight="1" x14ac:dyDescent="0.2">
      <c r="A32" s="106">
        <v>1135</v>
      </c>
      <c r="B32" s="107">
        <v>90.82</v>
      </c>
      <c r="C32" s="108"/>
      <c r="D32" s="163"/>
      <c r="S32" s="77"/>
      <c r="T32" s="77"/>
    </row>
    <row r="33" spans="1:20" ht="14.1" customHeight="1" x14ac:dyDescent="0.2">
      <c r="A33" s="106">
        <v>1140</v>
      </c>
      <c r="B33" s="107">
        <v>90.182000000000002</v>
      </c>
      <c r="C33" s="108"/>
      <c r="D33" s="163"/>
      <c r="S33" s="77"/>
      <c r="T33" s="77"/>
    </row>
    <row r="34" spans="1:20" ht="14.1" customHeight="1" x14ac:dyDescent="0.2">
      <c r="A34" s="106">
        <v>1160</v>
      </c>
      <c r="B34" s="107">
        <v>90.075999999999993</v>
      </c>
      <c r="C34" s="108"/>
      <c r="D34" s="163"/>
      <c r="S34" s="77"/>
      <c r="T34" s="77"/>
    </row>
    <row r="35" spans="1:20" ht="14.1" customHeight="1" x14ac:dyDescent="0.2">
      <c r="A35" s="97"/>
      <c r="B35" s="96"/>
      <c r="C35" s="109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1119</v>
      </c>
      <c r="B37" s="114">
        <v>89.53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10</v>
      </c>
      <c r="B38" s="117">
        <v>89.53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70</v>
      </c>
      <c r="B39" s="114">
        <v>91.542000000000002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70</v>
      </c>
      <c r="B40" s="120">
        <v>76.542000000000002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50</v>
      </c>
      <c r="B41" s="114">
        <f>B42+1.5</f>
        <v>92.024000000000001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50</v>
      </c>
      <c r="B42" s="120">
        <v>90.524000000000001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1135</v>
      </c>
      <c r="B43" s="122">
        <v>90.82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128</v>
      </c>
      <c r="C45" s="129"/>
      <c r="D45" s="166"/>
      <c r="S45" s="77"/>
      <c r="T45" s="77"/>
    </row>
    <row r="46" spans="1:20" ht="14.1" customHeight="1" x14ac:dyDescent="0.2">
      <c r="A46" s="130" t="s">
        <v>129</v>
      </c>
      <c r="B46" s="131" t="s">
        <v>130</v>
      </c>
      <c r="C46" s="132"/>
      <c r="D46" s="166"/>
      <c r="S46" s="77"/>
      <c r="T46" s="77"/>
    </row>
    <row r="47" spans="1:20" ht="14.1" customHeight="1" x14ac:dyDescent="0.2">
      <c r="A47" s="168" t="s">
        <v>131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132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9"/>
  <sheetViews>
    <sheetView zoomScale="60" zoomScaleNormal="60" workbookViewId="0">
      <pane ySplit="1" topLeftCell="A11" activePane="bottomLeft" state="frozen"/>
      <selection pane="bottomLeft" activeCell="W38" sqref="W38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thickBot="1" x14ac:dyDescent="0.25">
      <c r="A3" s="84">
        <v>0</v>
      </c>
      <c r="B3" s="85">
        <v>92</v>
      </c>
      <c r="C3" s="86" t="s">
        <v>45</v>
      </c>
      <c r="D3" s="163"/>
      <c r="S3" s="77"/>
      <c r="T3" s="77"/>
    </row>
    <row r="4" spans="1:20" ht="14.1" customHeight="1" x14ac:dyDescent="0.2">
      <c r="A4" s="87">
        <v>0</v>
      </c>
      <c r="B4" s="88">
        <v>90.513999999999996</v>
      </c>
      <c r="C4" s="86" t="s">
        <v>17</v>
      </c>
      <c r="D4" s="163"/>
      <c r="S4" s="77"/>
      <c r="T4" s="77"/>
    </row>
    <row r="5" spans="1:20" ht="14.1" customHeight="1" x14ac:dyDescent="0.2">
      <c r="A5" s="92">
        <v>68</v>
      </c>
      <c r="B5" s="93">
        <v>85.864000000000004</v>
      </c>
      <c r="C5" s="139" t="s">
        <v>52</v>
      </c>
      <c r="D5" s="163"/>
      <c r="S5" s="77"/>
      <c r="T5" s="77"/>
    </row>
    <row r="6" spans="1:20" ht="14.1" customHeight="1" x14ac:dyDescent="0.2">
      <c r="A6" s="90">
        <v>90</v>
      </c>
      <c r="B6" s="88">
        <v>80.963999999999999</v>
      </c>
      <c r="C6" s="91"/>
      <c r="D6" s="163"/>
      <c r="S6" s="77"/>
      <c r="T6" s="77"/>
    </row>
    <row r="7" spans="1:20" ht="14.1" customHeight="1" x14ac:dyDescent="0.2">
      <c r="A7" s="90">
        <v>120</v>
      </c>
      <c r="B7" s="88">
        <v>73.634</v>
      </c>
      <c r="C7" s="89"/>
      <c r="D7" s="163"/>
      <c r="S7" s="77"/>
      <c r="T7" s="77"/>
    </row>
    <row r="8" spans="1:20" ht="14.1" customHeight="1" x14ac:dyDescent="0.2">
      <c r="A8" s="87">
        <v>160</v>
      </c>
      <c r="B8" s="88">
        <v>73.334000000000003</v>
      </c>
      <c r="C8" s="89"/>
      <c r="D8" s="163"/>
      <c r="S8" s="77"/>
      <c r="T8" s="77"/>
    </row>
    <row r="9" spans="1:20" ht="14.1" customHeight="1" x14ac:dyDescent="0.2">
      <c r="A9" s="95">
        <v>210</v>
      </c>
      <c r="B9" s="96">
        <v>75.164000000000001</v>
      </c>
      <c r="C9" s="91"/>
      <c r="D9" s="163"/>
      <c r="S9" s="77"/>
      <c r="T9" s="77"/>
    </row>
    <row r="10" spans="1:20" ht="14.1" customHeight="1" x14ac:dyDescent="0.2">
      <c r="A10" s="141">
        <v>260</v>
      </c>
      <c r="B10" s="142">
        <v>76.873999999999995</v>
      </c>
      <c r="C10" s="109"/>
      <c r="D10" s="163"/>
      <c r="S10" s="77"/>
      <c r="T10" s="77"/>
    </row>
    <row r="11" spans="1:20" ht="14.1" customHeight="1" x14ac:dyDescent="0.2">
      <c r="A11" s="143">
        <v>330</v>
      </c>
      <c r="B11" s="144">
        <v>78.623999999999995</v>
      </c>
      <c r="C11" s="109"/>
      <c r="D11" s="163"/>
      <c r="S11" s="77"/>
      <c r="T11" s="77"/>
    </row>
    <row r="12" spans="1:20" ht="14.1" customHeight="1" x14ac:dyDescent="0.2">
      <c r="A12" s="141">
        <v>400</v>
      </c>
      <c r="B12" s="142">
        <v>79.713999999999999</v>
      </c>
      <c r="C12" s="109"/>
      <c r="D12" s="163"/>
      <c r="S12" s="77"/>
      <c r="T12" s="77"/>
    </row>
    <row r="13" spans="1:20" ht="14.1" customHeight="1" x14ac:dyDescent="0.2">
      <c r="A13" s="141">
        <v>480</v>
      </c>
      <c r="B13" s="142">
        <v>79.284000000000006</v>
      </c>
      <c r="C13" s="109"/>
      <c r="D13" s="163"/>
      <c r="S13" s="77"/>
      <c r="T13" s="77"/>
    </row>
    <row r="14" spans="1:20" ht="14.1" customHeight="1" x14ac:dyDescent="0.2">
      <c r="A14" s="106">
        <v>560</v>
      </c>
      <c r="B14" s="107">
        <v>79.103999999999999</v>
      </c>
      <c r="C14" s="108"/>
      <c r="D14" s="163"/>
      <c r="S14" s="77"/>
      <c r="T14" s="77"/>
    </row>
    <row r="15" spans="1:20" ht="14.1" customHeight="1" x14ac:dyDescent="0.2">
      <c r="A15" s="106">
        <v>630</v>
      </c>
      <c r="B15" s="107">
        <v>79.034000000000006</v>
      </c>
      <c r="C15" s="108"/>
      <c r="D15" s="163"/>
      <c r="S15" s="77"/>
      <c r="T15" s="77"/>
    </row>
    <row r="16" spans="1:20" ht="14.1" customHeight="1" x14ac:dyDescent="0.2">
      <c r="A16" s="106">
        <v>700</v>
      </c>
      <c r="B16" s="107">
        <v>79.114000000000004</v>
      </c>
      <c r="C16" s="108"/>
      <c r="D16" s="163"/>
      <c r="S16" s="77"/>
      <c r="T16" s="77"/>
    </row>
    <row r="17" spans="1:20" ht="14.1" customHeight="1" x14ac:dyDescent="0.2">
      <c r="A17" s="106">
        <v>760</v>
      </c>
      <c r="B17" s="107">
        <v>78.823999999999998</v>
      </c>
      <c r="C17" s="108"/>
      <c r="D17" s="163"/>
      <c r="S17" s="77"/>
      <c r="T17" s="77"/>
    </row>
    <row r="18" spans="1:20" ht="14.1" customHeight="1" x14ac:dyDescent="0.2">
      <c r="A18" s="106">
        <v>820</v>
      </c>
      <c r="B18" s="107">
        <v>78.483999999999995</v>
      </c>
      <c r="C18" s="109"/>
      <c r="D18" s="163"/>
      <c r="S18" s="77"/>
      <c r="T18" s="77"/>
    </row>
    <row r="19" spans="1:20" ht="14.1" customHeight="1" x14ac:dyDescent="0.2">
      <c r="A19" s="106">
        <v>870</v>
      </c>
      <c r="B19" s="107">
        <v>78.293999999999997</v>
      </c>
      <c r="C19" s="108"/>
      <c r="D19" s="163"/>
      <c r="S19" s="77"/>
      <c r="T19" s="77"/>
    </row>
    <row r="20" spans="1:20" ht="14.1" customHeight="1" x14ac:dyDescent="0.2">
      <c r="A20" s="106">
        <v>920</v>
      </c>
      <c r="B20" s="107">
        <v>77.914000000000001</v>
      </c>
      <c r="C20" s="108"/>
      <c r="D20" s="163"/>
      <c r="S20" s="77"/>
      <c r="T20" s="77"/>
    </row>
    <row r="21" spans="1:20" ht="14.1" customHeight="1" x14ac:dyDescent="0.2">
      <c r="A21" s="106">
        <v>970</v>
      </c>
      <c r="B21" s="107">
        <v>77.694000000000003</v>
      </c>
      <c r="C21" s="109"/>
      <c r="D21" s="163"/>
      <c r="S21" s="77"/>
      <c r="T21" s="77"/>
    </row>
    <row r="22" spans="1:20" ht="14.1" customHeight="1" x14ac:dyDescent="0.2">
      <c r="A22" s="106">
        <v>1020</v>
      </c>
      <c r="B22" s="107">
        <v>77.653999999999996</v>
      </c>
      <c r="C22" s="108"/>
      <c r="D22" s="163"/>
      <c r="S22" s="77"/>
      <c r="T22" s="77"/>
    </row>
    <row r="23" spans="1:20" ht="14.1" customHeight="1" x14ac:dyDescent="0.2">
      <c r="A23" s="106">
        <v>1070</v>
      </c>
      <c r="B23" s="107">
        <v>79.683999999999997</v>
      </c>
      <c r="C23" s="108"/>
      <c r="D23" s="163"/>
      <c r="S23" s="77"/>
      <c r="T23" s="77"/>
    </row>
    <row r="24" spans="1:20" ht="14.1" customHeight="1" x14ac:dyDescent="0.2">
      <c r="A24" s="100">
        <v>1092</v>
      </c>
      <c r="B24" s="101">
        <v>85.864000000000004</v>
      </c>
      <c r="C24" s="102" t="s">
        <v>50</v>
      </c>
      <c r="D24" s="163"/>
      <c r="S24" s="77"/>
      <c r="T24" s="77"/>
    </row>
    <row r="25" spans="1:20" ht="14.1" customHeight="1" x14ac:dyDescent="0.2">
      <c r="A25" s="106">
        <v>1136</v>
      </c>
      <c r="B25" s="107">
        <v>90.933999999999997</v>
      </c>
      <c r="C25" s="108"/>
      <c r="D25" s="163"/>
      <c r="S25" s="77"/>
      <c r="T25" s="77"/>
    </row>
    <row r="26" spans="1:20" ht="14.1" customHeight="1" x14ac:dyDescent="0.2">
      <c r="A26" s="106">
        <v>1141</v>
      </c>
      <c r="B26" s="107">
        <v>89.878</v>
      </c>
      <c r="C26" s="108"/>
      <c r="D26" s="163"/>
      <c r="S26" s="77"/>
      <c r="T26" s="77"/>
    </row>
    <row r="27" spans="1:20" ht="14.1" customHeight="1" x14ac:dyDescent="0.2">
      <c r="A27" s="97">
        <v>1156</v>
      </c>
      <c r="B27" s="98">
        <v>89.796000000000006</v>
      </c>
      <c r="C27" s="99"/>
      <c r="D27" s="163"/>
      <c r="S27" s="77"/>
      <c r="T27" s="77"/>
    </row>
    <row r="28" spans="1:20" ht="14.1" customHeight="1" x14ac:dyDescent="0.2">
      <c r="A28" s="97">
        <v>1172</v>
      </c>
      <c r="B28" s="98">
        <v>90.311000000000007</v>
      </c>
      <c r="C28" s="99"/>
      <c r="D28" s="163"/>
      <c r="S28" s="77"/>
      <c r="T28" s="77"/>
    </row>
    <row r="29" spans="1:20" ht="14.1" customHeight="1" x14ac:dyDescent="0.2">
      <c r="A29" s="97">
        <v>1177</v>
      </c>
      <c r="B29" s="98">
        <v>91.021000000000001</v>
      </c>
      <c r="C29" s="99"/>
      <c r="D29" s="163"/>
      <c r="S29" s="77"/>
      <c r="T29" s="77"/>
    </row>
    <row r="30" spans="1:20" ht="14.1" customHeight="1" x14ac:dyDescent="0.2">
      <c r="A30" s="97">
        <v>1207</v>
      </c>
      <c r="B30" s="98">
        <v>91.179000000000002</v>
      </c>
      <c r="C30" s="99"/>
      <c r="D30" s="163"/>
      <c r="S30" s="77"/>
      <c r="T30" s="77"/>
    </row>
    <row r="31" spans="1:20" ht="14.1" customHeight="1" x14ac:dyDescent="0.2">
      <c r="A31" s="106"/>
      <c r="B31" s="107"/>
      <c r="C31" s="99"/>
      <c r="D31" s="163"/>
      <c r="S31" s="77"/>
      <c r="T31" s="77"/>
    </row>
    <row r="32" spans="1:20" ht="14.1" customHeight="1" x14ac:dyDescent="0.2">
      <c r="A32" s="106"/>
      <c r="B32" s="107"/>
      <c r="C32" s="108"/>
      <c r="D32" s="163"/>
      <c r="S32" s="77"/>
      <c r="T32" s="77"/>
    </row>
    <row r="33" spans="1:20" ht="14.1" customHeight="1" x14ac:dyDescent="0.2">
      <c r="A33" s="106"/>
      <c r="B33" s="107"/>
      <c r="C33" s="108"/>
      <c r="D33" s="163"/>
      <c r="S33" s="77"/>
      <c r="T33" s="77"/>
    </row>
    <row r="34" spans="1:20" ht="14.1" customHeight="1" x14ac:dyDescent="0.2">
      <c r="A34" s="106"/>
      <c r="B34" s="107"/>
      <c r="C34" s="108"/>
      <c r="D34" s="163"/>
      <c r="S34" s="77"/>
      <c r="T34" s="77"/>
    </row>
    <row r="35" spans="1:20" ht="14.1" customHeight="1" x14ac:dyDescent="0.2">
      <c r="A35" s="97"/>
      <c r="B35" s="96"/>
      <c r="C35" s="109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1092</v>
      </c>
      <c r="B37" s="114">
        <v>85.864000000000004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68</v>
      </c>
      <c r="B38" s="117">
        <v>85.864000000000004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70</v>
      </c>
      <c r="B39" s="114">
        <v>91.531000000000006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70</v>
      </c>
      <c r="B40" s="120">
        <v>76.531000000000006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50</v>
      </c>
      <c r="B41" s="114">
        <f>B42+1.5</f>
        <v>92.013999999999996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50</v>
      </c>
      <c r="B42" s="120">
        <v>90.513999999999996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0</v>
      </c>
      <c r="B43" s="122">
        <v>0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133</v>
      </c>
      <c r="C45" s="129"/>
      <c r="D45" s="166"/>
      <c r="S45" s="77"/>
      <c r="T45" s="77"/>
    </row>
    <row r="46" spans="1:20" ht="14.1" customHeight="1" x14ac:dyDescent="0.2">
      <c r="A46" s="130" t="s">
        <v>129</v>
      </c>
      <c r="B46" s="131" t="s">
        <v>134</v>
      </c>
      <c r="C46" s="132"/>
      <c r="D46" s="166"/>
      <c r="S46" s="77"/>
      <c r="T46" s="77"/>
    </row>
    <row r="47" spans="1:20" ht="14.1" customHeight="1" x14ac:dyDescent="0.2">
      <c r="A47" s="168" t="s">
        <v>135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136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51"/>
  <sheetViews>
    <sheetView zoomScale="85" zoomScaleNormal="85" workbookViewId="0">
      <pane ySplit="1" topLeftCell="A2" activePane="bottomLeft" state="frozen"/>
      <selection pane="bottomLeft" activeCell="C25" sqref="C25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3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3" s="83" customFormat="1" ht="14.1" customHeight="1" thickBot="1" x14ac:dyDescent="0.25">
      <c r="A2" s="145" t="s">
        <v>40</v>
      </c>
      <c r="B2" s="146" t="s">
        <v>41</v>
      </c>
      <c r="C2" s="145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  <c r="V2" s="78"/>
      <c r="W2" s="78"/>
    </row>
    <row r="3" spans="1:23" ht="14.1" customHeight="1" x14ac:dyDescent="0.2">
      <c r="A3" s="84">
        <v>0</v>
      </c>
      <c r="B3" s="85">
        <v>92</v>
      </c>
      <c r="C3" s="86" t="s">
        <v>45</v>
      </c>
      <c r="D3" s="174"/>
      <c r="S3" s="77"/>
      <c r="T3" s="77"/>
    </row>
    <row r="4" spans="1:23" ht="14.1" customHeight="1" x14ac:dyDescent="0.2">
      <c r="A4" s="137">
        <v>48</v>
      </c>
      <c r="B4" s="138">
        <v>88.855000000000004</v>
      </c>
      <c r="C4" s="139" t="s">
        <v>52</v>
      </c>
      <c r="D4" s="174"/>
      <c r="S4" s="77"/>
      <c r="T4" s="77"/>
    </row>
    <row r="5" spans="1:23" ht="14.1" customHeight="1" x14ac:dyDescent="0.2">
      <c r="A5" s="141">
        <v>70</v>
      </c>
      <c r="B5" s="147">
        <v>78.694999999999993</v>
      </c>
      <c r="C5" s="148"/>
      <c r="D5" s="174"/>
      <c r="S5" s="77"/>
      <c r="T5" s="77"/>
    </row>
    <row r="6" spans="1:23" ht="14.1" customHeight="1" x14ac:dyDescent="0.2">
      <c r="A6" s="95">
        <v>100</v>
      </c>
      <c r="B6" s="96">
        <v>75.745000000000005</v>
      </c>
      <c r="C6" s="91"/>
      <c r="D6" s="174"/>
      <c r="S6" s="77"/>
      <c r="T6" s="77"/>
    </row>
    <row r="7" spans="1:23" ht="14.1" customHeight="1" x14ac:dyDescent="0.2">
      <c r="A7" s="95">
        <v>150</v>
      </c>
      <c r="B7" s="96">
        <v>74.885000000000005</v>
      </c>
      <c r="C7" s="91"/>
      <c r="D7" s="174"/>
      <c r="S7" s="77"/>
      <c r="T7" s="77"/>
    </row>
    <row r="8" spans="1:23" ht="14.1" customHeight="1" x14ac:dyDescent="0.2">
      <c r="A8" s="143">
        <v>200</v>
      </c>
      <c r="B8" s="96">
        <v>75.194999999999993</v>
      </c>
      <c r="C8" s="91"/>
      <c r="D8" s="174"/>
      <c r="S8" s="77"/>
      <c r="T8" s="77"/>
    </row>
    <row r="9" spans="1:23" ht="14.1" customHeight="1" x14ac:dyDescent="0.2">
      <c r="A9" s="95">
        <v>260</v>
      </c>
      <c r="B9" s="96">
        <v>77.194999999999993</v>
      </c>
      <c r="C9" s="91"/>
      <c r="D9" s="174"/>
      <c r="S9" s="77"/>
      <c r="T9" s="77"/>
    </row>
    <row r="10" spans="1:23" ht="14.1" customHeight="1" x14ac:dyDescent="0.2">
      <c r="A10" s="141">
        <v>320</v>
      </c>
      <c r="B10" s="142">
        <v>79.105000000000004</v>
      </c>
      <c r="C10" s="109"/>
      <c r="D10" s="174"/>
      <c r="S10" s="77"/>
      <c r="T10" s="77"/>
    </row>
    <row r="11" spans="1:23" ht="14.1" customHeight="1" x14ac:dyDescent="0.2">
      <c r="A11" s="143">
        <v>380</v>
      </c>
      <c r="B11" s="144">
        <v>79.004999999999995</v>
      </c>
      <c r="C11" s="109"/>
      <c r="D11" s="174"/>
      <c r="S11" s="77"/>
      <c r="T11" s="77"/>
    </row>
    <row r="12" spans="1:23" ht="14.1" customHeight="1" x14ac:dyDescent="0.2">
      <c r="A12" s="141">
        <v>440</v>
      </c>
      <c r="B12" s="142">
        <v>79.094999999999999</v>
      </c>
      <c r="C12" s="109"/>
      <c r="D12" s="174"/>
      <c r="S12" s="77"/>
      <c r="T12" s="77"/>
    </row>
    <row r="13" spans="1:23" ht="14.1" customHeight="1" x14ac:dyDescent="0.2">
      <c r="A13" s="141">
        <v>510</v>
      </c>
      <c r="B13" s="142">
        <v>79.405000000000001</v>
      </c>
      <c r="C13" s="109"/>
      <c r="D13" s="174"/>
      <c r="S13" s="77"/>
      <c r="T13" s="77"/>
    </row>
    <row r="14" spans="1:23" ht="14.1" customHeight="1" x14ac:dyDescent="0.2">
      <c r="A14" s="141">
        <v>580</v>
      </c>
      <c r="B14" s="142">
        <v>79.855000000000004</v>
      </c>
      <c r="C14" s="109"/>
      <c r="D14" s="174"/>
      <c r="S14" s="77"/>
      <c r="T14" s="77"/>
    </row>
    <row r="15" spans="1:23" ht="14.1" customHeight="1" x14ac:dyDescent="0.2">
      <c r="A15" s="141">
        <v>650</v>
      </c>
      <c r="B15" s="142">
        <v>79.224999999999994</v>
      </c>
      <c r="C15" s="109"/>
      <c r="D15" s="174"/>
      <c r="S15" s="77"/>
      <c r="T15" s="77"/>
    </row>
    <row r="16" spans="1:23" ht="14.1" customHeight="1" x14ac:dyDescent="0.2">
      <c r="A16" s="141">
        <v>720</v>
      </c>
      <c r="B16" s="142">
        <v>78.844999999999999</v>
      </c>
      <c r="C16" s="109"/>
      <c r="D16" s="174"/>
      <c r="S16" s="77"/>
      <c r="T16" s="77"/>
    </row>
    <row r="17" spans="1:20" ht="14.1" customHeight="1" x14ac:dyDescent="0.2">
      <c r="A17" s="141">
        <v>790</v>
      </c>
      <c r="B17" s="142">
        <v>78.885000000000005</v>
      </c>
      <c r="C17" s="109"/>
      <c r="D17" s="174"/>
      <c r="S17" s="77"/>
      <c r="T17" s="77"/>
    </row>
    <row r="18" spans="1:20" ht="14.1" customHeight="1" x14ac:dyDescent="0.2">
      <c r="A18" s="141">
        <v>850</v>
      </c>
      <c r="B18" s="142">
        <v>78.965000000000003</v>
      </c>
      <c r="C18" s="109"/>
      <c r="D18" s="174"/>
      <c r="S18" s="77"/>
      <c r="T18" s="77"/>
    </row>
    <row r="19" spans="1:20" ht="14.1" customHeight="1" x14ac:dyDescent="0.2">
      <c r="A19" s="141">
        <v>900</v>
      </c>
      <c r="B19" s="142">
        <v>78.605000000000004</v>
      </c>
      <c r="C19" s="109"/>
      <c r="D19" s="174"/>
      <c r="S19" s="77"/>
      <c r="T19" s="77"/>
    </row>
    <row r="20" spans="1:20" ht="14.1" customHeight="1" x14ac:dyDescent="0.2">
      <c r="A20" s="141">
        <v>950</v>
      </c>
      <c r="B20" s="142">
        <v>77.704999999999998</v>
      </c>
      <c r="C20" s="109"/>
      <c r="D20" s="174"/>
      <c r="S20" s="77"/>
      <c r="T20" s="77"/>
    </row>
    <row r="21" spans="1:20" ht="14.1" customHeight="1" x14ac:dyDescent="0.2">
      <c r="A21" s="141">
        <v>1000</v>
      </c>
      <c r="B21" s="142">
        <v>78.105000000000004</v>
      </c>
      <c r="C21" s="109"/>
      <c r="D21" s="174"/>
      <c r="S21" s="77"/>
      <c r="T21" s="77"/>
    </row>
    <row r="22" spans="1:20" ht="14.1" customHeight="1" x14ac:dyDescent="0.2">
      <c r="A22" s="141">
        <v>1050</v>
      </c>
      <c r="B22" s="142">
        <v>78.575000000000003</v>
      </c>
      <c r="C22" s="109"/>
      <c r="D22" s="174"/>
      <c r="S22" s="77"/>
      <c r="T22" s="77"/>
    </row>
    <row r="23" spans="1:20" ht="14.1" customHeight="1" x14ac:dyDescent="0.2">
      <c r="A23" s="141">
        <v>1085</v>
      </c>
      <c r="B23" s="142">
        <v>84.734999999999999</v>
      </c>
      <c r="C23" s="109"/>
      <c r="D23" s="174"/>
      <c r="S23" s="77"/>
      <c r="T23" s="77"/>
    </row>
    <row r="24" spans="1:20" ht="14.1" customHeight="1" x14ac:dyDescent="0.2">
      <c r="A24" s="137">
        <v>1095</v>
      </c>
      <c r="B24" s="138">
        <v>88.855000000000004</v>
      </c>
      <c r="C24" s="139" t="s">
        <v>50</v>
      </c>
      <c r="D24" s="174"/>
      <c r="S24" s="77"/>
      <c r="T24" s="77"/>
    </row>
    <row r="25" spans="1:20" ht="14.1" customHeight="1" x14ac:dyDescent="0.2">
      <c r="A25" s="141">
        <v>1120</v>
      </c>
      <c r="B25" s="142">
        <v>90.915000000000006</v>
      </c>
      <c r="C25" s="109"/>
      <c r="D25" s="174"/>
      <c r="S25" s="77"/>
      <c r="T25" s="77"/>
    </row>
    <row r="26" spans="1:20" ht="14.1" customHeight="1" x14ac:dyDescent="0.2">
      <c r="A26" s="141"/>
      <c r="B26" s="142"/>
      <c r="C26" s="109"/>
      <c r="D26" s="174"/>
      <c r="S26" s="77"/>
      <c r="T26" s="77"/>
    </row>
    <row r="27" spans="1:20" ht="14.1" customHeight="1" x14ac:dyDescent="0.2">
      <c r="A27" s="95"/>
      <c r="B27" s="96"/>
      <c r="C27" s="91"/>
      <c r="D27" s="174"/>
      <c r="S27" s="77"/>
      <c r="T27" s="77"/>
    </row>
    <row r="28" spans="1:20" ht="14.1" customHeight="1" x14ac:dyDescent="0.2">
      <c r="A28" s="95"/>
      <c r="B28" s="96"/>
      <c r="C28" s="91"/>
      <c r="D28" s="174"/>
      <c r="S28" s="77"/>
      <c r="T28" s="77"/>
    </row>
    <row r="29" spans="1:20" ht="14.1" customHeight="1" x14ac:dyDescent="0.2">
      <c r="A29" s="95"/>
      <c r="B29" s="96"/>
      <c r="C29" s="91"/>
      <c r="D29" s="174"/>
      <c r="S29" s="77"/>
      <c r="T29" s="77"/>
    </row>
    <row r="30" spans="1:20" ht="14.1" customHeight="1" x14ac:dyDescent="0.2">
      <c r="A30" s="95"/>
      <c r="B30" s="96"/>
      <c r="C30" s="91"/>
      <c r="D30" s="174"/>
      <c r="S30" s="77"/>
      <c r="T30" s="77"/>
    </row>
    <row r="31" spans="1:20" ht="14.1" customHeight="1" x14ac:dyDescent="0.2">
      <c r="A31" s="141"/>
      <c r="B31" s="142"/>
      <c r="C31" s="91"/>
      <c r="D31" s="174"/>
      <c r="S31" s="77"/>
      <c r="T31" s="77"/>
    </row>
    <row r="32" spans="1:20" ht="14.1" customHeight="1" x14ac:dyDescent="0.2">
      <c r="A32" s="141"/>
      <c r="B32" s="142"/>
      <c r="C32" s="109"/>
      <c r="D32" s="174"/>
      <c r="S32" s="77"/>
      <c r="T32" s="77"/>
    </row>
    <row r="33" spans="1:20" ht="14.1" customHeight="1" x14ac:dyDescent="0.2">
      <c r="A33" s="141"/>
      <c r="B33" s="142"/>
      <c r="C33" s="109"/>
      <c r="D33" s="174"/>
      <c r="S33" s="77"/>
      <c r="T33" s="77"/>
    </row>
    <row r="34" spans="1:20" ht="14.1" customHeight="1" x14ac:dyDescent="0.2">
      <c r="A34" s="141"/>
      <c r="B34" s="142"/>
      <c r="C34" s="109"/>
      <c r="D34" s="174"/>
      <c r="S34" s="77"/>
      <c r="T34" s="77"/>
    </row>
    <row r="35" spans="1:20" ht="14.1" customHeight="1" x14ac:dyDescent="0.2">
      <c r="A35" s="95"/>
      <c r="B35" s="96"/>
      <c r="C35" s="109"/>
      <c r="D35" s="174"/>
      <c r="S35" s="77"/>
      <c r="T35" s="77"/>
    </row>
    <row r="36" spans="1:20" ht="14.1" customHeight="1" thickBot="1" x14ac:dyDescent="0.25">
      <c r="A36" s="110"/>
      <c r="B36" s="111"/>
      <c r="C36" s="149"/>
      <c r="D36" s="175"/>
      <c r="S36" s="77"/>
      <c r="T36" s="77"/>
    </row>
    <row r="37" spans="1:20" ht="14.1" customHeight="1" x14ac:dyDescent="0.2">
      <c r="A37" s="116">
        <v>1095</v>
      </c>
      <c r="B37" s="117">
        <v>88.855000000000004</v>
      </c>
      <c r="C37" s="150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48</v>
      </c>
      <c r="B38" s="117">
        <v>88.855000000000004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100</v>
      </c>
      <c r="B39" s="114">
        <v>91.534999999999997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100</v>
      </c>
      <c r="B40" s="120">
        <v>76.534999999999997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120</v>
      </c>
      <c r="B41" s="114">
        <f>B42+1.5</f>
        <v>92.02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120</v>
      </c>
      <c r="B42" s="120">
        <v>90.52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1120</v>
      </c>
      <c r="B43" s="122">
        <v>90.915000000000006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137</v>
      </c>
      <c r="C45" s="129"/>
      <c r="D45" s="166"/>
      <c r="S45" s="77"/>
      <c r="T45" s="77"/>
    </row>
    <row r="46" spans="1:20" ht="14.1" customHeight="1" x14ac:dyDescent="0.2">
      <c r="A46" s="130" t="s">
        <v>129</v>
      </c>
      <c r="B46" s="131" t="s">
        <v>138</v>
      </c>
      <c r="C46" s="132"/>
      <c r="D46" s="166"/>
      <c r="S46" s="77"/>
      <c r="T46" s="77"/>
    </row>
    <row r="47" spans="1:20" ht="14.1" customHeight="1" x14ac:dyDescent="0.2">
      <c r="A47" s="168" t="s">
        <v>139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140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1" spans="1:20" x14ac:dyDescent="0.2">
      <c r="E51" s="151"/>
      <c r="F51" s="151"/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30"/>
  <dimension ref="A1:AG53"/>
  <sheetViews>
    <sheetView zoomScale="50" zoomScaleNormal="50" workbookViewId="0">
      <selection activeCell="M43" sqref="M43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9" t="s">
        <v>3</v>
      </c>
      <c r="E1" s="190" t="s">
        <v>4</v>
      </c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176" t="s">
        <v>5</v>
      </c>
      <c r="W1" s="177"/>
      <c r="X1" s="177"/>
      <c r="Y1" s="177"/>
      <c r="Z1" s="177"/>
      <c r="AA1" s="177"/>
      <c r="AB1" s="178"/>
      <c r="AC1" s="4"/>
      <c r="AD1" s="176" t="s">
        <v>6</v>
      </c>
      <c r="AE1" s="177"/>
      <c r="AF1" s="177"/>
      <c r="AG1" s="178"/>
    </row>
    <row r="2" spans="1:33" ht="20.25" x14ac:dyDescent="0.3">
      <c r="A2" s="5"/>
      <c r="B2" s="6"/>
      <c r="C2" s="7"/>
      <c r="D2" s="18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9" t="s">
        <v>7</v>
      </c>
      <c r="W2" s="179" t="s">
        <v>8</v>
      </c>
      <c r="X2" s="179" t="s">
        <v>9</v>
      </c>
      <c r="Y2" s="179" t="s">
        <v>10</v>
      </c>
      <c r="Z2" s="179" t="s">
        <v>11</v>
      </c>
      <c r="AA2" s="181" t="s">
        <v>1</v>
      </c>
      <c r="AB2" s="186" t="s">
        <v>12</v>
      </c>
      <c r="AC2" s="9"/>
      <c r="AD2" s="10" t="s">
        <v>13</v>
      </c>
      <c r="AE2" s="11" t="s">
        <v>14</v>
      </c>
      <c r="AF2" s="11" t="s">
        <v>1</v>
      </c>
      <c r="AG2" s="12" t="s">
        <v>2</v>
      </c>
    </row>
    <row r="3" spans="1:33" ht="20.25" x14ac:dyDescent="0.3">
      <c r="A3" s="5"/>
      <c r="B3" s="6"/>
      <c r="C3" s="13"/>
      <c r="D3" s="18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80"/>
      <c r="W3" s="180"/>
      <c r="X3" s="180"/>
      <c r="Y3" s="180"/>
      <c r="Z3" s="180"/>
      <c r="AA3" s="182"/>
      <c r="AB3" s="187"/>
      <c r="AC3" s="9"/>
      <c r="AD3" s="14"/>
      <c r="AE3" s="14"/>
      <c r="AF3" s="15"/>
      <c r="AG3" s="16"/>
    </row>
    <row r="4" spans="1:33" ht="18.75" x14ac:dyDescent="0.3">
      <c r="A4" s="5"/>
      <c r="B4" s="6"/>
      <c r="C4" s="17"/>
      <c r="D4" s="189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1.1970000000000001</v>
      </c>
      <c r="X4" s="15"/>
      <c r="Y4" s="15"/>
      <c r="Z4" s="20">
        <v>92</v>
      </c>
      <c r="AA4" s="21">
        <f>+Z4+W4</f>
        <v>93.197000000000003</v>
      </c>
      <c r="AB4" s="22" t="s">
        <v>15</v>
      </c>
      <c r="AC4" s="9"/>
      <c r="AD4" s="14"/>
      <c r="AE4" s="14"/>
      <c r="AF4" s="15"/>
      <c r="AG4" s="13"/>
    </row>
    <row r="5" spans="1:33" ht="18.75" x14ac:dyDescent="0.3">
      <c r="A5" s="5"/>
      <c r="B5" s="6"/>
      <c r="C5" s="23"/>
      <c r="D5" s="18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/>
      <c r="W5" s="15"/>
      <c r="X5" s="15">
        <v>1.6619999999999999</v>
      </c>
      <c r="Y5" s="15"/>
      <c r="Z5" s="14"/>
      <c r="AA5" s="20">
        <f>+$AA$4-X5</f>
        <v>91.534999999999997</v>
      </c>
      <c r="AB5" s="16" t="s">
        <v>16</v>
      </c>
      <c r="AC5" s="24"/>
      <c r="AD5" s="14"/>
      <c r="AE5" s="14"/>
      <c r="AF5" s="15"/>
      <c r="AG5" s="13"/>
    </row>
    <row r="6" spans="1:33" ht="18" x14ac:dyDescent="0.25">
      <c r="A6" s="5"/>
      <c r="B6" s="6"/>
      <c r="C6" s="22"/>
      <c r="D6" s="18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/>
      <c r="X6" s="15">
        <v>1.18</v>
      </c>
      <c r="Y6" s="15"/>
      <c r="Z6" s="14"/>
      <c r="AA6" s="20">
        <f t="shared" ref="AA6:AA8" si="0">+$AA$4-X6</f>
        <v>92.016999999999996</v>
      </c>
      <c r="AB6" s="25" t="s">
        <v>17</v>
      </c>
      <c r="AC6" s="24"/>
      <c r="AD6" s="14"/>
      <c r="AE6" s="14"/>
      <c r="AF6" s="15"/>
      <c r="AG6" s="13"/>
    </row>
    <row r="7" spans="1:33" ht="18" x14ac:dyDescent="0.25">
      <c r="A7" s="5"/>
      <c r="B7" s="6"/>
      <c r="C7" s="13"/>
      <c r="D7" s="18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/>
      <c r="W7" s="15"/>
      <c r="X7" s="15">
        <v>2.6659999999999999</v>
      </c>
      <c r="Y7" s="15"/>
      <c r="Z7" s="14"/>
      <c r="AA7" s="20">
        <f t="shared" si="0"/>
        <v>90.531000000000006</v>
      </c>
      <c r="AB7" s="26" t="s">
        <v>18</v>
      </c>
      <c r="AC7" s="24"/>
      <c r="AD7" s="14"/>
      <c r="AE7" s="14"/>
      <c r="AF7" s="15"/>
      <c r="AG7" s="13"/>
    </row>
    <row r="8" spans="1:33" ht="18.75" x14ac:dyDescent="0.3">
      <c r="A8" s="5"/>
      <c r="B8" s="6"/>
      <c r="C8" s="17"/>
      <c r="D8" s="18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/>
      <c r="W8" s="15"/>
      <c r="X8" s="15">
        <v>3.6680000000000001</v>
      </c>
      <c r="Y8" s="15"/>
      <c r="Z8" s="14"/>
      <c r="AA8" s="20">
        <f t="shared" si="0"/>
        <v>89.528999999999996</v>
      </c>
      <c r="AB8" s="22" t="s">
        <v>19</v>
      </c>
      <c r="AC8" s="24"/>
      <c r="AD8" s="14"/>
      <c r="AE8" s="14"/>
      <c r="AF8" s="15"/>
      <c r="AG8" s="13"/>
    </row>
    <row r="9" spans="1:33" ht="18" x14ac:dyDescent="0.25">
      <c r="A9" s="5"/>
      <c r="B9" s="6"/>
      <c r="C9" s="13"/>
      <c r="D9" s="18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/>
      <c r="W9" s="15">
        <v>1.224</v>
      </c>
      <c r="X9" s="15"/>
      <c r="Y9" s="15">
        <v>4.6609999999999996</v>
      </c>
      <c r="Z9" s="14"/>
      <c r="AA9" s="20">
        <f>+$AA$4+W9-Y9</f>
        <v>89.76</v>
      </c>
      <c r="AB9" s="16" t="s">
        <v>20</v>
      </c>
      <c r="AC9" s="24"/>
      <c r="AD9" s="14"/>
      <c r="AE9" s="14"/>
      <c r="AF9" s="15"/>
      <c r="AG9" s="13"/>
    </row>
    <row r="10" spans="1:33" ht="18" x14ac:dyDescent="0.25">
      <c r="A10" s="5"/>
      <c r="B10" s="6"/>
      <c r="C10" s="13"/>
      <c r="D10" s="18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/>
      <c r="W10" s="15"/>
      <c r="X10" s="15">
        <v>2.1819999999999999</v>
      </c>
      <c r="Y10" s="15"/>
      <c r="Z10" s="14"/>
      <c r="AA10" s="20">
        <f>+AA9-X10</f>
        <v>87.578000000000003</v>
      </c>
      <c r="AB10" s="16" t="s">
        <v>21</v>
      </c>
      <c r="AC10" s="24"/>
      <c r="AD10" s="14"/>
      <c r="AE10" s="14"/>
      <c r="AF10" s="15"/>
      <c r="AG10" s="13"/>
    </row>
    <row r="11" spans="1:33" ht="18.75" x14ac:dyDescent="0.3">
      <c r="A11" s="5"/>
      <c r="B11" s="6"/>
      <c r="C11" s="27"/>
      <c r="D11" s="18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/>
      <c r="W11" s="15"/>
      <c r="X11" s="15"/>
      <c r="Y11" s="15"/>
      <c r="Z11" s="14"/>
      <c r="AA11" s="20"/>
      <c r="AB11" s="16"/>
      <c r="AC11" s="24"/>
      <c r="AD11" s="14"/>
      <c r="AE11" s="14"/>
      <c r="AF11" s="15"/>
      <c r="AG11" s="13"/>
    </row>
    <row r="12" spans="1:33" ht="18.75" x14ac:dyDescent="0.3">
      <c r="A12" s="5"/>
      <c r="B12" s="6"/>
      <c r="C12" s="27"/>
      <c r="D12" s="18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/>
      <c r="W12" s="15"/>
      <c r="X12" s="15"/>
      <c r="Y12" s="15"/>
      <c r="Z12" s="14"/>
      <c r="AA12" s="20"/>
      <c r="AB12" s="26"/>
      <c r="AC12" s="24"/>
      <c r="AD12" s="14"/>
      <c r="AE12" s="14"/>
      <c r="AF12" s="15"/>
      <c r="AG12" s="13"/>
    </row>
    <row r="13" spans="1:33" ht="18.75" x14ac:dyDescent="0.3">
      <c r="A13" s="5"/>
      <c r="B13" s="6"/>
      <c r="C13" s="27"/>
      <c r="D13" s="18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5"/>
      <c r="X13" s="15"/>
      <c r="Y13" s="15"/>
      <c r="Z13" s="14"/>
      <c r="AA13" s="20"/>
      <c r="AB13" s="28"/>
      <c r="AC13" s="24"/>
      <c r="AD13" s="14"/>
      <c r="AE13" s="14"/>
      <c r="AF13" s="15"/>
      <c r="AG13" s="13"/>
    </row>
    <row r="14" spans="1:33" ht="18.75" x14ac:dyDescent="0.3">
      <c r="A14" s="5"/>
      <c r="B14" s="6"/>
      <c r="C14" s="27"/>
      <c r="D14" s="18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9"/>
      <c r="W14" s="15"/>
      <c r="X14" s="15"/>
      <c r="Y14" s="15"/>
      <c r="Z14" s="14"/>
      <c r="AA14" s="20"/>
      <c r="AB14" s="16"/>
      <c r="AC14" s="24"/>
      <c r="AD14" s="14"/>
      <c r="AE14" s="14"/>
      <c r="AF14" s="15"/>
      <c r="AG14" s="13"/>
    </row>
    <row r="15" spans="1:33" ht="18.75" x14ac:dyDescent="0.3">
      <c r="A15" s="5"/>
      <c r="B15" s="6"/>
      <c r="C15" s="27"/>
      <c r="D15" s="18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9"/>
      <c r="W15" s="15"/>
      <c r="X15" s="15"/>
      <c r="Y15" s="15"/>
      <c r="Z15" s="14"/>
      <c r="AA15" s="20"/>
      <c r="AB15" s="16"/>
      <c r="AC15" s="24"/>
      <c r="AD15" s="14"/>
      <c r="AE15" s="14"/>
      <c r="AF15" s="15"/>
      <c r="AG15" s="13"/>
    </row>
    <row r="16" spans="1:33" ht="18.75" x14ac:dyDescent="0.3">
      <c r="A16" s="5"/>
      <c r="B16" s="6"/>
      <c r="C16" s="27"/>
      <c r="D16" s="18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9"/>
      <c r="W16" s="15"/>
      <c r="X16" s="15"/>
      <c r="Y16" s="15"/>
      <c r="Z16" s="14"/>
      <c r="AA16" s="20"/>
      <c r="AB16" s="16"/>
      <c r="AC16" s="24"/>
      <c r="AD16" s="14"/>
      <c r="AE16" s="14"/>
      <c r="AF16" s="15"/>
      <c r="AG16" s="13"/>
    </row>
    <row r="17" spans="1:33" ht="18.75" x14ac:dyDescent="0.3">
      <c r="A17" s="5"/>
      <c r="B17" s="6"/>
      <c r="C17" s="27"/>
      <c r="D17" s="18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9"/>
      <c r="W17" s="15"/>
      <c r="X17" s="15"/>
      <c r="Y17" s="15"/>
      <c r="Z17" s="14"/>
      <c r="AA17" s="20"/>
      <c r="AB17" s="16"/>
      <c r="AC17" s="24"/>
      <c r="AD17" s="14"/>
      <c r="AE17" s="14"/>
      <c r="AF17" s="15"/>
      <c r="AG17" s="22"/>
    </row>
    <row r="18" spans="1:33" ht="18.75" x14ac:dyDescent="0.3">
      <c r="A18" s="5"/>
      <c r="B18" s="6"/>
      <c r="C18" s="29"/>
      <c r="D18" s="18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9"/>
      <c r="W18" s="15"/>
      <c r="X18" s="15"/>
      <c r="Y18" s="15"/>
      <c r="Z18" s="14"/>
      <c r="AA18" s="20"/>
      <c r="AB18" s="30"/>
      <c r="AC18" s="24"/>
      <c r="AD18" s="31"/>
      <c r="AE18" s="32"/>
      <c r="AF18" s="15"/>
      <c r="AG18" s="13"/>
    </row>
    <row r="19" spans="1:33" ht="18.75" x14ac:dyDescent="0.3">
      <c r="A19" s="5"/>
      <c r="B19" s="6"/>
      <c r="C19" s="29"/>
      <c r="D19" s="18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9"/>
      <c r="W19" s="15"/>
      <c r="X19" s="15"/>
      <c r="Y19" s="15"/>
      <c r="Z19" s="14"/>
      <c r="AA19" s="20"/>
      <c r="AB19" s="30"/>
      <c r="AC19" s="9"/>
      <c r="AD19" s="31"/>
      <c r="AE19" s="32"/>
      <c r="AF19" s="15"/>
      <c r="AG19" s="33"/>
    </row>
    <row r="20" spans="1:33" ht="18.75" x14ac:dyDescent="0.3">
      <c r="A20" s="5"/>
      <c r="B20" s="6"/>
      <c r="C20" s="27"/>
      <c r="D20" s="18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9"/>
      <c r="W20" s="15"/>
      <c r="X20" s="15"/>
      <c r="Y20" s="15"/>
      <c r="Z20" s="14"/>
      <c r="AA20" s="20"/>
      <c r="AB20" s="16"/>
      <c r="AC20" s="9"/>
      <c r="AD20" s="31"/>
      <c r="AE20" s="32"/>
      <c r="AF20" s="15"/>
      <c r="AG20" s="13"/>
    </row>
    <row r="21" spans="1:33" ht="18.75" x14ac:dyDescent="0.3">
      <c r="A21" s="5"/>
      <c r="B21" s="6"/>
      <c r="C21" s="27"/>
      <c r="D21" s="18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9"/>
      <c r="W21" s="15"/>
      <c r="X21" s="15"/>
      <c r="Y21" s="15"/>
      <c r="Z21" s="14"/>
      <c r="AA21" s="20"/>
      <c r="AB21" s="16"/>
      <c r="AC21" s="9"/>
      <c r="AD21" s="31"/>
      <c r="AE21" s="32"/>
      <c r="AF21" s="15"/>
      <c r="AG21" s="22"/>
    </row>
    <row r="22" spans="1:33" ht="18.75" x14ac:dyDescent="0.3">
      <c r="A22" s="5"/>
      <c r="B22" s="6"/>
      <c r="C22" s="27"/>
      <c r="D22" s="18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9"/>
      <c r="W22" s="15"/>
      <c r="X22" s="15"/>
      <c r="Y22" s="15"/>
      <c r="Z22" s="14"/>
      <c r="AA22" s="20"/>
      <c r="AB22" s="16"/>
      <c r="AC22" s="9"/>
      <c r="AD22" s="31"/>
      <c r="AE22" s="32"/>
      <c r="AF22" s="15"/>
      <c r="AG22" s="33"/>
    </row>
    <row r="23" spans="1:33" ht="18.75" x14ac:dyDescent="0.3">
      <c r="A23" s="5"/>
      <c r="B23" s="6"/>
      <c r="C23" s="27"/>
      <c r="D23" s="18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9"/>
      <c r="W23" s="15"/>
      <c r="X23" s="15"/>
      <c r="Y23" s="15"/>
      <c r="Z23" s="14"/>
      <c r="AA23" s="20"/>
      <c r="AB23" s="33"/>
      <c r="AC23" s="9"/>
      <c r="AD23" s="31"/>
      <c r="AE23" s="32"/>
      <c r="AF23" s="15"/>
      <c r="AG23" s="22"/>
    </row>
    <row r="24" spans="1:33" ht="18.75" x14ac:dyDescent="0.3">
      <c r="A24" s="5"/>
      <c r="B24" s="6"/>
      <c r="C24" s="27"/>
      <c r="D24" s="18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9"/>
      <c r="W24" s="34"/>
      <c r="X24" s="15"/>
      <c r="Y24" s="34"/>
      <c r="Z24" s="33"/>
      <c r="AA24" s="20"/>
      <c r="AB24" s="33"/>
      <c r="AC24" s="9"/>
      <c r="AD24" s="31"/>
      <c r="AE24" s="32"/>
      <c r="AF24" s="15"/>
      <c r="AG24" s="13"/>
    </row>
    <row r="25" spans="1:33" ht="18.75" x14ac:dyDescent="0.3">
      <c r="A25" s="5"/>
      <c r="B25" s="6"/>
      <c r="C25" s="27"/>
      <c r="D25" s="18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9"/>
      <c r="W25" s="34"/>
      <c r="X25" s="15"/>
      <c r="Y25" s="34"/>
      <c r="Z25" s="33"/>
      <c r="AA25" s="20"/>
      <c r="AB25" s="33"/>
      <c r="AC25" s="9"/>
      <c r="AD25" s="31"/>
      <c r="AE25" s="35"/>
      <c r="AF25" s="15"/>
      <c r="AG25" s="13"/>
    </row>
    <row r="26" spans="1:33" ht="18.75" x14ac:dyDescent="0.3">
      <c r="A26" s="5"/>
      <c r="B26" s="6"/>
      <c r="C26" s="27"/>
      <c r="D26" s="18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9"/>
      <c r="W26" s="34"/>
      <c r="X26" s="15"/>
      <c r="Y26" s="34"/>
      <c r="Z26" s="33"/>
      <c r="AA26" s="20"/>
      <c r="AB26" s="33"/>
      <c r="AC26" s="9"/>
      <c r="AD26" s="31"/>
      <c r="AE26" s="35"/>
      <c r="AF26" s="15"/>
      <c r="AG26" s="13"/>
    </row>
    <row r="27" spans="1:33" ht="18.75" x14ac:dyDescent="0.3">
      <c r="A27" s="5"/>
      <c r="B27" s="6"/>
      <c r="C27" s="27"/>
      <c r="D27" s="18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9"/>
      <c r="W27" s="34"/>
      <c r="X27" s="15"/>
      <c r="Y27" s="34"/>
      <c r="Z27" s="33"/>
      <c r="AA27" s="20"/>
      <c r="AB27" s="33"/>
      <c r="AC27" s="9"/>
      <c r="AD27" s="31"/>
      <c r="AE27" s="35"/>
      <c r="AF27" s="15"/>
      <c r="AG27" s="13"/>
    </row>
    <row r="28" spans="1:33" ht="18.75" x14ac:dyDescent="0.3">
      <c r="A28" s="5"/>
      <c r="B28" s="6"/>
      <c r="C28" s="36"/>
      <c r="D28" s="18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9"/>
      <c r="W28" s="34"/>
      <c r="X28" s="15"/>
      <c r="Y28" s="34"/>
      <c r="Z28" s="33"/>
      <c r="AA28" s="20"/>
      <c r="AB28" s="33"/>
      <c r="AC28" s="9"/>
      <c r="AD28" s="31"/>
      <c r="AE28" s="32"/>
      <c r="AF28" s="15"/>
      <c r="AG28" s="22"/>
    </row>
    <row r="29" spans="1:33" ht="18" x14ac:dyDescent="0.25">
      <c r="A29" s="5"/>
      <c r="B29" s="6"/>
      <c r="C29" s="16"/>
      <c r="D29" s="18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9"/>
      <c r="W29" s="34"/>
      <c r="X29" s="15"/>
      <c r="Y29" s="34"/>
      <c r="Z29" s="33"/>
      <c r="AA29" s="20"/>
      <c r="AB29" s="16"/>
      <c r="AC29" s="9"/>
      <c r="AD29" s="31"/>
      <c r="AE29" s="32"/>
      <c r="AF29" s="15"/>
      <c r="AG29" s="13"/>
    </row>
    <row r="30" spans="1:33" ht="18" x14ac:dyDescent="0.25">
      <c r="A30" s="5"/>
      <c r="B30" s="6"/>
      <c r="C30" s="37"/>
      <c r="D30" s="18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9"/>
      <c r="W30" s="34"/>
      <c r="X30" s="15"/>
      <c r="Y30" s="34"/>
      <c r="Z30" s="33"/>
      <c r="AA30" s="20"/>
      <c r="AB30" s="16"/>
      <c r="AC30" s="9"/>
      <c r="AD30" s="31"/>
      <c r="AE30" s="32"/>
      <c r="AF30" s="15"/>
      <c r="AG30" s="13"/>
    </row>
    <row r="31" spans="1:33" ht="18" x14ac:dyDescent="0.25">
      <c r="A31" s="5"/>
      <c r="B31" s="6"/>
      <c r="C31" s="16"/>
      <c r="D31" s="18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9"/>
      <c r="W31" s="15"/>
      <c r="X31" s="15"/>
      <c r="Y31" s="15"/>
      <c r="Z31" s="14"/>
      <c r="AA31" s="20"/>
      <c r="AB31" s="16"/>
      <c r="AC31" s="9"/>
      <c r="AD31" s="31"/>
      <c r="AE31" s="32"/>
      <c r="AF31" s="15"/>
      <c r="AG31" s="13"/>
    </row>
    <row r="32" spans="1:33" ht="18.75" x14ac:dyDescent="0.3">
      <c r="A32" s="5"/>
      <c r="B32" s="6"/>
      <c r="C32" s="17"/>
      <c r="D32" s="18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9"/>
      <c r="W32" s="15"/>
      <c r="X32" s="15"/>
      <c r="Y32" s="15"/>
      <c r="Z32" s="14"/>
      <c r="AA32" s="20"/>
      <c r="AB32" s="16"/>
      <c r="AC32" s="9"/>
      <c r="AD32" s="38"/>
      <c r="AE32" s="38"/>
      <c r="AF32" s="38"/>
      <c r="AG32" s="38"/>
    </row>
    <row r="33" spans="1:33" ht="18" x14ac:dyDescent="0.25">
      <c r="A33" s="5"/>
      <c r="B33" s="6"/>
      <c r="C33" s="16"/>
      <c r="D33" s="18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9"/>
      <c r="W33" s="15"/>
      <c r="X33" s="15"/>
      <c r="Y33" s="15"/>
      <c r="Z33" s="14"/>
      <c r="AA33" s="20"/>
      <c r="AB33" s="33"/>
      <c r="AC33" s="4"/>
      <c r="AD33" s="4"/>
      <c r="AE33" s="4"/>
      <c r="AF33" s="4"/>
      <c r="AG33" s="4"/>
    </row>
    <row r="34" spans="1:33" ht="18.75" x14ac:dyDescent="0.3">
      <c r="A34" s="39"/>
      <c r="B34" s="40"/>
      <c r="C34" s="41"/>
      <c r="D34" s="4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9"/>
      <c r="W34" s="19"/>
      <c r="X34" s="15"/>
      <c r="Y34" s="34"/>
      <c r="Z34" s="33"/>
      <c r="AA34" s="20"/>
      <c r="AB34" s="16"/>
      <c r="AC34" s="9"/>
      <c r="AD34" s="9"/>
      <c r="AE34" s="9"/>
      <c r="AF34" s="9"/>
      <c r="AG34" s="9"/>
    </row>
    <row r="35" spans="1:33" ht="18" customHeight="1" x14ac:dyDescent="0.25">
      <c r="A35" s="43"/>
      <c r="B35" s="44"/>
      <c r="C35" s="45"/>
      <c r="D35" s="188" t="s">
        <v>22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9"/>
      <c r="W35" s="19"/>
      <c r="X35" s="15"/>
      <c r="Y35" s="34"/>
      <c r="Z35" s="33"/>
      <c r="AA35" s="20"/>
      <c r="AB35" s="16"/>
      <c r="AC35" s="9"/>
      <c r="AD35" s="9"/>
      <c r="AE35" s="9"/>
      <c r="AF35" s="9"/>
      <c r="AG35" s="9"/>
    </row>
    <row r="36" spans="1:33" ht="18" x14ac:dyDescent="0.25">
      <c r="A36" s="46"/>
      <c r="B36" s="47"/>
      <c r="C36" s="48" t="s">
        <v>23</v>
      </c>
      <c r="D36" s="18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9"/>
      <c r="W36" s="49"/>
      <c r="X36" s="50"/>
      <c r="Y36" s="51"/>
      <c r="Z36" s="52"/>
      <c r="AA36" s="20"/>
      <c r="AB36" s="16"/>
      <c r="AC36" s="53"/>
      <c r="AD36" s="54"/>
      <c r="AE36" s="55"/>
      <c r="AF36" s="55"/>
      <c r="AG36" s="9"/>
    </row>
    <row r="37" spans="1:33" ht="18" x14ac:dyDescent="0.25">
      <c r="A37" s="46"/>
      <c r="B37" s="47"/>
      <c r="C37" s="48" t="s">
        <v>24</v>
      </c>
      <c r="D37" s="188"/>
      <c r="E37" s="5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7"/>
      <c r="W37" s="57"/>
      <c r="X37" s="57"/>
      <c r="Y37" s="57"/>
      <c r="Z37" s="57"/>
      <c r="AA37" s="57"/>
      <c r="AB37" s="57"/>
      <c r="AC37" s="58"/>
      <c r="AD37" s="58"/>
      <c r="AE37" s="58"/>
      <c r="AF37" s="58"/>
      <c r="AG37" s="4"/>
    </row>
    <row r="38" spans="1:33" ht="18" x14ac:dyDescent="0.25">
      <c r="A38" s="59"/>
      <c r="B38" s="60"/>
      <c r="C38" s="183" t="s">
        <v>25</v>
      </c>
      <c r="D38" s="18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1"/>
      <c r="W38" s="61"/>
      <c r="X38" s="61"/>
      <c r="Y38" s="61"/>
      <c r="Z38" s="61"/>
      <c r="AA38" s="61"/>
      <c r="AB38" s="61"/>
      <c r="AC38" s="58"/>
      <c r="AD38" s="58"/>
      <c r="AE38" s="58"/>
      <c r="AF38" s="58"/>
      <c r="AG38" s="4"/>
    </row>
    <row r="39" spans="1:33" ht="18" x14ac:dyDescent="0.25">
      <c r="A39" s="59"/>
      <c r="B39" s="60"/>
      <c r="C39" s="184"/>
      <c r="D39" s="18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2"/>
      <c r="W39" s="62"/>
      <c r="X39" s="61"/>
      <c r="Y39" s="61"/>
      <c r="Z39" s="61"/>
      <c r="AA39" s="61"/>
      <c r="AB39" s="61"/>
      <c r="AC39" s="4"/>
      <c r="AD39" s="4"/>
      <c r="AE39" s="4"/>
      <c r="AF39" s="4"/>
      <c r="AG39" s="4"/>
    </row>
    <row r="40" spans="1:33" ht="18.75" x14ac:dyDescent="0.3">
      <c r="A40" s="59"/>
      <c r="B40" s="60"/>
      <c r="C40" s="183" t="s">
        <v>26</v>
      </c>
      <c r="D40" s="188"/>
      <c r="E40" s="4"/>
      <c r="F40" s="4"/>
      <c r="G40" s="4"/>
      <c r="H40" s="63"/>
      <c r="I40" s="4"/>
      <c r="J40" s="4"/>
      <c r="K40" s="4"/>
      <c r="L40" s="4"/>
      <c r="M40" s="4"/>
      <c r="N40" s="4"/>
      <c r="O40" s="4"/>
      <c r="P40" s="4"/>
      <c r="Q40" s="64"/>
      <c r="R40" s="64"/>
      <c r="S40" s="64"/>
      <c r="T40" s="6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8" x14ac:dyDescent="0.25">
      <c r="A41" s="59"/>
      <c r="B41" s="60"/>
      <c r="C41" s="184"/>
      <c r="D41" s="18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8" x14ac:dyDescent="0.25">
      <c r="A42" s="59"/>
      <c r="B42" s="60"/>
      <c r="C42" s="183" t="s">
        <v>27</v>
      </c>
      <c r="D42" s="18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8" x14ac:dyDescent="0.25">
      <c r="A43" s="59"/>
      <c r="B43" s="60"/>
      <c r="C43" s="184"/>
      <c r="D43" s="188"/>
    </row>
    <row r="44" spans="1:33" ht="18" x14ac:dyDescent="0.25">
      <c r="A44" s="59"/>
      <c r="B44" s="60"/>
      <c r="C44" s="183" t="s">
        <v>28</v>
      </c>
      <c r="D44" s="188"/>
    </row>
    <row r="45" spans="1:33" ht="18" x14ac:dyDescent="0.25">
      <c r="A45" s="59"/>
      <c r="B45" s="60"/>
      <c r="C45" s="184"/>
      <c r="D45" s="188"/>
    </row>
    <row r="46" spans="1:33" ht="18" x14ac:dyDescent="0.25">
      <c r="A46" s="59"/>
      <c r="B46" s="60"/>
      <c r="C46" s="183"/>
      <c r="D46" s="65"/>
    </row>
    <row r="47" spans="1:33" ht="18" x14ac:dyDescent="0.25">
      <c r="A47" s="59"/>
      <c r="B47" s="60"/>
      <c r="C47" s="184"/>
    </row>
    <row r="48" spans="1:33" ht="18" x14ac:dyDescent="0.25">
      <c r="A48" s="66"/>
      <c r="B48" s="67"/>
      <c r="C48" s="68" t="s">
        <v>29</v>
      </c>
      <c r="E48" s="69"/>
    </row>
    <row r="49" spans="1:3" ht="18" x14ac:dyDescent="0.25">
      <c r="A49" s="66"/>
      <c r="B49" s="67"/>
      <c r="C49" s="68" t="s">
        <v>29</v>
      </c>
    </row>
    <row r="50" spans="1:3" ht="18" x14ac:dyDescent="0.25">
      <c r="A50" s="70" t="s">
        <v>30</v>
      </c>
      <c r="B50" s="70"/>
      <c r="C50" s="71">
        <v>76.534999999999997</v>
      </c>
    </row>
    <row r="51" spans="1:3" ht="18" x14ac:dyDescent="0.25">
      <c r="A51" s="72" t="s">
        <v>31</v>
      </c>
      <c r="B51" s="70"/>
      <c r="C51" s="60">
        <v>90.516999999999996</v>
      </c>
    </row>
    <row r="52" spans="1:3" ht="18" x14ac:dyDescent="0.25">
      <c r="A52" s="185" t="s">
        <v>32</v>
      </c>
      <c r="B52" s="185"/>
      <c r="C52" s="71">
        <f>+Z4</f>
        <v>92</v>
      </c>
    </row>
    <row r="53" spans="1:3" ht="18" x14ac:dyDescent="0.25">
      <c r="A53" s="185" t="s">
        <v>33</v>
      </c>
      <c r="B53" s="185"/>
      <c r="C53" s="71"/>
    </row>
  </sheetData>
  <mergeCells count="19">
    <mergeCell ref="C46:C47"/>
    <mergeCell ref="A52:B52"/>
    <mergeCell ref="A53:B53"/>
    <mergeCell ref="AB2:AB3"/>
    <mergeCell ref="D35:D45"/>
    <mergeCell ref="C38:C39"/>
    <mergeCell ref="C40:C41"/>
    <mergeCell ref="C42:C43"/>
    <mergeCell ref="C44:C45"/>
    <mergeCell ref="D1:D33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"/>
  <sheetViews>
    <sheetView zoomScale="85" zoomScaleNormal="85" workbookViewId="0">
      <pane ySplit="1" topLeftCell="A2" activePane="bottomLeft" state="frozen"/>
      <selection pane="bottomLeft" activeCell="B43" sqref="B43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84">
        <v>0</v>
      </c>
      <c r="B3" s="85">
        <v>92</v>
      </c>
      <c r="C3" s="86" t="s">
        <v>45</v>
      </c>
      <c r="D3" s="163"/>
      <c r="S3" s="77"/>
      <c r="T3" s="77"/>
    </row>
    <row r="4" spans="1:20" ht="14.1" customHeight="1" x14ac:dyDescent="0.2">
      <c r="A4" s="87">
        <v>0</v>
      </c>
      <c r="B4" s="88">
        <v>92.010999999999996</v>
      </c>
      <c r="C4" s="89" t="s">
        <v>17</v>
      </c>
      <c r="D4" s="163"/>
      <c r="S4" s="77"/>
      <c r="T4" s="77"/>
    </row>
    <row r="5" spans="1:20" ht="14.1" customHeight="1" x14ac:dyDescent="0.2">
      <c r="A5" s="90">
        <v>0</v>
      </c>
      <c r="B5" s="88">
        <v>91.525000000000006</v>
      </c>
      <c r="C5" s="91" t="s">
        <v>64</v>
      </c>
      <c r="D5" s="163"/>
      <c r="S5" s="77"/>
      <c r="T5" s="77"/>
    </row>
    <row r="6" spans="1:20" ht="14.1" customHeight="1" x14ac:dyDescent="0.2">
      <c r="A6" s="90">
        <v>15</v>
      </c>
      <c r="B6" s="88">
        <v>90.873999999999995</v>
      </c>
      <c r="C6" s="91" t="s">
        <v>65</v>
      </c>
      <c r="D6" s="163"/>
      <c r="S6" s="77"/>
      <c r="T6" s="77"/>
    </row>
    <row r="7" spans="1:20" ht="14.1" customHeight="1" x14ac:dyDescent="0.2">
      <c r="A7" s="92">
        <v>50</v>
      </c>
      <c r="B7" s="93">
        <v>87.513999999999996</v>
      </c>
      <c r="C7" s="94"/>
      <c r="D7" s="163"/>
      <c r="S7" s="77"/>
      <c r="T7" s="77"/>
    </row>
    <row r="8" spans="1:20" ht="14.1" customHeight="1" x14ac:dyDescent="0.2">
      <c r="A8" s="90">
        <v>90</v>
      </c>
      <c r="B8" s="88">
        <v>74.174000000000007</v>
      </c>
      <c r="C8" s="89"/>
      <c r="D8" s="163"/>
      <c r="S8" s="77"/>
      <c r="T8" s="77"/>
    </row>
    <row r="9" spans="1:20" ht="14.1" customHeight="1" x14ac:dyDescent="0.2">
      <c r="A9" s="95">
        <v>140</v>
      </c>
      <c r="B9" s="96">
        <v>75.073999999999998</v>
      </c>
      <c r="C9" s="91"/>
      <c r="D9" s="163"/>
      <c r="S9" s="77"/>
      <c r="T9" s="77"/>
    </row>
    <row r="10" spans="1:20" ht="14.1" customHeight="1" x14ac:dyDescent="0.2">
      <c r="A10" s="95">
        <v>200</v>
      </c>
      <c r="B10" s="96">
        <v>77.584000000000003</v>
      </c>
      <c r="C10" s="91"/>
      <c r="D10" s="163"/>
      <c r="S10" s="77"/>
      <c r="T10" s="77"/>
    </row>
    <row r="11" spans="1:20" ht="14.1" customHeight="1" x14ac:dyDescent="0.2">
      <c r="A11" s="95">
        <v>260</v>
      </c>
      <c r="B11" s="96">
        <v>78.623999999999995</v>
      </c>
      <c r="C11" s="91"/>
      <c r="D11" s="163"/>
      <c r="S11" s="77"/>
      <c r="T11" s="77"/>
    </row>
    <row r="12" spans="1:20" ht="14.1" customHeight="1" x14ac:dyDescent="0.2">
      <c r="A12" s="95">
        <v>320</v>
      </c>
      <c r="B12" s="96">
        <v>79.674000000000007</v>
      </c>
      <c r="C12" s="91"/>
      <c r="D12" s="163"/>
      <c r="S12" s="77"/>
      <c r="T12" s="77"/>
    </row>
    <row r="13" spans="1:20" ht="14.1" customHeight="1" x14ac:dyDescent="0.2">
      <c r="A13" s="95">
        <v>390</v>
      </c>
      <c r="B13" s="96">
        <v>79.343999999999994</v>
      </c>
      <c r="C13" s="91"/>
      <c r="D13" s="163"/>
      <c r="S13" s="77"/>
      <c r="T13" s="77"/>
    </row>
    <row r="14" spans="1:20" ht="14.1" customHeight="1" x14ac:dyDescent="0.2">
      <c r="A14" s="97">
        <v>460</v>
      </c>
      <c r="B14" s="98">
        <v>79.123999999999995</v>
      </c>
      <c r="C14" s="99"/>
      <c r="D14" s="163"/>
      <c r="S14" s="77"/>
      <c r="T14" s="77"/>
    </row>
    <row r="15" spans="1:20" ht="14.1" customHeight="1" x14ac:dyDescent="0.2">
      <c r="A15" s="97">
        <v>530</v>
      </c>
      <c r="B15" s="98">
        <v>79.024000000000001</v>
      </c>
      <c r="C15" s="99"/>
      <c r="D15" s="163"/>
      <c r="S15" s="77"/>
      <c r="T15" s="77"/>
    </row>
    <row r="16" spans="1:20" ht="14.1" customHeight="1" x14ac:dyDescent="0.2">
      <c r="A16" s="97">
        <v>600</v>
      </c>
      <c r="B16" s="98">
        <v>78.884</v>
      </c>
      <c r="C16" s="99"/>
      <c r="D16" s="163"/>
      <c r="S16" s="77"/>
      <c r="T16" s="77"/>
    </row>
    <row r="17" spans="1:20" ht="14.1" customHeight="1" x14ac:dyDescent="0.2">
      <c r="A17" s="97">
        <v>650</v>
      </c>
      <c r="B17" s="98">
        <v>78.504000000000005</v>
      </c>
      <c r="C17" s="99"/>
      <c r="D17" s="163"/>
      <c r="S17" s="77"/>
      <c r="T17" s="77"/>
    </row>
    <row r="18" spans="1:20" ht="14.1" customHeight="1" x14ac:dyDescent="0.2">
      <c r="A18" s="97">
        <v>700</v>
      </c>
      <c r="B18" s="98">
        <v>78.034000000000006</v>
      </c>
      <c r="C18" s="91"/>
      <c r="D18" s="163"/>
      <c r="S18" s="77"/>
      <c r="T18" s="77"/>
    </row>
    <row r="19" spans="1:20" ht="14.1" customHeight="1" x14ac:dyDescent="0.2">
      <c r="A19" s="97">
        <v>750</v>
      </c>
      <c r="B19" s="98">
        <v>78.153999999999996</v>
      </c>
      <c r="C19" s="99"/>
      <c r="D19" s="163"/>
      <c r="S19" s="77"/>
      <c r="T19" s="77"/>
    </row>
    <row r="20" spans="1:20" ht="14.1" customHeight="1" x14ac:dyDescent="0.2">
      <c r="A20" s="97">
        <v>800</v>
      </c>
      <c r="B20" s="98">
        <v>78.474000000000004</v>
      </c>
      <c r="C20" s="99"/>
      <c r="D20" s="163"/>
      <c r="S20" s="77"/>
      <c r="T20" s="77"/>
    </row>
    <row r="21" spans="1:20" ht="14.1" customHeight="1" x14ac:dyDescent="0.2">
      <c r="A21" s="97">
        <v>850</v>
      </c>
      <c r="B21" s="98">
        <v>78.244</v>
      </c>
      <c r="C21" s="91"/>
      <c r="D21" s="163"/>
      <c r="S21" s="77"/>
      <c r="T21" s="77"/>
    </row>
    <row r="22" spans="1:20" ht="14.1" customHeight="1" x14ac:dyDescent="0.2">
      <c r="A22" s="97">
        <v>900</v>
      </c>
      <c r="B22" s="98">
        <v>77.894000000000005</v>
      </c>
      <c r="C22" s="99"/>
      <c r="D22" s="163"/>
      <c r="S22" s="77"/>
      <c r="T22" s="77"/>
    </row>
    <row r="23" spans="1:20" ht="14.1" customHeight="1" x14ac:dyDescent="0.2">
      <c r="A23" s="97">
        <v>950</v>
      </c>
      <c r="B23" s="98">
        <v>77.834000000000003</v>
      </c>
      <c r="C23" s="99"/>
      <c r="D23" s="163"/>
      <c r="S23" s="77"/>
      <c r="T23" s="77"/>
    </row>
    <row r="24" spans="1:20" ht="14.1" customHeight="1" x14ac:dyDescent="0.2">
      <c r="A24" s="100">
        <v>1000</v>
      </c>
      <c r="B24" s="101">
        <v>77.933999999999997</v>
      </c>
      <c r="C24" s="102"/>
      <c r="D24" s="163"/>
      <c r="S24" s="77"/>
      <c r="T24" s="77"/>
    </row>
    <row r="25" spans="1:20" ht="14.1" customHeight="1" x14ac:dyDescent="0.2">
      <c r="A25" s="97">
        <v>1050</v>
      </c>
      <c r="B25" s="98">
        <v>77.813999999999993</v>
      </c>
      <c r="C25" s="99"/>
      <c r="D25" s="163"/>
      <c r="S25" s="77"/>
      <c r="T25" s="77"/>
    </row>
    <row r="26" spans="1:20" ht="14.1" customHeight="1" x14ac:dyDescent="0.2">
      <c r="A26" s="97">
        <v>1090</v>
      </c>
      <c r="B26" s="98">
        <v>86.453999999999994</v>
      </c>
      <c r="C26" s="99"/>
      <c r="D26" s="163"/>
      <c r="S26" s="77"/>
      <c r="T26" s="77"/>
    </row>
    <row r="27" spans="1:20" ht="14.1" customHeight="1" x14ac:dyDescent="0.2">
      <c r="A27" s="97">
        <v>1098.3599999999999</v>
      </c>
      <c r="B27" s="98">
        <v>90.873999999999995</v>
      </c>
      <c r="C27" s="99" t="s">
        <v>66</v>
      </c>
      <c r="D27" s="163"/>
      <c r="S27" s="77"/>
      <c r="T27" s="77"/>
    </row>
    <row r="28" spans="1:20" ht="14.1" customHeight="1" x14ac:dyDescent="0.2">
      <c r="A28" s="97">
        <v>1120</v>
      </c>
      <c r="B28" s="98">
        <v>91.085999999999999</v>
      </c>
      <c r="C28" s="99" t="s">
        <v>67</v>
      </c>
      <c r="D28" s="163"/>
      <c r="S28" s="77"/>
      <c r="T28" s="77"/>
    </row>
    <row r="29" spans="1:20" ht="14.1" customHeight="1" x14ac:dyDescent="0.2">
      <c r="A29" s="103">
        <v>1180</v>
      </c>
      <c r="B29" s="104">
        <v>91.085999999999999</v>
      </c>
      <c r="C29" s="105"/>
      <c r="D29" s="163"/>
      <c r="S29" s="77"/>
      <c r="T29" s="77"/>
    </row>
    <row r="30" spans="1:20" ht="14.1" customHeight="1" x14ac:dyDescent="0.2">
      <c r="A30" s="97"/>
      <c r="B30" s="98">
        <v>92</v>
      </c>
      <c r="C30" s="99" t="s">
        <v>45</v>
      </c>
      <c r="D30" s="163"/>
      <c r="S30" s="77"/>
      <c r="T30" s="77"/>
    </row>
    <row r="31" spans="1:20" ht="14.1" customHeight="1" x14ac:dyDescent="0.2">
      <c r="A31" s="97"/>
      <c r="B31" s="98"/>
      <c r="C31" s="99"/>
      <c r="D31" s="163"/>
      <c r="S31" s="77"/>
      <c r="T31" s="77"/>
    </row>
    <row r="32" spans="1:20" ht="14.1" customHeight="1" x14ac:dyDescent="0.2">
      <c r="A32" s="106"/>
      <c r="B32" s="107"/>
      <c r="C32" s="108"/>
      <c r="D32" s="163"/>
      <c r="S32" s="77"/>
      <c r="T32" s="77"/>
    </row>
    <row r="33" spans="1:20" ht="14.1" customHeight="1" x14ac:dyDescent="0.2">
      <c r="A33" s="106"/>
      <c r="B33" s="107"/>
      <c r="C33" s="108"/>
      <c r="D33" s="163"/>
      <c r="S33" s="77"/>
      <c r="T33" s="77"/>
    </row>
    <row r="34" spans="1:20" ht="14.1" customHeight="1" x14ac:dyDescent="0.2">
      <c r="A34" s="106"/>
      <c r="B34" s="107"/>
      <c r="C34" s="108"/>
      <c r="D34" s="163"/>
      <c r="S34" s="77"/>
      <c r="T34" s="77"/>
    </row>
    <row r="35" spans="1:20" ht="14.1" customHeight="1" x14ac:dyDescent="0.2">
      <c r="A35" s="97"/>
      <c r="B35" s="96"/>
      <c r="C35" s="109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15</v>
      </c>
      <c r="B37" s="114">
        <v>90.876000000000005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1098.3599999999999</v>
      </c>
      <c r="B38" s="117">
        <v>90.873999999999995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1020</v>
      </c>
      <c r="B39" s="114">
        <v>91.525000000000006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1020</v>
      </c>
      <c r="B40" s="120">
        <v>76.525000000000006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1030</v>
      </c>
      <c r="B41" s="114">
        <v>92.010999999999996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1030</v>
      </c>
      <c r="B42" s="120">
        <v>90.510999999999996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0</v>
      </c>
      <c r="B43" s="122">
        <v>91.085999999999999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68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69</v>
      </c>
      <c r="C46" s="132"/>
      <c r="D46" s="166"/>
      <c r="S46" s="77"/>
      <c r="T46" s="77"/>
    </row>
    <row r="47" spans="1:20" ht="14.1" customHeight="1" x14ac:dyDescent="0.2">
      <c r="A47" s="168" t="s">
        <v>70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71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51"/>
  <sheetViews>
    <sheetView topLeftCell="A11" zoomScale="50" zoomScaleNormal="50" workbookViewId="0">
      <selection activeCell="U39" sqref="U39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9" t="s">
        <v>3</v>
      </c>
      <c r="E1" s="190" t="s">
        <v>4</v>
      </c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176" t="s">
        <v>5</v>
      </c>
      <c r="W1" s="177"/>
      <c r="X1" s="177"/>
      <c r="Y1" s="177"/>
      <c r="Z1" s="177"/>
      <c r="AA1" s="177"/>
      <c r="AB1" s="178"/>
      <c r="AC1" s="4"/>
      <c r="AD1" s="176" t="s">
        <v>6</v>
      </c>
      <c r="AE1" s="177"/>
      <c r="AF1" s="177"/>
      <c r="AG1" s="178"/>
    </row>
    <row r="2" spans="1:33" ht="20.25" x14ac:dyDescent="0.3">
      <c r="A2" s="5"/>
      <c r="B2" s="6">
        <f>+Z4</f>
        <v>92</v>
      </c>
      <c r="C2" s="7" t="s">
        <v>34</v>
      </c>
      <c r="D2" s="18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9" t="s">
        <v>7</v>
      </c>
      <c r="W2" s="179" t="s">
        <v>8</v>
      </c>
      <c r="X2" s="179" t="s">
        <v>9</v>
      </c>
      <c r="Y2" s="179" t="s">
        <v>10</v>
      </c>
      <c r="Z2" s="179" t="s">
        <v>11</v>
      </c>
      <c r="AA2" s="181" t="s">
        <v>1</v>
      </c>
      <c r="AB2" s="186" t="s">
        <v>12</v>
      </c>
      <c r="AC2" s="9"/>
      <c r="AD2" s="10" t="s">
        <v>13</v>
      </c>
      <c r="AE2" s="11" t="s">
        <v>14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91.52300000000001</v>
      </c>
      <c r="C3" s="13"/>
      <c r="D3" s="18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80"/>
      <c r="W3" s="180"/>
      <c r="X3" s="180"/>
      <c r="Y3" s="180"/>
      <c r="Z3" s="180"/>
      <c r="AA3" s="182"/>
      <c r="AB3" s="187"/>
      <c r="AC3" s="9"/>
      <c r="AD3" s="14">
        <v>5.9</v>
      </c>
      <c r="AE3" s="14">
        <v>1.45</v>
      </c>
      <c r="AF3" s="15">
        <f>+AA7</f>
        <v>89.738</v>
      </c>
      <c r="AG3" s="16" t="s">
        <v>35</v>
      </c>
    </row>
    <row r="4" spans="1:33" ht="18.75" x14ac:dyDescent="0.3">
      <c r="A4" s="5">
        <f t="shared" ref="A4:A30" si="0">+V6</f>
        <v>5.9</v>
      </c>
      <c r="B4" s="6">
        <f t="shared" ref="B4:B30" si="1">+AA6</f>
        <v>91.188000000000002</v>
      </c>
      <c r="C4" s="17" t="s">
        <v>35</v>
      </c>
      <c r="D4" s="189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0.85799999999999998</v>
      </c>
      <c r="X4" s="15"/>
      <c r="Y4" s="15"/>
      <c r="Z4" s="20">
        <v>92</v>
      </c>
      <c r="AA4" s="21">
        <f>+Z4+W4</f>
        <v>92.858000000000004</v>
      </c>
      <c r="AB4" s="22" t="s">
        <v>34</v>
      </c>
      <c r="AC4" s="9"/>
      <c r="AD4" s="14">
        <v>51</v>
      </c>
      <c r="AE4" s="14">
        <v>10.6</v>
      </c>
      <c r="AF4" s="15">
        <f t="shared" ref="AF4:AF28" si="2">+AA8</f>
        <v>80.588000000000008</v>
      </c>
      <c r="AG4" s="13"/>
    </row>
    <row r="5" spans="1:33" ht="18.75" x14ac:dyDescent="0.3">
      <c r="A5" s="5">
        <f t="shared" si="0"/>
        <v>5.9</v>
      </c>
      <c r="B5" s="6">
        <f t="shared" si="1"/>
        <v>89.738</v>
      </c>
      <c r="C5" s="23"/>
      <c r="D5" s="18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>
        <v>0</v>
      </c>
      <c r="W5" s="15"/>
      <c r="X5" s="15">
        <v>1.335</v>
      </c>
      <c r="Y5" s="15"/>
      <c r="Z5" s="14"/>
      <c r="AA5" s="20">
        <f>+$AA$4-X5</f>
        <v>91.52300000000001</v>
      </c>
      <c r="AB5" s="16" t="s">
        <v>16</v>
      </c>
      <c r="AC5" s="24"/>
      <c r="AD5" s="14">
        <v>103</v>
      </c>
      <c r="AE5" s="14">
        <v>15.5</v>
      </c>
      <c r="AF5" s="15">
        <f t="shared" si="2"/>
        <v>75.688000000000002</v>
      </c>
      <c r="AG5" s="13"/>
    </row>
    <row r="6" spans="1:33" ht="18" x14ac:dyDescent="0.25">
      <c r="A6" s="5">
        <f t="shared" si="0"/>
        <v>51</v>
      </c>
      <c r="B6" s="6">
        <f t="shared" si="1"/>
        <v>80.588000000000008</v>
      </c>
      <c r="C6" s="22"/>
      <c r="D6" s="18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>
        <v>5.9</v>
      </c>
      <c r="W6" s="15"/>
      <c r="X6" s="15">
        <v>1.67</v>
      </c>
      <c r="Y6" s="15"/>
      <c r="Z6" s="14"/>
      <c r="AA6" s="20">
        <f t="shared" ref="AA6" si="3">+$AA$4-X6</f>
        <v>91.188000000000002</v>
      </c>
      <c r="AB6" s="16" t="s">
        <v>35</v>
      </c>
      <c r="AC6" s="24"/>
      <c r="AD6" s="14">
        <v>155</v>
      </c>
      <c r="AE6" s="14">
        <v>16.82</v>
      </c>
      <c r="AF6" s="15">
        <f t="shared" si="2"/>
        <v>74.367999999999995</v>
      </c>
      <c r="AG6" s="13"/>
    </row>
    <row r="7" spans="1:33" ht="18" x14ac:dyDescent="0.25">
      <c r="A7" s="5">
        <f t="shared" si="0"/>
        <v>103</v>
      </c>
      <c r="B7" s="6">
        <f t="shared" si="1"/>
        <v>75.688000000000002</v>
      </c>
      <c r="C7" s="13"/>
      <c r="D7" s="18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74">
        <f>+AD3</f>
        <v>5.9</v>
      </c>
      <c r="W7" s="15"/>
      <c r="X7" s="75">
        <f>+AE3</f>
        <v>1.45</v>
      </c>
      <c r="Y7" s="15"/>
      <c r="Z7" s="14"/>
      <c r="AA7" s="20">
        <f>+$AA$6-X7</f>
        <v>89.738</v>
      </c>
      <c r="AB7" s="26"/>
      <c r="AC7" s="24"/>
      <c r="AD7" s="14">
        <v>207</v>
      </c>
      <c r="AE7" s="14">
        <v>16.32</v>
      </c>
      <c r="AF7" s="15">
        <f t="shared" si="2"/>
        <v>74.867999999999995</v>
      </c>
      <c r="AG7" s="13"/>
    </row>
    <row r="8" spans="1:33" ht="18.75" x14ac:dyDescent="0.3">
      <c r="A8" s="5">
        <f t="shared" si="0"/>
        <v>155</v>
      </c>
      <c r="B8" s="6">
        <f t="shared" si="1"/>
        <v>74.367999999999995</v>
      </c>
      <c r="C8" s="17"/>
      <c r="D8" s="18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74">
        <f t="shared" ref="V8:V32" si="4">+AD4</f>
        <v>51</v>
      </c>
      <c r="W8" s="15"/>
      <c r="X8" s="75">
        <f t="shared" ref="X8:X32" si="5">+AE4</f>
        <v>10.6</v>
      </c>
      <c r="Y8" s="15"/>
      <c r="Z8" s="14"/>
      <c r="AA8" s="20">
        <f t="shared" ref="AA8:AA32" si="6">+$AA$6-X8</f>
        <v>80.588000000000008</v>
      </c>
      <c r="AB8" s="22"/>
      <c r="AC8" s="24"/>
      <c r="AD8" s="14">
        <v>247</v>
      </c>
      <c r="AE8" s="14">
        <v>14.4</v>
      </c>
      <c r="AF8" s="15">
        <f t="shared" si="2"/>
        <v>76.787999999999997</v>
      </c>
      <c r="AG8" s="13"/>
    </row>
    <row r="9" spans="1:33" ht="18" x14ac:dyDescent="0.25">
      <c r="A9" s="5">
        <f t="shared" si="0"/>
        <v>207</v>
      </c>
      <c r="B9" s="6">
        <f t="shared" si="1"/>
        <v>74.867999999999995</v>
      </c>
      <c r="C9" s="13"/>
      <c r="D9" s="18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74">
        <f t="shared" si="4"/>
        <v>103</v>
      </c>
      <c r="W9" s="15"/>
      <c r="X9" s="75">
        <f t="shared" si="5"/>
        <v>15.5</v>
      </c>
      <c r="Y9" s="15"/>
      <c r="Z9" s="14"/>
      <c r="AA9" s="20">
        <f t="shared" si="6"/>
        <v>75.688000000000002</v>
      </c>
      <c r="AB9" s="16"/>
      <c r="AC9" s="24"/>
      <c r="AD9" s="14">
        <v>287</v>
      </c>
      <c r="AE9" s="14">
        <v>13.7</v>
      </c>
      <c r="AF9" s="15">
        <f t="shared" si="2"/>
        <v>77.488</v>
      </c>
      <c r="AG9" s="13"/>
    </row>
    <row r="10" spans="1:33" ht="18" x14ac:dyDescent="0.25">
      <c r="A10" s="5">
        <f t="shared" si="0"/>
        <v>247</v>
      </c>
      <c r="B10" s="6">
        <f t="shared" si="1"/>
        <v>76.787999999999997</v>
      </c>
      <c r="C10" s="13"/>
      <c r="D10" s="18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74">
        <f t="shared" si="4"/>
        <v>155</v>
      </c>
      <c r="W10" s="15"/>
      <c r="X10" s="75">
        <f t="shared" si="5"/>
        <v>16.82</v>
      </c>
      <c r="Y10" s="15"/>
      <c r="Z10" s="14"/>
      <c r="AA10" s="20">
        <f t="shared" si="6"/>
        <v>74.367999999999995</v>
      </c>
      <c r="AB10" s="33"/>
      <c r="AC10" s="24"/>
      <c r="AD10" s="14">
        <v>327</v>
      </c>
      <c r="AE10" s="14">
        <v>13.27</v>
      </c>
      <c r="AF10" s="15">
        <f t="shared" si="2"/>
        <v>77.918000000000006</v>
      </c>
      <c r="AG10" s="13"/>
    </row>
    <row r="11" spans="1:33" ht="18.75" x14ac:dyDescent="0.3">
      <c r="A11" s="5">
        <f t="shared" si="0"/>
        <v>287</v>
      </c>
      <c r="B11" s="6">
        <f t="shared" si="1"/>
        <v>77.488</v>
      </c>
      <c r="C11" s="27"/>
      <c r="D11" s="18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74">
        <f t="shared" si="4"/>
        <v>207</v>
      </c>
      <c r="W11" s="15"/>
      <c r="X11" s="75">
        <f t="shared" si="5"/>
        <v>16.32</v>
      </c>
      <c r="Y11" s="15"/>
      <c r="Z11" s="14"/>
      <c r="AA11" s="20">
        <f t="shared" si="6"/>
        <v>74.867999999999995</v>
      </c>
      <c r="AB11" s="16"/>
      <c r="AC11" s="24"/>
      <c r="AD11" s="14">
        <v>367</v>
      </c>
      <c r="AE11" s="14">
        <v>12.8</v>
      </c>
      <c r="AF11" s="15">
        <f t="shared" si="2"/>
        <v>78.388000000000005</v>
      </c>
      <c r="AG11" s="13"/>
    </row>
    <row r="12" spans="1:33" ht="18.75" x14ac:dyDescent="0.3">
      <c r="A12" s="5">
        <f t="shared" si="0"/>
        <v>327</v>
      </c>
      <c r="B12" s="6">
        <f t="shared" si="1"/>
        <v>77.918000000000006</v>
      </c>
      <c r="C12" s="27"/>
      <c r="D12" s="18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74">
        <f t="shared" si="4"/>
        <v>247</v>
      </c>
      <c r="W12" s="15"/>
      <c r="X12" s="75">
        <f t="shared" si="5"/>
        <v>14.4</v>
      </c>
      <c r="Y12" s="15"/>
      <c r="Z12" s="14"/>
      <c r="AA12" s="20">
        <f t="shared" si="6"/>
        <v>76.787999999999997</v>
      </c>
      <c r="AB12" s="26"/>
      <c r="AC12" s="24"/>
      <c r="AD12" s="14">
        <v>407</v>
      </c>
      <c r="AE12" s="14">
        <v>12.7</v>
      </c>
      <c r="AF12" s="15">
        <f t="shared" si="2"/>
        <v>78.488</v>
      </c>
      <c r="AG12" s="13"/>
    </row>
    <row r="13" spans="1:33" ht="18.75" x14ac:dyDescent="0.3">
      <c r="A13" s="5">
        <f t="shared" si="0"/>
        <v>367</v>
      </c>
      <c r="B13" s="6">
        <f t="shared" si="1"/>
        <v>78.388000000000005</v>
      </c>
      <c r="C13" s="27"/>
      <c r="D13" s="18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74">
        <f t="shared" si="4"/>
        <v>287</v>
      </c>
      <c r="W13" s="15"/>
      <c r="X13" s="75">
        <f t="shared" si="5"/>
        <v>13.7</v>
      </c>
      <c r="Y13" s="15"/>
      <c r="Z13" s="14"/>
      <c r="AA13" s="20">
        <f t="shared" si="6"/>
        <v>77.488</v>
      </c>
      <c r="AB13" s="28"/>
      <c r="AC13" s="24"/>
      <c r="AD13" s="14">
        <v>447</v>
      </c>
      <c r="AE13" s="14">
        <v>12.84</v>
      </c>
      <c r="AF13" s="15">
        <f t="shared" si="2"/>
        <v>78.347999999999999</v>
      </c>
      <c r="AG13" s="13"/>
    </row>
    <row r="14" spans="1:33" ht="18.75" x14ac:dyDescent="0.3">
      <c r="A14" s="5">
        <f t="shared" si="0"/>
        <v>407</v>
      </c>
      <c r="B14" s="6">
        <f t="shared" si="1"/>
        <v>78.488</v>
      </c>
      <c r="C14" s="27"/>
      <c r="D14" s="18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74">
        <f t="shared" si="4"/>
        <v>327</v>
      </c>
      <c r="W14" s="15"/>
      <c r="X14" s="75">
        <f t="shared" si="5"/>
        <v>13.27</v>
      </c>
      <c r="Y14" s="15"/>
      <c r="Z14" s="14"/>
      <c r="AA14" s="20">
        <f t="shared" si="6"/>
        <v>77.918000000000006</v>
      </c>
      <c r="AB14" s="16"/>
      <c r="AC14" s="24"/>
      <c r="AD14" s="14">
        <v>487</v>
      </c>
      <c r="AE14" s="14">
        <v>12.5</v>
      </c>
      <c r="AF14" s="15">
        <f t="shared" si="2"/>
        <v>78.688000000000002</v>
      </c>
      <c r="AG14" s="13"/>
    </row>
    <row r="15" spans="1:33" ht="18.75" x14ac:dyDescent="0.3">
      <c r="A15" s="5">
        <f t="shared" si="0"/>
        <v>447</v>
      </c>
      <c r="B15" s="6">
        <f t="shared" si="1"/>
        <v>78.347999999999999</v>
      </c>
      <c r="C15" s="27"/>
      <c r="D15" s="18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74">
        <f t="shared" si="4"/>
        <v>367</v>
      </c>
      <c r="W15" s="15"/>
      <c r="X15" s="75">
        <f t="shared" si="5"/>
        <v>12.8</v>
      </c>
      <c r="Y15" s="15"/>
      <c r="Z15" s="14"/>
      <c r="AA15" s="20">
        <f t="shared" si="6"/>
        <v>78.388000000000005</v>
      </c>
      <c r="AB15" s="16"/>
      <c r="AC15" s="24"/>
      <c r="AD15" s="14">
        <v>527</v>
      </c>
      <c r="AE15" s="14">
        <v>11.78</v>
      </c>
      <c r="AF15" s="15">
        <f t="shared" si="2"/>
        <v>79.408000000000001</v>
      </c>
      <c r="AG15" s="13"/>
    </row>
    <row r="16" spans="1:33" ht="18.75" x14ac:dyDescent="0.3">
      <c r="A16" s="5">
        <f t="shared" si="0"/>
        <v>487</v>
      </c>
      <c r="B16" s="6">
        <f t="shared" si="1"/>
        <v>78.688000000000002</v>
      </c>
      <c r="C16" s="27"/>
      <c r="D16" s="18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74">
        <f t="shared" si="4"/>
        <v>407</v>
      </c>
      <c r="W16" s="15"/>
      <c r="X16" s="75">
        <f t="shared" si="5"/>
        <v>12.7</v>
      </c>
      <c r="Y16" s="15"/>
      <c r="Z16" s="14"/>
      <c r="AA16" s="20">
        <f t="shared" si="6"/>
        <v>78.488</v>
      </c>
      <c r="AB16" s="16"/>
      <c r="AC16" s="24"/>
      <c r="AD16" s="14">
        <v>567</v>
      </c>
      <c r="AE16" s="14">
        <v>12.2</v>
      </c>
      <c r="AF16" s="15">
        <f t="shared" si="2"/>
        <v>78.988</v>
      </c>
      <c r="AG16" s="13"/>
    </row>
    <row r="17" spans="1:33" ht="18.75" x14ac:dyDescent="0.3">
      <c r="A17" s="5">
        <f t="shared" si="0"/>
        <v>527</v>
      </c>
      <c r="B17" s="6">
        <f t="shared" si="1"/>
        <v>79.408000000000001</v>
      </c>
      <c r="C17" s="27"/>
      <c r="D17" s="18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4">
        <f t="shared" si="4"/>
        <v>447</v>
      </c>
      <c r="W17" s="15"/>
      <c r="X17" s="75">
        <f t="shared" si="5"/>
        <v>12.84</v>
      </c>
      <c r="Y17" s="15"/>
      <c r="Z17" s="14"/>
      <c r="AA17" s="20">
        <f t="shared" si="6"/>
        <v>78.347999999999999</v>
      </c>
      <c r="AB17" s="16"/>
      <c r="AC17" s="24"/>
      <c r="AD17" s="14">
        <v>607</v>
      </c>
      <c r="AE17" s="14">
        <v>13.2</v>
      </c>
      <c r="AF17" s="15">
        <f t="shared" si="2"/>
        <v>77.988</v>
      </c>
      <c r="AG17" s="22"/>
    </row>
    <row r="18" spans="1:33" ht="18.75" x14ac:dyDescent="0.3">
      <c r="A18" s="5">
        <f t="shared" si="0"/>
        <v>567</v>
      </c>
      <c r="B18" s="6">
        <f t="shared" si="1"/>
        <v>78.988</v>
      </c>
      <c r="C18" s="29"/>
      <c r="D18" s="18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4">
        <f t="shared" si="4"/>
        <v>487</v>
      </c>
      <c r="W18" s="15"/>
      <c r="X18" s="75">
        <f t="shared" si="5"/>
        <v>12.5</v>
      </c>
      <c r="Y18" s="15"/>
      <c r="Z18" s="14"/>
      <c r="AA18" s="20">
        <f t="shared" si="6"/>
        <v>78.688000000000002</v>
      </c>
      <c r="AB18" s="30"/>
      <c r="AC18" s="24"/>
      <c r="AD18" s="31">
        <v>647</v>
      </c>
      <c r="AE18" s="32">
        <v>12.4</v>
      </c>
      <c r="AF18" s="15">
        <f t="shared" si="2"/>
        <v>78.787999999999997</v>
      </c>
      <c r="AG18" s="13"/>
    </row>
    <row r="19" spans="1:33" ht="18.75" x14ac:dyDescent="0.3">
      <c r="A19" s="5">
        <f t="shared" si="0"/>
        <v>607</v>
      </c>
      <c r="B19" s="6">
        <f t="shared" si="1"/>
        <v>77.988</v>
      </c>
      <c r="C19" s="29"/>
      <c r="D19" s="18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4">
        <f t="shared" si="4"/>
        <v>527</v>
      </c>
      <c r="W19" s="15"/>
      <c r="X19" s="75">
        <f t="shared" si="5"/>
        <v>11.78</v>
      </c>
      <c r="Y19" s="15"/>
      <c r="Z19" s="14"/>
      <c r="AA19" s="20">
        <f t="shared" si="6"/>
        <v>79.408000000000001</v>
      </c>
      <c r="AB19" s="30"/>
      <c r="AC19" s="9"/>
      <c r="AD19" s="31">
        <v>687</v>
      </c>
      <c r="AE19" s="32">
        <v>13.3</v>
      </c>
      <c r="AF19" s="15">
        <f t="shared" si="2"/>
        <v>77.888000000000005</v>
      </c>
      <c r="AG19" s="33"/>
    </row>
    <row r="20" spans="1:33" ht="18.75" x14ac:dyDescent="0.3">
      <c r="A20" s="5">
        <f t="shared" si="0"/>
        <v>647</v>
      </c>
      <c r="B20" s="6">
        <f t="shared" si="1"/>
        <v>78.787999999999997</v>
      </c>
      <c r="C20" s="27"/>
      <c r="D20" s="18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4">
        <f t="shared" si="4"/>
        <v>567</v>
      </c>
      <c r="W20" s="15"/>
      <c r="X20" s="75">
        <f t="shared" si="5"/>
        <v>12.2</v>
      </c>
      <c r="Y20" s="15"/>
      <c r="Z20" s="14"/>
      <c r="AA20" s="20">
        <f t="shared" si="6"/>
        <v>78.988</v>
      </c>
      <c r="AB20" s="16"/>
      <c r="AC20" s="9"/>
      <c r="AD20" s="31">
        <v>727</v>
      </c>
      <c r="AE20" s="32">
        <v>14.2</v>
      </c>
      <c r="AF20" s="15">
        <f t="shared" si="2"/>
        <v>76.988</v>
      </c>
      <c r="AG20" s="13"/>
    </row>
    <row r="21" spans="1:33" ht="18.75" x14ac:dyDescent="0.3">
      <c r="A21" s="5">
        <f t="shared" si="0"/>
        <v>687</v>
      </c>
      <c r="B21" s="6">
        <f t="shared" si="1"/>
        <v>77.888000000000005</v>
      </c>
      <c r="C21" s="27"/>
      <c r="D21" s="18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4">
        <f t="shared" si="4"/>
        <v>607</v>
      </c>
      <c r="W21" s="15"/>
      <c r="X21" s="75">
        <f t="shared" si="5"/>
        <v>13.2</v>
      </c>
      <c r="Y21" s="15"/>
      <c r="Z21" s="14"/>
      <c r="AA21" s="20">
        <f t="shared" si="6"/>
        <v>77.988</v>
      </c>
      <c r="AB21" s="16"/>
      <c r="AC21" s="9"/>
      <c r="AD21" s="31">
        <v>767</v>
      </c>
      <c r="AE21" s="32">
        <v>14</v>
      </c>
      <c r="AF21" s="15">
        <f t="shared" si="2"/>
        <v>77.188000000000002</v>
      </c>
      <c r="AG21" s="22"/>
    </row>
    <row r="22" spans="1:33" ht="18.75" x14ac:dyDescent="0.3">
      <c r="A22" s="5">
        <f t="shared" si="0"/>
        <v>727</v>
      </c>
      <c r="B22" s="6">
        <f t="shared" si="1"/>
        <v>76.988</v>
      </c>
      <c r="C22" s="27"/>
      <c r="D22" s="18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4">
        <f t="shared" si="4"/>
        <v>647</v>
      </c>
      <c r="W22" s="15"/>
      <c r="X22" s="75">
        <f t="shared" si="5"/>
        <v>12.4</v>
      </c>
      <c r="Y22" s="15"/>
      <c r="Z22" s="14"/>
      <c r="AA22" s="20">
        <f t="shared" si="6"/>
        <v>78.787999999999997</v>
      </c>
      <c r="AB22" s="16"/>
      <c r="AC22" s="9"/>
      <c r="AD22" s="31">
        <v>807</v>
      </c>
      <c r="AE22" s="32">
        <v>13.4</v>
      </c>
      <c r="AF22" s="15">
        <f t="shared" si="2"/>
        <v>77.787999999999997</v>
      </c>
      <c r="AG22" s="33"/>
    </row>
    <row r="23" spans="1:33" ht="18.75" x14ac:dyDescent="0.3">
      <c r="A23" s="5">
        <f t="shared" si="0"/>
        <v>767</v>
      </c>
      <c r="B23" s="6">
        <f t="shared" si="1"/>
        <v>77.188000000000002</v>
      </c>
      <c r="C23" s="27"/>
      <c r="D23" s="18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4">
        <f t="shared" si="4"/>
        <v>687</v>
      </c>
      <c r="W23" s="15"/>
      <c r="X23" s="75">
        <f t="shared" si="5"/>
        <v>13.3</v>
      </c>
      <c r="Y23" s="15"/>
      <c r="Z23" s="14"/>
      <c r="AA23" s="20">
        <f t="shared" si="6"/>
        <v>77.888000000000005</v>
      </c>
      <c r="AB23" s="33"/>
      <c r="AC23" s="9"/>
      <c r="AD23" s="31">
        <v>847</v>
      </c>
      <c r="AE23" s="32">
        <v>14.16</v>
      </c>
      <c r="AF23" s="15">
        <f t="shared" si="2"/>
        <v>77.028000000000006</v>
      </c>
      <c r="AG23" s="22"/>
    </row>
    <row r="24" spans="1:33" ht="18.75" x14ac:dyDescent="0.3">
      <c r="A24" s="5">
        <f t="shared" si="0"/>
        <v>807</v>
      </c>
      <c r="B24" s="6">
        <f t="shared" si="1"/>
        <v>77.787999999999997</v>
      </c>
      <c r="C24" s="27"/>
      <c r="D24" s="18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74">
        <f t="shared" si="4"/>
        <v>727</v>
      </c>
      <c r="W24" s="34"/>
      <c r="X24" s="75">
        <f t="shared" si="5"/>
        <v>14.2</v>
      </c>
      <c r="Y24" s="34"/>
      <c r="Z24" s="33"/>
      <c r="AA24" s="20">
        <f t="shared" si="6"/>
        <v>76.988</v>
      </c>
      <c r="AB24" s="33"/>
      <c r="AC24" s="9"/>
      <c r="AD24" s="31">
        <v>887</v>
      </c>
      <c r="AE24" s="32">
        <v>14.2</v>
      </c>
      <c r="AF24" s="15">
        <f t="shared" si="2"/>
        <v>76.988</v>
      </c>
      <c r="AG24" s="13"/>
    </row>
    <row r="25" spans="1:33" ht="18.75" x14ac:dyDescent="0.3">
      <c r="A25" s="5">
        <f t="shared" si="0"/>
        <v>847</v>
      </c>
      <c r="B25" s="6">
        <f t="shared" si="1"/>
        <v>77.028000000000006</v>
      </c>
      <c r="C25" s="27"/>
      <c r="D25" s="18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74">
        <f t="shared" si="4"/>
        <v>767</v>
      </c>
      <c r="W25" s="34"/>
      <c r="X25" s="75">
        <f t="shared" si="5"/>
        <v>14</v>
      </c>
      <c r="Y25" s="34"/>
      <c r="Z25" s="33"/>
      <c r="AA25" s="20">
        <f t="shared" si="6"/>
        <v>77.188000000000002</v>
      </c>
      <c r="AB25" s="33"/>
      <c r="AC25" s="9"/>
      <c r="AD25" s="31">
        <v>947</v>
      </c>
      <c r="AE25" s="35">
        <v>14</v>
      </c>
      <c r="AF25" s="15">
        <f t="shared" si="2"/>
        <v>77.188000000000002</v>
      </c>
      <c r="AG25" s="13"/>
    </row>
    <row r="26" spans="1:33" ht="18.75" x14ac:dyDescent="0.3">
      <c r="A26" s="5">
        <f t="shared" si="0"/>
        <v>887</v>
      </c>
      <c r="B26" s="6">
        <f t="shared" si="1"/>
        <v>76.988</v>
      </c>
      <c r="C26" s="27"/>
      <c r="D26" s="18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74">
        <f t="shared" si="4"/>
        <v>807</v>
      </c>
      <c r="W26" s="34"/>
      <c r="X26" s="75">
        <f t="shared" si="5"/>
        <v>13.4</v>
      </c>
      <c r="Y26" s="34"/>
      <c r="Z26" s="33"/>
      <c r="AA26" s="20">
        <f t="shared" si="6"/>
        <v>77.787999999999997</v>
      </c>
      <c r="AB26" s="33"/>
      <c r="AC26" s="9"/>
      <c r="AD26" s="31">
        <v>1007</v>
      </c>
      <c r="AE26" s="35">
        <v>2.6</v>
      </c>
      <c r="AF26" s="15">
        <f t="shared" si="2"/>
        <v>88.588000000000008</v>
      </c>
      <c r="AG26" s="13"/>
    </row>
    <row r="27" spans="1:33" ht="18.75" x14ac:dyDescent="0.3">
      <c r="A27" s="5">
        <f t="shared" si="0"/>
        <v>947</v>
      </c>
      <c r="B27" s="6">
        <f t="shared" si="1"/>
        <v>77.188000000000002</v>
      </c>
      <c r="C27" s="27"/>
      <c r="D27" s="18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4">
        <f t="shared" si="4"/>
        <v>847</v>
      </c>
      <c r="W27" s="34"/>
      <c r="X27" s="75">
        <f t="shared" si="5"/>
        <v>14.16</v>
      </c>
      <c r="Y27" s="34"/>
      <c r="Z27" s="33"/>
      <c r="AA27" s="20">
        <f t="shared" si="6"/>
        <v>77.028000000000006</v>
      </c>
      <c r="AB27" s="33"/>
      <c r="AC27" s="9"/>
      <c r="AD27" s="31">
        <v>1067.95</v>
      </c>
      <c r="AE27" s="35">
        <v>2.5099999999999998</v>
      </c>
      <c r="AF27" s="15">
        <f t="shared" si="2"/>
        <v>88.677999999999997</v>
      </c>
      <c r="AG27" s="13"/>
    </row>
    <row r="28" spans="1:33" ht="18.75" x14ac:dyDescent="0.3">
      <c r="A28" s="5">
        <f>+V30</f>
        <v>1007</v>
      </c>
      <c r="B28" s="6">
        <f t="shared" si="1"/>
        <v>88.588000000000008</v>
      </c>
      <c r="C28" s="36"/>
      <c r="D28" s="18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4">
        <f t="shared" si="4"/>
        <v>887</v>
      </c>
      <c r="W28" s="34"/>
      <c r="X28" s="75">
        <f t="shared" si="5"/>
        <v>14.2</v>
      </c>
      <c r="Y28" s="34"/>
      <c r="Z28" s="33"/>
      <c r="AA28" s="20">
        <f t="shared" si="6"/>
        <v>76.988</v>
      </c>
      <c r="AB28" s="33"/>
      <c r="AC28" s="9"/>
      <c r="AD28" s="31">
        <v>1072.95</v>
      </c>
      <c r="AE28" s="32">
        <v>0.65</v>
      </c>
      <c r="AF28" s="15">
        <f t="shared" si="2"/>
        <v>90.537999999999997</v>
      </c>
      <c r="AG28" s="16" t="s">
        <v>36</v>
      </c>
    </row>
    <row r="29" spans="1:33" ht="18" x14ac:dyDescent="0.25">
      <c r="A29" s="5">
        <f t="shared" si="0"/>
        <v>1067.95</v>
      </c>
      <c r="B29" s="6">
        <f t="shared" si="1"/>
        <v>88.677999999999997</v>
      </c>
      <c r="C29" s="16"/>
      <c r="D29" s="18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4">
        <f t="shared" si="4"/>
        <v>947</v>
      </c>
      <c r="W29" s="34"/>
      <c r="X29" s="75">
        <f t="shared" si="5"/>
        <v>14</v>
      </c>
      <c r="Y29" s="34"/>
      <c r="Z29" s="33"/>
      <c r="AA29" s="20">
        <f t="shared" si="6"/>
        <v>77.188000000000002</v>
      </c>
      <c r="AB29" s="16"/>
      <c r="AC29" s="9"/>
      <c r="AD29" s="31"/>
      <c r="AE29" s="32"/>
      <c r="AF29" s="15"/>
      <c r="AG29" s="13"/>
    </row>
    <row r="30" spans="1:33" ht="18" x14ac:dyDescent="0.25">
      <c r="A30" s="5">
        <f t="shared" si="0"/>
        <v>1072.95</v>
      </c>
      <c r="B30" s="6">
        <f t="shared" si="1"/>
        <v>90.537999999999997</v>
      </c>
      <c r="C30" s="7" t="s">
        <v>36</v>
      </c>
      <c r="D30" s="18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4">
        <f t="shared" si="4"/>
        <v>1007</v>
      </c>
      <c r="W30" s="34"/>
      <c r="X30" s="75">
        <f t="shared" si="5"/>
        <v>2.6</v>
      </c>
      <c r="Y30" s="34"/>
      <c r="Z30" s="33"/>
      <c r="AA30" s="20">
        <f t="shared" si="6"/>
        <v>88.588000000000008</v>
      </c>
      <c r="AB30" s="16"/>
      <c r="AC30" s="9"/>
      <c r="AD30" s="31"/>
      <c r="AE30" s="32"/>
      <c r="AF30" s="15"/>
      <c r="AG30" s="13"/>
    </row>
    <row r="31" spans="1:33" ht="18" x14ac:dyDescent="0.25">
      <c r="A31" s="5"/>
      <c r="B31" s="6"/>
      <c r="C31" s="16"/>
      <c r="D31" s="18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4">
        <f>+AD27</f>
        <v>1067.95</v>
      </c>
      <c r="W31" s="15"/>
      <c r="X31" s="75">
        <f t="shared" si="5"/>
        <v>2.5099999999999998</v>
      </c>
      <c r="Y31" s="15"/>
      <c r="Z31" s="14"/>
      <c r="AA31" s="20">
        <f t="shared" si="6"/>
        <v>88.677999999999997</v>
      </c>
      <c r="AB31" s="16"/>
      <c r="AC31" s="9"/>
      <c r="AD31" s="31"/>
      <c r="AE31" s="32"/>
      <c r="AF31" s="15"/>
      <c r="AG31" s="13"/>
    </row>
    <row r="32" spans="1:33" ht="18.75" x14ac:dyDescent="0.3">
      <c r="A32" s="5"/>
      <c r="B32" s="6"/>
      <c r="C32" s="17"/>
      <c r="D32" s="18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4">
        <f t="shared" si="4"/>
        <v>1072.95</v>
      </c>
      <c r="W32" s="15"/>
      <c r="X32" s="75">
        <f t="shared" si="5"/>
        <v>0.65</v>
      </c>
      <c r="Y32" s="15"/>
      <c r="Z32" s="14"/>
      <c r="AA32" s="20">
        <f t="shared" si="6"/>
        <v>90.537999999999997</v>
      </c>
      <c r="AB32" s="16" t="s">
        <v>36</v>
      </c>
      <c r="AC32" s="9"/>
      <c r="AD32" s="38"/>
      <c r="AE32" s="38"/>
      <c r="AF32" s="38"/>
      <c r="AG32" s="38"/>
    </row>
    <row r="33" spans="1:33" ht="18" x14ac:dyDescent="0.25">
      <c r="A33" s="5"/>
      <c r="B33" s="6"/>
      <c r="C33" s="16"/>
      <c r="D33" s="18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9"/>
      <c r="W33" s="15"/>
      <c r="X33" s="15"/>
      <c r="Y33" s="15"/>
      <c r="Z33" s="14"/>
      <c r="AA33" s="20"/>
      <c r="AB33" s="33"/>
      <c r="AC33" s="4"/>
      <c r="AD33" s="4"/>
      <c r="AE33" s="4"/>
      <c r="AF33" s="4"/>
      <c r="AG33" s="4"/>
    </row>
    <row r="34" spans="1:33" ht="18.75" x14ac:dyDescent="0.3">
      <c r="A34" s="39"/>
      <c r="B34" s="40"/>
      <c r="C34" s="41"/>
      <c r="D34" s="4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9"/>
      <c r="W34" s="19"/>
      <c r="X34" s="15"/>
      <c r="Y34" s="34"/>
      <c r="Z34" s="33"/>
      <c r="AA34" s="20"/>
      <c r="AB34" s="16"/>
      <c r="AC34" s="9"/>
      <c r="AD34" s="9"/>
      <c r="AE34" s="9"/>
      <c r="AF34" s="9"/>
      <c r="AG34" s="9"/>
    </row>
    <row r="35" spans="1:33" ht="18" customHeight="1" x14ac:dyDescent="0.25">
      <c r="A35" s="43"/>
      <c r="B35" s="44"/>
      <c r="C35" s="45"/>
      <c r="D35" s="188" t="s">
        <v>22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9"/>
      <c r="W35" s="19"/>
      <c r="X35" s="15"/>
      <c r="Y35" s="34"/>
      <c r="Z35" s="33"/>
      <c r="AA35" s="20"/>
      <c r="AB35" s="16"/>
      <c r="AC35" s="9"/>
      <c r="AD35" s="9"/>
      <c r="AE35" s="9"/>
      <c r="AF35" s="9"/>
      <c r="AG35" s="9"/>
    </row>
    <row r="36" spans="1:33" ht="18" x14ac:dyDescent="0.25">
      <c r="A36" s="46">
        <v>5.9</v>
      </c>
      <c r="B36" s="47">
        <v>91.188000000000002</v>
      </c>
      <c r="C36" s="48" t="s">
        <v>24</v>
      </c>
      <c r="D36" s="18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9"/>
      <c r="W36" s="49"/>
      <c r="X36" s="50"/>
      <c r="Y36" s="51"/>
      <c r="Z36" s="52"/>
      <c r="AA36" s="20"/>
      <c r="AB36" s="16"/>
      <c r="AC36" s="53"/>
      <c r="AD36" s="54"/>
      <c r="AE36" s="55"/>
      <c r="AF36" s="55"/>
      <c r="AG36" s="9"/>
    </row>
    <row r="37" spans="1:33" ht="18" x14ac:dyDescent="0.25">
      <c r="A37" s="46">
        <v>1072.95</v>
      </c>
      <c r="B37" s="47">
        <v>91.188000000000002</v>
      </c>
      <c r="C37" s="48" t="s">
        <v>23</v>
      </c>
      <c r="D37" s="188"/>
      <c r="E37" s="5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7"/>
      <c r="W37" s="57"/>
      <c r="X37" s="57"/>
      <c r="Y37" s="57"/>
      <c r="Z37" s="57"/>
      <c r="AA37" s="57"/>
      <c r="AB37" s="57"/>
      <c r="AC37" s="58"/>
      <c r="AD37" s="58"/>
      <c r="AE37" s="58"/>
      <c r="AF37" s="58"/>
      <c r="AG37" s="4"/>
    </row>
    <row r="38" spans="1:33" ht="18" x14ac:dyDescent="0.25">
      <c r="A38" s="59"/>
      <c r="B38" s="60"/>
      <c r="C38" s="183" t="s">
        <v>25</v>
      </c>
      <c r="D38" s="18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1"/>
      <c r="W38" s="61"/>
      <c r="X38" s="61"/>
      <c r="Y38" s="61"/>
      <c r="Z38" s="61"/>
      <c r="AA38" s="61"/>
      <c r="AB38" s="61"/>
      <c r="AC38" s="58"/>
      <c r="AD38" s="58"/>
      <c r="AE38" s="58"/>
      <c r="AF38" s="58"/>
      <c r="AG38" s="4"/>
    </row>
    <row r="39" spans="1:33" ht="18" x14ac:dyDescent="0.25">
      <c r="A39" s="59"/>
      <c r="B39" s="60"/>
      <c r="C39" s="184"/>
      <c r="D39" s="18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2"/>
      <c r="W39" s="62"/>
      <c r="X39" s="61"/>
      <c r="Y39" s="61"/>
      <c r="Z39" s="61"/>
      <c r="AA39" s="61"/>
      <c r="AB39" s="61"/>
      <c r="AC39" s="4"/>
      <c r="AD39" s="4"/>
      <c r="AE39" s="4"/>
      <c r="AF39" s="4"/>
      <c r="AG39" s="4"/>
    </row>
    <row r="40" spans="1:33" ht="18.75" x14ac:dyDescent="0.3">
      <c r="A40" s="59">
        <v>5</v>
      </c>
      <c r="B40" s="60">
        <v>91.522999999999996</v>
      </c>
      <c r="C40" s="183" t="s">
        <v>37</v>
      </c>
      <c r="D40" s="188"/>
      <c r="E40" s="4"/>
      <c r="F40" s="4"/>
      <c r="G40" s="4"/>
      <c r="H40" s="63"/>
      <c r="I40" s="4"/>
      <c r="J40" s="4"/>
      <c r="K40" s="4"/>
      <c r="L40" s="4"/>
      <c r="M40" s="4"/>
      <c r="N40" s="4"/>
      <c r="O40" s="4"/>
      <c r="P40" s="4"/>
      <c r="Q40" s="64"/>
      <c r="R40" s="64"/>
      <c r="S40" s="64"/>
      <c r="T40" s="6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8" x14ac:dyDescent="0.25">
      <c r="A41" s="59">
        <v>5</v>
      </c>
      <c r="B41" s="60">
        <f>+B40-1</f>
        <v>90.522999999999996</v>
      </c>
      <c r="C41" s="184"/>
      <c r="D41" s="18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8" x14ac:dyDescent="0.25">
      <c r="A42" s="59">
        <v>10</v>
      </c>
      <c r="B42" s="60">
        <v>90.522999999999996</v>
      </c>
      <c r="C42" s="183" t="s">
        <v>38</v>
      </c>
      <c r="D42" s="18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8" x14ac:dyDescent="0.25">
      <c r="A43" s="59">
        <v>10</v>
      </c>
      <c r="B43" s="60">
        <f>+B42-1</f>
        <v>89.522999999999996</v>
      </c>
      <c r="C43" s="184"/>
      <c r="D43" s="188"/>
    </row>
    <row r="44" spans="1:33" ht="18" x14ac:dyDescent="0.25">
      <c r="A44" s="59"/>
      <c r="B44" s="60"/>
      <c r="C44" s="183"/>
      <c r="D44" s="188"/>
    </row>
    <row r="45" spans="1:33" ht="18" x14ac:dyDescent="0.25">
      <c r="A45" s="59"/>
      <c r="B45" s="60"/>
      <c r="C45" s="184"/>
      <c r="D45" s="188"/>
    </row>
    <row r="46" spans="1:33" ht="18" x14ac:dyDescent="0.25">
      <c r="A46" s="66">
        <v>5</v>
      </c>
      <c r="B46" s="67">
        <v>90.537999999999997</v>
      </c>
      <c r="C46" s="68" t="s">
        <v>29</v>
      </c>
      <c r="E46" s="69"/>
    </row>
    <row r="47" spans="1:33" ht="18" x14ac:dyDescent="0.25">
      <c r="A47" s="66">
        <v>1072.95</v>
      </c>
      <c r="B47" s="67">
        <v>90.537999999999997</v>
      </c>
      <c r="C47" s="68" t="s">
        <v>29</v>
      </c>
    </row>
    <row r="48" spans="1:33" ht="18" x14ac:dyDescent="0.25">
      <c r="A48" s="73" t="s">
        <v>30</v>
      </c>
      <c r="B48" s="73"/>
      <c r="C48" s="71">
        <v>76.522999999999996</v>
      </c>
    </row>
    <row r="49" spans="1:5" ht="18" x14ac:dyDescent="0.25">
      <c r="A49" s="72" t="s">
        <v>31</v>
      </c>
      <c r="B49" s="73"/>
      <c r="C49" s="60"/>
      <c r="E49" s="69"/>
    </row>
    <row r="50" spans="1:5" ht="18" x14ac:dyDescent="0.25">
      <c r="A50" s="185" t="s">
        <v>32</v>
      </c>
      <c r="B50" s="185"/>
      <c r="C50" s="71">
        <f>+Z4</f>
        <v>92</v>
      </c>
    </row>
    <row r="51" spans="1:5" ht="18" x14ac:dyDescent="0.25">
      <c r="A51" s="185" t="s">
        <v>33</v>
      </c>
      <c r="B51" s="185"/>
      <c r="C51" s="71"/>
    </row>
  </sheetData>
  <mergeCells count="18">
    <mergeCell ref="AD1:AG1"/>
    <mergeCell ref="V2:V3"/>
    <mergeCell ref="W2:W3"/>
    <mergeCell ref="X2:X3"/>
    <mergeCell ref="Y2:Y3"/>
    <mergeCell ref="Z2:Z3"/>
    <mergeCell ref="AA2:AA3"/>
    <mergeCell ref="A50:B50"/>
    <mergeCell ref="A51:B51"/>
    <mergeCell ref="AB2:AB3"/>
    <mergeCell ref="D35:D45"/>
    <mergeCell ref="C38:C39"/>
    <mergeCell ref="C40:C41"/>
    <mergeCell ref="C42:C43"/>
    <mergeCell ref="C44:C45"/>
    <mergeCell ref="D1:D33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62"/>
  <sheetViews>
    <sheetView zoomScale="50" zoomScaleNormal="50" workbookViewId="0">
      <selection activeCell="C62" sqref="C62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9" t="s">
        <v>3</v>
      </c>
      <c r="E1" s="190" t="s">
        <v>4</v>
      </c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176" t="s">
        <v>5</v>
      </c>
      <c r="W1" s="177"/>
      <c r="X1" s="177"/>
      <c r="Y1" s="177"/>
      <c r="Z1" s="177"/>
      <c r="AA1" s="177"/>
      <c r="AB1" s="178"/>
      <c r="AC1" s="4"/>
      <c r="AD1" s="176" t="s">
        <v>6</v>
      </c>
      <c r="AE1" s="177"/>
      <c r="AF1" s="177"/>
      <c r="AG1" s="178"/>
    </row>
    <row r="2" spans="1:33" ht="20.25" x14ac:dyDescent="0.3">
      <c r="A2" s="5"/>
      <c r="B2" s="6">
        <f>+Z4</f>
        <v>92</v>
      </c>
      <c r="C2" s="7" t="s">
        <v>34</v>
      </c>
      <c r="D2" s="18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9" t="s">
        <v>7</v>
      </c>
      <c r="W2" s="179" t="s">
        <v>8</v>
      </c>
      <c r="X2" s="179" t="s">
        <v>9</v>
      </c>
      <c r="Y2" s="179" t="s">
        <v>10</v>
      </c>
      <c r="Z2" s="179" t="s">
        <v>11</v>
      </c>
      <c r="AA2" s="181" t="s">
        <v>1</v>
      </c>
      <c r="AB2" s="186" t="s">
        <v>12</v>
      </c>
      <c r="AC2" s="9"/>
      <c r="AD2" s="10" t="s">
        <v>13</v>
      </c>
      <c r="AE2" s="11" t="s">
        <v>14</v>
      </c>
      <c r="AF2" s="11" t="s">
        <v>1</v>
      </c>
      <c r="AG2" s="12" t="s">
        <v>2</v>
      </c>
    </row>
    <row r="3" spans="1:33" ht="20.25" x14ac:dyDescent="0.3">
      <c r="A3" s="5">
        <f>+V7</f>
        <v>7</v>
      </c>
      <c r="B3" s="6">
        <f>+AA7</f>
        <v>89.521000000000001</v>
      </c>
      <c r="C3" s="13"/>
      <c r="D3" s="18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80"/>
      <c r="W3" s="180"/>
      <c r="X3" s="180"/>
      <c r="Y3" s="180"/>
      <c r="Z3" s="180"/>
      <c r="AA3" s="182"/>
      <c r="AB3" s="187"/>
      <c r="AC3" s="9"/>
      <c r="AD3" s="14">
        <v>14</v>
      </c>
      <c r="AE3" s="14">
        <v>0</v>
      </c>
      <c r="AF3" s="15">
        <f>+AA7</f>
        <v>89.521000000000001</v>
      </c>
      <c r="AG3" s="16" t="s">
        <v>35</v>
      </c>
    </row>
    <row r="4" spans="1:33" ht="18.75" x14ac:dyDescent="0.3">
      <c r="A4" s="5">
        <f>+V12</f>
        <v>14</v>
      </c>
      <c r="B4" s="6">
        <f>+AA12</f>
        <v>84.938999999999993</v>
      </c>
      <c r="C4" s="17" t="s">
        <v>35</v>
      </c>
      <c r="D4" s="189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0.89800000000000002</v>
      </c>
      <c r="X4" s="15"/>
      <c r="Y4" s="15"/>
      <c r="Z4" s="20">
        <v>92</v>
      </c>
      <c r="AA4" s="21">
        <f>+Z4+W4</f>
        <v>92.897999999999996</v>
      </c>
      <c r="AB4" s="22" t="s">
        <v>141</v>
      </c>
      <c r="AC4" s="9"/>
      <c r="AD4" s="14">
        <v>20</v>
      </c>
      <c r="AE4" s="14">
        <v>9.69</v>
      </c>
      <c r="AF4" s="15">
        <f t="shared" ref="AF4:AF28" si="0">+AA8</f>
        <v>88.521000000000001</v>
      </c>
      <c r="AG4" s="13"/>
    </row>
    <row r="5" spans="1:33" ht="18.75" x14ac:dyDescent="0.3">
      <c r="A5" s="5">
        <f t="shared" ref="A5:A29" si="1">+V13</f>
        <v>14</v>
      </c>
      <c r="B5" s="6">
        <f t="shared" ref="B5:B29" si="2">+AA13</f>
        <v>84.938999999999993</v>
      </c>
      <c r="C5" s="23"/>
      <c r="D5" s="18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/>
      <c r="W5" s="15"/>
      <c r="X5" s="15">
        <v>3.6379999999999999</v>
      </c>
      <c r="Y5" s="15"/>
      <c r="Z5" s="14"/>
      <c r="AA5" s="20">
        <f>+$AA$4-X5</f>
        <v>89.259999999999991</v>
      </c>
      <c r="AB5" s="16"/>
      <c r="AC5" s="24"/>
      <c r="AD5" s="14">
        <v>36</v>
      </c>
      <c r="AE5" s="14">
        <v>11.28</v>
      </c>
      <c r="AF5" s="15">
        <f t="shared" si="0"/>
        <v>87.521000000000001</v>
      </c>
      <c r="AG5" s="13"/>
    </row>
    <row r="6" spans="1:33" ht="18" x14ac:dyDescent="0.25">
      <c r="A6" s="5">
        <f t="shared" si="1"/>
        <v>20</v>
      </c>
      <c r="B6" s="6">
        <f t="shared" si="2"/>
        <v>75.248999999999995</v>
      </c>
      <c r="C6" s="22"/>
      <c r="D6" s="18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>
        <v>0.253</v>
      </c>
      <c r="X6" s="15"/>
      <c r="Y6" s="15">
        <v>3.35</v>
      </c>
      <c r="Z6" s="14"/>
      <c r="AA6" s="20">
        <f>+$AA$4+W6-Y6</f>
        <v>89.801000000000002</v>
      </c>
      <c r="AB6" s="16"/>
      <c r="AC6" s="24"/>
      <c r="AD6" s="14">
        <v>56</v>
      </c>
      <c r="AE6" s="14">
        <v>10.91</v>
      </c>
      <c r="AF6" s="15">
        <f t="shared" si="0"/>
        <v>86.521000000000001</v>
      </c>
      <c r="AG6" s="13"/>
    </row>
    <row r="7" spans="1:33" ht="18" x14ac:dyDescent="0.25">
      <c r="A7" s="5">
        <f t="shared" si="1"/>
        <v>36</v>
      </c>
      <c r="B7" s="6">
        <f t="shared" si="2"/>
        <v>73.658999999999992</v>
      </c>
      <c r="C7" s="13"/>
      <c r="D7" s="18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>
        <v>7</v>
      </c>
      <c r="W7" s="15"/>
      <c r="X7" s="15">
        <v>0.28000000000000003</v>
      </c>
      <c r="Y7" s="15"/>
      <c r="Z7" s="14"/>
      <c r="AA7" s="20">
        <f>+$AA$6-X7</f>
        <v>89.521000000000001</v>
      </c>
      <c r="AB7" s="26" t="s">
        <v>19</v>
      </c>
      <c r="AC7" s="24"/>
      <c r="AD7" s="14">
        <v>106</v>
      </c>
      <c r="AE7" s="14">
        <v>9.48</v>
      </c>
      <c r="AF7" s="15">
        <f t="shared" si="0"/>
        <v>87.212999999999994</v>
      </c>
      <c r="AG7" s="13"/>
    </row>
    <row r="8" spans="1:33" ht="18.75" x14ac:dyDescent="0.3">
      <c r="A8" s="5">
        <f t="shared" si="1"/>
        <v>56</v>
      </c>
      <c r="B8" s="6">
        <f t="shared" si="2"/>
        <v>74.028999999999996</v>
      </c>
      <c r="C8" s="17"/>
      <c r="D8" s="18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/>
      <c r="W8" s="15"/>
      <c r="X8" s="15">
        <v>1.28</v>
      </c>
      <c r="Y8" s="15"/>
      <c r="Z8" s="14"/>
      <c r="AA8" s="20">
        <f t="shared" ref="AA8:AA10" si="3">+$AA$6-X8</f>
        <v>88.521000000000001</v>
      </c>
      <c r="AB8" s="22" t="s">
        <v>20</v>
      </c>
      <c r="AC8" s="24"/>
      <c r="AD8" s="14">
        <v>156</v>
      </c>
      <c r="AE8" s="14">
        <v>8.26</v>
      </c>
      <c r="AF8" s="15">
        <f t="shared" si="0"/>
        <v>84.938999999999993</v>
      </c>
      <c r="AG8" s="13"/>
    </row>
    <row r="9" spans="1:33" ht="18" x14ac:dyDescent="0.25">
      <c r="A9" s="5">
        <f t="shared" si="1"/>
        <v>106</v>
      </c>
      <c r="B9" s="6">
        <f t="shared" si="2"/>
        <v>75.458999999999989</v>
      </c>
      <c r="C9" s="13"/>
      <c r="D9" s="18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/>
      <c r="W9" s="15"/>
      <c r="X9" s="15">
        <v>2.2799999999999998</v>
      </c>
      <c r="Y9" s="15"/>
      <c r="Z9" s="14"/>
      <c r="AA9" s="20">
        <f t="shared" si="3"/>
        <v>87.521000000000001</v>
      </c>
      <c r="AB9" s="16" t="s">
        <v>142</v>
      </c>
      <c r="AC9" s="24"/>
      <c r="AD9" s="14">
        <v>206</v>
      </c>
      <c r="AE9" s="14">
        <v>7.06</v>
      </c>
      <c r="AF9" s="15">
        <f t="shared" si="0"/>
        <v>84.938999999999993</v>
      </c>
      <c r="AG9" s="13"/>
    </row>
    <row r="10" spans="1:33" ht="18" x14ac:dyDescent="0.25">
      <c r="A10" s="5">
        <f t="shared" si="1"/>
        <v>156</v>
      </c>
      <c r="B10" s="6">
        <f t="shared" si="2"/>
        <v>76.678999999999988</v>
      </c>
      <c r="C10" s="13"/>
      <c r="D10" s="18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/>
      <c r="W10" s="15"/>
      <c r="X10" s="15">
        <v>3.28</v>
      </c>
      <c r="Y10" s="15"/>
      <c r="Z10" s="14"/>
      <c r="AA10" s="20">
        <f t="shared" si="3"/>
        <v>86.521000000000001</v>
      </c>
      <c r="AB10" s="16" t="s">
        <v>143</v>
      </c>
      <c r="AC10" s="24"/>
      <c r="AD10" s="14">
        <v>256</v>
      </c>
      <c r="AE10" s="14">
        <v>5.69</v>
      </c>
      <c r="AF10" s="15">
        <f t="shared" si="0"/>
        <v>75.248999999999995</v>
      </c>
      <c r="AG10" s="13"/>
    </row>
    <row r="11" spans="1:33" ht="18.75" x14ac:dyDescent="0.3">
      <c r="A11" s="5">
        <f t="shared" si="1"/>
        <v>206</v>
      </c>
      <c r="B11" s="6">
        <f t="shared" si="2"/>
        <v>77.878999999999991</v>
      </c>
      <c r="C11" s="27"/>
      <c r="D11" s="18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/>
      <c r="W11" s="15">
        <v>1.732</v>
      </c>
      <c r="X11" s="15"/>
      <c r="Y11" s="15">
        <v>4.32</v>
      </c>
      <c r="Z11" s="14"/>
      <c r="AA11" s="20">
        <f>+$AA$6+W11-Y11</f>
        <v>87.212999999999994</v>
      </c>
      <c r="AB11" s="16" t="s">
        <v>144</v>
      </c>
      <c r="AC11" s="24"/>
      <c r="AD11" s="14">
        <v>306</v>
      </c>
      <c r="AE11" s="14">
        <v>6.12</v>
      </c>
      <c r="AF11" s="15">
        <f t="shared" si="0"/>
        <v>73.658999999999992</v>
      </c>
      <c r="AG11" s="13"/>
    </row>
    <row r="12" spans="1:33" ht="18.75" x14ac:dyDescent="0.3">
      <c r="A12" s="5">
        <f t="shared" si="1"/>
        <v>256</v>
      </c>
      <c r="B12" s="6">
        <f t="shared" si="2"/>
        <v>79.248999999999995</v>
      </c>
      <c r="C12" s="27"/>
      <c r="D12" s="18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>
        <v>14</v>
      </c>
      <c r="W12" s="15"/>
      <c r="X12" s="15">
        <v>2.274</v>
      </c>
      <c r="Y12" s="15"/>
      <c r="Z12" s="14"/>
      <c r="AA12" s="20">
        <f>+$AA$11-X12</f>
        <v>84.938999999999993</v>
      </c>
      <c r="AB12" s="16" t="s">
        <v>35</v>
      </c>
      <c r="AC12" s="24"/>
      <c r="AD12" s="14">
        <v>356</v>
      </c>
      <c r="AE12" s="14">
        <v>5.61</v>
      </c>
      <c r="AF12" s="15">
        <f t="shared" si="0"/>
        <v>74.028999999999996</v>
      </c>
      <c r="AG12" s="13"/>
    </row>
    <row r="13" spans="1:33" ht="18.75" x14ac:dyDescent="0.3">
      <c r="A13" s="5">
        <f t="shared" si="1"/>
        <v>306</v>
      </c>
      <c r="B13" s="6">
        <f t="shared" si="2"/>
        <v>78.818999999999988</v>
      </c>
      <c r="C13" s="27"/>
      <c r="D13" s="18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74">
        <f>+AD3</f>
        <v>14</v>
      </c>
      <c r="W13" s="15"/>
      <c r="X13" s="75">
        <f>+AE3</f>
        <v>0</v>
      </c>
      <c r="Y13" s="15"/>
      <c r="Z13" s="14"/>
      <c r="AA13" s="20">
        <f>+$AA$12-X13</f>
        <v>84.938999999999993</v>
      </c>
      <c r="AB13" s="28"/>
      <c r="AC13" s="24"/>
      <c r="AD13" s="14">
        <v>406</v>
      </c>
      <c r="AE13" s="14">
        <v>5.47</v>
      </c>
      <c r="AF13" s="15">
        <f t="shared" si="0"/>
        <v>75.458999999999989</v>
      </c>
      <c r="AG13" s="13"/>
    </row>
    <row r="14" spans="1:33" ht="18.75" x14ac:dyDescent="0.3">
      <c r="A14" s="5">
        <f t="shared" si="1"/>
        <v>356</v>
      </c>
      <c r="B14" s="6">
        <f t="shared" si="2"/>
        <v>79.328999999999994</v>
      </c>
      <c r="C14" s="27"/>
      <c r="D14" s="18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74">
        <f t="shared" ref="V14:V32" si="4">+AD4</f>
        <v>20</v>
      </c>
      <c r="W14" s="15"/>
      <c r="X14" s="75">
        <f t="shared" ref="X14:X38" si="5">+AE4</f>
        <v>9.69</v>
      </c>
      <c r="Y14" s="15"/>
      <c r="Z14" s="14"/>
      <c r="AA14" s="20">
        <f t="shared" ref="AA14:AA38" si="6">+$AA$12-X14</f>
        <v>75.248999999999995</v>
      </c>
      <c r="AB14" s="16"/>
      <c r="AC14" s="24"/>
      <c r="AD14" s="14">
        <v>456</v>
      </c>
      <c r="AE14" s="14">
        <v>5.56</v>
      </c>
      <c r="AF14" s="15">
        <f t="shared" si="0"/>
        <v>76.678999999999988</v>
      </c>
      <c r="AG14" s="13"/>
    </row>
    <row r="15" spans="1:33" ht="18.75" x14ac:dyDescent="0.3">
      <c r="A15" s="5">
        <f t="shared" si="1"/>
        <v>406</v>
      </c>
      <c r="B15" s="6">
        <f t="shared" si="2"/>
        <v>79.468999999999994</v>
      </c>
      <c r="C15" s="27"/>
      <c r="D15" s="18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74">
        <f t="shared" si="4"/>
        <v>36</v>
      </c>
      <c r="W15" s="15"/>
      <c r="X15" s="75">
        <f t="shared" si="5"/>
        <v>11.28</v>
      </c>
      <c r="Y15" s="15"/>
      <c r="Z15" s="14"/>
      <c r="AA15" s="20">
        <f t="shared" si="6"/>
        <v>73.658999999999992</v>
      </c>
      <c r="AB15" s="16"/>
      <c r="AC15" s="24"/>
      <c r="AD15" s="14">
        <v>506</v>
      </c>
      <c r="AE15" s="14">
        <v>5.53</v>
      </c>
      <c r="AF15" s="15">
        <f t="shared" si="0"/>
        <v>77.878999999999991</v>
      </c>
      <c r="AG15" s="13"/>
    </row>
    <row r="16" spans="1:33" ht="18.75" x14ac:dyDescent="0.3">
      <c r="A16" s="5">
        <f t="shared" si="1"/>
        <v>456</v>
      </c>
      <c r="B16" s="6">
        <f t="shared" si="2"/>
        <v>79.378999999999991</v>
      </c>
      <c r="C16" s="27"/>
      <c r="D16" s="18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74">
        <f t="shared" si="4"/>
        <v>56</v>
      </c>
      <c r="W16" s="15"/>
      <c r="X16" s="75">
        <f t="shared" si="5"/>
        <v>10.91</v>
      </c>
      <c r="Y16" s="15"/>
      <c r="Z16" s="14"/>
      <c r="AA16" s="20">
        <f t="shared" si="6"/>
        <v>74.028999999999996</v>
      </c>
      <c r="AB16" s="16"/>
      <c r="AC16" s="24"/>
      <c r="AD16" s="14">
        <v>556</v>
      </c>
      <c r="AE16" s="14">
        <v>5.46</v>
      </c>
      <c r="AF16" s="15">
        <f t="shared" si="0"/>
        <v>79.248999999999995</v>
      </c>
      <c r="AG16" s="13"/>
    </row>
    <row r="17" spans="1:33" ht="18.75" x14ac:dyDescent="0.3">
      <c r="A17" s="5">
        <f t="shared" si="1"/>
        <v>506</v>
      </c>
      <c r="B17" s="6">
        <f t="shared" si="2"/>
        <v>79.408999999999992</v>
      </c>
      <c r="C17" s="27"/>
      <c r="D17" s="18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4">
        <f t="shared" si="4"/>
        <v>106</v>
      </c>
      <c r="W17" s="15"/>
      <c r="X17" s="75">
        <f t="shared" si="5"/>
        <v>9.48</v>
      </c>
      <c r="Y17" s="15"/>
      <c r="Z17" s="14"/>
      <c r="AA17" s="20">
        <f t="shared" si="6"/>
        <v>75.458999999999989</v>
      </c>
      <c r="AB17" s="16"/>
      <c r="AC17" s="24"/>
      <c r="AD17" s="14">
        <v>606</v>
      </c>
      <c r="AE17" s="14">
        <v>5.96</v>
      </c>
      <c r="AF17" s="15">
        <f t="shared" si="0"/>
        <v>78.818999999999988</v>
      </c>
      <c r="AG17" s="22"/>
    </row>
    <row r="18" spans="1:33" ht="18.75" x14ac:dyDescent="0.3">
      <c r="A18" s="5">
        <f t="shared" si="1"/>
        <v>556</v>
      </c>
      <c r="B18" s="6">
        <f t="shared" si="2"/>
        <v>79.478999999999999</v>
      </c>
      <c r="C18" s="29"/>
      <c r="D18" s="18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4">
        <f t="shared" si="4"/>
        <v>156</v>
      </c>
      <c r="W18" s="15"/>
      <c r="X18" s="75">
        <f t="shared" si="5"/>
        <v>8.26</v>
      </c>
      <c r="Y18" s="15"/>
      <c r="Z18" s="14"/>
      <c r="AA18" s="20">
        <f t="shared" si="6"/>
        <v>76.678999999999988</v>
      </c>
      <c r="AB18" s="30"/>
      <c r="AC18" s="24"/>
      <c r="AD18" s="31">
        <v>656</v>
      </c>
      <c r="AE18" s="32">
        <v>6.21</v>
      </c>
      <c r="AF18" s="15">
        <f t="shared" si="0"/>
        <v>79.328999999999994</v>
      </c>
      <c r="AG18" s="13"/>
    </row>
    <row r="19" spans="1:33" ht="18.75" x14ac:dyDescent="0.3">
      <c r="A19" s="5">
        <f t="shared" si="1"/>
        <v>606</v>
      </c>
      <c r="B19" s="6">
        <f t="shared" si="2"/>
        <v>78.978999999999999</v>
      </c>
      <c r="C19" s="29"/>
      <c r="D19" s="18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4">
        <f t="shared" si="4"/>
        <v>206</v>
      </c>
      <c r="W19" s="15"/>
      <c r="X19" s="75">
        <f t="shared" si="5"/>
        <v>7.06</v>
      </c>
      <c r="Y19" s="15"/>
      <c r="Z19" s="14"/>
      <c r="AA19" s="20">
        <f t="shared" si="6"/>
        <v>77.878999999999991</v>
      </c>
      <c r="AB19" s="30"/>
      <c r="AC19" s="9"/>
      <c r="AD19" s="31">
        <v>706</v>
      </c>
      <c r="AE19" s="32">
        <v>7.17</v>
      </c>
      <c r="AF19" s="15">
        <f t="shared" si="0"/>
        <v>79.468999999999994</v>
      </c>
      <c r="AG19" s="33"/>
    </row>
    <row r="20" spans="1:33" ht="18.75" x14ac:dyDescent="0.3">
      <c r="A20" s="5">
        <f t="shared" si="1"/>
        <v>656</v>
      </c>
      <c r="B20" s="6">
        <f t="shared" si="2"/>
        <v>78.728999999999999</v>
      </c>
      <c r="C20" s="27"/>
      <c r="D20" s="18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4">
        <f t="shared" si="4"/>
        <v>256</v>
      </c>
      <c r="W20" s="15"/>
      <c r="X20" s="75">
        <f t="shared" si="5"/>
        <v>5.69</v>
      </c>
      <c r="Y20" s="15"/>
      <c r="Z20" s="14"/>
      <c r="AA20" s="20">
        <f t="shared" si="6"/>
        <v>79.248999999999995</v>
      </c>
      <c r="AB20" s="16"/>
      <c r="AC20" s="9"/>
      <c r="AD20" s="31">
        <v>756</v>
      </c>
      <c r="AE20" s="32">
        <v>6.79</v>
      </c>
      <c r="AF20" s="15">
        <f t="shared" si="0"/>
        <v>79.378999999999991</v>
      </c>
      <c r="AG20" s="13"/>
    </row>
    <row r="21" spans="1:33" ht="18.75" x14ac:dyDescent="0.3">
      <c r="A21" s="5">
        <f t="shared" si="1"/>
        <v>706</v>
      </c>
      <c r="B21" s="6">
        <f t="shared" si="2"/>
        <v>77.768999999999991</v>
      </c>
      <c r="C21" s="27"/>
      <c r="D21" s="18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4">
        <f t="shared" si="4"/>
        <v>306</v>
      </c>
      <c r="W21" s="15"/>
      <c r="X21" s="75">
        <f t="shared" si="5"/>
        <v>6.12</v>
      </c>
      <c r="Y21" s="15"/>
      <c r="Z21" s="14"/>
      <c r="AA21" s="20">
        <f t="shared" si="6"/>
        <v>78.818999999999988</v>
      </c>
      <c r="AB21" s="16"/>
      <c r="AC21" s="9"/>
      <c r="AD21" s="31">
        <v>806</v>
      </c>
      <c r="AE21" s="32">
        <v>7.16</v>
      </c>
      <c r="AF21" s="15">
        <f t="shared" si="0"/>
        <v>79.408999999999992</v>
      </c>
      <c r="AG21" s="22"/>
    </row>
    <row r="22" spans="1:33" ht="18.75" x14ac:dyDescent="0.3">
      <c r="A22" s="5">
        <f t="shared" si="1"/>
        <v>756</v>
      </c>
      <c r="B22" s="6">
        <f t="shared" si="2"/>
        <v>78.148999999999987</v>
      </c>
      <c r="C22" s="27"/>
      <c r="D22" s="18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4">
        <f t="shared" si="4"/>
        <v>356</v>
      </c>
      <c r="W22" s="15"/>
      <c r="X22" s="75">
        <f t="shared" si="5"/>
        <v>5.61</v>
      </c>
      <c r="Y22" s="15"/>
      <c r="Z22" s="14"/>
      <c r="AA22" s="20">
        <f t="shared" si="6"/>
        <v>79.328999999999994</v>
      </c>
      <c r="AB22" s="16"/>
      <c r="AC22" s="9"/>
      <c r="AD22" s="31">
        <v>856</v>
      </c>
      <c r="AE22" s="32">
        <v>6.25</v>
      </c>
      <c r="AF22" s="15">
        <f t="shared" si="0"/>
        <v>79.478999999999999</v>
      </c>
      <c r="AG22" s="33"/>
    </row>
    <row r="23" spans="1:33" ht="18.75" x14ac:dyDescent="0.3">
      <c r="A23" s="5">
        <f t="shared" si="1"/>
        <v>806</v>
      </c>
      <c r="B23" s="6">
        <f t="shared" si="2"/>
        <v>77.778999999999996</v>
      </c>
      <c r="C23" s="27"/>
      <c r="D23" s="18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4">
        <f t="shared" si="4"/>
        <v>406</v>
      </c>
      <c r="W23" s="15"/>
      <c r="X23" s="75">
        <f t="shared" si="5"/>
        <v>5.47</v>
      </c>
      <c r="Y23" s="15"/>
      <c r="Z23" s="14"/>
      <c r="AA23" s="20">
        <f t="shared" si="6"/>
        <v>79.468999999999994</v>
      </c>
      <c r="AB23" s="33"/>
      <c r="AC23" s="9"/>
      <c r="AD23" s="31">
        <v>906</v>
      </c>
      <c r="AE23" s="32">
        <v>7.43</v>
      </c>
      <c r="AF23" s="15">
        <f t="shared" si="0"/>
        <v>78.978999999999999</v>
      </c>
      <c r="AG23" s="22"/>
    </row>
    <row r="24" spans="1:33" ht="18.75" x14ac:dyDescent="0.3">
      <c r="A24" s="5">
        <f t="shared" si="1"/>
        <v>856</v>
      </c>
      <c r="B24" s="6">
        <f t="shared" si="2"/>
        <v>78.688999999999993</v>
      </c>
      <c r="C24" s="27"/>
      <c r="D24" s="18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74">
        <f t="shared" si="4"/>
        <v>456</v>
      </c>
      <c r="W24" s="34"/>
      <c r="X24" s="75">
        <f t="shared" si="5"/>
        <v>5.56</v>
      </c>
      <c r="Y24" s="34"/>
      <c r="Z24" s="33"/>
      <c r="AA24" s="20">
        <f t="shared" si="6"/>
        <v>79.378999999999991</v>
      </c>
      <c r="AB24" s="33"/>
      <c r="AC24" s="9"/>
      <c r="AD24" s="31">
        <v>956</v>
      </c>
      <c r="AE24" s="32">
        <v>6.99</v>
      </c>
      <c r="AF24" s="15">
        <f t="shared" si="0"/>
        <v>78.728999999999999</v>
      </c>
      <c r="AG24" s="13"/>
    </row>
    <row r="25" spans="1:33" ht="18.75" x14ac:dyDescent="0.3">
      <c r="A25" s="5">
        <f t="shared" si="1"/>
        <v>906</v>
      </c>
      <c r="B25" s="6">
        <f t="shared" si="2"/>
        <v>77.508999999999986</v>
      </c>
      <c r="C25" s="27"/>
      <c r="D25" s="18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74">
        <f t="shared" si="4"/>
        <v>506</v>
      </c>
      <c r="W25" s="34"/>
      <c r="X25" s="75">
        <f t="shared" si="5"/>
        <v>5.53</v>
      </c>
      <c r="Y25" s="34"/>
      <c r="Z25" s="33"/>
      <c r="AA25" s="20">
        <f t="shared" si="6"/>
        <v>79.408999999999992</v>
      </c>
      <c r="AB25" s="33"/>
      <c r="AC25" s="9"/>
      <c r="AD25" s="31">
        <v>1006</v>
      </c>
      <c r="AE25" s="35">
        <v>7.1</v>
      </c>
      <c r="AF25" s="15">
        <f t="shared" si="0"/>
        <v>77.768999999999991</v>
      </c>
      <c r="AG25" s="13"/>
    </row>
    <row r="26" spans="1:33" ht="18.75" x14ac:dyDescent="0.3">
      <c r="A26" s="5">
        <f t="shared" si="1"/>
        <v>956</v>
      </c>
      <c r="B26" s="6">
        <f t="shared" si="2"/>
        <v>77.948999999999998</v>
      </c>
      <c r="C26" s="27"/>
      <c r="D26" s="18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74">
        <f t="shared" si="4"/>
        <v>556</v>
      </c>
      <c r="W26" s="34"/>
      <c r="X26" s="75">
        <f t="shared" si="5"/>
        <v>5.46</v>
      </c>
      <c r="Y26" s="34"/>
      <c r="Z26" s="33"/>
      <c r="AA26" s="20">
        <f t="shared" si="6"/>
        <v>79.478999999999999</v>
      </c>
      <c r="AB26" s="33"/>
      <c r="AC26" s="9"/>
      <c r="AD26" s="31">
        <v>1056</v>
      </c>
      <c r="AE26" s="35">
        <v>7.46</v>
      </c>
      <c r="AF26" s="15">
        <f t="shared" si="0"/>
        <v>78.148999999999987</v>
      </c>
      <c r="AG26" s="13"/>
    </row>
    <row r="27" spans="1:33" ht="18.75" x14ac:dyDescent="0.3">
      <c r="A27" s="5">
        <f t="shared" si="1"/>
        <v>1006</v>
      </c>
      <c r="B27" s="6">
        <f t="shared" si="2"/>
        <v>77.838999999999999</v>
      </c>
      <c r="C27" s="27"/>
      <c r="D27" s="18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4">
        <f t="shared" si="4"/>
        <v>606</v>
      </c>
      <c r="W27" s="34"/>
      <c r="X27" s="75">
        <f t="shared" si="5"/>
        <v>5.96</v>
      </c>
      <c r="Y27" s="34"/>
      <c r="Z27" s="33"/>
      <c r="AA27" s="20">
        <f t="shared" si="6"/>
        <v>78.978999999999999</v>
      </c>
      <c r="AB27" s="33"/>
      <c r="AC27" s="9"/>
      <c r="AD27" s="31">
        <v>1106</v>
      </c>
      <c r="AE27" s="35">
        <v>7.42</v>
      </c>
      <c r="AF27" s="15">
        <f t="shared" si="0"/>
        <v>77.778999999999996</v>
      </c>
      <c r="AG27" s="13"/>
    </row>
    <row r="28" spans="1:33" ht="18.75" x14ac:dyDescent="0.3">
      <c r="A28" s="5">
        <f t="shared" si="1"/>
        <v>1056</v>
      </c>
      <c r="B28" s="6">
        <f t="shared" si="2"/>
        <v>77.478999999999999</v>
      </c>
      <c r="C28" s="36"/>
      <c r="D28" s="18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4">
        <f t="shared" si="4"/>
        <v>656</v>
      </c>
      <c r="W28" s="34"/>
      <c r="X28" s="75">
        <f t="shared" si="5"/>
        <v>6.21</v>
      </c>
      <c r="Y28" s="34"/>
      <c r="Z28" s="33"/>
      <c r="AA28" s="20">
        <f t="shared" si="6"/>
        <v>78.728999999999999</v>
      </c>
      <c r="AB28" s="33"/>
      <c r="AC28" s="9"/>
      <c r="AD28" s="31">
        <v>1156</v>
      </c>
      <c r="AE28" s="32">
        <v>0</v>
      </c>
      <c r="AF28" s="15">
        <f t="shared" si="0"/>
        <v>78.688999999999993</v>
      </c>
      <c r="AG28" s="16" t="s">
        <v>36</v>
      </c>
    </row>
    <row r="29" spans="1:33" ht="18" x14ac:dyDescent="0.25">
      <c r="A29" s="5">
        <f t="shared" si="1"/>
        <v>1106</v>
      </c>
      <c r="B29" s="6">
        <f t="shared" si="2"/>
        <v>77.518999999999991</v>
      </c>
      <c r="C29" s="16"/>
      <c r="D29" s="18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4">
        <f t="shared" si="4"/>
        <v>706</v>
      </c>
      <c r="W29" s="34"/>
      <c r="X29" s="75">
        <f t="shared" si="5"/>
        <v>7.17</v>
      </c>
      <c r="Y29" s="34"/>
      <c r="Z29" s="33"/>
      <c r="AA29" s="20">
        <f t="shared" si="6"/>
        <v>77.768999999999991</v>
      </c>
      <c r="AB29" s="16"/>
      <c r="AC29" s="9"/>
      <c r="AD29" s="31"/>
      <c r="AE29" s="32"/>
      <c r="AF29" s="15"/>
      <c r="AG29" s="13"/>
    </row>
    <row r="30" spans="1:33" ht="18" x14ac:dyDescent="0.25">
      <c r="A30" s="5">
        <f>+V38</f>
        <v>1156</v>
      </c>
      <c r="B30" s="6">
        <f>+AA38</f>
        <v>84.938999999999993</v>
      </c>
      <c r="C30" s="7" t="s">
        <v>145</v>
      </c>
      <c r="D30" s="18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4">
        <f t="shared" si="4"/>
        <v>756</v>
      </c>
      <c r="W30" s="34"/>
      <c r="X30" s="75">
        <f t="shared" si="5"/>
        <v>6.79</v>
      </c>
      <c r="Y30" s="34"/>
      <c r="Z30" s="33"/>
      <c r="AA30" s="20">
        <f t="shared" si="6"/>
        <v>78.148999999999987</v>
      </c>
      <c r="AB30" s="16"/>
      <c r="AC30" s="9"/>
      <c r="AD30" s="31"/>
      <c r="AE30" s="32"/>
      <c r="AF30" s="15"/>
      <c r="AG30" s="13"/>
    </row>
    <row r="31" spans="1:33" ht="18" x14ac:dyDescent="0.25">
      <c r="A31" s="5">
        <f>+V41</f>
        <v>1163.5</v>
      </c>
      <c r="B31" s="6">
        <f>+AA41</f>
        <v>90.198000000000008</v>
      </c>
      <c r="C31" s="16"/>
      <c r="D31" s="18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4">
        <f t="shared" si="4"/>
        <v>806</v>
      </c>
      <c r="W31" s="15"/>
      <c r="X31" s="75">
        <f t="shared" si="5"/>
        <v>7.16</v>
      </c>
      <c r="Y31" s="15"/>
      <c r="Z31" s="14"/>
      <c r="AA31" s="20">
        <f t="shared" si="6"/>
        <v>77.778999999999996</v>
      </c>
      <c r="AB31" s="16"/>
      <c r="AC31" s="9"/>
      <c r="AD31" s="31"/>
      <c r="AE31" s="32"/>
      <c r="AF31" s="15"/>
      <c r="AG31" s="13"/>
    </row>
    <row r="32" spans="1:33" ht="18.75" x14ac:dyDescent="0.3">
      <c r="A32" s="5">
        <f>+V42</f>
        <v>1183.5</v>
      </c>
      <c r="B32" s="6">
        <f>+AA42</f>
        <v>90.564000000000007</v>
      </c>
      <c r="C32" s="17"/>
      <c r="D32" s="18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4">
        <f t="shared" si="4"/>
        <v>856</v>
      </c>
      <c r="W32" s="15"/>
      <c r="X32" s="75">
        <f t="shared" si="5"/>
        <v>6.25</v>
      </c>
      <c r="Y32" s="15"/>
      <c r="Z32" s="14"/>
      <c r="AA32" s="20">
        <f t="shared" si="6"/>
        <v>78.688999999999993</v>
      </c>
      <c r="AB32" s="16"/>
      <c r="AC32" s="9"/>
      <c r="AD32" s="38"/>
      <c r="AE32" s="38"/>
      <c r="AF32" s="38"/>
      <c r="AG32" s="38"/>
    </row>
    <row r="33" spans="1:33" ht="18" x14ac:dyDescent="0.25">
      <c r="A33" s="5"/>
      <c r="B33" s="6"/>
      <c r="C33" s="16"/>
      <c r="D33" s="18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4">
        <f>+AD23</f>
        <v>906</v>
      </c>
      <c r="W33" s="15"/>
      <c r="X33" s="75">
        <f t="shared" si="5"/>
        <v>7.43</v>
      </c>
      <c r="Y33" s="15"/>
      <c r="Z33" s="14"/>
      <c r="AA33" s="20">
        <f t="shared" si="6"/>
        <v>77.508999999999986</v>
      </c>
      <c r="AB33" s="33"/>
      <c r="AC33" s="4"/>
      <c r="AD33" s="4"/>
      <c r="AE33" s="4"/>
      <c r="AF33" s="4"/>
      <c r="AG33" s="4"/>
    </row>
    <row r="34" spans="1:33" ht="18.75" x14ac:dyDescent="0.3">
      <c r="A34" s="39"/>
      <c r="B34" s="40"/>
      <c r="C34" s="41"/>
      <c r="D34" s="4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4">
        <f t="shared" ref="V34:V38" si="7">+AD24</f>
        <v>956</v>
      </c>
      <c r="W34" s="19"/>
      <c r="X34" s="75">
        <f t="shared" si="5"/>
        <v>6.99</v>
      </c>
      <c r="Y34" s="34"/>
      <c r="Z34" s="33"/>
      <c r="AA34" s="20">
        <f t="shared" si="6"/>
        <v>77.948999999999998</v>
      </c>
      <c r="AB34" s="16"/>
      <c r="AC34" s="9"/>
      <c r="AD34" s="9"/>
      <c r="AE34" s="9"/>
      <c r="AF34" s="9"/>
      <c r="AG34" s="9"/>
    </row>
    <row r="35" spans="1:33" ht="18.75" x14ac:dyDescent="0.3">
      <c r="A35" s="39"/>
      <c r="B35" s="40"/>
      <c r="C35" s="41"/>
      <c r="D35" s="4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74">
        <f t="shared" si="7"/>
        <v>1006</v>
      </c>
      <c r="W35" s="19"/>
      <c r="X35" s="75">
        <f t="shared" si="5"/>
        <v>7.1</v>
      </c>
      <c r="Y35" s="34"/>
      <c r="Z35" s="33"/>
      <c r="AA35" s="20">
        <f t="shared" si="6"/>
        <v>77.838999999999999</v>
      </c>
      <c r="AB35" s="16"/>
      <c r="AC35" s="9"/>
      <c r="AD35" s="9"/>
      <c r="AE35" s="9"/>
      <c r="AF35" s="9"/>
      <c r="AG35" s="9"/>
    </row>
    <row r="36" spans="1:33" ht="18" customHeight="1" x14ac:dyDescent="0.25">
      <c r="A36" s="153"/>
      <c r="B36" s="154"/>
      <c r="C36" s="15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4">
        <f t="shared" si="7"/>
        <v>1056</v>
      </c>
      <c r="W36" s="19"/>
      <c r="X36" s="75">
        <f t="shared" si="5"/>
        <v>7.46</v>
      </c>
      <c r="Y36" s="34"/>
      <c r="Z36" s="33"/>
      <c r="AA36" s="20">
        <f t="shared" si="6"/>
        <v>77.478999999999999</v>
      </c>
      <c r="AB36" s="16"/>
      <c r="AC36" s="9"/>
      <c r="AD36" s="9"/>
      <c r="AE36" s="9"/>
      <c r="AF36" s="9"/>
      <c r="AG36" s="9"/>
    </row>
    <row r="37" spans="1:33" ht="18" customHeight="1" x14ac:dyDescent="0.25">
      <c r="A37" s="153"/>
      <c r="B37" s="154"/>
      <c r="C37" s="155"/>
      <c r="D37" s="156"/>
      <c r="E37" s="56"/>
      <c r="F37" s="5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4">
        <f t="shared" si="7"/>
        <v>1106</v>
      </c>
      <c r="W37" s="49"/>
      <c r="X37" s="75">
        <f t="shared" si="5"/>
        <v>7.42</v>
      </c>
      <c r="Y37" s="51"/>
      <c r="Z37" s="52"/>
      <c r="AA37" s="20">
        <f t="shared" si="6"/>
        <v>77.518999999999991</v>
      </c>
      <c r="AB37" s="16"/>
      <c r="AC37" s="9"/>
      <c r="AD37" s="9"/>
      <c r="AE37" s="9"/>
      <c r="AF37" s="9"/>
      <c r="AG37" s="9"/>
    </row>
    <row r="38" spans="1:33" ht="18" customHeight="1" x14ac:dyDescent="0.25">
      <c r="A38" s="153"/>
      <c r="B38" s="154"/>
      <c r="C38" s="155"/>
      <c r="D38" s="156"/>
      <c r="E38" s="56"/>
      <c r="F38" s="5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4">
        <f t="shared" si="7"/>
        <v>1156</v>
      </c>
      <c r="W38" s="49"/>
      <c r="X38" s="75">
        <f t="shared" si="5"/>
        <v>0</v>
      </c>
      <c r="Y38" s="51"/>
      <c r="Z38" s="52"/>
      <c r="AA38" s="20">
        <f t="shared" si="6"/>
        <v>84.938999999999993</v>
      </c>
      <c r="AB38" s="16" t="s">
        <v>145</v>
      </c>
      <c r="AC38" s="9"/>
      <c r="AD38" s="9"/>
      <c r="AE38" s="9"/>
      <c r="AF38" s="9"/>
      <c r="AG38" s="9"/>
    </row>
    <row r="39" spans="1:33" ht="18" customHeight="1" x14ac:dyDescent="0.25">
      <c r="A39" s="153"/>
      <c r="B39" s="154"/>
      <c r="C39" s="155"/>
      <c r="D39" s="156"/>
      <c r="E39" s="56"/>
      <c r="F39" s="5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9"/>
      <c r="W39" s="49">
        <v>3.2949999999999999</v>
      </c>
      <c r="X39" s="50"/>
      <c r="Y39" s="51">
        <v>2.274</v>
      </c>
      <c r="Z39" s="52"/>
      <c r="AA39" s="20">
        <f>+$AA$11+W39-Y39</f>
        <v>88.233999999999995</v>
      </c>
      <c r="AB39" s="16"/>
      <c r="AC39" s="9"/>
      <c r="AD39" s="9"/>
      <c r="AE39" s="9"/>
      <c r="AF39" s="9"/>
      <c r="AG39" s="9"/>
    </row>
    <row r="40" spans="1:33" ht="18" customHeight="1" x14ac:dyDescent="0.25">
      <c r="A40" s="153"/>
      <c r="B40" s="154"/>
      <c r="C40" s="155"/>
      <c r="D40" s="156"/>
      <c r="E40" s="56"/>
      <c r="F40" s="5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9">
        <v>1160</v>
      </c>
      <c r="W40" s="49">
        <v>4.03</v>
      </c>
      <c r="X40" s="50"/>
      <c r="Y40" s="51">
        <v>0.45400000000000001</v>
      </c>
      <c r="Z40" s="52"/>
      <c r="AA40" s="20">
        <f>+$AA$39+W40-Y40</f>
        <v>91.81</v>
      </c>
      <c r="AB40" s="16"/>
      <c r="AC40" s="9"/>
      <c r="AD40" s="9"/>
      <c r="AE40" s="9"/>
      <c r="AF40" s="9"/>
      <c r="AG40" s="9"/>
    </row>
    <row r="41" spans="1:33" ht="18" customHeight="1" x14ac:dyDescent="0.25">
      <c r="A41" s="153"/>
      <c r="B41" s="154"/>
      <c r="C41" s="155"/>
      <c r="D41" s="156"/>
      <c r="E41" s="56"/>
      <c r="F41" s="5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9">
        <v>1163.5</v>
      </c>
      <c r="W41" s="49"/>
      <c r="X41" s="50">
        <v>1.6120000000000001</v>
      </c>
      <c r="Y41" s="51"/>
      <c r="Z41" s="52"/>
      <c r="AA41" s="20">
        <f>+$AA$40-X41</f>
        <v>90.198000000000008</v>
      </c>
      <c r="AB41" s="16" t="s">
        <v>146</v>
      </c>
      <c r="AC41" s="9"/>
      <c r="AD41" s="9"/>
      <c r="AE41" s="9"/>
      <c r="AF41" s="9"/>
      <c r="AG41" s="9"/>
    </row>
    <row r="42" spans="1:33" ht="18" customHeight="1" x14ac:dyDescent="0.25">
      <c r="A42" s="153"/>
      <c r="B42" s="154"/>
      <c r="C42" s="155"/>
      <c r="D42" s="15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>
        <v>1183.5</v>
      </c>
      <c r="W42" s="49"/>
      <c r="X42" s="50">
        <v>1.246</v>
      </c>
      <c r="Y42" s="51"/>
      <c r="Z42" s="52"/>
      <c r="AA42" s="20">
        <f>+$AA$40-X42</f>
        <v>90.564000000000007</v>
      </c>
      <c r="AB42" s="16"/>
      <c r="AC42" s="9"/>
      <c r="AD42" s="9"/>
      <c r="AE42" s="9"/>
      <c r="AF42" s="9"/>
      <c r="AG42" s="9"/>
    </row>
    <row r="43" spans="1:33" ht="15.75" customHeight="1" x14ac:dyDescent="0.25">
      <c r="A43" s="46">
        <v>14</v>
      </c>
      <c r="B43" s="47">
        <v>84.938999999999993</v>
      </c>
      <c r="C43" s="48" t="s">
        <v>24</v>
      </c>
      <c r="D43" s="191" t="s">
        <v>22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9"/>
      <c r="W43" s="49"/>
      <c r="X43" s="50"/>
      <c r="Y43" s="51"/>
      <c r="Z43" s="52"/>
      <c r="AA43" s="20"/>
      <c r="AB43" s="16"/>
      <c r="AC43" s="53"/>
      <c r="AD43" s="54"/>
      <c r="AE43" s="55"/>
      <c r="AF43" s="55"/>
      <c r="AG43" s="9"/>
    </row>
    <row r="44" spans="1:33" ht="18" x14ac:dyDescent="0.25">
      <c r="A44" s="46">
        <v>1156</v>
      </c>
      <c r="B44" s="47">
        <v>84.938999999999993</v>
      </c>
      <c r="C44" s="48" t="s">
        <v>23</v>
      </c>
      <c r="D44" s="191"/>
      <c r="E44" s="5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7"/>
      <c r="W44" s="57"/>
      <c r="X44" s="57"/>
      <c r="Y44" s="57"/>
      <c r="Z44" s="57"/>
      <c r="AA44" s="57"/>
      <c r="AB44" s="57"/>
      <c r="AC44" s="58"/>
      <c r="AD44" s="58"/>
      <c r="AE44" s="58"/>
      <c r="AF44" s="58"/>
      <c r="AG44" s="4"/>
    </row>
    <row r="45" spans="1:33" ht="18" x14ac:dyDescent="0.25">
      <c r="A45" s="59">
        <v>9</v>
      </c>
      <c r="B45" s="60">
        <v>89.521000000000001</v>
      </c>
      <c r="C45" s="183" t="s">
        <v>147</v>
      </c>
      <c r="D45" s="19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61"/>
      <c r="W45" s="61"/>
      <c r="X45" s="61"/>
      <c r="Y45" s="61"/>
      <c r="Z45" s="61"/>
      <c r="AA45" s="61"/>
      <c r="AB45" s="61"/>
      <c r="AC45" s="58"/>
      <c r="AD45" s="58"/>
      <c r="AE45" s="58"/>
      <c r="AF45" s="58"/>
      <c r="AG45" s="4"/>
    </row>
    <row r="46" spans="1:33" ht="18" x14ac:dyDescent="0.25">
      <c r="A46" s="59">
        <v>9</v>
      </c>
      <c r="B46" s="60">
        <f>+B45-1</f>
        <v>88.521000000000001</v>
      </c>
      <c r="C46" s="184"/>
      <c r="D46" s="19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62"/>
      <c r="W46" s="62"/>
      <c r="X46" s="61"/>
      <c r="Y46" s="61"/>
      <c r="Z46" s="61"/>
      <c r="AA46" s="61"/>
      <c r="AB46" s="61"/>
      <c r="AC46" s="4"/>
      <c r="AD46" s="4"/>
      <c r="AE46" s="4"/>
      <c r="AF46" s="4"/>
      <c r="AG46" s="4"/>
    </row>
    <row r="47" spans="1:33" ht="18.75" x14ac:dyDescent="0.3">
      <c r="A47" s="59">
        <v>13</v>
      </c>
      <c r="B47" s="60">
        <v>88.521000000000001</v>
      </c>
      <c r="C47" s="183" t="s">
        <v>148</v>
      </c>
      <c r="D47" s="191"/>
      <c r="E47" s="4"/>
      <c r="F47" s="4"/>
      <c r="G47" s="4"/>
      <c r="H47" s="63"/>
      <c r="I47" s="4"/>
      <c r="J47" s="4"/>
      <c r="K47" s="4"/>
      <c r="L47" s="4"/>
      <c r="M47" s="4"/>
      <c r="N47" s="4"/>
      <c r="O47" s="4"/>
      <c r="P47" s="4"/>
      <c r="Q47" s="64"/>
      <c r="R47" s="64"/>
      <c r="S47" s="64"/>
      <c r="T47" s="6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8" x14ac:dyDescent="0.25">
      <c r="A48" s="59">
        <v>13</v>
      </c>
      <c r="B48" s="60">
        <f>+B47-1</f>
        <v>87.521000000000001</v>
      </c>
      <c r="C48" s="184"/>
      <c r="D48" s="19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8" x14ac:dyDescent="0.25">
      <c r="A49" s="59">
        <v>15</v>
      </c>
      <c r="B49" s="60">
        <v>87.521000000000001</v>
      </c>
      <c r="C49" s="183" t="s">
        <v>26</v>
      </c>
      <c r="D49" s="19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8" x14ac:dyDescent="0.25">
      <c r="A50" s="59">
        <v>15</v>
      </c>
      <c r="B50" s="60">
        <f>+B49-1</f>
        <v>86.521000000000001</v>
      </c>
      <c r="C50" s="184"/>
      <c r="D50" s="191"/>
    </row>
    <row r="51" spans="1:33" ht="18" x14ac:dyDescent="0.25">
      <c r="A51" s="59">
        <v>17</v>
      </c>
      <c r="B51" s="60">
        <v>86.521000000000001</v>
      </c>
      <c r="C51" s="183" t="s">
        <v>149</v>
      </c>
      <c r="D51" s="191"/>
    </row>
    <row r="52" spans="1:33" ht="18" x14ac:dyDescent="0.25">
      <c r="A52" s="59">
        <v>17</v>
      </c>
      <c r="B52" s="60">
        <f>+B51-1</f>
        <v>85.521000000000001</v>
      </c>
      <c r="C52" s="184"/>
      <c r="D52" s="191"/>
    </row>
    <row r="53" spans="1:33" ht="18" x14ac:dyDescent="0.25">
      <c r="A53" s="59">
        <v>18</v>
      </c>
      <c r="B53" s="60">
        <v>85.480999999999995</v>
      </c>
      <c r="C53" s="183" t="s">
        <v>150</v>
      </c>
      <c r="D53" s="191"/>
    </row>
    <row r="54" spans="1:33" ht="18" x14ac:dyDescent="0.25">
      <c r="A54" s="59">
        <v>18</v>
      </c>
      <c r="B54" s="60">
        <f>+B52-1</f>
        <v>84.521000000000001</v>
      </c>
      <c r="C54" s="184"/>
      <c r="D54" s="191"/>
    </row>
    <row r="55" spans="1:33" ht="18" x14ac:dyDescent="0.25">
      <c r="A55" s="59"/>
      <c r="B55" s="60"/>
      <c r="C55" s="183"/>
      <c r="D55" s="191"/>
    </row>
    <row r="56" spans="1:33" ht="18" x14ac:dyDescent="0.25">
      <c r="A56" s="59"/>
      <c r="B56" s="60"/>
      <c r="C56" s="184"/>
      <c r="D56" s="192"/>
    </row>
    <row r="57" spans="1:33" ht="18" x14ac:dyDescent="0.25">
      <c r="A57" s="66">
        <v>7</v>
      </c>
      <c r="B57" s="67">
        <v>89.521000000000001</v>
      </c>
      <c r="C57" s="68" t="s">
        <v>29</v>
      </c>
      <c r="E57" s="69"/>
    </row>
    <row r="58" spans="1:33" ht="18" x14ac:dyDescent="0.25">
      <c r="A58" s="66">
        <v>1163.5</v>
      </c>
      <c r="B58" s="67">
        <v>89.521000000000001</v>
      </c>
      <c r="C58" s="68" t="s">
        <v>29</v>
      </c>
    </row>
    <row r="59" spans="1:33" ht="18" x14ac:dyDescent="0.25">
      <c r="A59" s="76" t="s">
        <v>30</v>
      </c>
      <c r="B59" s="76"/>
      <c r="C59" s="71">
        <v>76.521000000000001</v>
      </c>
      <c r="E59" s="158">
        <f>+B57-C59</f>
        <v>13</v>
      </c>
    </row>
    <row r="60" spans="1:33" ht="18" x14ac:dyDescent="0.25">
      <c r="A60" s="72" t="s">
        <v>31</v>
      </c>
      <c r="B60" s="76"/>
      <c r="C60" s="60"/>
      <c r="E60" s="69"/>
    </row>
    <row r="61" spans="1:33" ht="18" x14ac:dyDescent="0.25">
      <c r="A61" s="185" t="s">
        <v>32</v>
      </c>
      <c r="B61" s="185"/>
      <c r="C61" s="71">
        <f>+Z4</f>
        <v>92</v>
      </c>
    </row>
    <row r="62" spans="1:33" ht="18" x14ac:dyDescent="0.25">
      <c r="A62" s="185" t="s">
        <v>33</v>
      </c>
      <c r="B62" s="185"/>
      <c r="C62" s="71"/>
    </row>
  </sheetData>
  <mergeCells count="20">
    <mergeCell ref="AD1:AG1"/>
    <mergeCell ref="V2:V3"/>
    <mergeCell ref="W2:W3"/>
    <mergeCell ref="X2:X3"/>
    <mergeCell ref="Y2:Y3"/>
    <mergeCell ref="Z2:Z3"/>
    <mergeCell ref="AA2:AA3"/>
    <mergeCell ref="AB2:AB3"/>
    <mergeCell ref="E1:T1"/>
    <mergeCell ref="V1:AB1"/>
    <mergeCell ref="A61:B61"/>
    <mergeCell ref="A62:B62"/>
    <mergeCell ref="D43:D56"/>
    <mergeCell ref="C51:C52"/>
    <mergeCell ref="C53:C54"/>
    <mergeCell ref="C45:C46"/>
    <mergeCell ref="C47:C48"/>
    <mergeCell ref="C49:C50"/>
    <mergeCell ref="C55:C56"/>
    <mergeCell ref="D1:D33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53"/>
  <sheetViews>
    <sheetView zoomScale="50" zoomScaleNormal="50" workbookViewId="0">
      <selection activeCell="U28" sqref="U28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9" t="s">
        <v>3</v>
      </c>
      <c r="E1" s="190" t="s">
        <v>4</v>
      </c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176" t="s">
        <v>5</v>
      </c>
      <c r="W1" s="177"/>
      <c r="X1" s="177"/>
      <c r="Y1" s="177"/>
      <c r="Z1" s="177"/>
      <c r="AA1" s="177"/>
      <c r="AB1" s="178"/>
      <c r="AC1" s="4"/>
      <c r="AD1" s="176" t="s">
        <v>6</v>
      </c>
      <c r="AE1" s="177"/>
      <c r="AF1" s="177"/>
      <c r="AG1" s="178"/>
    </row>
    <row r="2" spans="1:33" ht="20.25" x14ac:dyDescent="0.3">
      <c r="A2" s="5"/>
      <c r="B2" s="6"/>
      <c r="C2" s="7"/>
      <c r="D2" s="18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9" t="s">
        <v>7</v>
      </c>
      <c r="W2" s="179" t="s">
        <v>8</v>
      </c>
      <c r="X2" s="179" t="s">
        <v>9</v>
      </c>
      <c r="Y2" s="179" t="s">
        <v>10</v>
      </c>
      <c r="Z2" s="179" t="s">
        <v>11</v>
      </c>
      <c r="AA2" s="181" t="s">
        <v>1</v>
      </c>
      <c r="AB2" s="186" t="s">
        <v>12</v>
      </c>
      <c r="AC2" s="9"/>
      <c r="AD2" s="10" t="s">
        <v>13</v>
      </c>
      <c r="AE2" s="11" t="s">
        <v>14</v>
      </c>
      <c r="AF2" s="11" t="s">
        <v>1</v>
      </c>
      <c r="AG2" s="12" t="s">
        <v>2</v>
      </c>
    </row>
    <row r="3" spans="1:33" ht="20.25" x14ac:dyDescent="0.3">
      <c r="A3" s="5"/>
      <c r="B3" s="6"/>
      <c r="C3" s="13"/>
      <c r="D3" s="18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80"/>
      <c r="W3" s="180"/>
      <c r="X3" s="180"/>
      <c r="Y3" s="180"/>
      <c r="Z3" s="180"/>
      <c r="AA3" s="182"/>
      <c r="AB3" s="187"/>
      <c r="AC3" s="9"/>
      <c r="AD3" s="14"/>
      <c r="AE3" s="14"/>
      <c r="AF3" s="15"/>
      <c r="AG3" s="16"/>
    </row>
    <row r="4" spans="1:33" ht="18.75" x14ac:dyDescent="0.3">
      <c r="A4" s="5"/>
      <c r="B4" s="6"/>
      <c r="C4" s="17"/>
      <c r="D4" s="189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0.71199999999999997</v>
      </c>
      <c r="X4" s="15"/>
      <c r="Y4" s="15"/>
      <c r="Z4" s="20">
        <v>92</v>
      </c>
      <c r="AA4" s="21">
        <f>+Z4+W4</f>
        <v>92.712000000000003</v>
      </c>
      <c r="AB4" s="22" t="s">
        <v>15</v>
      </c>
      <c r="AC4" s="9"/>
      <c r="AD4" s="14"/>
      <c r="AE4" s="14"/>
      <c r="AF4" s="15"/>
      <c r="AG4" s="13"/>
    </row>
    <row r="5" spans="1:33" ht="18.75" x14ac:dyDescent="0.3">
      <c r="A5" s="5"/>
      <c r="B5" s="6"/>
      <c r="C5" s="23"/>
      <c r="D5" s="18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/>
      <c r="W5" s="15"/>
      <c r="X5" s="15">
        <v>1.19</v>
      </c>
      <c r="Y5" s="15"/>
      <c r="Z5" s="14"/>
      <c r="AA5" s="20">
        <f>+$AA$4-X5</f>
        <v>91.522000000000006</v>
      </c>
      <c r="AB5" s="16" t="s">
        <v>16</v>
      </c>
      <c r="AC5" s="24"/>
      <c r="AD5" s="14"/>
      <c r="AE5" s="14"/>
      <c r="AF5" s="15"/>
      <c r="AG5" s="13"/>
    </row>
    <row r="6" spans="1:33" ht="18" x14ac:dyDescent="0.25">
      <c r="A6" s="5"/>
      <c r="B6" s="6"/>
      <c r="C6" s="22"/>
      <c r="D6" s="18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/>
      <c r="X6" s="15">
        <v>2.19</v>
      </c>
      <c r="Y6" s="15"/>
      <c r="Z6" s="14"/>
      <c r="AA6" s="20">
        <f>+$AA$4-X6</f>
        <v>90.522000000000006</v>
      </c>
      <c r="AB6" s="25" t="s">
        <v>18</v>
      </c>
      <c r="AC6" s="24"/>
      <c r="AD6" s="14"/>
      <c r="AE6" s="14"/>
      <c r="AF6" s="15"/>
      <c r="AG6" s="13"/>
    </row>
    <row r="7" spans="1:33" ht="18" x14ac:dyDescent="0.25">
      <c r="A7" s="5"/>
      <c r="B7" s="6"/>
      <c r="C7" s="13"/>
      <c r="D7" s="18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/>
      <c r="W7" s="15">
        <v>1.3260000000000001</v>
      </c>
      <c r="X7" s="15"/>
      <c r="Y7" s="15">
        <v>3.07</v>
      </c>
      <c r="Z7" s="14"/>
      <c r="AA7" s="20">
        <f>+$AA$4+W7-Y7</f>
        <v>90.968000000000004</v>
      </c>
      <c r="AB7" s="26"/>
      <c r="AC7" s="24"/>
      <c r="AD7" s="14"/>
      <c r="AE7" s="14"/>
      <c r="AF7" s="15"/>
      <c r="AG7" s="13"/>
    </row>
    <row r="8" spans="1:33" ht="18.75" x14ac:dyDescent="0.3">
      <c r="A8" s="5"/>
      <c r="B8" s="6"/>
      <c r="C8" s="17"/>
      <c r="D8" s="18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/>
      <c r="W8" s="15"/>
      <c r="X8" s="15">
        <v>1.456</v>
      </c>
      <c r="Y8" s="15"/>
      <c r="Z8" s="14"/>
      <c r="AA8" s="20">
        <f>+$AA$7-X8</f>
        <v>89.512</v>
      </c>
      <c r="AB8" s="22" t="s">
        <v>19</v>
      </c>
      <c r="AC8" s="24"/>
      <c r="AD8" s="14"/>
      <c r="AE8" s="14"/>
      <c r="AF8" s="15"/>
      <c r="AG8" s="13"/>
    </row>
    <row r="9" spans="1:33" ht="18" x14ac:dyDescent="0.25">
      <c r="A9" s="5"/>
      <c r="B9" s="6"/>
      <c r="C9" s="13"/>
      <c r="D9" s="18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/>
      <c r="W9" s="15"/>
      <c r="X9" s="15">
        <v>2.456</v>
      </c>
      <c r="Y9" s="15"/>
      <c r="Z9" s="14"/>
      <c r="AA9" s="20">
        <f t="shared" ref="AA9:AA10" si="0">+$AA$7-X9</f>
        <v>88.512</v>
      </c>
      <c r="AB9" s="16" t="s">
        <v>20</v>
      </c>
      <c r="AC9" s="24"/>
      <c r="AD9" s="14"/>
      <c r="AE9" s="14"/>
      <c r="AF9" s="15"/>
      <c r="AG9" s="13"/>
    </row>
    <row r="10" spans="1:33" ht="18" x14ac:dyDescent="0.25">
      <c r="A10" s="5"/>
      <c r="B10" s="6"/>
      <c r="C10" s="13"/>
      <c r="D10" s="18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/>
      <c r="W10" s="15"/>
      <c r="X10" s="15">
        <v>3.16</v>
      </c>
      <c r="Y10" s="15"/>
      <c r="Z10" s="14"/>
      <c r="AA10" s="20">
        <f t="shared" si="0"/>
        <v>87.808000000000007</v>
      </c>
      <c r="AB10" s="16" t="s">
        <v>151</v>
      </c>
      <c r="AC10" s="24"/>
      <c r="AD10" s="14"/>
      <c r="AE10" s="14"/>
      <c r="AF10" s="15"/>
      <c r="AG10" s="13"/>
    </row>
    <row r="11" spans="1:33" ht="18.75" x14ac:dyDescent="0.3">
      <c r="A11" s="5"/>
      <c r="B11" s="6"/>
      <c r="C11" s="27"/>
      <c r="D11" s="18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/>
      <c r="W11" s="15"/>
      <c r="X11" s="15"/>
      <c r="Y11" s="15"/>
      <c r="Z11" s="14"/>
      <c r="AA11" s="20"/>
      <c r="AB11" s="16"/>
      <c r="AC11" s="24"/>
      <c r="AD11" s="14"/>
      <c r="AE11" s="14"/>
      <c r="AF11" s="15"/>
      <c r="AG11" s="13"/>
    </row>
    <row r="12" spans="1:33" ht="18.75" x14ac:dyDescent="0.3">
      <c r="A12" s="5"/>
      <c r="B12" s="6"/>
      <c r="C12" s="27"/>
      <c r="D12" s="18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/>
      <c r="W12" s="15"/>
      <c r="X12" s="15"/>
      <c r="Y12" s="15"/>
      <c r="Z12" s="14"/>
      <c r="AA12" s="20"/>
      <c r="AB12" s="26"/>
      <c r="AC12" s="24"/>
      <c r="AD12" s="14"/>
      <c r="AE12" s="14"/>
      <c r="AF12" s="15"/>
      <c r="AG12" s="13"/>
    </row>
    <row r="13" spans="1:33" ht="18.75" x14ac:dyDescent="0.3">
      <c r="A13" s="5"/>
      <c r="B13" s="6"/>
      <c r="C13" s="27"/>
      <c r="D13" s="18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5"/>
      <c r="X13" s="15"/>
      <c r="Y13" s="15"/>
      <c r="Z13" s="14"/>
      <c r="AA13" s="20"/>
      <c r="AB13" s="28"/>
      <c r="AC13" s="24"/>
      <c r="AD13" s="14"/>
      <c r="AE13" s="14"/>
      <c r="AF13" s="15"/>
      <c r="AG13" s="13"/>
    </row>
    <row r="14" spans="1:33" ht="18.75" x14ac:dyDescent="0.3">
      <c r="A14" s="5"/>
      <c r="B14" s="6"/>
      <c r="C14" s="27"/>
      <c r="D14" s="18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9"/>
      <c r="W14" s="15"/>
      <c r="X14" s="15"/>
      <c r="Y14" s="15"/>
      <c r="Z14" s="14"/>
      <c r="AA14" s="20"/>
      <c r="AB14" s="16"/>
      <c r="AC14" s="24"/>
      <c r="AD14" s="14"/>
      <c r="AE14" s="14"/>
      <c r="AF14" s="15"/>
      <c r="AG14" s="13"/>
    </row>
    <row r="15" spans="1:33" ht="18.75" x14ac:dyDescent="0.3">
      <c r="A15" s="5"/>
      <c r="B15" s="6"/>
      <c r="C15" s="27"/>
      <c r="D15" s="18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9"/>
      <c r="W15" s="15"/>
      <c r="X15" s="15"/>
      <c r="Y15" s="15"/>
      <c r="Z15" s="14"/>
      <c r="AA15" s="20"/>
      <c r="AB15" s="16"/>
      <c r="AC15" s="24"/>
      <c r="AD15" s="14"/>
      <c r="AE15" s="14"/>
      <c r="AF15" s="15"/>
      <c r="AG15" s="13"/>
    </row>
    <row r="16" spans="1:33" ht="18.75" x14ac:dyDescent="0.3">
      <c r="A16" s="5"/>
      <c r="B16" s="6"/>
      <c r="C16" s="27"/>
      <c r="D16" s="18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9"/>
      <c r="W16" s="15"/>
      <c r="X16" s="15"/>
      <c r="Y16" s="15"/>
      <c r="Z16" s="14"/>
      <c r="AA16" s="20"/>
      <c r="AB16" s="16"/>
      <c r="AC16" s="24"/>
      <c r="AD16" s="14"/>
      <c r="AE16" s="14"/>
      <c r="AF16" s="15"/>
      <c r="AG16" s="13"/>
    </row>
    <row r="17" spans="1:33" ht="18.75" x14ac:dyDescent="0.3">
      <c r="A17" s="5"/>
      <c r="B17" s="6"/>
      <c r="C17" s="27"/>
      <c r="D17" s="18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9"/>
      <c r="W17" s="15"/>
      <c r="X17" s="15"/>
      <c r="Y17" s="15"/>
      <c r="Z17" s="14"/>
      <c r="AA17" s="20"/>
      <c r="AB17" s="16"/>
      <c r="AC17" s="24"/>
      <c r="AD17" s="14"/>
      <c r="AE17" s="14"/>
      <c r="AF17" s="15"/>
      <c r="AG17" s="22"/>
    </row>
    <row r="18" spans="1:33" ht="18.75" x14ac:dyDescent="0.3">
      <c r="A18" s="5"/>
      <c r="B18" s="6"/>
      <c r="C18" s="29"/>
      <c r="D18" s="18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9"/>
      <c r="W18" s="15"/>
      <c r="X18" s="15"/>
      <c r="Y18" s="15"/>
      <c r="Z18" s="14"/>
      <c r="AA18" s="20"/>
      <c r="AB18" s="30"/>
      <c r="AC18" s="24"/>
      <c r="AD18" s="31"/>
      <c r="AE18" s="32"/>
      <c r="AF18" s="15"/>
      <c r="AG18" s="13"/>
    </row>
    <row r="19" spans="1:33" ht="18.75" x14ac:dyDescent="0.3">
      <c r="A19" s="5"/>
      <c r="B19" s="6"/>
      <c r="C19" s="29"/>
      <c r="D19" s="18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9"/>
      <c r="W19" s="15"/>
      <c r="X19" s="15"/>
      <c r="Y19" s="15"/>
      <c r="Z19" s="14"/>
      <c r="AA19" s="20"/>
      <c r="AB19" s="30"/>
      <c r="AC19" s="9"/>
      <c r="AD19" s="31"/>
      <c r="AE19" s="32"/>
      <c r="AF19" s="15"/>
      <c r="AG19" s="33"/>
    </row>
    <row r="20" spans="1:33" ht="18.75" x14ac:dyDescent="0.3">
      <c r="A20" s="5"/>
      <c r="B20" s="6"/>
      <c r="C20" s="27"/>
      <c r="D20" s="18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9"/>
      <c r="W20" s="15"/>
      <c r="X20" s="15"/>
      <c r="Y20" s="15"/>
      <c r="Z20" s="14"/>
      <c r="AA20" s="20"/>
      <c r="AB20" s="16"/>
      <c r="AC20" s="9"/>
      <c r="AD20" s="31"/>
      <c r="AE20" s="32"/>
      <c r="AF20" s="15"/>
      <c r="AG20" s="13"/>
    </row>
    <row r="21" spans="1:33" ht="18.75" x14ac:dyDescent="0.3">
      <c r="A21" s="5"/>
      <c r="B21" s="6"/>
      <c r="C21" s="27"/>
      <c r="D21" s="18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9"/>
      <c r="W21" s="15"/>
      <c r="X21" s="15"/>
      <c r="Y21" s="15"/>
      <c r="Z21" s="14"/>
      <c r="AA21" s="20"/>
      <c r="AB21" s="16"/>
      <c r="AC21" s="9"/>
      <c r="AD21" s="31"/>
      <c r="AE21" s="32"/>
      <c r="AF21" s="15"/>
      <c r="AG21" s="22"/>
    </row>
    <row r="22" spans="1:33" ht="18.75" x14ac:dyDescent="0.3">
      <c r="A22" s="5"/>
      <c r="B22" s="6"/>
      <c r="C22" s="27"/>
      <c r="D22" s="18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9"/>
      <c r="W22" s="15"/>
      <c r="X22" s="15"/>
      <c r="Y22" s="15"/>
      <c r="Z22" s="14"/>
      <c r="AA22" s="20"/>
      <c r="AB22" s="16"/>
      <c r="AC22" s="9"/>
      <c r="AD22" s="31"/>
      <c r="AE22" s="32"/>
      <c r="AF22" s="15"/>
      <c r="AG22" s="33"/>
    </row>
    <row r="23" spans="1:33" ht="18.75" x14ac:dyDescent="0.3">
      <c r="A23" s="5"/>
      <c r="B23" s="6"/>
      <c r="C23" s="27"/>
      <c r="D23" s="18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9"/>
      <c r="W23" s="15"/>
      <c r="X23" s="15"/>
      <c r="Y23" s="15"/>
      <c r="Z23" s="14"/>
      <c r="AA23" s="20"/>
      <c r="AB23" s="33"/>
      <c r="AC23" s="9"/>
      <c r="AD23" s="31"/>
      <c r="AE23" s="32"/>
      <c r="AF23" s="15"/>
      <c r="AG23" s="22"/>
    </row>
    <row r="24" spans="1:33" ht="18.75" x14ac:dyDescent="0.3">
      <c r="A24" s="5"/>
      <c r="B24" s="6"/>
      <c r="C24" s="27"/>
      <c r="D24" s="18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9"/>
      <c r="W24" s="34"/>
      <c r="X24" s="15"/>
      <c r="Y24" s="34"/>
      <c r="Z24" s="33"/>
      <c r="AA24" s="20"/>
      <c r="AB24" s="33"/>
      <c r="AC24" s="9"/>
      <c r="AD24" s="31"/>
      <c r="AE24" s="32"/>
      <c r="AF24" s="15"/>
      <c r="AG24" s="13"/>
    </row>
    <row r="25" spans="1:33" ht="18.75" x14ac:dyDescent="0.3">
      <c r="A25" s="5"/>
      <c r="B25" s="6"/>
      <c r="C25" s="27"/>
      <c r="D25" s="18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9"/>
      <c r="W25" s="34"/>
      <c r="X25" s="15"/>
      <c r="Y25" s="34"/>
      <c r="Z25" s="33"/>
      <c r="AA25" s="20"/>
      <c r="AB25" s="33"/>
      <c r="AC25" s="9"/>
      <c r="AD25" s="31"/>
      <c r="AE25" s="35"/>
      <c r="AF25" s="15"/>
      <c r="AG25" s="13"/>
    </row>
    <row r="26" spans="1:33" ht="18.75" x14ac:dyDescent="0.3">
      <c r="A26" s="5"/>
      <c r="B26" s="6"/>
      <c r="C26" s="27"/>
      <c r="D26" s="18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9"/>
      <c r="W26" s="34"/>
      <c r="X26" s="15"/>
      <c r="Y26" s="34"/>
      <c r="Z26" s="33"/>
      <c r="AA26" s="20"/>
      <c r="AB26" s="33"/>
      <c r="AC26" s="9"/>
      <c r="AD26" s="31"/>
      <c r="AE26" s="35"/>
      <c r="AF26" s="15"/>
      <c r="AG26" s="13"/>
    </row>
    <row r="27" spans="1:33" ht="18.75" x14ac:dyDescent="0.3">
      <c r="A27" s="5"/>
      <c r="B27" s="6"/>
      <c r="C27" s="27"/>
      <c r="D27" s="18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9"/>
      <c r="W27" s="34"/>
      <c r="X27" s="15"/>
      <c r="Y27" s="34"/>
      <c r="Z27" s="33"/>
      <c r="AA27" s="20"/>
      <c r="AB27" s="33"/>
      <c r="AC27" s="9"/>
      <c r="AD27" s="31"/>
      <c r="AE27" s="35"/>
      <c r="AF27" s="15"/>
      <c r="AG27" s="13"/>
    </row>
    <row r="28" spans="1:33" ht="18.75" x14ac:dyDescent="0.3">
      <c r="A28" s="5"/>
      <c r="B28" s="6"/>
      <c r="C28" s="36"/>
      <c r="D28" s="18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9"/>
      <c r="W28" s="34"/>
      <c r="X28" s="15"/>
      <c r="Y28" s="34"/>
      <c r="Z28" s="33"/>
      <c r="AA28" s="20"/>
      <c r="AB28" s="33"/>
      <c r="AC28" s="9"/>
      <c r="AD28" s="31"/>
      <c r="AE28" s="32"/>
      <c r="AF28" s="15"/>
      <c r="AG28" s="22"/>
    </row>
    <row r="29" spans="1:33" ht="18" x14ac:dyDescent="0.25">
      <c r="A29" s="5"/>
      <c r="B29" s="6"/>
      <c r="C29" s="16"/>
      <c r="D29" s="18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9"/>
      <c r="W29" s="34"/>
      <c r="X29" s="15"/>
      <c r="Y29" s="34"/>
      <c r="Z29" s="33"/>
      <c r="AA29" s="20"/>
      <c r="AB29" s="16"/>
      <c r="AC29" s="9"/>
      <c r="AD29" s="31"/>
      <c r="AE29" s="32"/>
      <c r="AF29" s="15"/>
      <c r="AG29" s="13"/>
    </row>
    <row r="30" spans="1:33" ht="18" x14ac:dyDescent="0.25">
      <c r="A30" s="5"/>
      <c r="B30" s="6"/>
      <c r="C30" s="37"/>
      <c r="D30" s="18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9"/>
      <c r="W30" s="34"/>
      <c r="X30" s="15"/>
      <c r="Y30" s="34"/>
      <c r="Z30" s="33"/>
      <c r="AA30" s="20"/>
      <c r="AB30" s="16"/>
      <c r="AC30" s="9"/>
      <c r="AD30" s="31"/>
      <c r="AE30" s="32"/>
      <c r="AF30" s="15"/>
      <c r="AG30" s="13"/>
    </row>
    <row r="31" spans="1:33" ht="18" x14ac:dyDescent="0.25">
      <c r="A31" s="5"/>
      <c r="B31" s="6"/>
      <c r="C31" s="16"/>
      <c r="D31" s="18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9"/>
      <c r="W31" s="15"/>
      <c r="X31" s="15"/>
      <c r="Y31" s="15"/>
      <c r="Z31" s="14"/>
      <c r="AA31" s="20"/>
      <c r="AB31" s="16"/>
      <c r="AC31" s="9"/>
      <c r="AD31" s="31"/>
      <c r="AE31" s="32"/>
      <c r="AF31" s="15"/>
      <c r="AG31" s="13"/>
    </row>
    <row r="32" spans="1:33" ht="18.75" x14ac:dyDescent="0.3">
      <c r="A32" s="5"/>
      <c r="B32" s="6"/>
      <c r="C32" s="17"/>
      <c r="D32" s="18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9"/>
      <c r="W32" s="15"/>
      <c r="X32" s="15"/>
      <c r="Y32" s="15"/>
      <c r="Z32" s="14"/>
      <c r="AA32" s="20"/>
      <c r="AB32" s="16"/>
      <c r="AC32" s="9"/>
      <c r="AD32" s="38"/>
      <c r="AE32" s="38"/>
      <c r="AF32" s="38"/>
      <c r="AG32" s="38"/>
    </row>
    <row r="33" spans="1:33" ht="18" x14ac:dyDescent="0.25">
      <c r="A33" s="5"/>
      <c r="B33" s="6"/>
      <c r="C33" s="16"/>
      <c r="D33" s="18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9"/>
      <c r="W33" s="15"/>
      <c r="X33" s="15"/>
      <c r="Y33" s="15"/>
      <c r="Z33" s="14"/>
      <c r="AA33" s="20"/>
      <c r="AB33" s="33"/>
      <c r="AC33" s="4"/>
      <c r="AD33" s="4"/>
      <c r="AE33" s="4"/>
      <c r="AF33" s="4"/>
      <c r="AG33" s="4"/>
    </row>
    <row r="34" spans="1:33" ht="18.75" x14ac:dyDescent="0.3">
      <c r="A34" s="39"/>
      <c r="B34" s="40"/>
      <c r="C34" s="41"/>
      <c r="D34" s="4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9"/>
      <c r="W34" s="19"/>
      <c r="X34" s="15"/>
      <c r="Y34" s="34"/>
      <c r="Z34" s="33"/>
      <c r="AA34" s="20"/>
      <c r="AB34" s="16"/>
      <c r="AC34" s="9"/>
      <c r="AD34" s="9"/>
      <c r="AE34" s="9"/>
      <c r="AF34" s="9"/>
      <c r="AG34" s="9"/>
    </row>
    <row r="35" spans="1:33" ht="18" customHeight="1" x14ac:dyDescent="0.25">
      <c r="A35" s="43"/>
      <c r="B35" s="44"/>
      <c r="C35" s="45"/>
      <c r="D35" s="188" t="s">
        <v>22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9"/>
      <c r="W35" s="19"/>
      <c r="X35" s="15"/>
      <c r="Y35" s="34"/>
      <c r="Z35" s="33"/>
      <c r="AA35" s="20"/>
      <c r="AB35" s="16"/>
      <c r="AC35" s="9"/>
      <c r="AD35" s="9"/>
      <c r="AE35" s="9"/>
      <c r="AF35" s="9"/>
      <c r="AG35" s="9"/>
    </row>
    <row r="36" spans="1:33" ht="18" x14ac:dyDescent="0.25">
      <c r="A36" s="46"/>
      <c r="B36" s="47"/>
      <c r="C36" s="48" t="s">
        <v>23</v>
      </c>
      <c r="D36" s="18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9"/>
      <c r="W36" s="49"/>
      <c r="X36" s="50"/>
      <c r="Y36" s="51"/>
      <c r="Z36" s="52"/>
      <c r="AA36" s="20"/>
      <c r="AB36" s="16"/>
      <c r="AC36" s="53"/>
      <c r="AD36" s="54"/>
      <c r="AE36" s="55"/>
      <c r="AF36" s="55"/>
      <c r="AG36" s="9"/>
    </row>
    <row r="37" spans="1:33" ht="18" x14ac:dyDescent="0.25">
      <c r="A37" s="46"/>
      <c r="B37" s="47"/>
      <c r="C37" s="48" t="s">
        <v>24</v>
      </c>
      <c r="D37" s="188"/>
      <c r="E37" s="5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7"/>
      <c r="W37" s="57"/>
      <c r="X37" s="57"/>
      <c r="Y37" s="57"/>
      <c r="Z37" s="57"/>
      <c r="AA37" s="57"/>
      <c r="AB37" s="57"/>
      <c r="AC37" s="58"/>
      <c r="AD37" s="58"/>
      <c r="AE37" s="58"/>
      <c r="AF37" s="58"/>
      <c r="AG37" s="4"/>
    </row>
    <row r="38" spans="1:33" ht="18" x14ac:dyDescent="0.25">
      <c r="A38" s="59"/>
      <c r="B38" s="60"/>
      <c r="C38" s="183" t="s">
        <v>25</v>
      </c>
      <c r="D38" s="18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1"/>
      <c r="W38" s="61"/>
      <c r="X38" s="61"/>
      <c r="Y38" s="61"/>
      <c r="Z38" s="61"/>
      <c r="AA38" s="61"/>
      <c r="AB38" s="61"/>
      <c r="AC38" s="58"/>
      <c r="AD38" s="58"/>
      <c r="AE38" s="58"/>
      <c r="AF38" s="58"/>
      <c r="AG38" s="4"/>
    </row>
    <row r="39" spans="1:33" ht="18" x14ac:dyDescent="0.25">
      <c r="A39" s="59"/>
      <c r="B39" s="60"/>
      <c r="C39" s="184"/>
      <c r="D39" s="18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2"/>
      <c r="W39" s="62"/>
      <c r="X39" s="61"/>
      <c r="Y39" s="61"/>
      <c r="Z39" s="61"/>
      <c r="AA39" s="61"/>
      <c r="AB39" s="61"/>
      <c r="AC39" s="4"/>
      <c r="AD39" s="4"/>
      <c r="AE39" s="4"/>
      <c r="AF39" s="4"/>
      <c r="AG39" s="4"/>
    </row>
    <row r="40" spans="1:33" ht="18.75" x14ac:dyDescent="0.3">
      <c r="A40" s="59"/>
      <c r="B40" s="60"/>
      <c r="C40" s="183" t="s">
        <v>26</v>
      </c>
      <c r="D40" s="188"/>
      <c r="E40" s="4"/>
      <c r="F40" s="4"/>
      <c r="G40" s="4"/>
      <c r="H40" s="63"/>
      <c r="I40" s="4"/>
      <c r="J40" s="4"/>
      <c r="K40" s="4"/>
      <c r="L40" s="4"/>
      <c r="M40" s="4"/>
      <c r="N40" s="4"/>
      <c r="O40" s="4"/>
      <c r="P40" s="4"/>
      <c r="Q40" s="64"/>
      <c r="R40" s="64"/>
      <c r="S40" s="64"/>
      <c r="T40" s="6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8" x14ac:dyDescent="0.25">
      <c r="A41" s="59"/>
      <c r="B41" s="60"/>
      <c r="C41" s="184"/>
      <c r="D41" s="18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8" x14ac:dyDescent="0.25">
      <c r="A42" s="59"/>
      <c r="B42" s="60"/>
      <c r="C42" s="183" t="s">
        <v>27</v>
      </c>
      <c r="D42" s="18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8" x14ac:dyDescent="0.25">
      <c r="A43" s="59"/>
      <c r="B43" s="60"/>
      <c r="C43" s="184"/>
      <c r="D43" s="188"/>
    </row>
    <row r="44" spans="1:33" ht="18" x14ac:dyDescent="0.25">
      <c r="A44" s="59"/>
      <c r="B44" s="60"/>
      <c r="C44" s="183" t="s">
        <v>28</v>
      </c>
      <c r="D44" s="188"/>
    </row>
    <row r="45" spans="1:33" ht="18" x14ac:dyDescent="0.25">
      <c r="A45" s="59"/>
      <c r="B45" s="60"/>
      <c r="C45" s="184"/>
      <c r="D45" s="188"/>
    </row>
    <row r="46" spans="1:33" ht="18" x14ac:dyDescent="0.25">
      <c r="A46" s="59"/>
      <c r="B46" s="60"/>
      <c r="C46" s="183"/>
      <c r="D46" s="65"/>
    </row>
    <row r="47" spans="1:33" ht="18" x14ac:dyDescent="0.25">
      <c r="A47" s="59"/>
      <c r="B47" s="60"/>
      <c r="C47" s="184"/>
    </row>
    <row r="48" spans="1:33" ht="18" x14ac:dyDescent="0.25">
      <c r="A48" s="66"/>
      <c r="B48" s="67"/>
      <c r="C48" s="68" t="s">
        <v>29</v>
      </c>
      <c r="E48" s="69"/>
    </row>
    <row r="49" spans="1:3" ht="18" x14ac:dyDescent="0.25">
      <c r="A49" s="66"/>
      <c r="B49" s="67"/>
      <c r="C49" s="68" t="s">
        <v>29</v>
      </c>
    </row>
    <row r="50" spans="1:3" ht="18" x14ac:dyDescent="0.25">
      <c r="A50" s="152" t="s">
        <v>30</v>
      </c>
      <c r="B50" s="152"/>
      <c r="C50" s="71">
        <v>76.522000000000006</v>
      </c>
    </row>
    <row r="51" spans="1:3" ht="18" x14ac:dyDescent="0.25">
      <c r="A51" s="72" t="s">
        <v>31</v>
      </c>
      <c r="B51" s="152"/>
      <c r="C51" s="60">
        <v>90.516999999999996</v>
      </c>
    </row>
    <row r="52" spans="1:3" ht="18" x14ac:dyDescent="0.25">
      <c r="A52" s="185" t="s">
        <v>32</v>
      </c>
      <c r="B52" s="185"/>
      <c r="C52" s="71">
        <f>+Z4</f>
        <v>92</v>
      </c>
    </row>
    <row r="53" spans="1:3" ht="18" x14ac:dyDescent="0.25">
      <c r="A53" s="185" t="s">
        <v>33</v>
      </c>
      <c r="B53" s="185"/>
      <c r="C53" s="71"/>
    </row>
  </sheetData>
  <mergeCells count="19">
    <mergeCell ref="C46:C47"/>
    <mergeCell ref="A52:B52"/>
    <mergeCell ref="A53:B53"/>
    <mergeCell ref="AB2:AB3"/>
    <mergeCell ref="D35:D45"/>
    <mergeCell ref="C38:C39"/>
    <mergeCell ref="C40:C41"/>
    <mergeCell ref="C42:C43"/>
    <mergeCell ref="C44:C45"/>
    <mergeCell ref="D1:D33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62"/>
  <sheetViews>
    <sheetView zoomScale="60" zoomScaleNormal="60" workbookViewId="0">
      <selection activeCell="B59" sqref="B59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9" t="s">
        <v>3</v>
      </c>
      <c r="E1" s="190" t="s">
        <v>4</v>
      </c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176" t="s">
        <v>5</v>
      </c>
      <c r="W1" s="177"/>
      <c r="X1" s="177"/>
      <c r="Y1" s="177"/>
      <c r="Z1" s="177"/>
      <c r="AA1" s="177"/>
      <c r="AB1" s="178"/>
      <c r="AC1" s="4"/>
      <c r="AD1" s="176" t="s">
        <v>6</v>
      </c>
      <c r="AE1" s="177"/>
      <c r="AF1" s="177"/>
      <c r="AG1" s="178"/>
    </row>
    <row r="2" spans="1:33" ht="20.25" x14ac:dyDescent="0.3">
      <c r="A2" s="5">
        <f>+V4</f>
        <v>0</v>
      </c>
      <c r="B2" s="6">
        <f>+Z4</f>
        <v>92</v>
      </c>
      <c r="C2" s="7" t="s">
        <v>34</v>
      </c>
      <c r="D2" s="18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9" t="s">
        <v>7</v>
      </c>
      <c r="W2" s="179" t="s">
        <v>8</v>
      </c>
      <c r="X2" s="179" t="s">
        <v>9</v>
      </c>
      <c r="Y2" s="179" t="s">
        <v>10</v>
      </c>
      <c r="Z2" s="179" t="s">
        <v>11</v>
      </c>
      <c r="AA2" s="181" t="s">
        <v>1</v>
      </c>
      <c r="AB2" s="186" t="s">
        <v>12</v>
      </c>
      <c r="AC2" s="9"/>
      <c r="AD2" s="10" t="s">
        <v>13</v>
      </c>
      <c r="AE2" s="11" t="s">
        <v>14</v>
      </c>
      <c r="AF2" s="11" t="s">
        <v>1</v>
      </c>
      <c r="AG2" s="12" t="s">
        <v>2</v>
      </c>
    </row>
    <row r="3" spans="1:33" ht="20.25" x14ac:dyDescent="0.3">
      <c r="A3" s="5">
        <f>+V5</f>
        <v>37</v>
      </c>
      <c r="B3" s="6">
        <f>+AA5</f>
        <v>92.031999999999996</v>
      </c>
      <c r="C3" s="13"/>
      <c r="D3" s="18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80"/>
      <c r="W3" s="180"/>
      <c r="X3" s="180"/>
      <c r="Y3" s="180"/>
      <c r="Z3" s="180"/>
      <c r="AA3" s="182"/>
      <c r="AB3" s="187"/>
      <c r="AC3" s="9"/>
      <c r="AD3" s="14">
        <v>116</v>
      </c>
      <c r="AE3" s="14">
        <v>0</v>
      </c>
      <c r="AF3" s="15">
        <f>+AA7</f>
        <v>90.521999999999991</v>
      </c>
      <c r="AG3" s="16" t="s">
        <v>35</v>
      </c>
    </row>
    <row r="4" spans="1:33" ht="18.75" x14ac:dyDescent="0.3">
      <c r="A4" s="5">
        <f>+V7</f>
        <v>77</v>
      </c>
      <c r="B4" s="6">
        <f>+AA7</f>
        <v>90.521999999999991</v>
      </c>
      <c r="C4" s="17"/>
      <c r="D4" s="189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>
        <v>0</v>
      </c>
      <c r="W4" s="15"/>
      <c r="X4" s="15">
        <v>0.37</v>
      </c>
      <c r="Y4" s="15"/>
      <c r="Z4" s="20">
        <v>92</v>
      </c>
      <c r="AA4" s="21">
        <f>+Z4-X4</f>
        <v>91.63</v>
      </c>
      <c r="AB4" s="22" t="s">
        <v>141</v>
      </c>
      <c r="AC4" s="9"/>
      <c r="AD4" s="14">
        <v>137</v>
      </c>
      <c r="AE4" s="14">
        <v>6.02</v>
      </c>
      <c r="AF4" s="15">
        <f t="shared" ref="AF4:AF26" si="0">+AA8</f>
        <v>88.762</v>
      </c>
      <c r="AG4" s="13"/>
    </row>
    <row r="5" spans="1:33" ht="18.75" x14ac:dyDescent="0.3">
      <c r="A5" s="5">
        <f>+V9</f>
        <v>97</v>
      </c>
      <c r="B5" s="6">
        <f>+AA9</f>
        <v>89.432000000000002</v>
      </c>
      <c r="C5" s="23"/>
      <c r="D5" s="18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>
        <v>37</v>
      </c>
      <c r="W5" s="15">
        <v>3.2000000000000001E-2</v>
      </c>
      <c r="X5" s="15"/>
      <c r="Y5" s="15"/>
      <c r="Z5" s="19"/>
      <c r="AA5" s="20">
        <f>+$Z$4+W5</f>
        <v>92.031999999999996</v>
      </c>
      <c r="AB5" s="16" t="s">
        <v>152</v>
      </c>
      <c r="AC5" s="24"/>
      <c r="AD5" s="14">
        <v>167</v>
      </c>
      <c r="AE5" s="14">
        <v>10.5</v>
      </c>
      <c r="AF5" s="15">
        <f t="shared" si="0"/>
        <v>89.432000000000002</v>
      </c>
      <c r="AG5" s="13"/>
    </row>
    <row r="6" spans="1:33" ht="18" x14ac:dyDescent="0.25">
      <c r="A6" s="5">
        <f>+V14</f>
        <v>116</v>
      </c>
      <c r="B6" s="6">
        <f>+AA14</f>
        <v>86.164999999999992</v>
      </c>
      <c r="C6" s="22"/>
      <c r="D6" s="18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/>
      <c r="X6" s="15">
        <v>0.50700000000000001</v>
      </c>
      <c r="Y6" s="15"/>
      <c r="Z6" s="19"/>
      <c r="AA6" s="20">
        <f>+$AA$5-X6</f>
        <v>91.524999999999991</v>
      </c>
      <c r="AB6" s="16" t="s">
        <v>16</v>
      </c>
      <c r="AC6" s="24"/>
      <c r="AD6" s="14">
        <v>197</v>
      </c>
      <c r="AE6" s="14">
        <v>11.42</v>
      </c>
      <c r="AF6" s="15">
        <f t="shared" si="0"/>
        <v>89.521999999999991</v>
      </c>
      <c r="AG6" s="13"/>
    </row>
    <row r="7" spans="1:33" ht="18.75" x14ac:dyDescent="0.3">
      <c r="A7" s="5">
        <f t="shared" ref="A7:A29" si="1">+V15</f>
        <v>116</v>
      </c>
      <c r="B7" s="6">
        <f t="shared" ref="B7:B28" si="2">+AA15</f>
        <v>86.164999999999992</v>
      </c>
      <c r="C7" s="17" t="s">
        <v>35</v>
      </c>
      <c r="D7" s="18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>
        <v>77</v>
      </c>
      <c r="W7" s="15"/>
      <c r="X7" s="15">
        <v>1.51</v>
      </c>
      <c r="Y7" s="15"/>
      <c r="Z7" s="19"/>
      <c r="AA7" s="20">
        <f t="shared" ref="AA7:AA11" si="3">+$AA$5-X7</f>
        <v>90.521999999999991</v>
      </c>
      <c r="AB7" s="26" t="s">
        <v>18</v>
      </c>
      <c r="AC7" s="24"/>
      <c r="AD7" s="14">
        <v>237</v>
      </c>
      <c r="AE7" s="14">
        <v>10.35</v>
      </c>
      <c r="AF7" s="15">
        <f t="shared" si="0"/>
        <v>88.524999999999991</v>
      </c>
      <c r="AG7" s="13"/>
    </row>
    <row r="8" spans="1:33" ht="18.75" x14ac:dyDescent="0.3">
      <c r="A8" s="5">
        <f t="shared" si="1"/>
        <v>137</v>
      </c>
      <c r="B8" s="6">
        <f t="shared" si="2"/>
        <v>80.144999999999996</v>
      </c>
      <c r="C8" s="17"/>
      <c r="D8" s="18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/>
      <c r="W8" s="15"/>
      <c r="X8" s="15">
        <v>3.27</v>
      </c>
      <c r="Y8" s="15"/>
      <c r="Z8" s="19"/>
      <c r="AA8" s="20">
        <f t="shared" si="3"/>
        <v>88.762</v>
      </c>
      <c r="AB8" s="22"/>
      <c r="AC8" s="24"/>
      <c r="AD8" s="14">
        <v>277</v>
      </c>
      <c r="AE8" s="14">
        <v>9.01</v>
      </c>
      <c r="AF8" s="15">
        <f t="shared" si="0"/>
        <v>88.772999999999996</v>
      </c>
      <c r="AG8" s="13"/>
    </row>
    <row r="9" spans="1:33" ht="18" x14ac:dyDescent="0.25">
      <c r="A9" s="5">
        <f t="shared" si="1"/>
        <v>167</v>
      </c>
      <c r="B9" s="6">
        <f t="shared" si="2"/>
        <v>75.664999999999992</v>
      </c>
      <c r="C9" s="13"/>
      <c r="D9" s="18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>
        <v>97</v>
      </c>
      <c r="W9" s="15"/>
      <c r="X9" s="15">
        <v>2.6</v>
      </c>
      <c r="Y9" s="15"/>
      <c r="Z9" s="19"/>
      <c r="AA9" s="20">
        <f t="shared" si="3"/>
        <v>89.432000000000002</v>
      </c>
      <c r="AB9" s="16"/>
      <c r="AC9" s="24"/>
      <c r="AD9" s="14">
        <v>327</v>
      </c>
      <c r="AE9" s="14">
        <v>8.35</v>
      </c>
      <c r="AF9" s="15">
        <f t="shared" si="0"/>
        <v>86.524999999999991</v>
      </c>
      <c r="AG9" s="13"/>
    </row>
    <row r="10" spans="1:33" ht="18" x14ac:dyDescent="0.25">
      <c r="A10" s="5">
        <f t="shared" si="1"/>
        <v>197</v>
      </c>
      <c r="B10" s="6">
        <f t="shared" si="2"/>
        <v>74.74499999999999</v>
      </c>
      <c r="C10" s="13"/>
      <c r="D10" s="18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/>
      <c r="W10" s="15"/>
      <c r="X10" s="15">
        <v>2.5099999999999998</v>
      </c>
      <c r="Y10" s="15"/>
      <c r="Z10" s="19"/>
      <c r="AA10" s="20">
        <f t="shared" si="3"/>
        <v>89.521999999999991</v>
      </c>
      <c r="AB10" s="16" t="s">
        <v>19</v>
      </c>
      <c r="AC10" s="24"/>
      <c r="AD10" s="14">
        <v>397</v>
      </c>
      <c r="AE10" s="14">
        <v>7.5</v>
      </c>
      <c r="AF10" s="15">
        <f t="shared" si="0"/>
        <v>86.164999999999992</v>
      </c>
      <c r="AG10" s="13"/>
    </row>
    <row r="11" spans="1:33" ht="18.75" x14ac:dyDescent="0.3">
      <c r="A11" s="5">
        <f t="shared" si="1"/>
        <v>237</v>
      </c>
      <c r="B11" s="6">
        <f t="shared" si="2"/>
        <v>75.814999999999998</v>
      </c>
      <c r="C11" s="27"/>
      <c r="D11" s="18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/>
      <c r="W11" s="15"/>
      <c r="X11" s="15">
        <v>3.5070000000000001</v>
      </c>
      <c r="Y11" s="15"/>
      <c r="Z11" s="19"/>
      <c r="AA11" s="20">
        <f t="shared" si="3"/>
        <v>88.524999999999991</v>
      </c>
      <c r="AB11" s="16" t="s">
        <v>20</v>
      </c>
      <c r="AC11" s="24"/>
      <c r="AD11" s="14">
        <v>427</v>
      </c>
      <c r="AE11" s="14">
        <v>7.35</v>
      </c>
      <c r="AF11" s="15">
        <f t="shared" si="0"/>
        <v>86.164999999999992</v>
      </c>
      <c r="AG11" s="13"/>
    </row>
    <row r="12" spans="1:33" ht="18.75" x14ac:dyDescent="0.3">
      <c r="A12" s="5">
        <f t="shared" si="1"/>
        <v>277</v>
      </c>
      <c r="B12" s="6">
        <f t="shared" si="2"/>
        <v>77.154999999999987</v>
      </c>
      <c r="C12" s="27"/>
      <c r="D12" s="18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/>
      <c r="W12" s="15">
        <v>1.246</v>
      </c>
      <c r="X12" s="15"/>
      <c r="Y12" s="15">
        <v>4.5049999999999999</v>
      </c>
      <c r="Z12" s="19"/>
      <c r="AA12" s="20">
        <f>+$AA$5+W12-Y12</f>
        <v>88.772999999999996</v>
      </c>
      <c r="AB12" s="16" t="s">
        <v>142</v>
      </c>
      <c r="AC12" s="24"/>
      <c r="AD12" s="14">
        <v>477</v>
      </c>
      <c r="AE12" s="14">
        <v>7.09</v>
      </c>
      <c r="AF12" s="15">
        <f t="shared" si="0"/>
        <v>80.144999999999996</v>
      </c>
      <c r="AG12" s="13"/>
    </row>
    <row r="13" spans="1:33" ht="18.75" x14ac:dyDescent="0.3">
      <c r="A13" s="5">
        <f t="shared" si="1"/>
        <v>327</v>
      </c>
      <c r="B13" s="6">
        <f t="shared" si="2"/>
        <v>77.814999999999998</v>
      </c>
      <c r="C13" s="27"/>
      <c r="D13" s="18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5"/>
      <c r="X13" s="15">
        <v>2.2480000000000002</v>
      </c>
      <c r="Y13" s="15"/>
      <c r="Z13" s="19"/>
      <c r="AA13" s="20">
        <f>+$AA$12-X13</f>
        <v>86.524999999999991</v>
      </c>
      <c r="AB13" s="28" t="s">
        <v>153</v>
      </c>
      <c r="AC13" s="24"/>
      <c r="AD13" s="14">
        <v>527</v>
      </c>
      <c r="AE13" s="14">
        <v>7.04</v>
      </c>
      <c r="AF13" s="15">
        <f t="shared" si="0"/>
        <v>75.664999999999992</v>
      </c>
      <c r="AG13" s="13"/>
    </row>
    <row r="14" spans="1:33" ht="18.75" x14ac:dyDescent="0.3">
      <c r="A14" s="5">
        <f t="shared" si="1"/>
        <v>397</v>
      </c>
      <c r="B14" s="6">
        <f t="shared" si="2"/>
        <v>78.664999999999992</v>
      </c>
      <c r="C14" s="27"/>
      <c r="D14" s="18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9">
        <v>116</v>
      </c>
      <c r="W14" s="15"/>
      <c r="X14" s="15">
        <v>2.6080000000000001</v>
      </c>
      <c r="Y14" s="15"/>
      <c r="Z14" s="19"/>
      <c r="AA14" s="20">
        <f>+$AA$12-X14</f>
        <v>86.164999999999992</v>
      </c>
      <c r="AB14" s="16" t="s">
        <v>154</v>
      </c>
      <c r="AC14" s="24"/>
      <c r="AD14" s="14">
        <v>577</v>
      </c>
      <c r="AE14" s="14">
        <v>7</v>
      </c>
      <c r="AF14" s="15">
        <f t="shared" si="0"/>
        <v>74.74499999999999</v>
      </c>
      <c r="AG14" s="13"/>
    </row>
    <row r="15" spans="1:33" ht="18.75" x14ac:dyDescent="0.3">
      <c r="A15" s="5">
        <f t="shared" si="1"/>
        <v>427</v>
      </c>
      <c r="B15" s="6">
        <f t="shared" si="2"/>
        <v>78.814999999999998</v>
      </c>
      <c r="C15" s="27"/>
      <c r="D15" s="18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74">
        <f>+AD3</f>
        <v>116</v>
      </c>
      <c r="W15" s="15"/>
      <c r="X15" s="75">
        <f>+AE3</f>
        <v>0</v>
      </c>
      <c r="Y15" s="15"/>
      <c r="Z15" s="19"/>
      <c r="AA15" s="20">
        <f>+$AA$14-X15</f>
        <v>86.164999999999992</v>
      </c>
      <c r="AB15" s="16"/>
      <c r="AC15" s="24"/>
      <c r="AD15" s="14">
        <v>637</v>
      </c>
      <c r="AE15" s="14">
        <v>7.32</v>
      </c>
      <c r="AF15" s="15">
        <f t="shared" si="0"/>
        <v>75.814999999999998</v>
      </c>
      <c r="AG15" s="13"/>
    </row>
    <row r="16" spans="1:33" ht="18.75" x14ac:dyDescent="0.3">
      <c r="A16" s="5">
        <f t="shared" si="1"/>
        <v>477</v>
      </c>
      <c r="B16" s="6">
        <f t="shared" si="2"/>
        <v>79.074999999999989</v>
      </c>
      <c r="C16" s="27"/>
      <c r="D16" s="18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74">
        <f t="shared" ref="V16:V38" si="4">+AD4</f>
        <v>137</v>
      </c>
      <c r="W16" s="15"/>
      <c r="X16" s="75">
        <f t="shared" ref="X16:X38" si="5">+AE4</f>
        <v>6.02</v>
      </c>
      <c r="Y16" s="15"/>
      <c r="Z16" s="19"/>
      <c r="AA16" s="20">
        <f t="shared" ref="AA16:AA39" si="6">+$AA$14-X16</f>
        <v>80.144999999999996</v>
      </c>
      <c r="AB16" s="16"/>
      <c r="AC16" s="24"/>
      <c r="AD16" s="14">
        <v>397</v>
      </c>
      <c r="AE16" s="14">
        <v>7.45</v>
      </c>
      <c r="AF16" s="15">
        <f t="shared" si="0"/>
        <v>77.154999999999987</v>
      </c>
      <c r="AG16" s="13"/>
    </row>
    <row r="17" spans="1:33" ht="18.75" x14ac:dyDescent="0.3">
      <c r="A17" s="5">
        <f t="shared" si="1"/>
        <v>527</v>
      </c>
      <c r="B17" s="6">
        <f t="shared" si="2"/>
        <v>79.124999999999986</v>
      </c>
      <c r="C17" s="27"/>
      <c r="D17" s="18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4">
        <f t="shared" si="4"/>
        <v>167</v>
      </c>
      <c r="W17" s="15"/>
      <c r="X17" s="75">
        <f t="shared" si="5"/>
        <v>10.5</v>
      </c>
      <c r="Y17" s="15"/>
      <c r="Z17" s="19"/>
      <c r="AA17" s="20">
        <f t="shared" si="6"/>
        <v>75.664999999999992</v>
      </c>
      <c r="AB17" s="16"/>
      <c r="AC17" s="24"/>
      <c r="AD17" s="14">
        <v>757</v>
      </c>
      <c r="AE17" s="14">
        <v>7.2</v>
      </c>
      <c r="AF17" s="15">
        <f t="shared" si="0"/>
        <v>77.814999999999998</v>
      </c>
      <c r="AG17" s="22"/>
    </row>
    <row r="18" spans="1:33" ht="18.75" x14ac:dyDescent="0.3">
      <c r="A18" s="5">
        <f t="shared" si="1"/>
        <v>577</v>
      </c>
      <c r="B18" s="6">
        <f t="shared" si="2"/>
        <v>79.164999999999992</v>
      </c>
      <c r="C18" s="29"/>
      <c r="D18" s="18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4">
        <f t="shared" si="4"/>
        <v>197</v>
      </c>
      <c r="W18" s="15"/>
      <c r="X18" s="75">
        <f t="shared" si="5"/>
        <v>11.42</v>
      </c>
      <c r="Y18" s="15"/>
      <c r="Z18" s="19"/>
      <c r="AA18" s="20">
        <f t="shared" si="6"/>
        <v>74.74499999999999</v>
      </c>
      <c r="AB18" s="30"/>
      <c r="AC18" s="24"/>
      <c r="AD18" s="31">
        <v>817</v>
      </c>
      <c r="AE18" s="32">
        <v>6.82</v>
      </c>
      <c r="AF18" s="15">
        <f t="shared" si="0"/>
        <v>78.664999999999992</v>
      </c>
      <c r="AG18" s="13"/>
    </row>
    <row r="19" spans="1:33" ht="18.75" x14ac:dyDescent="0.3">
      <c r="A19" s="5">
        <f t="shared" si="1"/>
        <v>637</v>
      </c>
      <c r="B19" s="6">
        <f t="shared" si="2"/>
        <v>78.844999999999999</v>
      </c>
      <c r="C19" s="29"/>
      <c r="D19" s="18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4">
        <f t="shared" si="4"/>
        <v>237</v>
      </c>
      <c r="W19" s="15"/>
      <c r="X19" s="75">
        <f t="shared" si="5"/>
        <v>10.35</v>
      </c>
      <c r="Y19" s="15"/>
      <c r="Z19" s="19"/>
      <c r="AA19" s="20">
        <f t="shared" si="6"/>
        <v>75.814999999999998</v>
      </c>
      <c r="AB19" s="30"/>
      <c r="AC19" s="9"/>
      <c r="AD19" s="31">
        <v>867</v>
      </c>
      <c r="AE19" s="32">
        <v>7.04</v>
      </c>
      <c r="AF19" s="15">
        <f t="shared" si="0"/>
        <v>78.814999999999998</v>
      </c>
      <c r="AG19" s="33"/>
    </row>
    <row r="20" spans="1:33" ht="18.75" x14ac:dyDescent="0.3">
      <c r="A20" s="5">
        <f t="shared" si="1"/>
        <v>397</v>
      </c>
      <c r="B20" s="6">
        <f t="shared" si="2"/>
        <v>78.714999999999989</v>
      </c>
      <c r="C20" s="27"/>
      <c r="D20" s="18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4">
        <f t="shared" si="4"/>
        <v>277</v>
      </c>
      <c r="W20" s="15"/>
      <c r="X20" s="75">
        <f t="shared" si="5"/>
        <v>9.01</v>
      </c>
      <c r="Y20" s="15"/>
      <c r="Z20" s="19"/>
      <c r="AA20" s="20">
        <f t="shared" si="6"/>
        <v>77.154999999999987</v>
      </c>
      <c r="AB20" s="16"/>
      <c r="AC20" s="9"/>
      <c r="AD20" s="31">
        <v>917</v>
      </c>
      <c r="AE20" s="32">
        <v>6.98</v>
      </c>
      <c r="AF20" s="15">
        <f t="shared" si="0"/>
        <v>79.074999999999989</v>
      </c>
      <c r="AG20" s="13"/>
    </row>
    <row r="21" spans="1:33" ht="18.75" x14ac:dyDescent="0.3">
      <c r="A21" s="5">
        <f t="shared" si="1"/>
        <v>757</v>
      </c>
      <c r="B21" s="6">
        <f t="shared" si="2"/>
        <v>78.964999999999989</v>
      </c>
      <c r="C21" s="27"/>
      <c r="D21" s="18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4">
        <f t="shared" si="4"/>
        <v>327</v>
      </c>
      <c r="W21" s="15"/>
      <c r="X21" s="75">
        <f t="shared" si="5"/>
        <v>8.35</v>
      </c>
      <c r="Y21" s="15"/>
      <c r="Z21" s="19"/>
      <c r="AA21" s="20">
        <f t="shared" si="6"/>
        <v>77.814999999999998</v>
      </c>
      <c r="AB21" s="16"/>
      <c r="AC21" s="9"/>
      <c r="AD21" s="31">
        <v>967</v>
      </c>
      <c r="AE21" s="32">
        <v>7.17</v>
      </c>
      <c r="AF21" s="15">
        <f t="shared" si="0"/>
        <v>79.124999999999986</v>
      </c>
      <c r="AG21" s="22"/>
    </row>
    <row r="22" spans="1:33" ht="18.75" x14ac:dyDescent="0.3">
      <c r="A22" s="5">
        <f t="shared" si="1"/>
        <v>817</v>
      </c>
      <c r="B22" s="6">
        <f t="shared" si="2"/>
        <v>79.344999999999999</v>
      </c>
      <c r="C22" s="27"/>
      <c r="D22" s="18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4">
        <f t="shared" si="4"/>
        <v>397</v>
      </c>
      <c r="W22" s="15"/>
      <c r="X22" s="75">
        <f t="shared" si="5"/>
        <v>7.5</v>
      </c>
      <c r="Y22" s="15"/>
      <c r="Z22" s="19"/>
      <c r="AA22" s="20">
        <f t="shared" si="6"/>
        <v>78.664999999999992</v>
      </c>
      <c r="AB22" s="16"/>
      <c r="AC22" s="9"/>
      <c r="AD22" s="31">
        <v>1017</v>
      </c>
      <c r="AE22" s="32">
        <v>7</v>
      </c>
      <c r="AF22" s="15">
        <f t="shared" si="0"/>
        <v>79.164999999999992</v>
      </c>
      <c r="AG22" s="33"/>
    </row>
    <row r="23" spans="1:33" ht="18.75" x14ac:dyDescent="0.3">
      <c r="A23" s="5">
        <f t="shared" si="1"/>
        <v>867</v>
      </c>
      <c r="B23" s="6">
        <f t="shared" si="2"/>
        <v>79.124999999999986</v>
      </c>
      <c r="C23" s="27"/>
      <c r="D23" s="18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4">
        <f t="shared" si="4"/>
        <v>427</v>
      </c>
      <c r="W23" s="15"/>
      <c r="X23" s="75">
        <f t="shared" si="5"/>
        <v>7.35</v>
      </c>
      <c r="Y23" s="15"/>
      <c r="Z23" s="19"/>
      <c r="AA23" s="20">
        <f t="shared" si="6"/>
        <v>78.814999999999998</v>
      </c>
      <c r="AB23" s="33"/>
      <c r="AC23" s="9"/>
      <c r="AD23" s="31">
        <v>1067</v>
      </c>
      <c r="AE23" s="32">
        <v>7.87</v>
      </c>
      <c r="AF23" s="15">
        <f t="shared" si="0"/>
        <v>78.844999999999999</v>
      </c>
      <c r="AG23" s="22"/>
    </row>
    <row r="24" spans="1:33" ht="18.75" x14ac:dyDescent="0.3">
      <c r="A24" s="5">
        <f t="shared" si="1"/>
        <v>917</v>
      </c>
      <c r="B24" s="6">
        <f t="shared" si="2"/>
        <v>79.184999999999988</v>
      </c>
      <c r="C24" s="27"/>
      <c r="D24" s="18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74">
        <f t="shared" si="4"/>
        <v>477</v>
      </c>
      <c r="W24" s="34"/>
      <c r="X24" s="75">
        <f t="shared" si="5"/>
        <v>7.09</v>
      </c>
      <c r="Y24" s="34"/>
      <c r="Z24" s="34"/>
      <c r="AA24" s="20">
        <f>+$AA$14-X24</f>
        <v>79.074999999999989</v>
      </c>
      <c r="AB24" s="33"/>
      <c r="AC24" s="9"/>
      <c r="AD24" s="31">
        <v>1117</v>
      </c>
      <c r="AE24" s="32">
        <v>8.17</v>
      </c>
      <c r="AF24" s="15">
        <f t="shared" si="0"/>
        <v>78.714999999999989</v>
      </c>
      <c r="AG24" s="13"/>
    </row>
    <row r="25" spans="1:33" ht="18.75" x14ac:dyDescent="0.3">
      <c r="A25" s="5">
        <f t="shared" si="1"/>
        <v>967</v>
      </c>
      <c r="B25" s="6">
        <f t="shared" si="2"/>
        <v>78.99499999999999</v>
      </c>
      <c r="C25" s="27"/>
      <c r="D25" s="18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74">
        <f t="shared" si="4"/>
        <v>527</v>
      </c>
      <c r="W25" s="34"/>
      <c r="X25" s="75">
        <f t="shared" si="5"/>
        <v>7.04</v>
      </c>
      <c r="Y25" s="34"/>
      <c r="Z25" s="34"/>
      <c r="AA25" s="20">
        <f t="shared" si="6"/>
        <v>79.124999999999986</v>
      </c>
      <c r="AB25" s="33"/>
      <c r="AC25" s="9"/>
      <c r="AD25" s="31">
        <v>1167</v>
      </c>
      <c r="AE25" s="35">
        <v>5.85</v>
      </c>
      <c r="AF25" s="15">
        <f t="shared" si="0"/>
        <v>78.964999999999989</v>
      </c>
      <c r="AG25" s="13"/>
    </row>
    <row r="26" spans="1:33" ht="18.75" x14ac:dyDescent="0.3">
      <c r="A26" s="5">
        <f t="shared" si="1"/>
        <v>1017</v>
      </c>
      <c r="B26" s="6">
        <f t="shared" si="2"/>
        <v>79.164999999999992</v>
      </c>
      <c r="C26" s="27"/>
      <c r="D26" s="18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74">
        <f t="shared" si="4"/>
        <v>577</v>
      </c>
      <c r="W26" s="34"/>
      <c r="X26" s="75">
        <f t="shared" si="5"/>
        <v>7</v>
      </c>
      <c r="Y26" s="34"/>
      <c r="Z26" s="34"/>
      <c r="AA26" s="20">
        <f t="shared" si="6"/>
        <v>79.164999999999992</v>
      </c>
      <c r="AB26" s="33"/>
      <c r="AC26" s="9"/>
      <c r="AD26" s="31">
        <v>1177</v>
      </c>
      <c r="AE26" s="35">
        <v>0</v>
      </c>
      <c r="AF26" s="15">
        <f t="shared" si="0"/>
        <v>79.344999999999999</v>
      </c>
      <c r="AG26" s="13"/>
    </row>
    <row r="27" spans="1:33" ht="18.75" x14ac:dyDescent="0.3">
      <c r="A27" s="5">
        <f t="shared" si="1"/>
        <v>1067</v>
      </c>
      <c r="B27" s="6">
        <f t="shared" si="2"/>
        <v>78.294999999999987</v>
      </c>
      <c r="C27" s="27"/>
      <c r="D27" s="18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4">
        <f t="shared" si="4"/>
        <v>637</v>
      </c>
      <c r="W27" s="34"/>
      <c r="X27" s="75">
        <f t="shared" si="5"/>
        <v>7.32</v>
      </c>
      <c r="Y27" s="34"/>
      <c r="Z27" s="34"/>
      <c r="AA27" s="20">
        <f t="shared" si="6"/>
        <v>78.844999999999999</v>
      </c>
      <c r="AB27" s="33"/>
      <c r="AC27" s="9"/>
      <c r="AD27" s="31"/>
      <c r="AE27" s="35"/>
      <c r="AF27" s="15"/>
      <c r="AG27" s="13"/>
    </row>
    <row r="28" spans="1:33" ht="18.75" x14ac:dyDescent="0.3">
      <c r="A28" s="5">
        <f t="shared" si="1"/>
        <v>1117</v>
      </c>
      <c r="B28" s="6">
        <f t="shared" si="2"/>
        <v>77.99499999999999</v>
      </c>
      <c r="C28" s="36"/>
      <c r="D28" s="18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4">
        <f t="shared" si="4"/>
        <v>397</v>
      </c>
      <c r="W28" s="34"/>
      <c r="X28" s="75">
        <f t="shared" si="5"/>
        <v>7.45</v>
      </c>
      <c r="Y28" s="34"/>
      <c r="Z28" s="34"/>
      <c r="AA28" s="20">
        <f t="shared" si="6"/>
        <v>78.714999999999989</v>
      </c>
      <c r="AB28" s="33"/>
      <c r="AC28" s="9"/>
      <c r="AD28" s="31"/>
      <c r="AE28" s="32"/>
      <c r="AF28" s="15"/>
      <c r="AG28" s="16" t="s">
        <v>36</v>
      </c>
    </row>
    <row r="29" spans="1:33" ht="18" x14ac:dyDescent="0.25">
      <c r="A29" s="5">
        <f t="shared" si="1"/>
        <v>1167</v>
      </c>
      <c r="B29" s="6">
        <f t="shared" ref="B29:B30" si="7">+AA37</f>
        <v>80.314999999999998</v>
      </c>
      <c r="C29" s="16"/>
      <c r="D29" s="18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4">
        <f t="shared" si="4"/>
        <v>757</v>
      </c>
      <c r="W29" s="34"/>
      <c r="X29" s="75">
        <f t="shared" si="5"/>
        <v>7.2</v>
      </c>
      <c r="Y29" s="34"/>
      <c r="Z29" s="34"/>
      <c r="AA29" s="20">
        <f t="shared" si="6"/>
        <v>78.964999999999989</v>
      </c>
      <c r="AB29" s="16"/>
      <c r="AC29" s="9"/>
      <c r="AD29" s="31"/>
      <c r="AE29" s="32"/>
      <c r="AF29" s="15"/>
      <c r="AG29" s="13"/>
    </row>
    <row r="30" spans="1:33" ht="18" x14ac:dyDescent="0.25">
      <c r="A30" s="5">
        <f>+V38</f>
        <v>1177</v>
      </c>
      <c r="B30" s="6">
        <f t="shared" si="7"/>
        <v>86.164999999999992</v>
      </c>
      <c r="C30" s="7" t="s">
        <v>145</v>
      </c>
      <c r="D30" s="18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4">
        <f t="shared" si="4"/>
        <v>817</v>
      </c>
      <c r="W30" s="34"/>
      <c r="X30" s="75">
        <f t="shared" si="5"/>
        <v>6.82</v>
      </c>
      <c r="Y30" s="34"/>
      <c r="Z30" s="34"/>
      <c r="AA30" s="20">
        <f t="shared" si="6"/>
        <v>79.344999999999999</v>
      </c>
      <c r="AB30" s="16"/>
      <c r="AC30" s="9"/>
      <c r="AD30" s="31"/>
      <c r="AE30" s="32"/>
      <c r="AF30" s="15"/>
      <c r="AG30" s="13"/>
    </row>
    <row r="31" spans="1:33" ht="18" x14ac:dyDescent="0.25">
      <c r="A31" s="5">
        <f>+V41</f>
        <v>1185</v>
      </c>
      <c r="B31" s="6">
        <f>+AA41</f>
        <v>86.082999999999998</v>
      </c>
      <c r="C31" s="16" t="s">
        <v>86</v>
      </c>
      <c r="D31" s="18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4">
        <f t="shared" si="4"/>
        <v>867</v>
      </c>
      <c r="W31" s="15"/>
      <c r="X31" s="75">
        <f t="shared" si="5"/>
        <v>7.04</v>
      </c>
      <c r="Y31" s="15"/>
      <c r="Z31" s="19"/>
      <c r="AA31" s="20">
        <f t="shared" si="6"/>
        <v>79.124999999999986</v>
      </c>
      <c r="AB31" s="16"/>
      <c r="AC31" s="9"/>
      <c r="AD31" s="31"/>
      <c r="AE31" s="32"/>
      <c r="AF31" s="15"/>
      <c r="AG31" s="13"/>
    </row>
    <row r="32" spans="1:33" ht="18.75" x14ac:dyDescent="0.3">
      <c r="A32" s="5">
        <f>+V42</f>
        <v>1220</v>
      </c>
      <c r="B32" s="6">
        <f>+AA42</f>
        <v>85.981999999999999</v>
      </c>
      <c r="C32" s="17"/>
      <c r="D32" s="18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4">
        <f t="shared" si="4"/>
        <v>917</v>
      </c>
      <c r="W32" s="15"/>
      <c r="X32" s="75">
        <f t="shared" si="5"/>
        <v>6.98</v>
      </c>
      <c r="Y32" s="15"/>
      <c r="Z32" s="19"/>
      <c r="AA32" s="20">
        <f t="shared" si="6"/>
        <v>79.184999999999988</v>
      </c>
      <c r="AB32" s="16"/>
      <c r="AC32" s="9"/>
      <c r="AD32" s="38"/>
      <c r="AE32" s="38"/>
      <c r="AF32" s="38"/>
      <c r="AG32" s="38"/>
    </row>
    <row r="33" spans="1:33" ht="18" x14ac:dyDescent="0.25">
      <c r="A33" s="5"/>
      <c r="B33" s="6"/>
      <c r="C33" s="16"/>
      <c r="D33" s="18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4">
        <f t="shared" si="4"/>
        <v>967</v>
      </c>
      <c r="W33" s="15"/>
      <c r="X33" s="75">
        <f t="shared" si="5"/>
        <v>7.17</v>
      </c>
      <c r="Y33" s="15"/>
      <c r="Z33" s="19"/>
      <c r="AA33" s="20">
        <f t="shared" si="6"/>
        <v>78.99499999999999</v>
      </c>
      <c r="AB33" s="33"/>
      <c r="AC33" s="4"/>
      <c r="AD33" s="4"/>
      <c r="AE33" s="4"/>
      <c r="AF33" s="4"/>
      <c r="AG33" s="4"/>
    </row>
    <row r="34" spans="1:33" ht="18.75" x14ac:dyDescent="0.3">
      <c r="A34" s="39"/>
      <c r="B34" s="40"/>
      <c r="C34" s="41"/>
      <c r="D34" s="4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4">
        <f>+AD22</f>
        <v>1017</v>
      </c>
      <c r="W34" s="19"/>
      <c r="X34" s="75">
        <f t="shared" si="5"/>
        <v>7</v>
      </c>
      <c r="Y34" s="34"/>
      <c r="Z34" s="34"/>
      <c r="AA34" s="20">
        <f t="shared" si="6"/>
        <v>79.164999999999992</v>
      </c>
      <c r="AB34" s="16"/>
      <c r="AC34" s="9"/>
      <c r="AD34" s="9"/>
      <c r="AE34" s="9"/>
      <c r="AF34" s="9"/>
      <c r="AG34" s="9"/>
    </row>
    <row r="35" spans="1:33" ht="18.75" x14ac:dyDescent="0.3">
      <c r="A35" s="39"/>
      <c r="B35" s="40"/>
      <c r="C35" s="41"/>
      <c r="D35" s="4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74">
        <f t="shared" si="4"/>
        <v>1067</v>
      </c>
      <c r="W35" s="19"/>
      <c r="X35" s="75">
        <f t="shared" si="5"/>
        <v>7.87</v>
      </c>
      <c r="Y35" s="34"/>
      <c r="Z35" s="34"/>
      <c r="AA35" s="20">
        <f t="shared" si="6"/>
        <v>78.294999999999987</v>
      </c>
      <c r="AB35" s="16"/>
      <c r="AC35" s="9"/>
      <c r="AD35" s="9"/>
      <c r="AE35" s="9"/>
      <c r="AF35" s="9"/>
      <c r="AG35" s="9"/>
    </row>
    <row r="36" spans="1:33" ht="18" customHeight="1" x14ac:dyDescent="0.25">
      <c r="A36" s="153"/>
      <c r="B36" s="154"/>
      <c r="C36" s="15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4">
        <f t="shared" si="4"/>
        <v>1117</v>
      </c>
      <c r="W36" s="19"/>
      <c r="X36" s="75">
        <f t="shared" si="5"/>
        <v>8.17</v>
      </c>
      <c r="Y36" s="34"/>
      <c r="Z36" s="34"/>
      <c r="AA36" s="20">
        <f t="shared" si="6"/>
        <v>77.99499999999999</v>
      </c>
      <c r="AB36" s="16"/>
      <c r="AC36" s="9"/>
      <c r="AD36" s="9"/>
      <c r="AE36" s="9"/>
      <c r="AF36" s="9"/>
      <c r="AG36" s="9"/>
    </row>
    <row r="37" spans="1:33" ht="18" customHeight="1" x14ac:dyDescent="0.25">
      <c r="A37" s="153"/>
      <c r="B37" s="154"/>
      <c r="C37" s="155"/>
      <c r="D37" s="156"/>
      <c r="E37" s="56"/>
      <c r="F37" s="5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4">
        <f t="shared" si="4"/>
        <v>1167</v>
      </c>
      <c r="W37" s="49"/>
      <c r="X37" s="75">
        <f t="shared" si="5"/>
        <v>5.85</v>
      </c>
      <c r="Y37" s="51"/>
      <c r="Z37" s="51"/>
      <c r="AA37" s="20">
        <f t="shared" si="6"/>
        <v>80.314999999999998</v>
      </c>
      <c r="AB37" s="16"/>
      <c r="AC37" s="9"/>
      <c r="AD37" s="9"/>
      <c r="AE37" s="9"/>
      <c r="AF37" s="9"/>
      <c r="AG37" s="9"/>
    </row>
    <row r="38" spans="1:33" ht="18" customHeight="1" x14ac:dyDescent="0.25">
      <c r="A38" s="153"/>
      <c r="B38" s="154"/>
      <c r="C38" s="155"/>
      <c r="D38" s="156"/>
      <c r="E38" s="56"/>
      <c r="F38" s="5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4">
        <f t="shared" si="4"/>
        <v>1177</v>
      </c>
      <c r="W38" s="49"/>
      <c r="X38" s="75">
        <f t="shared" si="5"/>
        <v>0</v>
      </c>
      <c r="Y38" s="51"/>
      <c r="Z38" s="51"/>
      <c r="AA38" s="20">
        <f t="shared" si="6"/>
        <v>86.164999999999992</v>
      </c>
      <c r="AB38" s="16" t="s">
        <v>156</v>
      </c>
      <c r="AC38" s="9"/>
      <c r="AD38" s="9"/>
      <c r="AE38" s="9"/>
      <c r="AF38" s="9"/>
      <c r="AG38" s="9"/>
    </row>
    <row r="39" spans="1:33" ht="18" customHeight="1" x14ac:dyDescent="0.25">
      <c r="A39" s="153"/>
      <c r="B39" s="154"/>
      <c r="C39" s="155"/>
      <c r="D39" s="156"/>
      <c r="E39" s="56"/>
      <c r="F39" s="5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9">
        <v>1177</v>
      </c>
      <c r="W39" s="49">
        <v>4.8470000000000004</v>
      </c>
      <c r="X39" s="50"/>
      <c r="Y39" s="50"/>
      <c r="Z39" s="51"/>
      <c r="AA39" s="20">
        <f t="shared" si="6"/>
        <v>86.164999999999992</v>
      </c>
      <c r="AB39" s="16"/>
      <c r="AC39" s="9"/>
      <c r="AD39" s="9"/>
      <c r="AE39" s="9"/>
      <c r="AF39" s="9"/>
      <c r="AG39" s="9"/>
    </row>
    <row r="40" spans="1:33" ht="18" customHeight="1" x14ac:dyDescent="0.25">
      <c r="A40" s="153"/>
      <c r="B40" s="154"/>
      <c r="C40" s="155"/>
      <c r="D40" s="156"/>
      <c r="E40" s="56"/>
      <c r="F40" s="5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9">
        <v>1182</v>
      </c>
      <c r="W40" s="49">
        <v>2.2480000000000002</v>
      </c>
      <c r="X40" s="50"/>
      <c r="Y40" s="50">
        <v>0.94599999999999995</v>
      </c>
      <c r="Z40" s="51"/>
      <c r="AA40" s="20">
        <f>+$AA$39+W40-Y40</f>
        <v>87.466999999999999</v>
      </c>
      <c r="AB40" s="16"/>
      <c r="AC40" s="9"/>
      <c r="AD40" s="9"/>
      <c r="AE40" s="9"/>
      <c r="AF40" s="9"/>
      <c r="AG40" s="9"/>
    </row>
    <row r="41" spans="1:33" ht="18" customHeight="1" x14ac:dyDescent="0.25">
      <c r="A41" s="153"/>
      <c r="B41" s="154"/>
      <c r="C41" s="155"/>
      <c r="D41" s="156"/>
      <c r="E41" s="56"/>
      <c r="F41" s="5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9">
        <v>1185</v>
      </c>
      <c r="W41" s="49"/>
      <c r="X41" s="50">
        <v>1.3839999999999999</v>
      </c>
      <c r="Y41" s="51"/>
      <c r="Z41" s="51"/>
      <c r="AA41" s="20">
        <f>+$AA$40-X41</f>
        <v>86.082999999999998</v>
      </c>
      <c r="AB41" s="16" t="s">
        <v>155</v>
      </c>
      <c r="AC41" s="9"/>
      <c r="AD41" s="9"/>
      <c r="AE41" s="9"/>
      <c r="AF41" s="9"/>
      <c r="AG41" s="9"/>
    </row>
    <row r="42" spans="1:33" ht="18" customHeight="1" x14ac:dyDescent="0.25">
      <c r="A42" s="153"/>
      <c r="B42" s="154"/>
      <c r="C42" s="155"/>
      <c r="D42" s="15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>
        <v>1220</v>
      </c>
      <c r="W42" s="49"/>
      <c r="X42" s="50">
        <v>1.4850000000000001</v>
      </c>
      <c r="Y42" s="51"/>
      <c r="Z42" s="51"/>
      <c r="AA42" s="20">
        <f>+$AA$40-X42</f>
        <v>85.981999999999999</v>
      </c>
      <c r="AB42" s="16"/>
      <c r="AC42" s="9"/>
      <c r="AD42" s="9"/>
      <c r="AE42" s="9"/>
      <c r="AF42" s="9"/>
      <c r="AG42" s="9"/>
    </row>
    <row r="43" spans="1:33" ht="15.75" customHeight="1" x14ac:dyDescent="0.25">
      <c r="A43" s="46">
        <v>116</v>
      </c>
      <c r="B43" s="47">
        <v>86.164999999999992</v>
      </c>
      <c r="C43" s="48" t="s">
        <v>24</v>
      </c>
      <c r="D43" s="191" t="s">
        <v>22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9"/>
      <c r="W43" s="49"/>
      <c r="X43" s="50"/>
      <c r="Y43" s="51"/>
      <c r="Z43" s="52"/>
      <c r="AA43" s="20"/>
      <c r="AB43" s="16"/>
      <c r="AC43" s="53"/>
      <c r="AD43" s="54"/>
      <c r="AE43" s="55"/>
      <c r="AF43" s="55"/>
      <c r="AG43" s="9"/>
    </row>
    <row r="44" spans="1:33" ht="18" x14ac:dyDescent="0.25">
      <c r="A44" s="46">
        <v>1177</v>
      </c>
      <c r="B44" s="47">
        <v>86.164999999999992</v>
      </c>
      <c r="C44" s="48" t="s">
        <v>23</v>
      </c>
      <c r="D44" s="191"/>
      <c r="E44" s="5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7"/>
      <c r="W44" s="57"/>
      <c r="X44" s="57"/>
      <c r="Y44" s="57"/>
      <c r="Z44" s="57"/>
      <c r="AA44" s="57"/>
      <c r="AB44" s="57"/>
      <c r="AC44" s="58"/>
      <c r="AD44" s="58"/>
      <c r="AE44" s="58"/>
      <c r="AF44" s="58"/>
      <c r="AG44" s="4"/>
    </row>
    <row r="45" spans="1:33" ht="18" x14ac:dyDescent="0.25">
      <c r="A45" s="59">
        <v>78</v>
      </c>
      <c r="B45" s="60">
        <v>91.525000000000006</v>
      </c>
      <c r="C45" s="183" t="s">
        <v>157</v>
      </c>
      <c r="D45" s="19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61"/>
      <c r="W45" s="61"/>
      <c r="X45" s="61"/>
      <c r="Y45" s="61"/>
      <c r="Z45" s="61"/>
      <c r="AA45" s="61"/>
      <c r="AB45" s="61"/>
      <c r="AC45" s="58"/>
      <c r="AD45" s="58"/>
      <c r="AE45" s="58"/>
      <c r="AF45" s="58"/>
      <c r="AG45" s="4"/>
    </row>
    <row r="46" spans="1:33" ht="18" x14ac:dyDescent="0.25">
      <c r="A46" s="59">
        <v>78</v>
      </c>
      <c r="B46" s="60">
        <f>+B45-1</f>
        <v>90.525000000000006</v>
      </c>
      <c r="C46" s="184"/>
      <c r="D46" s="19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62"/>
      <c r="W46" s="62"/>
      <c r="X46" s="61"/>
      <c r="Y46" s="61"/>
      <c r="Z46" s="61"/>
      <c r="AA46" s="61"/>
      <c r="AB46" s="61"/>
      <c r="AC46" s="4"/>
      <c r="AD46" s="4"/>
      <c r="AE46" s="4"/>
      <c r="AF46" s="4"/>
      <c r="AG46" s="4"/>
    </row>
    <row r="47" spans="1:33" ht="18.75" x14ac:dyDescent="0.3">
      <c r="A47" s="59">
        <v>95</v>
      </c>
      <c r="B47" s="60">
        <v>90.522000000000006</v>
      </c>
      <c r="C47" s="183" t="s">
        <v>38</v>
      </c>
      <c r="D47" s="191"/>
      <c r="E47" s="4"/>
      <c r="F47" s="4"/>
      <c r="G47" s="4"/>
      <c r="H47" s="63"/>
      <c r="I47" s="4"/>
      <c r="J47" s="4"/>
      <c r="K47" s="4"/>
      <c r="L47" s="4"/>
      <c r="M47" s="4"/>
      <c r="N47" s="4"/>
      <c r="O47" s="4"/>
      <c r="P47" s="4"/>
      <c r="Q47" s="64"/>
      <c r="R47" s="64"/>
      <c r="S47" s="64"/>
      <c r="T47" s="6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8" x14ac:dyDescent="0.25">
      <c r="A48" s="59">
        <v>95</v>
      </c>
      <c r="B48" s="60">
        <f>+B47-1</f>
        <v>89.522000000000006</v>
      </c>
      <c r="C48" s="184"/>
      <c r="D48" s="19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8" x14ac:dyDescent="0.25">
      <c r="A49" s="59">
        <v>105</v>
      </c>
      <c r="B49" s="60">
        <v>89.522000000000006</v>
      </c>
      <c r="C49" s="183" t="s">
        <v>158</v>
      </c>
      <c r="D49" s="19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8" x14ac:dyDescent="0.25">
      <c r="A50" s="59">
        <v>105</v>
      </c>
      <c r="B50" s="60">
        <f>+B49-1</f>
        <v>88.522000000000006</v>
      </c>
      <c r="C50" s="184"/>
      <c r="D50" s="191"/>
    </row>
    <row r="51" spans="1:33" ht="18" x14ac:dyDescent="0.25">
      <c r="A51" s="59">
        <v>115</v>
      </c>
      <c r="B51" s="60">
        <v>88.525000000000006</v>
      </c>
      <c r="C51" s="183" t="s">
        <v>148</v>
      </c>
      <c r="D51" s="191"/>
    </row>
    <row r="52" spans="1:33" ht="18" x14ac:dyDescent="0.25">
      <c r="A52" s="59">
        <v>115</v>
      </c>
      <c r="B52" s="60">
        <f>+B51-1</f>
        <v>87.525000000000006</v>
      </c>
      <c r="C52" s="184"/>
      <c r="D52" s="191"/>
    </row>
    <row r="53" spans="1:33" ht="18" x14ac:dyDescent="0.25">
      <c r="A53" s="59">
        <v>120</v>
      </c>
      <c r="B53" s="60">
        <v>87.527000000000001</v>
      </c>
      <c r="C53" s="183" t="s">
        <v>26</v>
      </c>
      <c r="D53" s="191"/>
    </row>
    <row r="54" spans="1:33" ht="18" x14ac:dyDescent="0.25">
      <c r="A54" s="59">
        <v>120</v>
      </c>
      <c r="B54" s="60">
        <f>+B52-1</f>
        <v>86.525000000000006</v>
      </c>
      <c r="C54" s="184"/>
      <c r="D54" s="191"/>
    </row>
    <row r="55" spans="1:33" ht="18" x14ac:dyDescent="0.25">
      <c r="A55" s="59"/>
      <c r="B55" s="60"/>
      <c r="C55" s="183"/>
      <c r="D55" s="191"/>
    </row>
    <row r="56" spans="1:33" ht="18" x14ac:dyDescent="0.25">
      <c r="A56" s="59"/>
      <c r="B56" s="60"/>
      <c r="C56" s="184"/>
      <c r="D56" s="192"/>
    </row>
    <row r="57" spans="1:33" ht="18" x14ac:dyDescent="0.25">
      <c r="A57" s="66">
        <v>116</v>
      </c>
      <c r="B57" s="67">
        <v>86.082999999999998</v>
      </c>
      <c r="C57" s="68" t="s">
        <v>29</v>
      </c>
      <c r="E57" s="69"/>
    </row>
    <row r="58" spans="1:33" ht="18" x14ac:dyDescent="0.25">
      <c r="A58" s="66">
        <v>1185</v>
      </c>
      <c r="B58" s="67">
        <v>86.082999999999998</v>
      </c>
      <c r="C58" s="68" t="s">
        <v>29</v>
      </c>
    </row>
    <row r="59" spans="1:33" ht="18" x14ac:dyDescent="0.25">
      <c r="A59" s="159" t="s">
        <v>30</v>
      </c>
      <c r="B59" s="159"/>
      <c r="C59" s="71">
        <v>76.525000000000006</v>
      </c>
      <c r="E59" s="158">
        <f>+B57-C59</f>
        <v>9.5579999999999927</v>
      </c>
    </row>
    <row r="60" spans="1:33" ht="18" x14ac:dyDescent="0.25">
      <c r="A60" s="72" t="s">
        <v>31</v>
      </c>
      <c r="B60" s="159"/>
      <c r="C60" s="60"/>
      <c r="E60" s="69"/>
    </row>
    <row r="61" spans="1:33" ht="18" x14ac:dyDescent="0.25">
      <c r="A61" s="185" t="s">
        <v>32</v>
      </c>
      <c r="B61" s="185"/>
      <c r="C61" s="71">
        <f>+Z4</f>
        <v>92</v>
      </c>
    </row>
    <row r="62" spans="1:33" ht="18" x14ac:dyDescent="0.25">
      <c r="A62" s="185" t="s">
        <v>33</v>
      </c>
      <c r="B62" s="185"/>
      <c r="C62" s="71"/>
    </row>
  </sheetData>
  <mergeCells count="20">
    <mergeCell ref="AD1:AG1"/>
    <mergeCell ref="V2:V3"/>
    <mergeCell ref="W2:W3"/>
    <mergeCell ref="X2:X3"/>
    <mergeCell ref="Y2:Y3"/>
    <mergeCell ref="Z2:Z3"/>
    <mergeCell ref="AA2:AA3"/>
    <mergeCell ref="A61:B61"/>
    <mergeCell ref="A62:B62"/>
    <mergeCell ref="AB2:AB3"/>
    <mergeCell ref="D43:D56"/>
    <mergeCell ref="C45:C46"/>
    <mergeCell ref="C47:C48"/>
    <mergeCell ref="C49:C50"/>
    <mergeCell ref="C51:C52"/>
    <mergeCell ref="C53:C54"/>
    <mergeCell ref="C55:C56"/>
    <mergeCell ref="D1:D33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4"/>
  <sheetViews>
    <sheetView zoomScale="85" zoomScaleNormal="85" workbookViewId="0">
      <pane ySplit="1" topLeftCell="A2" activePane="bottomLeft" state="frozen"/>
      <selection pane="bottomLeft" activeCell="B43" sqref="B43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84">
        <v>0</v>
      </c>
      <c r="B3" s="85">
        <v>92</v>
      </c>
      <c r="C3" s="86" t="s">
        <v>72</v>
      </c>
      <c r="D3" s="163"/>
      <c r="S3" s="77"/>
      <c r="T3" s="77"/>
    </row>
    <row r="4" spans="1:20" ht="14.1" customHeight="1" x14ac:dyDescent="0.2">
      <c r="A4" s="92">
        <v>39.799999999999997</v>
      </c>
      <c r="B4" s="93">
        <v>86.18</v>
      </c>
      <c r="C4" s="94" t="s">
        <v>65</v>
      </c>
      <c r="D4" s="163"/>
      <c r="S4" s="77"/>
      <c r="T4" s="77"/>
    </row>
    <row r="5" spans="1:20" ht="14.1" customHeight="1" x14ac:dyDescent="0.2">
      <c r="A5" s="90">
        <v>50</v>
      </c>
      <c r="B5" s="88">
        <v>82.42</v>
      </c>
      <c r="C5" s="91"/>
      <c r="D5" s="163"/>
      <c r="S5" s="77"/>
      <c r="T5" s="77"/>
    </row>
    <row r="6" spans="1:20" ht="14.1" customHeight="1" x14ac:dyDescent="0.2">
      <c r="A6" s="90">
        <v>85</v>
      </c>
      <c r="B6" s="88">
        <v>74.92</v>
      </c>
      <c r="C6" s="91"/>
      <c r="D6" s="163"/>
      <c r="S6" s="77"/>
      <c r="T6" s="77"/>
    </row>
    <row r="7" spans="1:20" ht="14.1" customHeight="1" x14ac:dyDescent="0.2">
      <c r="A7" s="90">
        <v>105</v>
      </c>
      <c r="B7" s="88">
        <v>76.680000000000007</v>
      </c>
      <c r="C7" s="136"/>
      <c r="D7" s="163"/>
      <c r="S7" s="77"/>
      <c r="T7" s="77"/>
    </row>
    <row r="8" spans="1:20" ht="14.1" customHeight="1" x14ac:dyDescent="0.2">
      <c r="A8" s="90">
        <v>130</v>
      </c>
      <c r="B8" s="88">
        <v>74.78</v>
      </c>
      <c r="C8" s="89"/>
      <c r="D8" s="163"/>
      <c r="S8" s="77"/>
      <c r="T8" s="77"/>
    </row>
    <row r="9" spans="1:20" ht="14.1" customHeight="1" x14ac:dyDescent="0.2">
      <c r="A9" s="95">
        <v>155</v>
      </c>
      <c r="B9" s="96">
        <v>75.180000000000007</v>
      </c>
      <c r="C9" s="91"/>
      <c r="D9" s="163"/>
      <c r="S9" s="77"/>
      <c r="T9" s="77"/>
    </row>
    <row r="10" spans="1:20" ht="14.1" customHeight="1" x14ac:dyDescent="0.2">
      <c r="A10" s="95">
        <v>180</v>
      </c>
      <c r="B10" s="96">
        <v>75.98</v>
      </c>
      <c r="C10" s="91"/>
      <c r="D10" s="163"/>
      <c r="S10" s="77"/>
      <c r="T10" s="77"/>
    </row>
    <row r="11" spans="1:20" ht="14.1" customHeight="1" x14ac:dyDescent="0.2">
      <c r="A11" s="95">
        <v>220</v>
      </c>
      <c r="B11" s="96">
        <v>77.680000000000007</v>
      </c>
      <c r="C11" s="91"/>
      <c r="D11" s="163"/>
      <c r="S11" s="77"/>
      <c r="T11" s="77"/>
    </row>
    <row r="12" spans="1:20" ht="14.1" customHeight="1" x14ac:dyDescent="0.2">
      <c r="A12" s="95">
        <v>280</v>
      </c>
      <c r="B12" s="96">
        <v>78.33</v>
      </c>
      <c r="C12" s="91"/>
      <c r="D12" s="163"/>
      <c r="S12" s="77"/>
      <c r="T12" s="77"/>
    </row>
    <row r="13" spans="1:20" ht="14.1" customHeight="1" x14ac:dyDescent="0.2">
      <c r="A13" s="95">
        <v>340</v>
      </c>
      <c r="B13" s="96">
        <v>78.900000000000006</v>
      </c>
      <c r="C13" s="91"/>
      <c r="D13" s="163"/>
      <c r="S13" s="77"/>
      <c r="T13" s="77"/>
    </row>
    <row r="14" spans="1:20" ht="14.1" customHeight="1" x14ac:dyDescent="0.2">
      <c r="A14" s="97">
        <v>410</v>
      </c>
      <c r="B14" s="98">
        <v>79.38</v>
      </c>
      <c r="C14" s="99"/>
      <c r="D14" s="163"/>
      <c r="S14" s="77"/>
      <c r="T14" s="77"/>
    </row>
    <row r="15" spans="1:20" ht="14.1" customHeight="1" x14ac:dyDescent="0.2">
      <c r="A15" s="97">
        <v>480</v>
      </c>
      <c r="B15" s="98">
        <v>79.73</v>
      </c>
      <c r="C15" s="99"/>
      <c r="D15" s="163"/>
      <c r="S15" s="77"/>
      <c r="T15" s="77"/>
    </row>
    <row r="16" spans="1:20" ht="14.1" customHeight="1" x14ac:dyDescent="0.2">
      <c r="A16" s="97">
        <v>550</v>
      </c>
      <c r="B16" s="98">
        <v>79.45</v>
      </c>
      <c r="C16" s="99"/>
      <c r="D16" s="163"/>
      <c r="S16" s="77"/>
      <c r="T16" s="77"/>
    </row>
    <row r="17" spans="1:20" ht="14.1" customHeight="1" x14ac:dyDescent="0.2">
      <c r="A17" s="97">
        <v>620</v>
      </c>
      <c r="B17" s="98">
        <v>78.88</v>
      </c>
      <c r="C17" s="99"/>
      <c r="D17" s="163"/>
      <c r="S17" s="77"/>
      <c r="T17" s="77"/>
    </row>
    <row r="18" spans="1:20" ht="14.1" customHeight="1" x14ac:dyDescent="0.2">
      <c r="A18" s="97">
        <v>680</v>
      </c>
      <c r="B18" s="98">
        <v>78.88</v>
      </c>
      <c r="C18" s="91"/>
      <c r="D18" s="163"/>
      <c r="S18" s="77"/>
      <c r="T18" s="77"/>
    </row>
    <row r="19" spans="1:20" ht="14.1" customHeight="1" x14ac:dyDescent="0.2">
      <c r="A19" s="97">
        <v>740</v>
      </c>
      <c r="B19" s="98">
        <v>78.099999999999994</v>
      </c>
      <c r="C19" s="99"/>
      <c r="D19" s="163"/>
      <c r="S19" s="77"/>
      <c r="T19" s="77"/>
    </row>
    <row r="20" spans="1:20" ht="14.1" customHeight="1" x14ac:dyDescent="0.2">
      <c r="A20" s="97">
        <v>800</v>
      </c>
      <c r="B20" s="98">
        <v>78.180000000000007</v>
      </c>
      <c r="C20" s="99"/>
      <c r="D20" s="163"/>
      <c r="S20" s="77"/>
      <c r="T20" s="77"/>
    </row>
    <row r="21" spans="1:20" ht="14.1" customHeight="1" x14ac:dyDescent="0.2">
      <c r="A21" s="97">
        <v>860</v>
      </c>
      <c r="B21" s="98">
        <v>78.12</v>
      </c>
      <c r="C21" s="91"/>
      <c r="D21" s="163"/>
      <c r="S21" s="77"/>
      <c r="T21" s="77"/>
    </row>
    <row r="22" spans="1:20" ht="14.1" customHeight="1" x14ac:dyDescent="0.2">
      <c r="A22" s="97">
        <v>920</v>
      </c>
      <c r="B22" s="98">
        <v>77.94</v>
      </c>
      <c r="C22" s="99"/>
      <c r="D22" s="163"/>
      <c r="S22" s="77"/>
      <c r="T22" s="77"/>
    </row>
    <row r="23" spans="1:20" ht="14.1" customHeight="1" x14ac:dyDescent="0.2">
      <c r="A23" s="97">
        <v>980</v>
      </c>
      <c r="B23" s="98">
        <v>78.08</v>
      </c>
      <c r="C23" s="99"/>
      <c r="D23" s="163"/>
      <c r="S23" s="77"/>
      <c r="T23" s="77"/>
    </row>
    <row r="24" spans="1:20" ht="14.1" customHeight="1" x14ac:dyDescent="0.2">
      <c r="A24" s="100">
        <v>1030.43</v>
      </c>
      <c r="B24" s="101">
        <v>86.18</v>
      </c>
      <c r="C24" s="102" t="s">
        <v>66</v>
      </c>
      <c r="D24" s="163"/>
      <c r="S24" s="77"/>
      <c r="T24" s="77"/>
    </row>
    <row r="25" spans="1:20" ht="14.1" customHeight="1" x14ac:dyDescent="0.2">
      <c r="A25" s="97">
        <v>1032.43</v>
      </c>
      <c r="B25" s="98">
        <v>90.183999999999997</v>
      </c>
      <c r="C25" s="99"/>
      <c r="D25" s="163"/>
      <c r="S25" s="77"/>
      <c r="T25" s="77"/>
    </row>
    <row r="26" spans="1:20" ht="14.1" customHeight="1" x14ac:dyDescent="0.2">
      <c r="A26" s="97">
        <v>1033.93</v>
      </c>
      <c r="B26" s="98">
        <v>91.221999999999994</v>
      </c>
      <c r="C26" s="99"/>
      <c r="D26" s="163"/>
      <c r="S26" s="77"/>
      <c r="T26" s="77"/>
    </row>
    <row r="27" spans="1:20" ht="14.1" customHeight="1" x14ac:dyDescent="0.2">
      <c r="A27" s="97"/>
      <c r="B27" s="98"/>
      <c r="C27" s="99"/>
      <c r="D27" s="163"/>
      <c r="S27" s="77"/>
      <c r="T27" s="77"/>
    </row>
    <row r="28" spans="1:20" ht="14.1" customHeight="1" x14ac:dyDescent="0.2">
      <c r="A28" s="97"/>
      <c r="B28" s="98"/>
      <c r="C28" s="99"/>
      <c r="D28" s="163"/>
      <c r="S28" s="77"/>
      <c r="T28" s="77"/>
    </row>
    <row r="29" spans="1:20" ht="14.1" customHeight="1" x14ac:dyDescent="0.2">
      <c r="A29" s="103"/>
      <c r="B29" s="104"/>
      <c r="C29" s="105"/>
      <c r="D29" s="163"/>
      <c r="S29" s="77"/>
      <c r="T29" s="77"/>
    </row>
    <row r="30" spans="1:20" ht="14.1" customHeight="1" x14ac:dyDescent="0.2">
      <c r="A30" s="97"/>
      <c r="B30" s="98"/>
      <c r="C30" s="99"/>
      <c r="D30" s="163"/>
      <c r="S30" s="77"/>
      <c r="T30" s="77"/>
    </row>
    <row r="31" spans="1:20" ht="14.1" customHeight="1" x14ac:dyDescent="0.2">
      <c r="A31" s="97"/>
      <c r="B31" s="98"/>
      <c r="C31" s="99"/>
      <c r="D31" s="163"/>
      <c r="S31" s="77"/>
      <c r="T31" s="77"/>
    </row>
    <row r="32" spans="1:20" ht="14.1" customHeight="1" x14ac:dyDescent="0.2">
      <c r="A32" s="106"/>
      <c r="B32" s="107"/>
      <c r="C32" s="108"/>
      <c r="D32" s="163"/>
      <c r="S32" s="77"/>
      <c r="T32" s="77"/>
    </row>
    <row r="33" spans="1:20" ht="14.1" customHeight="1" x14ac:dyDescent="0.2">
      <c r="A33" s="106"/>
      <c r="B33" s="107"/>
      <c r="C33" s="108"/>
      <c r="D33" s="163"/>
      <c r="S33" s="77"/>
      <c r="T33" s="77"/>
    </row>
    <row r="34" spans="1:20" ht="14.1" customHeight="1" x14ac:dyDescent="0.2">
      <c r="A34" s="106"/>
      <c r="B34" s="107"/>
      <c r="C34" s="108"/>
      <c r="D34" s="163"/>
      <c r="S34" s="77"/>
      <c r="T34" s="77"/>
    </row>
    <row r="35" spans="1:20" ht="14.1" customHeight="1" x14ac:dyDescent="0.2">
      <c r="A35" s="97"/>
      <c r="B35" s="96"/>
      <c r="C35" s="109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39.799999999999997</v>
      </c>
      <c r="B37" s="114">
        <v>86.18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1030.43</v>
      </c>
      <c r="B38" s="117">
        <v>86.18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60</v>
      </c>
      <c r="B39" s="114">
        <v>91.53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60</v>
      </c>
      <c r="B40" s="120">
        <v>76.53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50</v>
      </c>
      <c r="B41" s="114">
        <v>92.013999999999996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50</v>
      </c>
      <c r="B42" s="120">
        <v>90.513999999999996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1033.93</v>
      </c>
      <c r="B43" s="122">
        <v>91.221999999999994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73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74</v>
      </c>
      <c r="C46" s="132"/>
      <c r="D46" s="166"/>
      <c r="S46" s="77"/>
      <c r="T46" s="77"/>
    </row>
    <row r="47" spans="1:20" ht="14.1" customHeight="1" x14ac:dyDescent="0.2">
      <c r="A47" s="168" t="s">
        <v>70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75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8"/>
  <sheetViews>
    <sheetView zoomScale="85" zoomScaleNormal="85" workbookViewId="0">
      <pane ySplit="1" topLeftCell="A13" activePane="bottomLeft" state="frozen"/>
      <selection pane="bottomLeft" activeCell="B47" sqref="B47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84">
        <v>0</v>
      </c>
      <c r="B3" s="85">
        <v>92</v>
      </c>
      <c r="C3" s="86" t="s">
        <v>45</v>
      </c>
      <c r="D3" s="163"/>
      <c r="S3" s="77"/>
      <c r="T3" s="77"/>
    </row>
    <row r="4" spans="1:20" ht="14.1" customHeight="1" x14ac:dyDescent="0.2">
      <c r="A4" s="90">
        <v>0</v>
      </c>
      <c r="B4" s="88">
        <v>92.012</v>
      </c>
      <c r="C4" s="89" t="s">
        <v>17</v>
      </c>
      <c r="D4" s="163"/>
      <c r="S4" s="77"/>
      <c r="T4" s="77"/>
    </row>
    <row r="5" spans="1:20" ht="14.1" customHeight="1" x14ac:dyDescent="0.2">
      <c r="A5" s="90">
        <v>35</v>
      </c>
      <c r="B5" s="88">
        <v>91.531999999999996</v>
      </c>
      <c r="C5" s="91" t="s">
        <v>46</v>
      </c>
      <c r="D5" s="163"/>
      <c r="S5" s="77"/>
      <c r="T5" s="77"/>
    </row>
    <row r="6" spans="1:20" ht="14.1" customHeight="1" x14ac:dyDescent="0.2">
      <c r="A6" s="90">
        <v>48</v>
      </c>
      <c r="B6" s="88">
        <v>86.536000000000001</v>
      </c>
      <c r="C6" s="91" t="s">
        <v>76</v>
      </c>
      <c r="D6" s="163"/>
      <c r="S6" s="77"/>
      <c r="T6" s="77"/>
    </row>
    <row r="7" spans="1:20" ht="14.1" customHeight="1" x14ac:dyDescent="0.2">
      <c r="A7" s="90">
        <v>48</v>
      </c>
      <c r="B7" s="88">
        <v>85.546000000000006</v>
      </c>
      <c r="C7" s="89"/>
      <c r="D7" s="163"/>
      <c r="S7" s="77"/>
      <c r="T7" s="77"/>
    </row>
    <row r="8" spans="1:20" ht="14.1" customHeight="1" x14ac:dyDescent="0.2">
      <c r="A8" s="90">
        <v>51</v>
      </c>
      <c r="B8" s="88">
        <v>84.54</v>
      </c>
      <c r="C8" s="89"/>
      <c r="D8" s="163"/>
      <c r="S8" s="77"/>
      <c r="T8" s="77"/>
    </row>
    <row r="9" spans="1:20" ht="14.1" customHeight="1" x14ac:dyDescent="0.2">
      <c r="A9" s="95">
        <v>51</v>
      </c>
      <c r="B9" s="96">
        <v>83.537000000000006</v>
      </c>
      <c r="C9" s="91"/>
      <c r="D9" s="163"/>
      <c r="S9" s="77"/>
      <c r="T9" s="77"/>
    </row>
    <row r="10" spans="1:20" ht="14.1" customHeight="1" x14ac:dyDescent="0.2">
      <c r="A10" s="95">
        <v>55</v>
      </c>
      <c r="B10" s="96">
        <v>82.536000000000001</v>
      </c>
      <c r="C10" s="91"/>
      <c r="D10" s="163"/>
      <c r="S10" s="77"/>
      <c r="T10" s="77"/>
    </row>
    <row r="11" spans="1:20" ht="14.1" customHeight="1" x14ac:dyDescent="0.2">
      <c r="A11" s="95">
        <v>55</v>
      </c>
      <c r="B11" s="96">
        <v>81.534999999999997</v>
      </c>
      <c r="C11" s="91"/>
      <c r="D11" s="163"/>
      <c r="S11" s="77"/>
      <c r="T11" s="77"/>
    </row>
    <row r="12" spans="1:20" ht="14.1" customHeight="1" x14ac:dyDescent="0.2">
      <c r="A12" s="95">
        <v>59.2</v>
      </c>
      <c r="B12" s="96">
        <v>80.534000000000006</v>
      </c>
      <c r="C12" s="91"/>
      <c r="D12" s="163"/>
      <c r="S12" s="77"/>
      <c r="T12" s="77"/>
    </row>
    <row r="13" spans="1:20" ht="14.1" customHeight="1" x14ac:dyDescent="0.2">
      <c r="A13" s="137">
        <v>59.2</v>
      </c>
      <c r="B13" s="138">
        <v>80.216999999999999</v>
      </c>
      <c r="C13" s="139" t="s">
        <v>65</v>
      </c>
      <c r="D13" s="163"/>
      <c r="S13" s="77"/>
      <c r="T13" s="77"/>
    </row>
    <row r="14" spans="1:20" ht="14.1" customHeight="1" x14ac:dyDescent="0.2">
      <c r="A14" s="97">
        <v>70</v>
      </c>
      <c r="B14" s="98">
        <v>76.516999999999996</v>
      </c>
      <c r="C14" s="99"/>
      <c r="D14" s="163"/>
      <c r="S14" s="77"/>
      <c r="T14" s="77"/>
    </row>
    <row r="15" spans="1:20" ht="14.1" customHeight="1" x14ac:dyDescent="0.2">
      <c r="A15" s="97">
        <v>100</v>
      </c>
      <c r="B15" s="98">
        <v>75.566999999999993</v>
      </c>
      <c r="C15" s="99"/>
      <c r="D15" s="163"/>
      <c r="S15" s="77"/>
      <c r="T15" s="77"/>
    </row>
    <row r="16" spans="1:20" ht="14.1" customHeight="1" x14ac:dyDescent="0.2">
      <c r="A16" s="97">
        <v>150</v>
      </c>
      <c r="B16" s="98">
        <v>75.816999999999993</v>
      </c>
      <c r="C16" s="99"/>
      <c r="D16" s="163"/>
      <c r="S16" s="77"/>
      <c r="T16" s="77"/>
    </row>
    <row r="17" spans="1:20" ht="14.1" customHeight="1" x14ac:dyDescent="0.2">
      <c r="A17" s="97">
        <v>200</v>
      </c>
      <c r="B17" s="98">
        <v>76.007000000000005</v>
      </c>
      <c r="C17" s="99"/>
      <c r="D17" s="163"/>
      <c r="S17" s="77"/>
      <c r="T17" s="77"/>
    </row>
    <row r="18" spans="1:20" ht="14.1" customHeight="1" x14ac:dyDescent="0.2">
      <c r="A18" s="97">
        <v>235</v>
      </c>
      <c r="B18" s="98">
        <v>76.867000000000004</v>
      </c>
      <c r="C18" s="91"/>
      <c r="D18" s="163"/>
      <c r="S18" s="77"/>
      <c r="T18" s="77"/>
    </row>
    <row r="19" spans="1:20" ht="14.1" customHeight="1" x14ac:dyDescent="0.2">
      <c r="A19" s="97">
        <v>270</v>
      </c>
      <c r="B19" s="98">
        <v>77.816999999999993</v>
      </c>
      <c r="C19" s="99"/>
      <c r="D19" s="163"/>
      <c r="S19" s="77"/>
      <c r="T19" s="77"/>
    </row>
    <row r="20" spans="1:20" ht="14.1" customHeight="1" x14ac:dyDescent="0.2">
      <c r="A20" s="97">
        <v>320</v>
      </c>
      <c r="B20" s="98">
        <v>78.716999999999999</v>
      </c>
      <c r="C20" s="99"/>
      <c r="D20" s="163"/>
      <c r="S20" s="77"/>
      <c r="T20" s="77"/>
    </row>
    <row r="21" spans="1:20" ht="14.1" customHeight="1" x14ac:dyDescent="0.2">
      <c r="A21" s="97">
        <v>370</v>
      </c>
      <c r="B21" s="98">
        <v>78.757000000000005</v>
      </c>
      <c r="C21" s="91"/>
      <c r="D21" s="163"/>
      <c r="S21" s="77"/>
      <c r="T21" s="77"/>
    </row>
    <row r="22" spans="1:20" ht="14.1" customHeight="1" x14ac:dyDescent="0.2">
      <c r="A22" s="97">
        <v>450</v>
      </c>
      <c r="B22" s="98">
        <v>79.076999999999998</v>
      </c>
      <c r="C22" s="99"/>
      <c r="D22" s="163"/>
      <c r="S22" s="77"/>
      <c r="T22" s="77"/>
    </row>
    <row r="23" spans="1:20" ht="14.1" customHeight="1" x14ac:dyDescent="0.2">
      <c r="A23" s="97">
        <v>550</v>
      </c>
      <c r="B23" s="98">
        <v>79.466999999999999</v>
      </c>
      <c r="C23" s="99"/>
      <c r="D23" s="163"/>
      <c r="S23" s="77"/>
      <c r="T23" s="77"/>
    </row>
    <row r="24" spans="1:20" ht="14.1" customHeight="1" x14ac:dyDescent="0.2">
      <c r="A24" s="97">
        <v>600</v>
      </c>
      <c r="B24" s="98">
        <v>79.087000000000003</v>
      </c>
      <c r="C24" s="99"/>
      <c r="D24" s="163"/>
      <c r="S24" s="77"/>
      <c r="T24" s="77"/>
    </row>
    <row r="25" spans="1:20" ht="14.1" customHeight="1" x14ac:dyDescent="0.2">
      <c r="A25" s="97">
        <v>650</v>
      </c>
      <c r="B25" s="98">
        <v>78.736999999999995</v>
      </c>
      <c r="C25" s="99"/>
      <c r="D25" s="163"/>
      <c r="S25" s="77"/>
      <c r="T25" s="77"/>
    </row>
    <row r="26" spans="1:20" ht="14.1" customHeight="1" x14ac:dyDescent="0.2">
      <c r="A26" s="97">
        <v>700</v>
      </c>
      <c r="B26" s="98">
        <v>78.507000000000005</v>
      </c>
      <c r="C26" s="99"/>
      <c r="D26" s="163"/>
      <c r="S26" s="77"/>
      <c r="T26" s="77"/>
    </row>
    <row r="27" spans="1:20" ht="14.1" customHeight="1" x14ac:dyDescent="0.2">
      <c r="A27" s="97">
        <v>750</v>
      </c>
      <c r="B27" s="98">
        <v>78.266999999999996</v>
      </c>
      <c r="C27" s="99"/>
      <c r="D27" s="163"/>
      <c r="S27" s="77"/>
      <c r="T27" s="77"/>
    </row>
    <row r="28" spans="1:20" ht="14.1" customHeight="1" x14ac:dyDescent="0.2">
      <c r="A28" s="97">
        <v>780</v>
      </c>
      <c r="B28" s="98">
        <v>78.046999999999997</v>
      </c>
      <c r="C28" s="99"/>
      <c r="D28" s="163"/>
      <c r="S28" s="77"/>
      <c r="T28" s="77"/>
    </row>
    <row r="29" spans="1:20" ht="14.1" customHeight="1" x14ac:dyDescent="0.2">
      <c r="A29" s="97">
        <v>810</v>
      </c>
      <c r="B29" s="98">
        <v>77.856999999999999</v>
      </c>
      <c r="C29" s="99"/>
      <c r="D29" s="163"/>
      <c r="S29" s="77"/>
      <c r="T29" s="77"/>
    </row>
    <row r="30" spans="1:20" ht="14.1" customHeight="1" x14ac:dyDescent="0.2">
      <c r="A30" s="97">
        <v>840</v>
      </c>
      <c r="B30" s="98">
        <v>77.876999999999995</v>
      </c>
      <c r="C30" s="99"/>
      <c r="D30" s="163"/>
      <c r="S30" s="77"/>
      <c r="T30" s="77"/>
    </row>
    <row r="31" spans="1:20" ht="14.1" customHeight="1" x14ac:dyDescent="0.2">
      <c r="A31" s="97">
        <v>870</v>
      </c>
      <c r="B31" s="98">
        <v>77.906999999999996</v>
      </c>
      <c r="C31" s="99"/>
      <c r="D31" s="163"/>
      <c r="S31" s="77"/>
      <c r="T31" s="77"/>
    </row>
    <row r="32" spans="1:20" ht="14.1" customHeight="1" x14ac:dyDescent="0.2">
      <c r="A32" s="97">
        <v>900</v>
      </c>
      <c r="B32" s="98">
        <v>77.867000000000004</v>
      </c>
      <c r="C32" s="99"/>
      <c r="D32" s="163"/>
      <c r="S32" s="77"/>
      <c r="T32" s="77"/>
    </row>
    <row r="33" spans="1:20" ht="14.1" customHeight="1" x14ac:dyDescent="0.2">
      <c r="A33" s="97">
        <v>930</v>
      </c>
      <c r="B33" s="98">
        <v>77.846999999999994</v>
      </c>
      <c r="C33" s="99"/>
      <c r="D33" s="163"/>
      <c r="S33" s="77"/>
      <c r="T33" s="77"/>
    </row>
    <row r="34" spans="1:20" ht="14.1" customHeight="1" x14ac:dyDescent="0.2">
      <c r="A34" s="97">
        <v>960</v>
      </c>
      <c r="B34" s="98">
        <v>77.647000000000006</v>
      </c>
      <c r="C34" s="105"/>
      <c r="D34" s="163"/>
      <c r="S34" s="77"/>
      <c r="T34" s="77"/>
    </row>
    <row r="35" spans="1:20" ht="14.1" customHeight="1" x14ac:dyDescent="0.2">
      <c r="A35" s="100">
        <v>994.05</v>
      </c>
      <c r="B35" s="101">
        <v>80.216999999999999</v>
      </c>
      <c r="C35" s="102" t="s">
        <v>66</v>
      </c>
      <c r="D35" s="163"/>
      <c r="S35" s="77"/>
      <c r="T35" s="77"/>
    </row>
    <row r="36" spans="1:20" ht="14.1" customHeight="1" x14ac:dyDescent="0.2">
      <c r="A36" s="97">
        <v>1006.55</v>
      </c>
      <c r="B36" s="98">
        <v>83.543999999999997</v>
      </c>
      <c r="C36" s="99"/>
      <c r="D36" s="163"/>
      <c r="S36" s="77"/>
      <c r="T36" s="77"/>
    </row>
    <row r="37" spans="1:20" ht="14.1" customHeight="1" x14ac:dyDescent="0.2">
      <c r="A37" s="106">
        <v>1013.05</v>
      </c>
      <c r="B37" s="107">
        <v>87.203999999999994</v>
      </c>
      <c r="C37" s="108"/>
      <c r="D37" s="163"/>
      <c r="S37" s="77"/>
      <c r="T37" s="77"/>
    </row>
    <row r="38" spans="1:20" ht="14.1" customHeight="1" x14ac:dyDescent="0.2">
      <c r="A38" s="106">
        <v>1023.05</v>
      </c>
      <c r="B38" s="107">
        <v>90.954999999999998</v>
      </c>
      <c r="C38" s="108"/>
      <c r="D38" s="163"/>
      <c r="S38" s="77"/>
      <c r="T38" s="77"/>
    </row>
    <row r="39" spans="1:20" ht="14.1" customHeight="1" x14ac:dyDescent="0.2">
      <c r="A39" s="106">
        <v>1023.05</v>
      </c>
      <c r="B39" s="107">
        <v>90.39</v>
      </c>
      <c r="C39" s="109" t="s">
        <v>77</v>
      </c>
      <c r="D39" s="163"/>
      <c r="S39" s="77"/>
      <c r="T39" s="77"/>
    </row>
    <row r="40" spans="1:20" ht="14.1" customHeight="1" thickBot="1" x14ac:dyDescent="0.25">
      <c r="A40" s="110"/>
      <c r="B40" s="111"/>
      <c r="C40" s="112"/>
      <c r="D40" s="164"/>
      <c r="S40" s="77"/>
      <c r="T40" s="77"/>
    </row>
    <row r="41" spans="1:20" ht="14.1" customHeight="1" x14ac:dyDescent="0.2">
      <c r="A41" s="113">
        <v>994.05</v>
      </c>
      <c r="B41" s="114">
        <v>80.216999999999999</v>
      </c>
      <c r="C41" s="115" t="s">
        <v>50</v>
      </c>
      <c r="D41" s="165" t="s">
        <v>51</v>
      </c>
      <c r="S41" s="77"/>
      <c r="T41" s="77"/>
    </row>
    <row r="42" spans="1:20" ht="14.1" customHeight="1" thickBot="1" x14ac:dyDescent="0.25">
      <c r="A42" s="116">
        <v>59.2</v>
      </c>
      <c r="B42" s="117">
        <v>80.216999999999999</v>
      </c>
      <c r="C42" s="118" t="s">
        <v>52</v>
      </c>
      <c r="D42" s="166"/>
      <c r="S42" s="77"/>
      <c r="T42" s="77"/>
    </row>
    <row r="43" spans="1:20" ht="14.1" customHeight="1" x14ac:dyDescent="0.2">
      <c r="A43" s="113">
        <v>80</v>
      </c>
      <c r="B43" s="114">
        <v>91.531999999999996</v>
      </c>
      <c r="C43" s="115" t="s">
        <v>53</v>
      </c>
      <c r="D43" s="166"/>
      <c r="S43" s="77"/>
      <c r="T43" s="77"/>
    </row>
    <row r="44" spans="1:20" ht="14.1" customHeight="1" thickBot="1" x14ac:dyDescent="0.25">
      <c r="A44" s="119">
        <v>80</v>
      </c>
      <c r="B44" s="120">
        <v>76.531999999999996</v>
      </c>
      <c r="C44" s="118" t="s">
        <v>53</v>
      </c>
      <c r="D44" s="166"/>
      <c r="S44" s="77"/>
      <c r="T44" s="77"/>
    </row>
    <row r="45" spans="1:20" ht="14.1" customHeight="1" x14ac:dyDescent="0.2">
      <c r="A45" s="113">
        <v>72</v>
      </c>
      <c r="B45" s="114">
        <v>92.013999999999996</v>
      </c>
      <c r="C45" s="115" t="s">
        <v>54</v>
      </c>
      <c r="D45" s="166"/>
      <c r="S45" s="77"/>
      <c r="T45" s="77"/>
    </row>
    <row r="46" spans="1:20" ht="14.1" customHeight="1" thickBot="1" x14ac:dyDescent="0.25">
      <c r="A46" s="119">
        <v>72</v>
      </c>
      <c r="B46" s="120">
        <v>90.513999999999996</v>
      </c>
      <c r="C46" s="118" t="s">
        <v>54</v>
      </c>
      <c r="D46" s="166"/>
      <c r="S46" s="77"/>
      <c r="T46" s="77"/>
    </row>
    <row r="47" spans="1:20" ht="14.1" customHeight="1" x14ac:dyDescent="0.2">
      <c r="A47" s="121">
        <v>1023.05</v>
      </c>
      <c r="B47" s="122">
        <v>90.39</v>
      </c>
      <c r="C47" s="123" t="s">
        <v>55</v>
      </c>
      <c r="D47" s="166"/>
      <c r="S47" s="77"/>
      <c r="T47" s="77"/>
    </row>
    <row r="48" spans="1:20" ht="14.1" customHeight="1" thickBot="1" x14ac:dyDescent="0.25">
      <c r="A48" s="124">
        <v>0</v>
      </c>
      <c r="B48" s="125">
        <v>0</v>
      </c>
      <c r="C48" s="126" t="s">
        <v>56</v>
      </c>
      <c r="D48" s="166"/>
      <c r="S48" s="77"/>
      <c r="T48" s="77"/>
    </row>
    <row r="49" spans="1:20" ht="14.1" customHeight="1" x14ac:dyDescent="0.2">
      <c r="A49" s="127" t="s">
        <v>57</v>
      </c>
      <c r="B49" s="128" t="s">
        <v>78</v>
      </c>
      <c r="C49" s="129"/>
      <c r="D49" s="166"/>
      <c r="S49" s="77"/>
      <c r="T49" s="77"/>
    </row>
    <row r="50" spans="1:20" ht="14.1" customHeight="1" x14ac:dyDescent="0.2">
      <c r="A50" s="130" t="s">
        <v>59</v>
      </c>
      <c r="B50" s="131" t="s">
        <v>74</v>
      </c>
      <c r="C50" s="132"/>
      <c r="D50" s="166"/>
      <c r="S50" s="77"/>
      <c r="T50" s="77"/>
    </row>
    <row r="51" spans="1:20" ht="14.1" customHeight="1" x14ac:dyDescent="0.2">
      <c r="A51" s="168" t="s">
        <v>70</v>
      </c>
      <c r="B51" s="169"/>
      <c r="C51" s="170"/>
      <c r="D51" s="166"/>
      <c r="S51" s="77"/>
      <c r="T51" s="77"/>
    </row>
    <row r="52" spans="1:20" ht="14.1" customHeight="1" thickBot="1" x14ac:dyDescent="0.25">
      <c r="A52" s="171" t="s">
        <v>79</v>
      </c>
      <c r="B52" s="172"/>
      <c r="C52" s="173"/>
      <c r="D52" s="167"/>
      <c r="S52" s="77"/>
      <c r="T52" s="77"/>
    </row>
    <row r="53" spans="1:20" x14ac:dyDescent="0.2">
      <c r="A53" s="133" t="s">
        <v>63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6" spans="1:20" x14ac:dyDescent="0.2">
      <c r="B56" s="134">
        <v>90.725999999999999</v>
      </c>
      <c r="F56" s="135">
        <v>90.52</v>
      </c>
    </row>
    <row r="57" spans="1:20" x14ac:dyDescent="0.2">
      <c r="B57" s="134">
        <v>76.531000000000006</v>
      </c>
      <c r="F57" s="135">
        <v>1.5</v>
      </c>
    </row>
    <row r="58" spans="1:20" x14ac:dyDescent="0.2">
      <c r="B58" s="134">
        <f>(B56-B57)</f>
        <v>14.194999999999993</v>
      </c>
      <c r="F58" s="135">
        <f>F56-F57</f>
        <v>89.02</v>
      </c>
    </row>
  </sheetData>
  <mergeCells count="5">
    <mergeCell ref="A1:S1"/>
    <mergeCell ref="D2:D40"/>
    <mergeCell ref="D41:D52"/>
    <mergeCell ref="A51:C51"/>
    <mergeCell ref="A52:C52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4"/>
  <sheetViews>
    <sheetView zoomScale="85" zoomScaleNormal="85" workbookViewId="0">
      <pane ySplit="1" topLeftCell="A2" activePane="bottomLeft" state="frozen"/>
      <selection pane="bottomLeft" activeCell="B44" sqref="B44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84">
        <v>0</v>
      </c>
      <c r="B3" s="85">
        <v>92.774000000000001</v>
      </c>
      <c r="C3" s="86" t="s">
        <v>45</v>
      </c>
      <c r="D3" s="163"/>
      <c r="S3" s="77"/>
      <c r="T3" s="77"/>
    </row>
    <row r="4" spans="1:20" ht="14.1" customHeight="1" x14ac:dyDescent="0.2">
      <c r="A4" s="90">
        <v>0</v>
      </c>
      <c r="B4" s="88">
        <v>92</v>
      </c>
      <c r="C4" s="89" t="s">
        <v>80</v>
      </c>
      <c r="D4" s="163"/>
      <c r="S4" s="77"/>
      <c r="T4" s="77"/>
    </row>
    <row r="5" spans="1:20" ht="14.1" customHeight="1" x14ac:dyDescent="0.2">
      <c r="A5" s="90">
        <v>0</v>
      </c>
      <c r="B5" s="88">
        <v>92.019000000000005</v>
      </c>
      <c r="C5" s="91" t="s">
        <v>17</v>
      </c>
      <c r="D5" s="163"/>
      <c r="S5" s="77"/>
      <c r="T5" s="77"/>
    </row>
    <row r="6" spans="1:20" ht="14.1" customHeight="1" x14ac:dyDescent="0.2">
      <c r="A6" s="90">
        <v>40</v>
      </c>
      <c r="B6" s="88">
        <v>91.53</v>
      </c>
      <c r="C6" s="91" t="s">
        <v>46</v>
      </c>
      <c r="D6" s="163"/>
      <c r="S6" s="77"/>
      <c r="T6" s="77"/>
    </row>
    <row r="7" spans="1:20" ht="14.1" customHeight="1" x14ac:dyDescent="0.2">
      <c r="A7" s="90">
        <v>55</v>
      </c>
      <c r="B7" s="88">
        <v>88.992000000000004</v>
      </c>
      <c r="C7" s="89" t="s">
        <v>81</v>
      </c>
      <c r="D7" s="163"/>
      <c r="S7" s="77"/>
      <c r="T7" s="77"/>
    </row>
    <row r="8" spans="1:20" ht="14.1" customHeight="1" x14ac:dyDescent="0.2">
      <c r="A8" s="92">
        <v>67</v>
      </c>
      <c r="B8" s="93">
        <v>85.47</v>
      </c>
      <c r="C8" s="94" t="s">
        <v>65</v>
      </c>
      <c r="D8" s="163"/>
      <c r="S8" s="77"/>
      <c r="T8" s="77"/>
    </row>
    <row r="9" spans="1:20" ht="14.1" customHeight="1" x14ac:dyDescent="0.2">
      <c r="A9" s="95">
        <v>80</v>
      </c>
      <c r="B9" s="96">
        <v>82.35</v>
      </c>
      <c r="C9" s="91"/>
      <c r="D9" s="163"/>
      <c r="S9" s="77"/>
      <c r="T9" s="77"/>
    </row>
    <row r="10" spans="1:20" ht="14.1" customHeight="1" x14ac:dyDescent="0.2">
      <c r="A10" s="95">
        <v>112</v>
      </c>
      <c r="B10" s="96">
        <v>79.150000000000006</v>
      </c>
      <c r="C10" s="91"/>
      <c r="D10" s="163"/>
      <c r="S10" s="77"/>
      <c r="T10" s="77"/>
    </row>
    <row r="11" spans="1:20" ht="14.1" customHeight="1" x14ac:dyDescent="0.2">
      <c r="A11" s="95">
        <v>132</v>
      </c>
      <c r="B11" s="96">
        <v>75.44</v>
      </c>
      <c r="C11" s="91"/>
      <c r="D11" s="163"/>
      <c r="S11" s="77"/>
      <c r="T11" s="77"/>
    </row>
    <row r="12" spans="1:20" ht="14.1" customHeight="1" x14ac:dyDescent="0.2">
      <c r="A12" s="95">
        <v>162</v>
      </c>
      <c r="B12" s="96">
        <v>76.19</v>
      </c>
      <c r="C12" s="91"/>
      <c r="D12" s="163"/>
      <c r="S12" s="77"/>
      <c r="T12" s="77"/>
    </row>
    <row r="13" spans="1:20" ht="14.1" customHeight="1" x14ac:dyDescent="0.2">
      <c r="A13" s="95">
        <v>202</v>
      </c>
      <c r="B13" s="96">
        <v>77.319999999999993</v>
      </c>
      <c r="C13" s="91"/>
      <c r="D13" s="163"/>
      <c r="S13" s="77"/>
      <c r="T13" s="77"/>
    </row>
    <row r="14" spans="1:20" ht="14.1" customHeight="1" x14ac:dyDescent="0.2">
      <c r="A14" s="97">
        <v>242</v>
      </c>
      <c r="B14" s="98">
        <v>77.92</v>
      </c>
      <c r="C14" s="99"/>
      <c r="D14" s="163"/>
      <c r="S14" s="77"/>
      <c r="T14" s="77"/>
    </row>
    <row r="15" spans="1:20" ht="14.1" customHeight="1" x14ac:dyDescent="0.2">
      <c r="A15" s="97">
        <v>292</v>
      </c>
      <c r="B15" s="98">
        <v>78.81</v>
      </c>
      <c r="C15" s="99"/>
      <c r="D15" s="163"/>
      <c r="S15" s="77"/>
      <c r="T15" s="77"/>
    </row>
    <row r="16" spans="1:20" ht="14.1" customHeight="1" x14ac:dyDescent="0.2">
      <c r="A16" s="97">
        <v>352</v>
      </c>
      <c r="B16" s="98">
        <v>79.39</v>
      </c>
      <c r="C16" s="99"/>
      <c r="D16" s="163"/>
      <c r="S16" s="77"/>
      <c r="T16" s="77"/>
    </row>
    <row r="17" spans="1:20" ht="14.1" customHeight="1" x14ac:dyDescent="0.2">
      <c r="A17" s="97">
        <v>412</v>
      </c>
      <c r="B17" s="98">
        <v>80.2</v>
      </c>
      <c r="C17" s="99"/>
      <c r="D17" s="163"/>
      <c r="S17" s="77"/>
      <c r="T17" s="77"/>
    </row>
    <row r="18" spans="1:20" ht="14.1" customHeight="1" x14ac:dyDescent="0.2">
      <c r="A18" s="97">
        <v>482</v>
      </c>
      <c r="B18" s="98">
        <v>79.97</v>
      </c>
      <c r="C18" s="91"/>
      <c r="D18" s="163"/>
      <c r="S18" s="77"/>
      <c r="T18" s="77"/>
    </row>
    <row r="19" spans="1:20" ht="14.1" customHeight="1" x14ac:dyDescent="0.2">
      <c r="A19" s="97">
        <v>552</v>
      </c>
      <c r="B19" s="98">
        <v>79.72</v>
      </c>
      <c r="C19" s="99"/>
      <c r="D19" s="163"/>
      <c r="S19" s="77"/>
      <c r="T19" s="77"/>
    </row>
    <row r="20" spans="1:20" ht="14.1" customHeight="1" x14ac:dyDescent="0.2">
      <c r="A20" s="97">
        <v>622</v>
      </c>
      <c r="B20" s="98">
        <v>80.05</v>
      </c>
      <c r="C20" s="99"/>
      <c r="D20" s="163"/>
      <c r="S20" s="77"/>
      <c r="T20" s="77"/>
    </row>
    <row r="21" spans="1:20" ht="14.1" customHeight="1" x14ac:dyDescent="0.2">
      <c r="A21" s="97">
        <v>692</v>
      </c>
      <c r="B21" s="98">
        <v>80.209999999999994</v>
      </c>
      <c r="C21" s="91"/>
      <c r="D21" s="163"/>
      <c r="S21" s="77"/>
      <c r="T21" s="77"/>
    </row>
    <row r="22" spans="1:20" ht="14.1" customHeight="1" x14ac:dyDescent="0.2">
      <c r="A22" s="97">
        <v>752</v>
      </c>
      <c r="B22" s="98">
        <v>80.14</v>
      </c>
      <c r="C22" s="99"/>
      <c r="D22" s="163"/>
      <c r="S22" s="77"/>
      <c r="T22" s="77"/>
    </row>
    <row r="23" spans="1:20" ht="14.1" customHeight="1" x14ac:dyDescent="0.2">
      <c r="A23" s="97">
        <v>812</v>
      </c>
      <c r="B23" s="98">
        <v>79.92</v>
      </c>
      <c r="C23" s="99"/>
      <c r="D23" s="163"/>
      <c r="S23" s="77"/>
      <c r="T23" s="77"/>
    </row>
    <row r="24" spans="1:20" ht="14.1" customHeight="1" x14ac:dyDescent="0.2">
      <c r="A24" s="97">
        <v>862</v>
      </c>
      <c r="B24" s="98">
        <v>78.849999999999994</v>
      </c>
      <c r="C24" s="99"/>
      <c r="D24" s="163"/>
      <c r="S24" s="77"/>
      <c r="T24" s="77"/>
    </row>
    <row r="25" spans="1:20" ht="14.1" customHeight="1" x14ac:dyDescent="0.2">
      <c r="A25" s="97">
        <v>912</v>
      </c>
      <c r="B25" s="98">
        <v>78.09</v>
      </c>
      <c r="C25" s="99"/>
      <c r="D25" s="163"/>
      <c r="S25" s="77"/>
      <c r="T25" s="77"/>
    </row>
    <row r="26" spans="1:20" ht="14.1" customHeight="1" x14ac:dyDescent="0.2">
      <c r="A26" s="97">
        <v>952</v>
      </c>
      <c r="B26" s="98">
        <v>77.67</v>
      </c>
      <c r="C26" s="99"/>
      <c r="D26" s="163"/>
      <c r="S26" s="77"/>
      <c r="T26" s="77"/>
    </row>
    <row r="27" spans="1:20" ht="14.1" customHeight="1" x14ac:dyDescent="0.2">
      <c r="A27" s="97">
        <v>992</v>
      </c>
      <c r="B27" s="98">
        <v>77.44</v>
      </c>
      <c r="C27" s="99"/>
      <c r="D27" s="163"/>
      <c r="S27" s="77"/>
      <c r="T27" s="77"/>
    </row>
    <row r="28" spans="1:20" ht="14.1" customHeight="1" x14ac:dyDescent="0.2">
      <c r="A28" s="97">
        <v>1032</v>
      </c>
      <c r="B28" s="98">
        <v>77.599999999999994</v>
      </c>
      <c r="C28" s="99"/>
      <c r="D28" s="163"/>
      <c r="S28" s="77"/>
      <c r="T28" s="77"/>
    </row>
    <row r="29" spans="1:20" ht="14.1" customHeight="1" x14ac:dyDescent="0.2">
      <c r="A29" s="100">
        <v>1062.82</v>
      </c>
      <c r="B29" s="101">
        <v>85.47</v>
      </c>
      <c r="C29" s="102" t="s">
        <v>66</v>
      </c>
      <c r="D29" s="163"/>
      <c r="S29" s="77"/>
      <c r="T29" s="77"/>
    </row>
    <row r="30" spans="1:20" ht="14.1" customHeight="1" x14ac:dyDescent="0.2">
      <c r="A30" s="97">
        <v>1067.82</v>
      </c>
      <c r="B30" s="98">
        <v>87.784999999999997</v>
      </c>
      <c r="C30" s="99" t="s">
        <v>49</v>
      </c>
      <c r="D30" s="163"/>
      <c r="S30" s="77"/>
      <c r="T30" s="77"/>
    </row>
    <row r="31" spans="1:20" ht="14.1" customHeight="1" x14ac:dyDescent="0.2">
      <c r="A31" s="97">
        <v>1080</v>
      </c>
      <c r="B31" s="98">
        <v>90.906999999999996</v>
      </c>
      <c r="C31" s="99" t="s">
        <v>49</v>
      </c>
      <c r="D31" s="163"/>
      <c r="S31" s="77"/>
      <c r="T31" s="77"/>
    </row>
    <row r="32" spans="1:20" ht="14.1" customHeight="1" x14ac:dyDescent="0.2">
      <c r="A32" s="106">
        <v>1175</v>
      </c>
      <c r="B32" s="107">
        <v>90.906999999999996</v>
      </c>
      <c r="C32" s="108" t="s">
        <v>49</v>
      </c>
      <c r="D32" s="163"/>
      <c r="S32" s="77"/>
      <c r="T32" s="77"/>
    </row>
    <row r="33" spans="1:20" ht="14.1" customHeight="1" x14ac:dyDescent="0.2">
      <c r="A33" s="106"/>
      <c r="B33" s="107">
        <v>90.019000000000005</v>
      </c>
      <c r="C33" s="108" t="s">
        <v>67</v>
      </c>
      <c r="D33" s="163"/>
      <c r="S33" s="77"/>
      <c r="T33" s="77"/>
    </row>
    <row r="34" spans="1:20" ht="14.1" customHeight="1" x14ac:dyDescent="0.2">
      <c r="A34" s="106"/>
      <c r="B34" s="107"/>
      <c r="C34" s="108"/>
      <c r="D34" s="163"/>
      <c r="S34" s="77"/>
      <c r="T34" s="77"/>
    </row>
    <row r="35" spans="1:20" ht="14.1" customHeight="1" x14ac:dyDescent="0.2">
      <c r="A35" s="97"/>
      <c r="B35" s="96"/>
      <c r="C35" s="109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67</v>
      </c>
      <c r="B37" s="114">
        <v>85.47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1062.82</v>
      </c>
      <c r="B38" s="117">
        <v>85.47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1010</v>
      </c>
      <c r="B39" s="114">
        <v>91.53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1010</v>
      </c>
      <c r="B40" s="120">
        <v>76.53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1020</v>
      </c>
      <c r="B41" s="114">
        <v>92.013999999999996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1020</v>
      </c>
      <c r="B42" s="120">
        <v>90.513999999999996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54</v>
      </c>
      <c r="B43" s="122">
        <v>90.019000000000005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1075.32</v>
      </c>
      <c r="B44" s="125">
        <v>88.992000000000004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82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74</v>
      </c>
      <c r="C46" s="132"/>
      <c r="D46" s="166"/>
      <c r="S46" s="77"/>
      <c r="T46" s="77"/>
    </row>
    <row r="47" spans="1:20" ht="14.1" customHeight="1" x14ac:dyDescent="0.2">
      <c r="A47" s="168" t="s">
        <v>70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83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tabSelected="1" zoomScale="85" zoomScaleNormal="85" workbookViewId="0">
      <pane ySplit="1" topLeftCell="A2" activePane="bottomLeft" state="frozen"/>
      <selection pane="bottomLeft" activeCell="B43" sqref="B43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140">
        <v>0</v>
      </c>
      <c r="B3" s="85">
        <v>92.786000000000001</v>
      </c>
      <c r="C3" s="86" t="s">
        <v>84</v>
      </c>
      <c r="D3" s="163"/>
      <c r="S3" s="77"/>
      <c r="T3" s="77"/>
    </row>
    <row r="4" spans="1:20" ht="14.1" customHeight="1" x14ac:dyDescent="0.2">
      <c r="A4" s="90">
        <v>0</v>
      </c>
      <c r="B4" s="88">
        <v>92.019000000000005</v>
      </c>
      <c r="C4" s="89" t="s">
        <v>85</v>
      </c>
      <c r="D4" s="163"/>
      <c r="S4" s="77"/>
      <c r="T4" s="77"/>
    </row>
    <row r="5" spans="1:20" ht="14.1" customHeight="1" x14ac:dyDescent="0.2">
      <c r="A5" s="90">
        <v>0</v>
      </c>
      <c r="B5" s="88">
        <v>92</v>
      </c>
      <c r="C5" s="91" t="s">
        <v>80</v>
      </c>
      <c r="D5" s="163"/>
      <c r="S5" s="77"/>
      <c r="T5" s="77"/>
    </row>
    <row r="6" spans="1:20" ht="14.1" customHeight="1" x14ac:dyDescent="0.2">
      <c r="A6" s="90">
        <v>0</v>
      </c>
      <c r="B6" s="88">
        <v>91.533000000000001</v>
      </c>
      <c r="C6" s="91" t="s">
        <v>46</v>
      </c>
      <c r="D6" s="163"/>
      <c r="S6" s="77"/>
      <c r="T6" s="77"/>
    </row>
    <row r="7" spans="1:20" ht="14.1" customHeight="1" x14ac:dyDescent="0.2">
      <c r="A7" s="90">
        <v>54</v>
      </c>
      <c r="B7" s="88">
        <v>89.539000000000001</v>
      </c>
      <c r="C7" s="89"/>
      <c r="D7" s="163"/>
      <c r="S7" s="77"/>
      <c r="T7" s="77"/>
    </row>
    <row r="8" spans="1:20" ht="14.1" customHeight="1" x14ac:dyDescent="0.2">
      <c r="A8" s="90">
        <v>64</v>
      </c>
      <c r="B8" s="88">
        <v>85.531000000000006</v>
      </c>
      <c r="C8" s="89"/>
      <c r="D8" s="163"/>
      <c r="S8" s="77"/>
      <c r="T8" s="77"/>
    </row>
    <row r="9" spans="1:20" ht="14.1" customHeight="1" x14ac:dyDescent="0.2">
      <c r="A9" s="95">
        <v>74</v>
      </c>
      <c r="B9" s="96">
        <v>82.533000000000001</v>
      </c>
      <c r="C9" s="91"/>
      <c r="D9" s="163"/>
      <c r="S9" s="77"/>
      <c r="T9" s="77"/>
    </row>
    <row r="10" spans="1:20" ht="14.1" customHeight="1" x14ac:dyDescent="0.2">
      <c r="A10" s="137">
        <v>100</v>
      </c>
      <c r="B10" s="138">
        <v>80.474999999999994</v>
      </c>
      <c r="C10" s="139" t="s">
        <v>65</v>
      </c>
      <c r="D10" s="163"/>
      <c r="S10" s="77"/>
      <c r="T10" s="77"/>
    </row>
    <row r="11" spans="1:20" ht="14.1" customHeight="1" x14ac:dyDescent="0.2">
      <c r="A11" s="95">
        <v>140</v>
      </c>
      <c r="B11" s="96">
        <v>76.805000000000007</v>
      </c>
      <c r="C11" s="91"/>
      <c r="D11" s="163"/>
      <c r="S11" s="77"/>
      <c r="T11" s="77"/>
    </row>
    <row r="12" spans="1:20" ht="14.1" customHeight="1" x14ac:dyDescent="0.2">
      <c r="A12" s="95">
        <v>180</v>
      </c>
      <c r="B12" s="96">
        <v>76.105000000000004</v>
      </c>
      <c r="C12" s="91"/>
      <c r="D12" s="163"/>
      <c r="S12" s="77"/>
      <c r="T12" s="77"/>
    </row>
    <row r="13" spans="1:20" ht="14.1" customHeight="1" x14ac:dyDescent="0.2">
      <c r="A13" s="95">
        <v>220</v>
      </c>
      <c r="B13" s="96">
        <v>75.325000000000003</v>
      </c>
      <c r="C13" s="91"/>
      <c r="D13" s="163"/>
      <c r="S13" s="77"/>
      <c r="T13" s="77"/>
    </row>
    <row r="14" spans="1:20" ht="14.1" customHeight="1" x14ac:dyDescent="0.2">
      <c r="A14" s="97">
        <v>270</v>
      </c>
      <c r="B14" s="98">
        <v>76.765000000000001</v>
      </c>
      <c r="C14" s="99"/>
      <c r="D14" s="163"/>
      <c r="S14" s="77"/>
      <c r="T14" s="77"/>
    </row>
    <row r="15" spans="1:20" ht="14.1" customHeight="1" x14ac:dyDescent="0.2">
      <c r="A15" s="97">
        <v>340</v>
      </c>
      <c r="B15" s="98">
        <v>77.924999999999997</v>
      </c>
      <c r="C15" s="99"/>
      <c r="D15" s="163"/>
      <c r="S15" s="77"/>
      <c r="T15" s="77"/>
    </row>
    <row r="16" spans="1:20" ht="14.1" customHeight="1" x14ac:dyDescent="0.2">
      <c r="A16" s="97">
        <v>410</v>
      </c>
      <c r="B16" s="98">
        <v>79.275000000000006</v>
      </c>
      <c r="C16" s="99"/>
      <c r="D16" s="163"/>
      <c r="S16" s="77"/>
      <c r="T16" s="77"/>
    </row>
    <row r="17" spans="1:20" ht="14.1" customHeight="1" x14ac:dyDescent="0.2">
      <c r="A17" s="97">
        <v>480</v>
      </c>
      <c r="B17" s="98">
        <v>79.325000000000003</v>
      </c>
      <c r="C17" s="99"/>
      <c r="D17" s="163"/>
      <c r="S17" s="77"/>
      <c r="T17" s="77"/>
    </row>
    <row r="18" spans="1:20" ht="14.1" customHeight="1" x14ac:dyDescent="0.2">
      <c r="A18" s="97">
        <v>580</v>
      </c>
      <c r="B18" s="98">
        <v>79.234999999999999</v>
      </c>
      <c r="C18" s="91"/>
      <c r="D18" s="163"/>
      <c r="S18" s="77"/>
      <c r="T18" s="77"/>
    </row>
    <row r="19" spans="1:20" ht="14.1" customHeight="1" x14ac:dyDescent="0.2">
      <c r="A19" s="97">
        <v>680</v>
      </c>
      <c r="B19" s="98">
        <v>79.194999999999993</v>
      </c>
      <c r="C19" s="99"/>
      <c r="D19" s="163"/>
      <c r="S19" s="77"/>
      <c r="T19" s="77"/>
    </row>
    <row r="20" spans="1:20" ht="14.1" customHeight="1" x14ac:dyDescent="0.2">
      <c r="A20" s="97">
        <v>780</v>
      </c>
      <c r="B20" s="98">
        <v>79.114999999999995</v>
      </c>
      <c r="C20" s="99"/>
      <c r="D20" s="163"/>
      <c r="S20" s="77"/>
      <c r="T20" s="77"/>
    </row>
    <row r="21" spans="1:20" ht="14.1" customHeight="1" x14ac:dyDescent="0.2">
      <c r="A21" s="97">
        <v>830</v>
      </c>
      <c r="B21" s="98">
        <v>78.965000000000003</v>
      </c>
      <c r="C21" s="91"/>
      <c r="D21" s="163"/>
      <c r="S21" s="77"/>
      <c r="T21" s="77"/>
    </row>
    <row r="22" spans="1:20" ht="14.1" customHeight="1" x14ac:dyDescent="0.2">
      <c r="A22" s="97">
        <v>880</v>
      </c>
      <c r="B22" s="98">
        <v>78.534999999999997</v>
      </c>
      <c r="C22" s="99"/>
      <c r="D22" s="163"/>
      <c r="S22" s="77"/>
      <c r="T22" s="77"/>
    </row>
    <row r="23" spans="1:20" ht="14.1" customHeight="1" x14ac:dyDescent="0.2">
      <c r="A23" s="97">
        <v>930</v>
      </c>
      <c r="B23" s="98">
        <v>78.094999999999999</v>
      </c>
      <c r="C23" s="99"/>
      <c r="D23" s="163"/>
      <c r="S23" s="77"/>
      <c r="T23" s="77"/>
    </row>
    <row r="24" spans="1:20" ht="14.1" customHeight="1" x14ac:dyDescent="0.2">
      <c r="A24" s="97">
        <v>980</v>
      </c>
      <c r="B24" s="98">
        <v>77.855000000000004</v>
      </c>
      <c r="C24" s="99"/>
      <c r="D24" s="163"/>
      <c r="S24" s="77"/>
      <c r="T24" s="77"/>
    </row>
    <row r="25" spans="1:20" ht="14.1" customHeight="1" x14ac:dyDescent="0.2">
      <c r="A25" s="97">
        <v>1013</v>
      </c>
      <c r="B25" s="98">
        <v>77.715000000000003</v>
      </c>
      <c r="C25" s="99"/>
      <c r="D25" s="163"/>
      <c r="S25" s="77"/>
      <c r="T25" s="77"/>
    </row>
    <row r="26" spans="1:20" ht="14.1" customHeight="1" x14ac:dyDescent="0.2">
      <c r="A26" s="100">
        <v>1020</v>
      </c>
      <c r="B26" s="101">
        <v>80.474999999999994</v>
      </c>
      <c r="C26" s="102" t="s">
        <v>66</v>
      </c>
      <c r="D26" s="163"/>
      <c r="S26" s="77"/>
      <c r="T26" s="77"/>
    </row>
    <row r="27" spans="1:20" ht="14.1" customHeight="1" x14ac:dyDescent="0.2">
      <c r="A27" s="97">
        <v>1025</v>
      </c>
      <c r="B27" s="98">
        <v>84.558000000000007</v>
      </c>
      <c r="C27" s="99" t="s">
        <v>49</v>
      </c>
      <c r="D27" s="163"/>
      <c r="S27" s="77"/>
      <c r="T27" s="77"/>
    </row>
    <row r="28" spans="1:20" ht="14.1" customHeight="1" x14ac:dyDescent="0.2">
      <c r="A28" s="97">
        <v>1030</v>
      </c>
      <c r="B28" s="98">
        <v>89.067999999999998</v>
      </c>
      <c r="C28" s="99" t="s">
        <v>49</v>
      </c>
      <c r="D28" s="163"/>
      <c r="S28" s="77"/>
      <c r="T28" s="77"/>
    </row>
    <row r="29" spans="1:20" ht="14.1" customHeight="1" x14ac:dyDescent="0.2">
      <c r="A29" s="97">
        <v>1035</v>
      </c>
      <c r="B29" s="98">
        <v>90.584999999999994</v>
      </c>
      <c r="C29" s="99" t="s">
        <v>86</v>
      </c>
      <c r="D29" s="163"/>
      <c r="S29" s="77"/>
      <c r="T29" s="77"/>
    </row>
    <row r="30" spans="1:20" ht="14.1" customHeight="1" x14ac:dyDescent="0.2">
      <c r="A30" s="97">
        <v>1150</v>
      </c>
      <c r="B30" s="98">
        <v>90.584999999999994</v>
      </c>
      <c r="C30" s="99"/>
      <c r="D30" s="163"/>
      <c r="S30" s="77"/>
      <c r="T30" s="77"/>
    </row>
    <row r="31" spans="1:20" ht="14.1" customHeight="1" x14ac:dyDescent="0.2">
      <c r="A31" s="97"/>
      <c r="B31" s="98"/>
      <c r="C31" s="99"/>
      <c r="D31" s="163"/>
      <c r="S31" s="77"/>
      <c r="T31" s="77"/>
    </row>
    <row r="32" spans="1:20" ht="14.1" customHeight="1" x14ac:dyDescent="0.2">
      <c r="A32" s="106"/>
      <c r="B32" s="107"/>
      <c r="C32" s="108"/>
      <c r="D32" s="163"/>
      <c r="S32" s="77"/>
      <c r="T32" s="77"/>
    </row>
    <row r="33" spans="1:20" ht="14.1" customHeight="1" x14ac:dyDescent="0.2">
      <c r="A33" s="106"/>
      <c r="B33" s="107"/>
      <c r="C33" s="108"/>
      <c r="D33" s="163"/>
      <c r="S33" s="77"/>
      <c r="T33" s="77"/>
    </row>
    <row r="34" spans="1:20" ht="14.1" customHeight="1" x14ac:dyDescent="0.2">
      <c r="A34" s="106"/>
      <c r="B34" s="107"/>
      <c r="C34" s="108"/>
      <c r="D34" s="163"/>
      <c r="S34" s="77"/>
      <c r="T34" s="77"/>
    </row>
    <row r="35" spans="1:20" ht="14.1" customHeight="1" x14ac:dyDescent="0.2">
      <c r="A35" s="97"/>
      <c r="B35" s="96"/>
      <c r="C35" s="109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1020</v>
      </c>
      <c r="B37" s="114">
        <v>80.474999999999994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100</v>
      </c>
      <c r="B38" s="117">
        <v>80.474999999999994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125</v>
      </c>
      <c r="B39" s="114">
        <v>91.533000000000001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125</v>
      </c>
      <c r="B40" s="120">
        <v>76.533000000000001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110</v>
      </c>
      <c r="B41" s="114">
        <v>92.019000000000005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110</v>
      </c>
      <c r="B42" s="120">
        <v>90.519000000000005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1150</v>
      </c>
      <c r="B43" s="122">
        <v>90.584999999999994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87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88</v>
      </c>
      <c r="C46" s="132"/>
      <c r="D46" s="166"/>
      <c r="S46" s="77"/>
      <c r="T46" s="77"/>
    </row>
    <row r="47" spans="1:20" ht="14.1" customHeight="1" x14ac:dyDescent="0.2">
      <c r="A47" s="168" t="s">
        <v>70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89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5"/>
  <sheetViews>
    <sheetView zoomScale="85" zoomScaleNormal="85" workbookViewId="0">
      <pane ySplit="1" topLeftCell="A2" activePane="bottomLeft" state="frozen"/>
      <selection pane="bottomLeft" sqref="A1:S1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140">
        <v>0</v>
      </c>
      <c r="B3" s="85">
        <v>92.287000000000006</v>
      </c>
      <c r="C3" s="86" t="s">
        <v>90</v>
      </c>
      <c r="D3" s="163"/>
      <c r="S3" s="77"/>
      <c r="T3" s="77"/>
    </row>
    <row r="4" spans="1:20" ht="14.1" customHeight="1" x14ac:dyDescent="0.2">
      <c r="A4" s="90">
        <v>0</v>
      </c>
      <c r="B4" s="88">
        <v>92</v>
      </c>
      <c r="C4" s="89" t="s">
        <v>80</v>
      </c>
      <c r="D4" s="163"/>
      <c r="S4" s="77"/>
      <c r="T4" s="77"/>
    </row>
    <row r="5" spans="1:20" ht="14.1" customHeight="1" x14ac:dyDescent="0.2">
      <c r="A5" s="90">
        <v>0</v>
      </c>
      <c r="B5" s="88">
        <v>92.013999999999996</v>
      </c>
      <c r="C5" s="91" t="s">
        <v>17</v>
      </c>
      <c r="D5" s="163"/>
      <c r="S5" s="77"/>
      <c r="T5" s="77"/>
    </row>
    <row r="6" spans="1:20" ht="14.1" customHeight="1" x14ac:dyDescent="0.2">
      <c r="A6" s="90">
        <v>0</v>
      </c>
      <c r="B6" s="88">
        <v>91.531999999999996</v>
      </c>
      <c r="C6" s="91" t="s">
        <v>91</v>
      </c>
      <c r="D6" s="163"/>
      <c r="S6" s="77"/>
      <c r="T6" s="77"/>
    </row>
    <row r="7" spans="1:20" ht="14.1" customHeight="1" x14ac:dyDescent="0.2">
      <c r="A7" s="90">
        <v>0</v>
      </c>
      <c r="B7" s="88">
        <v>89.531999999999996</v>
      </c>
      <c r="C7" s="89"/>
      <c r="D7" s="163"/>
      <c r="S7" s="77"/>
      <c r="T7" s="77"/>
    </row>
    <row r="8" spans="1:20" ht="14.1" customHeight="1" x14ac:dyDescent="0.2">
      <c r="A8" s="90">
        <v>0</v>
      </c>
      <c r="B8" s="88">
        <v>86.531999999999996</v>
      </c>
      <c r="C8" s="89"/>
      <c r="D8" s="163"/>
      <c r="S8" s="77"/>
      <c r="T8" s="77"/>
    </row>
    <row r="9" spans="1:20" ht="14.1" customHeight="1" x14ac:dyDescent="0.2">
      <c r="A9" s="137">
        <v>58</v>
      </c>
      <c r="B9" s="138">
        <v>86.182000000000002</v>
      </c>
      <c r="C9" s="139" t="s">
        <v>65</v>
      </c>
      <c r="D9" s="163"/>
      <c r="S9" s="77"/>
      <c r="T9" s="77"/>
    </row>
    <row r="10" spans="1:20" ht="14.1" customHeight="1" x14ac:dyDescent="0.2">
      <c r="A10" s="95">
        <v>77</v>
      </c>
      <c r="B10" s="96">
        <v>77.081999999999994</v>
      </c>
      <c r="C10" s="91"/>
      <c r="D10" s="163"/>
      <c r="S10" s="77"/>
      <c r="T10" s="77"/>
    </row>
    <row r="11" spans="1:20" ht="14.1" customHeight="1" x14ac:dyDescent="0.2">
      <c r="A11" s="95">
        <v>107</v>
      </c>
      <c r="B11" s="96">
        <v>76.581999999999994</v>
      </c>
      <c r="C11" s="91"/>
      <c r="D11" s="163"/>
      <c r="S11" s="77"/>
      <c r="T11" s="77"/>
    </row>
    <row r="12" spans="1:20" ht="14.1" customHeight="1" x14ac:dyDescent="0.2">
      <c r="A12" s="95">
        <v>147</v>
      </c>
      <c r="B12" s="96">
        <v>75.882000000000005</v>
      </c>
      <c r="C12" s="91"/>
      <c r="D12" s="163"/>
      <c r="S12" s="77"/>
      <c r="T12" s="77"/>
    </row>
    <row r="13" spans="1:20" ht="14.1" customHeight="1" x14ac:dyDescent="0.2">
      <c r="A13" s="95">
        <v>187</v>
      </c>
      <c r="B13" s="96">
        <v>74.581999999999994</v>
      </c>
      <c r="C13" s="91"/>
      <c r="D13" s="163"/>
      <c r="S13" s="77"/>
      <c r="T13" s="77"/>
    </row>
    <row r="14" spans="1:20" ht="14.1" customHeight="1" x14ac:dyDescent="0.2">
      <c r="A14" s="97">
        <v>237</v>
      </c>
      <c r="B14" s="98">
        <v>76.852000000000004</v>
      </c>
      <c r="C14" s="99"/>
      <c r="D14" s="163"/>
      <c r="S14" s="77"/>
      <c r="T14" s="77"/>
    </row>
    <row r="15" spans="1:20" ht="14.1" customHeight="1" x14ac:dyDescent="0.2">
      <c r="A15" s="97">
        <v>307</v>
      </c>
      <c r="B15" s="98">
        <v>79.111999999999995</v>
      </c>
      <c r="C15" s="99"/>
      <c r="D15" s="163"/>
      <c r="S15" s="77"/>
      <c r="T15" s="77"/>
    </row>
    <row r="16" spans="1:20" ht="14.1" customHeight="1" x14ac:dyDescent="0.2">
      <c r="A16" s="97">
        <v>377</v>
      </c>
      <c r="B16" s="98">
        <v>79.902000000000001</v>
      </c>
      <c r="C16" s="99"/>
      <c r="D16" s="163"/>
      <c r="S16" s="77"/>
      <c r="T16" s="77"/>
    </row>
    <row r="17" spans="1:20" ht="14.1" customHeight="1" x14ac:dyDescent="0.2">
      <c r="A17" s="97">
        <v>447</v>
      </c>
      <c r="B17" s="98">
        <v>78.682000000000002</v>
      </c>
      <c r="C17" s="99"/>
      <c r="D17" s="163"/>
      <c r="S17" s="77"/>
      <c r="T17" s="77"/>
    </row>
    <row r="18" spans="1:20" ht="14.1" customHeight="1" x14ac:dyDescent="0.2">
      <c r="A18" s="97">
        <v>497</v>
      </c>
      <c r="B18" s="98">
        <v>79.352000000000004</v>
      </c>
      <c r="C18" s="91"/>
      <c r="D18" s="163"/>
      <c r="S18" s="77"/>
      <c r="T18" s="77"/>
    </row>
    <row r="19" spans="1:20" ht="14.1" customHeight="1" x14ac:dyDescent="0.2">
      <c r="A19" s="97">
        <v>547</v>
      </c>
      <c r="B19" s="98">
        <v>80.022000000000006</v>
      </c>
      <c r="C19" s="99"/>
      <c r="D19" s="163"/>
      <c r="S19" s="77"/>
      <c r="T19" s="77"/>
    </row>
    <row r="20" spans="1:20" ht="14.1" customHeight="1" x14ac:dyDescent="0.2">
      <c r="A20" s="97">
        <v>597</v>
      </c>
      <c r="B20" s="98">
        <v>79.102000000000004</v>
      </c>
      <c r="C20" s="99"/>
      <c r="D20" s="163"/>
      <c r="S20" s="77"/>
      <c r="T20" s="77"/>
    </row>
    <row r="21" spans="1:20" ht="14.1" customHeight="1" x14ac:dyDescent="0.2">
      <c r="A21" s="97">
        <v>647</v>
      </c>
      <c r="B21" s="98">
        <v>78.182000000000002</v>
      </c>
      <c r="C21" s="91"/>
      <c r="D21" s="163"/>
      <c r="S21" s="77"/>
      <c r="T21" s="77"/>
    </row>
    <row r="22" spans="1:20" ht="14.1" customHeight="1" x14ac:dyDescent="0.2">
      <c r="A22" s="97">
        <v>697</v>
      </c>
      <c r="B22" s="98">
        <v>77.432000000000002</v>
      </c>
      <c r="C22" s="99"/>
      <c r="D22" s="163"/>
      <c r="S22" s="77"/>
      <c r="T22" s="77"/>
    </row>
    <row r="23" spans="1:20" ht="14.1" customHeight="1" x14ac:dyDescent="0.2">
      <c r="A23" s="97">
        <v>747</v>
      </c>
      <c r="B23" s="98">
        <v>78.141999999999996</v>
      </c>
      <c r="C23" s="99"/>
      <c r="D23" s="163"/>
      <c r="S23" s="77"/>
      <c r="T23" s="77"/>
    </row>
    <row r="24" spans="1:20" ht="14.1" customHeight="1" x14ac:dyDescent="0.2">
      <c r="A24" s="97">
        <v>797</v>
      </c>
      <c r="B24" s="98">
        <v>78.882000000000005</v>
      </c>
      <c r="C24" s="99"/>
      <c r="D24" s="163"/>
      <c r="S24" s="77"/>
      <c r="T24" s="77"/>
    </row>
    <row r="25" spans="1:20" ht="14.1" customHeight="1" x14ac:dyDescent="0.2">
      <c r="A25" s="97">
        <v>827</v>
      </c>
      <c r="B25" s="98">
        <v>79.751999999999995</v>
      </c>
      <c r="C25" s="99"/>
      <c r="D25" s="163"/>
      <c r="S25" s="77"/>
      <c r="T25" s="77"/>
    </row>
    <row r="26" spans="1:20" ht="14.1" customHeight="1" x14ac:dyDescent="0.2">
      <c r="A26" s="97">
        <v>857</v>
      </c>
      <c r="B26" s="98">
        <v>78.262</v>
      </c>
      <c r="C26" s="99"/>
      <c r="D26" s="163"/>
      <c r="S26" s="77"/>
      <c r="T26" s="77"/>
    </row>
    <row r="27" spans="1:20" ht="14.1" customHeight="1" x14ac:dyDescent="0.2">
      <c r="A27" s="97">
        <v>887</v>
      </c>
      <c r="B27" s="98">
        <v>77.872</v>
      </c>
      <c r="C27" s="99"/>
      <c r="D27" s="163"/>
      <c r="S27" s="77"/>
      <c r="T27" s="77"/>
    </row>
    <row r="28" spans="1:20" ht="14.1" customHeight="1" x14ac:dyDescent="0.2">
      <c r="A28" s="97">
        <v>917</v>
      </c>
      <c r="B28" s="98">
        <v>77.882000000000005</v>
      </c>
      <c r="C28" s="99"/>
      <c r="D28" s="163"/>
      <c r="S28" s="77"/>
      <c r="T28" s="77"/>
    </row>
    <row r="29" spans="1:20" ht="14.1" customHeight="1" x14ac:dyDescent="0.2">
      <c r="A29" s="97">
        <v>947</v>
      </c>
      <c r="B29" s="98">
        <v>77.831999999999994</v>
      </c>
      <c r="C29" s="99"/>
      <c r="D29" s="163"/>
      <c r="S29" s="77"/>
      <c r="T29" s="77"/>
    </row>
    <row r="30" spans="1:20" ht="14.1" customHeight="1" x14ac:dyDescent="0.2">
      <c r="A30" s="97">
        <v>977</v>
      </c>
      <c r="B30" s="98">
        <v>77.861999999999995</v>
      </c>
      <c r="C30" s="99"/>
      <c r="D30" s="163"/>
      <c r="S30" s="77"/>
      <c r="T30" s="77"/>
    </row>
    <row r="31" spans="1:20" ht="14.1" customHeight="1" x14ac:dyDescent="0.2">
      <c r="A31" s="97">
        <v>1007</v>
      </c>
      <c r="B31" s="98">
        <v>77.781999999999996</v>
      </c>
      <c r="C31" s="99"/>
      <c r="D31" s="163"/>
      <c r="S31" s="77"/>
      <c r="T31" s="77"/>
    </row>
    <row r="32" spans="1:20" ht="14.1" customHeight="1" x14ac:dyDescent="0.2">
      <c r="A32" s="97">
        <v>1037</v>
      </c>
      <c r="B32" s="98">
        <v>77.792000000000002</v>
      </c>
      <c r="C32" s="99"/>
      <c r="D32" s="163"/>
      <c r="S32" s="77"/>
      <c r="T32" s="77"/>
    </row>
    <row r="33" spans="1:20" ht="14.1" customHeight="1" x14ac:dyDescent="0.2">
      <c r="A33" s="100">
        <v>1067.3</v>
      </c>
      <c r="B33" s="101">
        <v>86.191999999999993</v>
      </c>
      <c r="C33" s="102" t="s">
        <v>66</v>
      </c>
      <c r="D33" s="163"/>
      <c r="S33" s="77"/>
      <c r="T33" s="77"/>
    </row>
    <row r="34" spans="1:20" ht="14.1" customHeight="1" x14ac:dyDescent="0.2">
      <c r="A34" s="97">
        <v>1075</v>
      </c>
      <c r="B34" s="98">
        <v>89.581999999999994</v>
      </c>
      <c r="C34" s="99"/>
      <c r="D34" s="163"/>
      <c r="S34" s="77"/>
      <c r="T34" s="77"/>
    </row>
    <row r="35" spans="1:20" ht="14.1" customHeight="1" x14ac:dyDescent="0.2">
      <c r="A35" s="97">
        <v>1082</v>
      </c>
      <c r="B35" s="98">
        <v>90.89</v>
      </c>
      <c r="C35" s="99" t="s">
        <v>77</v>
      </c>
      <c r="D35" s="163"/>
      <c r="S35" s="77"/>
      <c r="T35" s="77"/>
    </row>
    <row r="36" spans="1:20" ht="14.1" customHeight="1" x14ac:dyDescent="0.2">
      <c r="A36" s="97">
        <v>1097</v>
      </c>
      <c r="B36" s="96">
        <v>90.762</v>
      </c>
      <c r="C36" s="91"/>
      <c r="D36" s="163"/>
      <c r="S36" s="77"/>
      <c r="T36" s="77"/>
    </row>
    <row r="37" spans="1:20" ht="14.1" customHeight="1" thickBot="1" x14ac:dyDescent="0.25">
      <c r="A37" s="110"/>
      <c r="B37" s="111"/>
      <c r="C37" s="112"/>
      <c r="D37" s="164"/>
      <c r="S37" s="77"/>
      <c r="T37" s="77"/>
    </row>
    <row r="38" spans="1:20" ht="14.1" customHeight="1" x14ac:dyDescent="0.2">
      <c r="A38" s="113">
        <v>1065</v>
      </c>
      <c r="B38" s="114">
        <v>86.182000000000002</v>
      </c>
      <c r="C38" s="115" t="s">
        <v>50</v>
      </c>
      <c r="D38" s="165" t="s">
        <v>51</v>
      </c>
      <c r="S38" s="77"/>
      <c r="T38" s="77"/>
    </row>
    <row r="39" spans="1:20" ht="14.1" customHeight="1" thickBot="1" x14ac:dyDescent="0.25">
      <c r="A39" s="116">
        <v>60</v>
      </c>
      <c r="B39" s="117">
        <v>86.182000000000002</v>
      </c>
      <c r="C39" s="118" t="s">
        <v>52</v>
      </c>
      <c r="D39" s="166"/>
      <c r="S39" s="77"/>
      <c r="T39" s="77"/>
    </row>
    <row r="40" spans="1:20" ht="14.1" customHeight="1" x14ac:dyDescent="0.2">
      <c r="A40" s="113">
        <v>95</v>
      </c>
      <c r="B40" s="114">
        <v>91.531999999999996</v>
      </c>
      <c r="C40" s="115" t="s">
        <v>53</v>
      </c>
      <c r="D40" s="166"/>
      <c r="S40" s="77"/>
      <c r="T40" s="77"/>
    </row>
    <row r="41" spans="1:20" ht="14.1" customHeight="1" thickBot="1" x14ac:dyDescent="0.25">
      <c r="A41" s="119">
        <v>95</v>
      </c>
      <c r="B41" s="120">
        <v>76.531999999999996</v>
      </c>
      <c r="C41" s="118" t="s">
        <v>53</v>
      </c>
      <c r="D41" s="166"/>
      <c r="S41" s="77"/>
      <c r="T41" s="77"/>
    </row>
    <row r="42" spans="1:20" ht="14.1" customHeight="1" x14ac:dyDescent="0.2">
      <c r="A42" s="113">
        <v>68</v>
      </c>
      <c r="B42" s="114">
        <v>92.013999999999996</v>
      </c>
      <c r="C42" s="115" t="s">
        <v>54</v>
      </c>
      <c r="D42" s="166"/>
      <c r="S42" s="77"/>
      <c r="T42" s="77"/>
    </row>
    <row r="43" spans="1:20" ht="14.1" customHeight="1" thickBot="1" x14ac:dyDescent="0.25">
      <c r="A43" s="119">
        <v>68</v>
      </c>
      <c r="B43" s="120">
        <v>90.513999999999996</v>
      </c>
      <c r="C43" s="118" t="s">
        <v>54</v>
      </c>
      <c r="D43" s="166"/>
      <c r="S43" s="77"/>
      <c r="T43" s="77"/>
    </row>
    <row r="44" spans="1:20" ht="14.1" customHeight="1" x14ac:dyDescent="0.2">
      <c r="A44" s="121">
        <v>1082</v>
      </c>
      <c r="B44" s="122">
        <v>90.89</v>
      </c>
      <c r="C44" s="123" t="s">
        <v>55</v>
      </c>
      <c r="D44" s="166"/>
      <c r="S44" s="77"/>
      <c r="T44" s="77"/>
    </row>
    <row r="45" spans="1:20" ht="14.1" customHeight="1" thickBot="1" x14ac:dyDescent="0.25">
      <c r="A45" s="124">
        <v>0</v>
      </c>
      <c r="B45" s="125">
        <v>0</v>
      </c>
      <c r="C45" s="126" t="s">
        <v>56</v>
      </c>
      <c r="D45" s="166"/>
      <c r="S45" s="77"/>
      <c r="T45" s="77"/>
    </row>
    <row r="46" spans="1:20" ht="14.1" customHeight="1" x14ac:dyDescent="0.2">
      <c r="A46" s="127" t="s">
        <v>57</v>
      </c>
      <c r="B46" s="128" t="s">
        <v>73</v>
      </c>
      <c r="C46" s="129"/>
      <c r="D46" s="166"/>
      <c r="S46" s="77"/>
      <c r="T46" s="77"/>
    </row>
    <row r="47" spans="1:20" ht="14.1" customHeight="1" x14ac:dyDescent="0.2">
      <c r="A47" s="130" t="s">
        <v>59</v>
      </c>
      <c r="B47" s="131" t="s">
        <v>92</v>
      </c>
      <c r="C47" s="132"/>
      <c r="D47" s="166"/>
      <c r="S47" s="77"/>
      <c r="T47" s="77"/>
    </row>
    <row r="48" spans="1:20" ht="14.1" customHeight="1" x14ac:dyDescent="0.2">
      <c r="A48" s="168" t="s">
        <v>93</v>
      </c>
      <c r="B48" s="169"/>
      <c r="C48" s="170"/>
      <c r="D48" s="166"/>
      <c r="S48" s="77"/>
      <c r="T48" s="77"/>
    </row>
    <row r="49" spans="1:20" ht="14.1" customHeight="1" thickBot="1" x14ac:dyDescent="0.25">
      <c r="A49" s="171" t="s">
        <v>94</v>
      </c>
      <c r="B49" s="172"/>
      <c r="C49" s="173"/>
      <c r="D49" s="167"/>
      <c r="S49" s="77"/>
      <c r="T49" s="77"/>
    </row>
    <row r="50" spans="1:20" x14ac:dyDescent="0.2">
      <c r="A50" s="133" t="s">
        <v>63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3" spans="1:20" x14ac:dyDescent="0.2">
      <c r="B53" s="134">
        <v>90.725999999999999</v>
      </c>
      <c r="F53" s="135">
        <v>90.52</v>
      </c>
    </row>
    <row r="54" spans="1:20" x14ac:dyDescent="0.2">
      <c r="B54" s="134">
        <v>76.531000000000006</v>
      </c>
      <c r="F54" s="135">
        <v>1.5</v>
      </c>
    </row>
    <row r="55" spans="1:20" x14ac:dyDescent="0.2">
      <c r="B55" s="134">
        <f>(B53-B54)</f>
        <v>14.194999999999993</v>
      </c>
      <c r="F55" s="135">
        <f>F53-F54</f>
        <v>89.02</v>
      </c>
    </row>
  </sheetData>
  <mergeCells count="5">
    <mergeCell ref="A1:S1"/>
    <mergeCell ref="D2:D37"/>
    <mergeCell ref="D38:D49"/>
    <mergeCell ref="A48:C48"/>
    <mergeCell ref="A49:C49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4"/>
  <sheetViews>
    <sheetView zoomScale="85" zoomScaleNormal="85" workbookViewId="0">
      <pane ySplit="1" topLeftCell="A2" activePane="bottomLeft" state="frozen"/>
      <selection pane="bottomLeft" sqref="A1:S1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140">
        <v>0</v>
      </c>
      <c r="B3" s="85">
        <v>92.018000000000001</v>
      </c>
      <c r="C3" s="86" t="s">
        <v>17</v>
      </c>
      <c r="D3" s="163"/>
      <c r="S3" s="77"/>
      <c r="T3" s="77"/>
    </row>
    <row r="4" spans="1:20" ht="14.1" customHeight="1" x14ac:dyDescent="0.2">
      <c r="A4" s="90">
        <v>0</v>
      </c>
      <c r="B4" s="88">
        <v>92</v>
      </c>
      <c r="C4" s="89" t="s">
        <v>45</v>
      </c>
      <c r="D4" s="163"/>
      <c r="S4" s="77"/>
      <c r="T4" s="77"/>
    </row>
    <row r="5" spans="1:20" ht="14.1" customHeight="1" x14ac:dyDescent="0.2">
      <c r="A5" s="90">
        <v>0</v>
      </c>
      <c r="B5" s="88">
        <v>91.534999999999997</v>
      </c>
      <c r="C5" s="91" t="s">
        <v>46</v>
      </c>
      <c r="D5" s="163"/>
      <c r="S5" s="77"/>
      <c r="T5" s="77"/>
    </row>
    <row r="6" spans="1:20" ht="14.1" customHeight="1" x14ac:dyDescent="0.2">
      <c r="A6" s="92">
        <v>57.6</v>
      </c>
      <c r="B6" s="93">
        <v>86.894000000000005</v>
      </c>
      <c r="C6" s="139" t="s">
        <v>65</v>
      </c>
      <c r="D6" s="163"/>
      <c r="S6" s="77"/>
      <c r="T6" s="77"/>
    </row>
    <row r="7" spans="1:20" ht="14.1" customHeight="1" x14ac:dyDescent="0.2">
      <c r="A7" s="90">
        <v>90</v>
      </c>
      <c r="B7" s="88">
        <v>81.004000000000005</v>
      </c>
      <c r="C7" s="89"/>
      <c r="D7" s="163"/>
      <c r="S7" s="77"/>
      <c r="T7" s="77"/>
    </row>
    <row r="8" spans="1:20" ht="14.1" customHeight="1" x14ac:dyDescent="0.2">
      <c r="A8" s="90">
        <v>125</v>
      </c>
      <c r="B8" s="88">
        <v>77.543999999999997</v>
      </c>
      <c r="C8" s="89"/>
      <c r="D8" s="163"/>
      <c r="S8" s="77"/>
      <c r="T8" s="77"/>
    </row>
    <row r="9" spans="1:20" ht="14.1" customHeight="1" x14ac:dyDescent="0.2">
      <c r="A9" s="95">
        <v>155</v>
      </c>
      <c r="B9" s="96">
        <v>76.963999999999999</v>
      </c>
      <c r="C9" s="91"/>
      <c r="D9" s="163"/>
      <c r="S9" s="77"/>
      <c r="T9" s="77"/>
    </row>
    <row r="10" spans="1:20" ht="14.1" customHeight="1" x14ac:dyDescent="0.2">
      <c r="A10" s="95">
        <v>185</v>
      </c>
      <c r="B10" s="96">
        <v>75.774000000000001</v>
      </c>
      <c r="C10" s="91"/>
      <c r="D10" s="163"/>
      <c r="S10" s="77"/>
      <c r="T10" s="77"/>
    </row>
    <row r="11" spans="1:20" ht="14.1" customHeight="1" x14ac:dyDescent="0.2">
      <c r="A11" s="95">
        <v>220</v>
      </c>
      <c r="B11" s="96">
        <v>76.444000000000003</v>
      </c>
      <c r="C11" s="91"/>
      <c r="D11" s="163"/>
      <c r="S11" s="77"/>
      <c r="T11" s="77"/>
    </row>
    <row r="12" spans="1:20" ht="14.1" customHeight="1" x14ac:dyDescent="0.2">
      <c r="A12" s="95">
        <v>260</v>
      </c>
      <c r="B12" s="96">
        <v>77.254000000000005</v>
      </c>
      <c r="C12" s="91"/>
      <c r="D12" s="163"/>
      <c r="S12" s="77"/>
      <c r="T12" s="77"/>
    </row>
    <row r="13" spans="1:20" ht="14.1" customHeight="1" x14ac:dyDescent="0.2">
      <c r="A13" s="95">
        <v>310</v>
      </c>
      <c r="B13" s="96">
        <v>78.593999999999994</v>
      </c>
      <c r="C13" s="91"/>
      <c r="D13" s="163"/>
      <c r="S13" s="77"/>
      <c r="T13" s="77"/>
    </row>
    <row r="14" spans="1:20" ht="14.1" customHeight="1" x14ac:dyDescent="0.2">
      <c r="A14" s="97">
        <v>360</v>
      </c>
      <c r="B14" s="98">
        <v>79.763999999999996</v>
      </c>
      <c r="C14" s="99"/>
      <c r="D14" s="163"/>
      <c r="S14" s="77"/>
      <c r="T14" s="77"/>
    </row>
    <row r="15" spans="1:20" ht="14.1" customHeight="1" x14ac:dyDescent="0.2">
      <c r="A15" s="97">
        <v>410</v>
      </c>
      <c r="B15" s="98">
        <v>79.453999999999994</v>
      </c>
      <c r="C15" s="99"/>
      <c r="D15" s="163"/>
      <c r="S15" s="77"/>
      <c r="T15" s="77"/>
    </row>
    <row r="16" spans="1:20" ht="14.1" customHeight="1" x14ac:dyDescent="0.2">
      <c r="A16" s="97">
        <v>460</v>
      </c>
      <c r="B16" s="98">
        <v>78.793999999999997</v>
      </c>
      <c r="C16" s="99"/>
      <c r="D16" s="163"/>
      <c r="S16" s="77"/>
      <c r="T16" s="77"/>
    </row>
    <row r="17" spans="1:20" ht="14.1" customHeight="1" x14ac:dyDescent="0.2">
      <c r="A17" s="97">
        <v>510</v>
      </c>
      <c r="B17" s="98">
        <v>79.254000000000005</v>
      </c>
      <c r="C17" s="99"/>
      <c r="D17" s="163"/>
      <c r="S17" s="77"/>
      <c r="T17" s="77"/>
    </row>
    <row r="18" spans="1:20" ht="14.1" customHeight="1" x14ac:dyDescent="0.2">
      <c r="A18" s="97">
        <v>560</v>
      </c>
      <c r="B18" s="98">
        <v>79.744</v>
      </c>
      <c r="C18" s="91"/>
      <c r="D18" s="163"/>
      <c r="S18" s="77"/>
      <c r="T18" s="77"/>
    </row>
    <row r="19" spans="1:20" ht="14.1" customHeight="1" x14ac:dyDescent="0.2">
      <c r="A19" s="97">
        <v>600</v>
      </c>
      <c r="B19" s="98">
        <v>79.694000000000003</v>
      </c>
      <c r="C19" s="99"/>
      <c r="D19" s="163"/>
      <c r="S19" s="77"/>
      <c r="T19" s="77"/>
    </row>
    <row r="20" spans="1:20" ht="14.1" customHeight="1" x14ac:dyDescent="0.2">
      <c r="A20" s="97">
        <v>640</v>
      </c>
      <c r="B20" s="98">
        <v>79.733999999999995</v>
      </c>
      <c r="C20" s="99"/>
      <c r="D20" s="163"/>
      <c r="S20" s="77"/>
      <c r="T20" s="77"/>
    </row>
    <row r="21" spans="1:20" ht="14.1" customHeight="1" x14ac:dyDescent="0.2">
      <c r="A21" s="97">
        <v>680</v>
      </c>
      <c r="B21" s="98">
        <v>79.364000000000004</v>
      </c>
      <c r="C21" s="91"/>
      <c r="D21" s="163"/>
      <c r="S21" s="77"/>
      <c r="T21" s="77"/>
    </row>
    <row r="22" spans="1:20" ht="14.1" customHeight="1" x14ac:dyDescent="0.2">
      <c r="A22" s="97">
        <v>720</v>
      </c>
      <c r="B22" s="98">
        <v>78.843999999999994</v>
      </c>
      <c r="C22" s="99"/>
      <c r="D22" s="163"/>
      <c r="S22" s="77"/>
      <c r="T22" s="77"/>
    </row>
    <row r="23" spans="1:20" ht="14.1" customHeight="1" x14ac:dyDescent="0.2">
      <c r="A23" s="97">
        <v>760</v>
      </c>
      <c r="B23" s="98">
        <v>79.364000000000004</v>
      </c>
      <c r="C23" s="99"/>
      <c r="D23" s="163"/>
      <c r="S23" s="77"/>
      <c r="T23" s="77"/>
    </row>
    <row r="24" spans="1:20" ht="14.1" customHeight="1" x14ac:dyDescent="0.2">
      <c r="A24" s="97">
        <v>800</v>
      </c>
      <c r="B24" s="98">
        <v>79.744</v>
      </c>
      <c r="C24" s="99"/>
      <c r="D24" s="163"/>
      <c r="S24" s="77"/>
      <c r="T24" s="77"/>
    </row>
    <row r="25" spans="1:20" ht="14.1" customHeight="1" x14ac:dyDescent="0.2">
      <c r="A25" s="97">
        <v>835</v>
      </c>
      <c r="B25" s="98">
        <v>79.213999999999999</v>
      </c>
      <c r="C25" s="99"/>
      <c r="D25" s="163"/>
      <c r="S25" s="77"/>
      <c r="T25" s="77"/>
    </row>
    <row r="26" spans="1:20" ht="14.1" customHeight="1" x14ac:dyDescent="0.2">
      <c r="A26" s="97">
        <v>870</v>
      </c>
      <c r="B26" s="98">
        <v>78.864000000000004</v>
      </c>
      <c r="C26" s="99"/>
      <c r="D26" s="163"/>
      <c r="S26" s="77"/>
      <c r="T26" s="77"/>
    </row>
    <row r="27" spans="1:20" ht="14.1" customHeight="1" x14ac:dyDescent="0.2">
      <c r="A27" s="97">
        <v>903</v>
      </c>
      <c r="B27" s="98">
        <v>78.254000000000005</v>
      </c>
      <c r="C27" s="99"/>
      <c r="D27" s="163"/>
      <c r="S27" s="77"/>
      <c r="T27" s="77"/>
    </row>
    <row r="28" spans="1:20" ht="14.1" customHeight="1" x14ac:dyDescent="0.2">
      <c r="A28" s="97">
        <v>978</v>
      </c>
      <c r="B28" s="98">
        <v>77.884</v>
      </c>
      <c r="C28" s="99"/>
      <c r="D28" s="163"/>
      <c r="S28" s="77"/>
      <c r="T28" s="77"/>
    </row>
    <row r="29" spans="1:20" ht="14.1" customHeight="1" x14ac:dyDescent="0.2">
      <c r="A29" s="97">
        <v>1018</v>
      </c>
      <c r="B29" s="98">
        <v>78.513999999999996</v>
      </c>
      <c r="C29" s="99"/>
      <c r="D29" s="163"/>
      <c r="S29" s="77"/>
      <c r="T29" s="77"/>
    </row>
    <row r="30" spans="1:20" ht="14.1" customHeight="1" x14ac:dyDescent="0.2">
      <c r="A30" s="97">
        <v>1058</v>
      </c>
      <c r="B30" s="98">
        <v>82.194000000000003</v>
      </c>
      <c r="C30" s="99"/>
      <c r="D30" s="163"/>
      <c r="S30" s="77"/>
      <c r="T30" s="77"/>
    </row>
    <row r="31" spans="1:20" ht="14.1" customHeight="1" x14ac:dyDescent="0.2">
      <c r="A31" s="100">
        <v>1068</v>
      </c>
      <c r="B31" s="101">
        <v>86.894000000000005</v>
      </c>
      <c r="C31" s="102" t="s">
        <v>66</v>
      </c>
      <c r="D31" s="163"/>
      <c r="S31" s="77"/>
      <c r="T31" s="77"/>
    </row>
    <row r="32" spans="1:20" ht="14.1" customHeight="1" x14ac:dyDescent="0.2">
      <c r="A32" s="97">
        <v>1078</v>
      </c>
      <c r="B32" s="98">
        <v>90.914000000000001</v>
      </c>
      <c r="C32" s="99" t="s">
        <v>67</v>
      </c>
      <c r="D32" s="163"/>
      <c r="S32" s="77"/>
      <c r="T32" s="77"/>
    </row>
    <row r="33" spans="1:20" ht="14.1" customHeight="1" x14ac:dyDescent="0.2">
      <c r="A33" s="97">
        <v>1088</v>
      </c>
      <c r="B33" s="98">
        <v>90.826999999999998</v>
      </c>
      <c r="C33" s="99"/>
      <c r="D33" s="163"/>
      <c r="S33" s="77"/>
      <c r="T33" s="77"/>
    </row>
    <row r="34" spans="1:20" ht="14.1" customHeight="1" x14ac:dyDescent="0.2">
      <c r="A34" s="97">
        <v>1098</v>
      </c>
      <c r="B34" s="98">
        <v>89.769000000000005</v>
      </c>
      <c r="C34" s="99"/>
      <c r="D34" s="163"/>
      <c r="S34" s="77"/>
      <c r="T34" s="77"/>
    </row>
    <row r="35" spans="1:20" ht="14.1" customHeight="1" x14ac:dyDescent="0.2">
      <c r="A35" s="97">
        <v>1120</v>
      </c>
      <c r="B35" s="96">
        <v>89.233999999999995</v>
      </c>
      <c r="C35" s="91"/>
      <c r="D35" s="163"/>
      <c r="S35" s="77"/>
      <c r="T35" s="77"/>
    </row>
    <row r="36" spans="1:20" ht="14.1" customHeight="1" thickBot="1" x14ac:dyDescent="0.25">
      <c r="A36" s="110"/>
      <c r="B36" s="111"/>
      <c r="C36" s="112"/>
      <c r="D36" s="164"/>
      <c r="S36" s="77"/>
      <c r="T36" s="77"/>
    </row>
    <row r="37" spans="1:20" ht="14.1" customHeight="1" x14ac:dyDescent="0.2">
      <c r="A37" s="113">
        <v>57.6</v>
      </c>
      <c r="B37" s="114">
        <v>86.894000000000005</v>
      </c>
      <c r="C37" s="115" t="s">
        <v>50</v>
      </c>
      <c r="D37" s="165" t="s">
        <v>51</v>
      </c>
      <c r="S37" s="77"/>
      <c r="T37" s="77"/>
    </row>
    <row r="38" spans="1:20" ht="14.1" customHeight="1" thickBot="1" x14ac:dyDescent="0.25">
      <c r="A38" s="116">
        <v>1068</v>
      </c>
      <c r="B38" s="117">
        <v>86.894000000000005</v>
      </c>
      <c r="C38" s="118" t="s">
        <v>52</v>
      </c>
      <c r="D38" s="166"/>
      <c r="S38" s="77"/>
      <c r="T38" s="77"/>
    </row>
    <row r="39" spans="1:20" ht="14.1" customHeight="1" x14ac:dyDescent="0.2">
      <c r="A39" s="113">
        <v>80</v>
      </c>
      <c r="B39" s="114">
        <v>91.534999999999997</v>
      </c>
      <c r="C39" s="115" t="s">
        <v>53</v>
      </c>
      <c r="D39" s="166"/>
      <c r="S39" s="77"/>
      <c r="T39" s="77"/>
    </row>
    <row r="40" spans="1:20" ht="14.1" customHeight="1" thickBot="1" x14ac:dyDescent="0.25">
      <c r="A40" s="119">
        <v>80</v>
      </c>
      <c r="B40" s="120">
        <v>76.534999999999997</v>
      </c>
      <c r="C40" s="118" t="s">
        <v>53</v>
      </c>
      <c r="D40" s="166"/>
      <c r="S40" s="77"/>
      <c r="T40" s="77"/>
    </row>
    <row r="41" spans="1:20" ht="14.1" customHeight="1" x14ac:dyDescent="0.2">
      <c r="A41" s="113">
        <v>70</v>
      </c>
      <c r="B41" s="114">
        <v>92.018000000000001</v>
      </c>
      <c r="C41" s="115" t="s">
        <v>54</v>
      </c>
      <c r="D41" s="166"/>
      <c r="S41" s="77"/>
      <c r="T41" s="77"/>
    </row>
    <row r="42" spans="1:20" ht="14.1" customHeight="1" thickBot="1" x14ac:dyDescent="0.25">
      <c r="A42" s="119">
        <v>70</v>
      </c>
      <c r="B42" s="120">
        <v>90.518000000000001</v>
      </c>
      <c r="C42" s="118" t="s">
        <v>54</v>
      </c>
      <c r="D42" s="166"/>
      <c r="S42" s="77"/>
      <c r="T42" s="77"/>
    </row>
    <row r="43" spans="1:20" ht="14.1" customHeight="1" x14ac:dyDescent="0.2">
      <c r="A43" s="121">
        <v>1078</v>
      </c>
      <c r="B43" s="122">
        <v>90.914000000000001</v>
      </c>
      <c r="C43" s="123" t="s">
        <v>55</v>
      </c>
      <c r="D43" s="166"/>
      <c r="S43" s="77"/>
      <c r="T43" s="77"/>
    </row>
    <row r="44" spans="1:20" ht="14.1" customHeight="1" thickBot="1" x14ac:dyDescent="0.25">
      <c r="A44" s="124">
        <v>0</v>
      </c>
      <c r="B44" s="125">
        <v>0</v>
      </c>
      <c r="C44" s="126" t="s">
        <v>56</v>
      </c>
      <c r="D44" s="166"/>
      <c r="S44" s="77"/>
      <c r="T44" s="77"/>
    </row>
    <row r="45" spans="1:20" ht="14.1" customHeight="1" x14ac:dyDescent="0.2">
      <c r="A45" s="127" t="s">
        <v>57</v>
      </c>
      <c r="B45" s="128" t="s">
        <v>95</v>
      </c>
      <c r="C45" s="129"/>
      <c r="D45" s="166"/>
      <c r="S45" s="77"/>
      <c r="T45" s="77"/>
    </row>
    <row r="46" spans="1:20" ht="14.1" customHeight="1" x14ac:dyDescent="0.2">
      <c r="A46" s="130" t="s">
        <v>59</v>
      </c>
      <c r="B46" s="131" t="s">
        <v>96</v>
      </c>
      <c r="C46" s="132"/>
      <c r="D46" s="166"/>
      <c r="S46" s="77"/>
      <c r="T46" s="77"/>
    </row>
    <row r="47" spans="1:20" ht="14.1" customHeight="1" x14ac:dyDescent="0.2">
      <c r="A47" s="168" t="s">
        <v>70</v>
      </c>
      <c r="B47" s="169"/>
      <c r="C47" s="170"/>
      <c r="D47" s="166"/>
      <c r="S47" s="77"/>
      <c r="T47" s="77"/>
    </row>
    <row r="48" spans="1:20" ht="14.1" customHeight="1" thickBot="1" x14ac:dyDescent="0.25">
      <c r="A48" s="171" t="s">
        <v>97</v>
      </c>
      <c r="B48" s="172"/>
      <c r="C48" s="173"/>
      <c r="D48" s="167"/>
      <c r="S48" s="77"/>
      <c r="T48" s="77"/>
    </row>
    <row r="49" spans="1:20" x14ac:dyDescent="0.2">
      <c r="A49" s="133" t="s">
        <v>63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2" spans="1:20" x14ac:dyDescent="0.2">
      <c r="B52" s="134">
        <v>90.725999999999999</v>
      </c>
      <c r="F52" s="135">
        <v>90.52</v>
      </c>
    </row>
    <row r="53" spans="1:20" x14ac:dyDescent="0.2">
      <c r="B53" s="134">
        <v>76.531000000000006</v>
      </c>
      <c r="F53" s="135">
        <v>1.5</v>
      </c>
    </row>
    <row r="54" spans="1:20" x14ac:dyDescent="0.2">
      <c r="B54" s="134">
        <f>(B52-B53)</f>
        <v>14.194999999999993</v>
      </c>
      <c r="F54" s="135">
        <f>F52-F53</f>
        <v>89.02</v>
      </c>
    </row>
  </sheetData>
  <mergeCells count="5">
    <mergeCell ref="A1:S1"/>
    <mergeCell ref="D2:D36"/>
    <mergeCell ref="D37:D48"/>
    <mergeCell ref="A47:C47"/>
    <mergeCell ref="A48:C48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6"/>
  <sheetViews>
    <sheetView zoomScale="85" zoomScaleNormal="85" workbookViewId="0">
      <pane ySplit="1" topLeftCell="A2" activePane="bottomLeft" state="frozen"/>
      <selection pane="bottomLeft" sqref="A1:S1"/>
    </sheetView>
  </sheetViews>
  <sheetFormatPr baseColWidth="10" defaultRowHeight="12.75" x14ac:dyDescent="0.2"/>
  <cols>
    <col min="1" max="1" width="11.42578125" style="78" customWidth="1"/>
    <col min="2" max="2" width="9.140625" style="78" customWidth="1"/>
    <col min="3" max="3" width="16.5703125" style="78" customWidth="1"/>
    <col min="4" max="4" width="5.7109375" style="78" customWidth="1"/>
    <col min="5" max="19" width="11.42578125" style="78"/>
    <col min="20" max="20" width="3" style="78" customWidth="1"/>
    <col min="21" max="256" width="11.42578125" style="78"/>
    <col min="257" max="257" width="11.42578125" style="78" customWidth="1"/>
    <col min="258" max="258" width="9.140625" style="78" customWidth="1"/>
    <col min="259" max="259" width="16.5703125" style="78" customWidth="1"/>
    <col min="260" max="260" width="5.7109375" style="78" customWidth="1"/>
    <col min="261" max="275" width="11.42578125" style="78"/>
    <col min="276" max="276" width="3" style="78" customWidth="1"/>
    <col min="277" max="512" width="11.42578125" style="78"/>
    <col min="513" max="513" width="11.42578125" style="78" customWidth="1"/>
    <col min="514" max="514" width="9.140625" style="78" customWidth="1"/>
    <col min="515" max="515" width="16.5703125" style="78" customWidth="1"/>
    <col min="516" max="516" width="5.7109375" style="78" customWidth="1"/>
    <col min="517" max="531" width="11.42578125" style="78"/>
    <col min="532" max="532" width="3" style="78" customWidth="1"/>
    <col min="533" max="768" width="11.42578125" style="78"/>
    <col min="769" max="769" width="11.42578125" style="78" customWidth="1"/>
    <col min="770" max="770" width="9.140625" style="78" customWidth="1"/>
    <col min="771" max="771" width="16.5703125" style="78" customWidth="1"/>
    <col min="772" max="772" width="5.7109375" style="78" customWidth="1"/>
    <col min="773" max="787" width="11.42578125" style="78"/>
    <col min="788" max="788" width="3" style="78" customWidth="1"/>
    <col min="789" max="1024" width="11.42578125" style="78"/>
    <col min="1025" max="1025" width="11.42578125" style="78" customWidth="1"/>
    <col min="1026" max="1026" width="9.140625" style="78" customWidth="1"/>
    <col min="1027" max="1027" width="16.5703125" style="78" customWidth="1"/>
    <col min="1028" max="1028" width="5.7109375" style="78" customWidth="1"/>
    <col min="1029" max="1043" width="11.42578125" style="78"/>
    <col min="1044" max="1044" width="3" style="78" customWidth="1"/>
    <col min="1045" max="1280" width="11.42578125" style="78"/>
    <col min="1281" max="1281" width="11.42578125" style="78" customWidth="1"/>
    <col min="1282" max="1282" width="9.140625" style="78" customWidth="1"/>
    <col min="1283" max="1283" width="16.5703125" style="78" customWidth="1"/>
    <col min="1284" max="1284" width="5.7109375" style="78" customWidth="1"/>
    <col min="1285" max="1299" width="11.42578125" style="78"/>
    <col min="1300" max="1300" width="3" style="78" customWidth="1"/>
    <col min="1301" max="1536" width="11.42578125" style="78"/>
    <col min="1537" max="1537" width="11.42578125" style="78" customWidth="1"/>
    <col min="1538" max="1538" width="9.140625" style="78" customWidth="1"/>
    <col min="1539" max="1539" width="16.5703125" style="78" customWidth="1"/>
    <col min="1540" max="1540" width="5.7109375" style="78" customWidth="1"/>
    <col min="1541" max="1555" width="11.42578125" style="78"/>
    <col min="1556" max="1556" width="3" style="78" customWidth="1"/>
    <col min="1557" max="1792" width="11.42578125" style="78"/>
    <col min="1793" max="1793" width="11.42578125" style="78" customWidth="1"/>
    <col min="1794" max="1794" width="9.140625" style="78" customWidth="1"/>
    <col min="1795" max="1795" width="16.5703125" style="78" customWidth="1"/>
    <col min="1796" max="1796" width="5.7109375" style="78" customWidth="1"/>
    <col min="1797" max="1811" width="11.42578125" style="78"/>
    <col min="1812" max="1812" width="3" style="78" customWidth="1"/>
    <col min="1813" max="2048" width="11.42578125" style="78"/>
    <col min="2049" max="2049" width="11.42578125" style="78" customWidth="1"/>
    <col min="2050" max="2050" width="9.140625" style="78" customWidth="1"/>
    <col min="2051" max="2051" width="16.5703125" style="78" customWidth="1"/>
    <col min="2052" max="2052" width="5.7109375" style="78" customWidth="1"/>
    <col min="2053" max="2067" width="11.42578125" style="78"/>
    <col min="2068" max="2068" width="3" style="78" customWidth="1"/>
    <col min="2069" max="2304" width="11.42578125" style="78"/>
    <col min="2305" max="2305" width="11.42578125" style="78" customWidth="1"/>
    <col min="2306" max="2306" width="9.140625" style="78" customWidth="1"/>
    <col min="2307" max="2307" width="16.5703125" style="78" customWidth="1"/>
    <col min="2308" max="2308" width="5.7109375" style="78" customWidth="1"/>
    <col min="2309" max="2323" width="11.42578125" style="78"/>
    <col min="2324" max="2324" width="3" style="78" customWidth="1"/>
    <col min="2325" max="2560" width="11.42578125" style="78"/>
    <col min="2561" max="2561" width="11.42578125" style="78" customWidth="1"/>
    <col min="2562" max="2562" width="9.140625" style="78" customWidth="1"/>
    <col min="2563" max="2563" width="16.5703125" style="78" customWidth="1"/>
    <col min="2564" max="2564" width="5.7109375" style="78" customWidth="1"/>
    <col min="2565" max="2579" width="11.42578125" style="78"/>
    <col min="2580" max="2580" width="3" style="78" customWidth="1"/>
    <col min="2581" max="2816" width="11.42578125" style="78"/>
    <col min="2817" max="2817" width="11.42578125" style="78" customWidth="1"/>
    <col min="2818" max="2818" width="9.140625" style="78" customWidth="1"/>
    <col min="2819" max="2819" width="16.5703125" style="78" customWidth="1"/>
    <col min="2820" max="2820" width="5.7109375" style="78" customWidth="1"/>
    <col min="2821" max="2835" width="11.42578125" style="78"/>
    <col min="2836" max="2836" width="3" style="78" customWidth="1"/>
    <col min="2837" max="3072" width="11.42578125" style="78"/>
    <col min="3073" max="3073" width="11.42578125" style="78" customWidth="1"/>
    <col min="3074" max="3074" width="9.140625" style="78" customWidth="1"/>
    <col min="3075" max="3075" width="16.5703125" style="78" customWidth="1"/>
    <col min="3076" max="3076" width="5.7109375" style="78" customWidth="1"/>
    <col min="3077" max="3091" width="11.42578125" style="78"/>
    <col min="3092" max="3092" width="3" style="78" customWidth="1"/>
    <col min="3093" max="3328" width="11.42578125" style="78"/>
    <col min="3329" max="3329" width="11.42578125" style="78" customWidth="1"/>
    <col min="3330" max="3330" width="9.140625" style="78" customWidth="1"/>
    <col min="3331" max="3331" width="16.5703125" style="78" customWidth="1"/>
    <col min="3332" max="3332" width="5.7109375" style="78" customWidth="1"/>
    <col min="3333" max="3347" width="11.42578125" style="78"/>
    <col min="3348" max="3348" width="3" style="78" customWidth="1"/>
    <col min="3349" max="3584" width="11.42578125" style="78"/>
    <col min="3585" max="3585" width="11.42578125" style="78" customWidth="1"/>
    <col min="3586" max="3586" width="9.140625" style="78" customWidth="1"/>
    <col min="3587" max="3587" width="16.5703125" style="78" customWidth="1"/>
    <col min="3588" max="3588" width="5.7109375" style="78" customWidth="1"/>
    <col min="3589" max="3603" width="11.42578125" style="78"/>
    <col min="3604" max="3604" width="3" style="78" customWidth="1"/>
    <col min="3605" max="3840" width="11.42578125" style="78"/>
    <col min="3841" max="3841" width="11.42578125" style="78" customWidth="1"/>
    <col min="3842" max="3842" width="9.140625" style="78" customWidth="1"/>
    <col min="3843" max="3843" width="16.5703125" style="78" customWidth="1"/>
    <col min="3844" max="3844" width="5.7109375" style="78" customWidth="1"/>
    <col min="3845" max="3859" width="11.42578125" style="78"/>
    <col min="3860" max="3860" width="3" style="78" customWidth="1"/>
    <col min="3861" max="4096" width="11.42578125" style="78"/>
    <col min="4097" max="4097" width="11.42578125" style="78" customWidth="1"/>
    <col min="4098" max="4098" width="9.140625" style="78" customWidth="1"/>
    <col min="4099" max="4099" width="16.5703125" style="78" customWidth="1"/>
    <col min="4100" max="4100" width="5.7109375" style="78" customWidth="1"/>
    <col min="4101" max="4115" width="11.42578125" style="78"/>
    <col min="4116" max="4116" width="3" style="78" customWidth="1"/>
    <col min="4117" max="4352" width="11.42578125" style="78"/>
    <col min="4353" max="4353" width="11.42578125" style="78" customWidth="1"/>
    <col min="4354" max="4354" width="9.140625" style="78" customWidth="1"/>
    <col min="4355" max="4355" width="16.5703125" style="78" customWidth="1"/>
    <col min="4356" max="4356" width="5.7109375" style="78" customWidth="1"/>
    <col min="4357" max="4371" width="11.42578125" style="78"/>
    <col min="4372" max="4372" width="3" style="78" customWidth="1"/>
    <col min="4373" max="4608" width="11.42578125" style="78"/>
    <col min="4609" max="4609" width="11.42578125" style="78" customWidth="1"/>
    <col min="4610" max="4610" width="9.140625" style="78" customWidth="1"/>
    <col min="4611" max="4611" width="16.5703125" style="78" customWidth="1"/>
    <col min="4612" max="4612" width="5.7109375" style="78" customWidth="1"/>
    <col min="4613" max="4627" width="11.42578125" style="78"/>
    <col min="4628" max="4628" width="3" style="78" customWidth="1"/>
    <col min="4629" max="4864" width="11.42578125" style="78"/>
    <col min="4865" max="4865" width="11.42578125" style="78" customWidth="1"/>
    <col min="4866" max="4866" width="9.140625" style="78" customWidth="1"/>
    <col min="4867" max="4867" width="16.5703125" style="78" customWidth="1"/>
    <col min="4868" max="4868" width="5.7109375" style="78" customWidth="1"/>
    <col min="4869" max="4883" width="11.42578125" style="78"/>
    <col min="4884" max="4884" width="3" style="78" customWidth="1"/>
    <col min="4885" max="5120" width="11.42578125" style="78"/>
    <col min="5121" max="5121" width="11.42578125" style="78" customWidth="1"/>
    <col min="5122" max="5122" width="9.140625" style="78" customWidth="1"/>
    <col min="5123" max="5123" width="16.5703125" style="78" customWidth="1"/>
    <col min="5124" max="5124" width="5.7109375" style="78" customWidth="1"/>
    <col min="5125" max="5139" width="11.42578125" style="78"/>
    <col min="5140" max="5140" width="3" style="78" customWidth="1"/>
    <col min="5141" max="5376" width="11.42578125" style="78"/>
    <col min="5377" max="5377" width="11.42578125" style="78" customWidth="1"/>
    <col min="5378" max="5378" width="9.140625" style="78" customWidth="1"/>
    <col min="5379" max="5379" width="16.5703125" style="78" customWidth="1"/>
    <col min="5380" max="5380" width="5.7109375" style="78" customWidth="1"/>
    <col min="5381" max="5395" width="11.42578125" style="78"/>
    <col min="5396" max="5396" width="3" style="78" customWidth="1"/>
    <col min="5397" max="5632" width="11.42578125" style="78"/>
    <col min="5633" max="5633" width="11.42578125" style="78" customWidth="1"/>
    <col min="5634" max="5634" width="9.140625" style="78" customWidth="1"/>
    <col min="5635" max="5635" width="16.5703125" style="78" customWidth="1"/>
    <col min="5636" max="5636" width="5.7109375" style="78" customWidth="1"/>
    <col min="5637" max="5651" width="11.42578125" style="78"/>
    <col min="5652" max="5652" width="3" style="78" customWidth="1"/>
    <col min="5653" max="5888" width="11.42578125" style="78"/>
    <col min="5889" max="5889" width="11.42578125" style="78" customWidth="1"/>
    <col min="5890" max="5890" width="9.140625" style="78" customWidth="1"/>
    <col min="5891" max="5891" width="16.5703125" style="78" customWidth="1"/>
    <col min="5892" max="5892" width="5.7109375" style="78" customWidth="1"/>
    <col min="5893" max="5907" width="11.42578125" style="78"/>
    <col min="5908" max="5908" width="3" style="78" customWidth="1"/>
    <col min="5909" max="6144" width="11.42578125" style="78"/>
    <col min="6145" max="6145" width="11.42578125" style="78" customWidth="1"/>
    <col min="6146" max="6146" width="9.140625" style="78" customWidth="1"/>
    <col min="6147" max="6147" width="16.5703125" style="78" customWidth="1"/>
    <col min="6148" max="6148" width="5.7109375" style="78" customWidth="1"/>
    <col min="6149" max="6163" width="11.42578125" style="78"/>
    <col min="6164" max="6164" width="3" style="78" customWidth="1"/>
    <col min="6165" max="6400" width="11.42578125" style="78"/>
    <col min="6401" max="6401" width="11.42578125" style="78" customWidth="1"/>
    <col min="6402" max="6402" width="9.140625" style="78" customWidth="1"/>
    <col min="6403" max="6403" width="16.5703125" style="78" customWidth="1"/>
    <col min="6404" max="6404" width="5.7109375" style="78" customWidth="1"/>
    <col min="6405" max="6419" width="11.42578125" style="78"/>
    <col min="6420" max="6420" width="3" style="78" customWidth="1"/>
    <col min="6421" max="6656" width="11.42578125" style="78"/>
    <col min="6657" max="6657" width="11.42578125" style="78" customWidth="1"/>
    <col min="6658" max="6658" width="9.140625" style="78" customWidth="1"/>
    <col min="6659" max="6659" width="16.5703125" style="78" customWidth="1"/>
    <col min="6660" max="6660" width="5.7109375" style="78" customWidth="1"/>
    <col min="6661" max="6675" width="11.42578125" style="78"/>
    <col min="6676" max="6676" width="3" style="78" customWidth="1"/>
    <col min="6677" max="6912" width="11.42578125" style="78"/>
    <col min="6913" max="6913" width="11.42578125" style="78" customWidth="1"/>
    <col min="6914" max="6914" width="9.140625" style="78" customWidth="1"/>
    <col min="6915" max="6915" width="16.5703125" style="78" customWidth="1"/>
    <col min="6916" max="6916" width="5.7109375" style="78" customWidth="1"/>
    <col min="6917" max="6931" width="11.42578125" style="78"/>
    <col min="6932" max="6932" width="3" style="78" customWidth="1"/>
    <col min="6933" max="7168" width="11.42578125" style="78"/>
    <col min="7169" max="7169" width="11.42578125" style="78" customWidth="1"/>
    <col min="7170" max="7170" width="9.140625" style="78" customWidth="1"/>
    <col min="7171" max="7171" width="16.5703125" style="78" customWidth="1"/>
    <col min="7172" max="7172" width="5.7109375" style="78" customWidth="1"/>
    <col min="7173" max="7187" width="11.42578125" style="78"/>
    <col min="7188" max="7188" width="3" style="78" customWidth="1"/>
    <col min="7189" max="7424" width="11.42578125" style="78"/>
    <col min="7425" max="7425" width="11.42578125" style="78" customWidth="1"/>
    <col min="7426" max="7426" width="9.140625" style="78" customWidth="1"/>
    <col min="7427" max="7427" width="16.5703125" style="78" customWidth="1"/>
    <col min="7428" max="7428" width="5.7109375" style="78" customWidth="1"/>
    <col min="7429" max="7443" width="11.42578125" style="78"/>
    <col min="7444" max="7444" width="3" style="78" customWidth="1"/>
    <col min="7445" max="7680" width="11.42578125" style="78"/>
    <col min="7681" max="7681" width="11.42578125" style="78" customWidth="1"/>
    <col min="7682" max="7682" width="9.140625" style="78" customWidth="1"/>
    <col min="7683" max="7683" width="16.5703125" style="78" customWidth="1"/>
    <col min="7684" max="7684" width="5.7109375" style="78" customWidth="1"/>
    <col min="7685" max="7699" width="11.42578125" style="78"/>
    <col min="7700" max="7700" width="3" style="78" customWidth="1"/>
    <col min="7701" max="7936" width="11.42578125" style="78"/>
    <col min="7937" max="7937" width="11.42578125" style="78" customWidth="1"/>
    <col min="7938" max="7938" width="9.140625" style="78" customWidth="1"/>
    <col min="7939" max="7939" width="16.5703125" style="78" customWidth="1"/>
    <col min="7940" max="7940" width="5.7109375" style="78" customWidth="1"/>
    <col min="7941" max="7955" width="11.42578125" style="78"/>
    <col min="7956" max="7956" width="3" style="78" customWidth="1"/>
    <col min="7957" max="8192" width="11.42578125" style="78"/>
    <col min="8193" max="8193" width="11.42578125" style="78" customWidth="1"/>
    <col min="8194" max="8194" width="9.140625" style="78" customWidth="1"/>
    <col min="8195" max="8195" width="16.5703125" style="78" customWidth="1"/>
    <col min="8196" max="8196" width="5.7109375" style="78" customWidth="1"/>
    <col min="8197" max="8211" width="11.42578125" style="78"/>
    <col min="8212" max="8212" width="3" style="78" customWidth="1"/>
    <col min="8213" max="8448" width="11.42578125" style="78"/>
    <col min="8449" max="8449" width="11.42578125" style="78" customWidth="1"/>
    <col min="8450" max="8450" width="9.140625" style="78" customWidth="1"/>
    <col min="8451" max="8451" width="16.5703125" style="78" customWidth="1"/>
    <col min="8452" max="8452" width="5.7109375" style="78" customWidth="1"/>
    <col min="8453" max="8467" width="11.42578125" style="78"/>
    <col min="8468" max="8468" width="3" style="78" customWidth="1"/>
    <col min="8469" max="8704" width="11.42578125" style="78"/>
    <col min="8705" max="8705" width="11.42578125" style="78" customWidth="1"/>
    <col min="8706" max="8706" width="9.140625" style="78" customWidth="1"/>
    <col min="8707" max="8707" width="16.5703125" style="78" customWidth="1"/>
    <col min="8708" max="8708" width="5.7109375" style="78" customWidth="1"/>
    <col min="8709" max="8723" width="11.42578125" style="78"/>
    <col min="8724" max="8724" width="3" style="78" customWidth="1"/>
    <col min="8725" max="8960" width="11.42578125" style="78"/>
    <col min="8961" max="8961" width="11.42578125" style="78" customWidth="1"/>
    <col min="8962" max="8962" width="9.140625" style="78" customWidth="1"/>
    <col min="8963" max="8963" width="16.5703125" style="78" customWidth="1"/>
    <col min="8964" max="8964" width="5.7109375" style="78" customWidth="1"/>
    <col min="8965" max="8979" width="11.42578125" style="78"/>
    <col min="8980" max="8980" width="3" style="78" customWidth="1"/>
    <col min="8981" max="9216" width="11.42578125" style="78"/>
    <col min="9217" max="9217" width="11.42578125" style="78" customWidth="1"/>
    <col min="9218" max="9218" width="9.140625" style="78" customWidth="1"/>
    <col min="9219" max="9219" width="16.5703125" style="78" customWidth="1"/>
    <col min="9220" max="9220" width="5.7109375" style="78" customWidth="1"/>
    <col min="9221" max="9235" width="11.42578125" style="78"/>
    <col min="9236" max="9236" width="3" style="78" customWidth="1"/>
    <col min="9237" max="9472" width="11.42578125" style="78"/>
    <col min="9473" max="9473" width="11.42578125" style="78" customWidth="1"/>
    <col min="9474" max="9474" width="9.140625" style="78" customWidth="1"/>
    <col min="9475" max="9475" width="16.5703125" style="78" customWidth="1"/>
    <col min="9476" max="9476" width="5.7109375" style="78" customWidth="1"/>
    <col min="9477" max="9491" width="11.42578125" style="78"/>
    <col min="9492" max="9492" width="3" style="78" customWidth="1"/>
    <col min="9493" max="9728" width="11.42578125" style="78"/>
    <col min="9729" max="9729" width="11.42578125" style="78" customWidth="1"/>
    <col min="9730" max="9730" width="9.140625" style="78" customWidth="1"/>
    <col min="9731" max="9731" width="16.5703125" style="78" customWidth="1"/>
    <col min="9732" max="9732" width="5.7109375" style="78" customWidth="1"/>
    <col min="9733" max="9747" width="11.42578125" style="78"/>
    <col min="9748" max="9748" width="3" style="78" customWidth="1"/>
    <col min="9749" max="9984" width="11.42578125" style="78"/>
    <col min="9985" max="9985" width="11.42578125" style="78" customWidth="1"/>
    <col min="9986" max="9986" width="9.140625" style="78" customWidth="1"/>
    <col min="9987" max="9987" width="16.5703125" style="78" customWidth="1"/>
    <col min="9988" max="9988" width="5.7109375" style="78" customWidth="1"/>
    <col min="9989" max="10003" width="11.42578125" style="78"/>
    <col min="10004" max="10004" width="3" style="78" customWidth="1"/>
    <col min="10005" max="10240" width="11.42578125" style="78"/>
    <col min="10241" max="10241" width="11.42578125" style="78" customWidth="1"/>
    <col min="10242" max="10242" width="9.140625" style="78" customWidth="1"/>
    <col min="10243" max="10243" width="16.5703125" style="78" customWidth="1"/>
    <col min="10244" max="10244" width="5.7109375" style="78" customWidth="1"/>
    <col min="10245" max="10259" width="11.42578125" style="78"/>
    <col min="10260" max="10260" width="3" style="78" customWidth="1"/>
    <col min="10261" max="10496" width="11.42578125" style="78"/>
    <col min="10497" max="10497" width="11.42578125" style="78" customWidth="1"/>
    <col min="10498" max="10498" width="9.140625" style="78" customWidth="1"/>
    <col min="10499" max="10499" width="16.5703125" style="78" customWidth="1"/>
    <col min="10500" max="10500" width="5.7109375" style="78" customWidth="1"/>
    <col min="10501" max="10515" width="11.42578125" style="78"/>
    <col min="10516" max="10516" width="3" style="78" customWidth="1"/>
    <col min="10517" max="10752" width="11.42578125" style="78"/>
    <col min="10753" max="10753" width="11.42578125" style="78" customWidth="1"/>
    <col min="10754" max="10754" width="9.140625" style="78" customWidth="1"/>
    <col min="10755" max="10755" width="16.5703125" style="78" customWidth="1"/>
    <col min="10756" max="10756" width="5.7109375" style="78" customWidth="1"/>
    <col min="10757" max="10771" width="11.42578125" style="78"/>
    <col min="10772" max="10772" width="3" style="78" customWidth="1"/>
    <col min="10773" max="11008" width="11.42578125" style="78"/>
    <col min="11009" max="11009" width="11.42578125" style="78" customWidth="1"/>
    <col min="11010" max="11010" width="9.140625" style="78" customWidth="1"/>
    <col min="11011" max="11011" width="16.5703125" style="78" customWidth="1"/>
    <col min="11012" max="11012" width="5.7109375" style="78" customWidth="1"/>
    <col min="11013" max="11027" width="11.42578125" style="78"/>
    <col min="11028" max="11028" width="3" style="78" customWidth="1"/>
    <col min="11029" max="11264" width="11.42578125" style="78"/>
    <col min="11265" max="11265" width="11.42578125" style="78" customWidth="1"/>
    <col min="11266" max="11266" width="9.140625" style="78" customWidth="1"/>
    <col min="11267" max="11267" width="16.5703125" style="78" customWidth="1"/>
    <col min="11268" max="11268" width="5.7109375" style="78" customWidth="1"/>
    <col min="11269" max="11283" width="11.42578125" style="78"/>
    <col min="11284" max="11284" width="3" style="78" customWidth="1"/>
    <col min="11285" max="11520" width="11.42578125" style="78"/>
    <col min="11521" max="11521" width="11.42578125" style="78" customWidth="1"/>
    <col min="11522" max="11522" width="9.140625" style="78" customWidth="1"/>
    <col min="11523" max="11523" width="16.5703125" style="78" customWidth="1"/>
    <col min="11524" max="11524" width="5.7109375" style="78" customWidth="1"/>
    <col min="11525" max="11539" width="11.42578125" style="78"/>
    <col min="11540" max="11540" width="3" style="78" customWidth="1"/>
    <col min="11541" max="11776" width="11.42578125" style="78"/>
    <col min="11777" max="11777" width="11.42578125" style="78" customWidth="1"/>
    <col min="11778" max="11778" width="9.140625" style="78" customWidth="1"/>
    <col min="11779" max="11779" width="16.5703125" style="78" customWidth="1"/>
    <col min="11780" max="11780" width="5.7109375" style="78" customWidth="1"/>
    <col min="11781" max="11795" width="11.42578125" style="78"/>
    <col min="11796" max="11796" width="3" style="78" customWidth="1"/>
    <col min="11797" max="12032" width="11.42578125" style="78"/>
    <col min="12033" max="12033" width="11.42578125" style="78" customWidth="1"/>
    <col min="12034" max="12034" width="9.140625" style="78" customWidth="1"/>
    <col min="12035" max="12035" width="16.5703125" style="78" customWidth="1"/>
    <col min="12036" max="12036" width="5.7109375" style="78" customWidth="1"/>
    <col min="12037" max="12051" width="11.42578125" style="78"/>
    <col min="12052" max="12052" width="3" style="78" customWidth="1"/>
    <col min="12053" max="12288" width="11.42578125" style="78"/>
    <col min="12289" max="12289" width="11.42578125" style="78" customWidth="1"/>
    <col min="12290" max="12290" width="9.140625" style="78" customWidth="1"/>
    <col min="12291" max="12291" width="16.5703125" style="78" customWidth="1"/>
    <col min="12292" max="12292" width="5.7109375" style="78" customWidth="1"/>
    <col min="12293" max="12307" width="11.42578125" style="78"/>
    <col min="12308" max="12308" width="3" style="78" customWidth="1"/>
    <col min="12309" max="12544" width="11.42578125" style="78"/>
    <col min="12545" max="12545" width="11.42578125" style="78" customWidth="1"/>
    <col min="12546" max="12546" width="9.140625" style="78" customWidth="1"/>
    <col min="12547" max="12547" width="16.5703125" style="78" customWidth="1"/>
    <col min="12548" max="12548" width="5.7109375" style="78" customWidth="1"/>
    <col min="12549" max="12563" width="11.42578125" style="78"/>
    <col min="12564" max="12564" width="3" style="78" customWidth="1"/>
    <col min="12565" max="12800" width="11.42578125" style="78"/>
    <col min="12801" max="12801" width="11.42578125" style="78" customWidth="1"/>
    <col min="12802" max="12802" width="9.140625" style="78" customWidth="1"/>
    <col min="12803" max="12803" width="16.5703125" style="78" customWidth="1"/>
    <col min="12804" max="12804" width="5.7109375" style="78" customWidth="1"/>
    <col min="12805" max="12819" width="11.42578125" style="78"/>
    <col min="12820" max="12820" width="3" style="78" customWidth="1"/>
    <col min="12821" max="13056" width="11.42578125" style="78"/>
    <col min="13057" max="13057" width="11.42578125" style="78" customWidth="1"/>
    <col min="13058" max="13058" width="9.140625" style="78" customWidth="1"/>
    <col min="13059" max="13059" width="16.5703125" style="78" customWidth="1"/>
    <col min="13060" max="13060" width="5.7109375" style="78" customWidth="1"/>
    <col min="13061" max="13075" width="11.42578125" style="78"/>
    <col min="13076" max="13076" width="3" style="78" customWidth="1"/>
    <col min="13077" max="13312" width="11.42578125" style="78"/>
    <col min="13313" max="13313" width="11.42578125" style="78" customWidth="1"/>
    <col min="13314" max="13314" width="9.140625" style="78" customWidth="1"/>
    <col min="13315" max="13315" width="16.5703125" style="78" customWidth="1"/>
    <col min="13316" max="13316" width="5.7109375" style="78" customWidth="1"/>
    <col min="13317" max="13331" width="11.42578125" style="78"/>
    <col min="13332" max="13332" width="3" style="78" customWidth="1"/>
    <col min="13333" max="13568" width="11.42578125" style="78"/>
    <col min="13569" max="13569" width="11.42578125" style="78" customWidth="1"/>
    <col min="13570" max="13570" width="9.140625" style="78" customWidth="1"/>
    <col min="13571" max="13571" width="16.5703125" style="78" customWidth="1"/>
    <col min="13572" max="13572" width="5.7109375" style="78" customWidth="1"/>
    <col min="13573" max="13587" width="11.42578125" style="78"/>
    <col min="13588" max="13588" width="3" style="78" customWidth="1"/>
    <col min="13589" max="13824" width="11.42578125" style="78"/>
    <col min="13825" max="13825" width="11.42578125" style="78" customWidth="1"/>
    <col min="13826" max="13826" width="9.140625" style="78" customWidth="1"/>
    <col min="13827" max="13827" width="16.5703125" style="78" customWidth="1"/>
    <col min="13828" max="13828" width="5.7109375" style="78" customWidth="1"/>
    <col min="13829" max="13843" width="11.42578125" style="78"/>
    <col min="13844" max="13844" width="3" style="78" customWidth="1"/>
    <col min="13845" max="14080" width="11.42578125" style="78"/>
    <col min="14081" max="14081" width="11.42578125" style="78" customWidth="1"/>
    <col min="14082" max="14082" width="9.140625" style="78" customWidth="1"/>
    <col min="14083" max="14083" width="16.5703125" style="78" customWidth="1"/>
    <col min="14084" max="14084" width="5.7109375" style="78" customWidth="1"/>
    <col min="14085" max="14099" width="11.42578125" style="78"/>
    <col min="14100" max="14100" width="3" style="78" customWidth="1"/>
    <col min="14101" max="14336" width="11.42578125" style="78"/>
    <col min="14337" max="14337" width="11.42578125" style="78" customWidth="1"/>
    <col min="14338" max="14338" width="9.140625" style="78" customWidth="1"/>
    <col min="14339" max="14339" width="16.5703125" style="78" customWidth="1"/>
    <col min="14340" max="14340" width="5.7109375" style="78" customWidth="1"/>
    <col min="14341" max="14355" width="11.42578125" style="78"/>
    <col min="14356" max="14356" width="3" style="78" customWidth="1"/>
    <col min="14357" max="14592" width="11.42578125" style="78"/>
    <col min="14593" max="14593" width="11.42578125" style="78" customWidth="1"/>
    <col min="14594" max="14594" width="9.140625" style="78" customWidth="1"/>
    <col min="14595" max="14595" width="16.5703125" style="78" customWidth="1"/>
    <col min="14596" max="14596" width="5.7109375" style="78" customWidth="1"/>
    <col min="14597" max="14611" width="11.42578125" style="78"/>
    <col min="14612" max="14612" width="3" style="78" customWidth="1"/>
    <col min="14613" max="14848" width="11.42578125" style="78"/>
    <col min="14849" max="14849" width="11.42578125" style="78" customWidth="1"/>
    <col min="14850" max="14850" width="9.140625" style="78" customWidth="1"/>
    <col min="14851" max="14851" width="16.5703125" style="78" customWidth="1"/>
    <col min="14852" max="14852" width="5.7109375" style="78" customWidth="1"/>
    <col min="14853" max="14867" width="11.42578125" style="78"/>
    <col min="14868" max="14868" width="3" style="78" customWidth="1"/>
    <col min="14869" max="15104" width="11.42578125" style="78"/>
    <col min="15105" max="15105" width="11.42578125" style="78" customWidth="1"/>
    <col min="15106" max="15106" width="9.140625" style="78" customWidth="1"/>
    <col min="15107" max="15107" width="16.5703125" style="78" customWidth="1"/>
    <col min="15108" max="15108" width="5.7109375" style="78" customWidth="1"/>
    <col min="15109" max="15123" width="11.42578125" style="78"/>
    <col min="15124" max="15124" width="3" style="78" customWidth="1"/>
    <col min="15125" max="15360" width="11.42578125" style="78"/>
    <col min="15361" max="15361" width="11.42578125" style="78" customWidth="1"/>
    <col min="15362" max="15362" width="9.140625" style="78" customWidth="1"/>
    <col min="15363" max="15363" width="16.5703125" style="78" customWidth="1"/>
    <col min="15364" max="15364" width="5.7109375" style="78" customWidth="1"/>
    <col min="15365" max="15379" width="11.42578125" style="78"/>
    <col min="15380" max="15380" width="3" style="78" customWidth="1"/>
    <col min="15381" max="15616" width="11.42578125" style="78"/>
    <col min="15617" max="15617" width="11.42578125" style="78" customWidth="1"/>
    <col min="15618" max="15618" width="9.140625" style="78" customWidth="1"/>
    <col min="15619" max="15619" width="16.5703125" style="78" customWidth="1"/>
    <col min="15620" max="15620" width="5.7109375" style="78" customWidth="1"/>
    <col min="15621" max="15635" width="11.42578125" style="78"/>
    <col min="15636" max="15636" width="3" style="78" customWidth="1"/>
    <col min="15637" max="15872" width="11.42578125" style="78"/>
    <col min="15873" max="15873" width="11.42578125" style="78" customWidth="1"/>
    <col min="15874" max="15874" width="9.140625" style="78" customWidth="1"/>
    <col min="15875" max="15875" width="16.5703125" style="78" customWidth="1"/>
    <col min="15876" max="15876" width="5.7109375" style="78" customWidth="1"/>
    <col min="15877" max="15891" width="11.42578125" style="78"/>
    <col min="15892" max="15892" width="3" style="78" customWidth="1"/>
    <col min="15893" max="16128" width="11.42578125" style="78"/>
    <col min="16129" max="16129" width="11.42578125" style="78" customWidth="1"/>
    <col min="16130" max="16130" width="9.140625" style="78" customWidth="1"/>
    <col min="16131" max="16131" width="16.5703125" style="78" customWidth="1"/>
    <col min="16132" max="16132" width="5.7109375" style="78" customWidth="1"/>
    <col min="16133" max="16147" width="11.42578125" style="78"/>
    <col min="16148" max="16148" width="3" style="78" customWidth="1"/>
    <col min="16149" max="16384" width="11.42578125" style="78"/>
  </cols>
  <sheetData>
    <row r="1" spans="1:20" ht="27.75" customHeight="1" thickBot="1" x14ac:dyDescent="0.25">
      <c r="A1" s="160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77"/>
    </row>
    <row r="2" spans="1:20" s="83" customFormat="1" ht="14.1" customHeight="1" thickBot="1" x14ac:dyDescent="0.3">
      <c r="A2" s="79" t="s">
        <v>40</v>
      </c>
      <c r="B2" s="80" t="s">
        <v>41</v>
      </c>
      <c r="C2" s="79" t="s">
        <v>42</v>
      </c>
      <c r="D2" s="163" t="s">
        <v>43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82"/>
    </row>
    <row r="3" spans="1:20" ht="14.1" customHeight="1" x14ac:dyDescent="0.2">
      <c r="A3" s="140">
        <v>0</v>
      </c>
      <c r="B3" s="85">
        <v>92</v>
      </c>
      <c r="C3" s="86" t="s">
        <v>80</v>
      </c>
      <c r="D3" s="163"/>
      <c r="S3" s="77"/>
      <c r="T3" s="77"/>
    </row>
    <row r="4" spans="1:20" ht="14.1" customHeight="1" x14ac:dyDescent="0.2">
      <c r="A4" s="90">
        <v>0</v>
      </c>
      <c r="B4" s="88">
        <v>93.143000000000001</v>
      </c>
      <c r="C4" s="89" t="s">
        <v>98</v>
      </c>
      <c r="D4" s="163"/>
      <c r="S4" s="77"/>
      <c r="T4" s="77"/>
    </row>
    <row r="5" spans="1:20" ht="14.1" customHeight="1" x14ac:dyDescent="0.2">
      <c r="A5" s="90">
        <v>0</v>
      </c>
      <c r="B5" s="88">
        <v>90.215000000000003</v>
      </c>
      <c r="C5" s="91" t="s">
        <v>99</v>
      </c>
      <c r="D5" s="163"/>
      <c r="S5" s="77"/>
      <c r="T5" s="77"/>
    </row>
    <row r="6" spans="1:20" ht="14.1" customHeight="1" x14ac:dyDescent="0.2">
      <c r="A6" s="90">
        <v>56</v>
      </c>
      <c r="B6" s="88">
        <v>88.873999999999995</v>
      </c>
      <c r="C6" s="91"/>
      <c r="D6" s="163"/>
      <c r="S6" s="77"/>
      <c r="T6" s="77"/>
    </row>
    <row r="7" spans="1:20" ht="14.1" customHeight="1" x14ac:dyDescent="0.2">
      <c r="A7" s="92">
        <v>76</v>
      </c>
      <c r="B7" s="93">
        <v>81.474000000000004</v>
      </c>
      <c r="C7" s="94" t="s">
        <v>52</v>
      </c>
      <c r="D7" s="163"/>
      <c r="S7" s="77"/>
      <c r="T7" s="77"/>
    </row>
    <row r="8" spans="1:20" ht="14.1" customHeight="1" x14ac:dyDescent="0.2">
      <c r="A8" s="90">
        <v>95</v>
      </c>
      <c r="B8" s="88">
        <v>76.924000000000007</v>
      </c>
      <c r="C8" s="89"/>
      <c r="D8" s="163"/>
      <c r="S8" s="77"/>
      <c r="T8" s="77"/>
    </row>
    <row r="9" spans="1:20" ht="14.1" customHeight="1" x14ac:dyDescent="0.2">
      <c r="A9" s="95">
        <v>115</v>
      </c>
      <c r="B9" s="96">
        <v>75.793999999999997</v>
      </c>
      <c r="C9" s="91"/>
      <c r="D9" s="163"/>
      <c r="S9" s="77"/>
      <c r="T9" s="77"/>
    </row>
    <row r="10" spans="1:20" ht="14.1" customHeight="1" x14ac:dyDescent="0.2">
      <c r="A10" s="95">
        <v>135</v>
      </c>
      <c r="B10" s="96">
        <v>74.754000000000005</v>
      </c>
      <c r="C10" s="91"/>
      <c r="D10" s="163"/>
      <c r="S10" s="77"/>
      <c r="T10" s="77"/>
    </row>
    <row r="11" spans="1:20" ht="14.1" customHeight="1" x14ac:dyDescent="0.2">
      <c r="A11" s="95">
        <v>165</v>
      </c>
      <c r="B11" s="96">
        <v>75.233999999999995</v>
      </c>
      <c r="C11" s="91"/>
      <c r="D11" s="163"/>
      <c r="S11" s="77"/>
      <c r="T11" s="77"/>
    </row>
    <row r="12" spans="1:20" ht="14.1" customHeight="1" x14ac:dyDescent="0.2">
      <c r="A12" s="95">
        <v>200</v>
      </c>
      <c r="B12" s="96">
        <v>75.774000000000001</v>
      </c>
      <c r="C12" s="91"/>
      <c r="D12" s="163"/>
      <c r="S12" s="77"/>
      <c r="T12" s="77"/>
    </row>
    <row r="13" spans="1:20" ht="14.1" customHeight="1" x14ac:dyDescent="0.2">
      <c r="A13" s="95">
        <v>235</v>
      </c>
      <c r="B13" s="96">
        <v>76.754000000000005</v>
      </c>
      <c r="C13" s="91"/>
      <c r="D13" s="163"/>
      <c r="S13" s="77"/>
      <c r="T13" s="77"/>
    </row>
    <row r="14" spans="1:20" ht="14.1" customHeight="1" x14ac:dyDescent="0.2">
      <c r="A14" s="97">
        <v>270</v>
      </c>
      <c r="B14" s="98">
        <v>77.733999999999995</v>
      </c>
      <c r="C14" s="99"/>
      <c r="D14" s="163"/>
      <c r="S14" s="77"/>
      <c r="T14" s="77"/>
    </row>
    <row r="15" spans="1:20" ht="14.1" customHeight="1" x14ac:dyDescent="0.2">
      <c r="A15" s="97">
        <v>320</v>
      </c>
      <c r="B15" s="98">
        <v>78.453999999999994</v>
      </c>
      <c r="C15" s="99"/>
      <c r="D15" s="163"/>
      <c r="S15" s="77"/>
      <c r="T15" s="77"/>
    </row>
    <row r="16" spans="1:20" ht="14.1" customHeight="1" x14ac:dyDescent="0.2">
      <c r="A16" s="97">
        <v>370</v>
      </c>
      <c r="B16" s="98">
        <v>79.304000000000002</v>
      </c>
      <c r="C16" s="99"/>
      <c r="D16" s="163"/>
      <c r="S16" s="77"/>
      <c r="T16" s="77"/>
    </row>
    <row r="17" spans="1:20" ht="14.1" customHeight="1" x14ac:dyDescent="0.2">
      <c r="A17" s="97">
        <v>430</v>
      </c>
      <c r="B17" s="98">
        <v>79.233999999999995</v>
      </c>
      <c r="C17" s="99"/>
      <c r="D17" s="163"/>
      <c r="S17" s="77"/>
      <c r="T17" s="77"/>
    </row>
    <row r="18" spans="1:20" ht="14.1" customHeight="1" x14ac:dyDescent="0.2">
      <c r="A18" s="97">
        <v>500</v>
      </c>
      <c r="B18" s="98">
        <v>79.144000000000005</v>
      </c>
      <c r="C18" s="91"/>
      <c r="D18" s="163"/>
      <c r="S18" s="77"/>
      <c r="T18" s="77"/>
    </row>
    <row r="19" spans="1:20" ht="14.1" customHeight="1" x14ac:dyDescent="0.2">
      <c r="A19" s="97">
        <v>600</v>
      </c>
      <c r="B19" s="98">
        <v>79.994</v>
      </c>
      <c r="C19" s="99"/>
      <c r="D19" s="163"/>
      <c r="S19" s="77"/>
      <c r="T19" s="77"/>
    </row>
    <row r="20" spans="1:20" ht="14.1" customHeight="1" x14ac:dyDescent="0.2">
      <c r="A20" s="97">
        <v>700</v>
      </c>
      <c r="B20" s="98">
        <v>79.073999999999998</v>
      </c>
      <c r="C20" s="99"/>
      <c r="D20" s="163"/>
      <c r="S20" s="77"/>
      <c r="T20" s="77"/>
    </row>
    <row r="21" spans="1:20" ht="14.1" customHeight="1" x14ac:dyDescent="0.2">
      <c r="A21" s="97">
        <v>800</v>
      </c>
      <c r="B21" s="98">
        <v>79.504000000000005</v>
      </c>
      <c r="C21" s="91"/>
      <c r="D21" s="163"/>
      <c r="S21" s="77"/>
      <c r="T21" s="77"/>
    </row>
    <row r="22" spans="1:20" ht="14.1" customHeight="1" x14ac:dyDescent="0.2">
      <c r="A22" s="97">
        <v>880</v>
      </c>
      <c r="B22" s="98">
        <v>78.953999999999994</v>
      </c>
      <c r="C22" s="99"/>
      <c r="D22" s="163"/>
      <c r="S22" s="77"/>
      <c r="T22" s="77"/>
    </row>
    <row r="23" spans="1:20" ht="14.1" customHeight="1" x14ac:dyDescent="0.2">
      <c r="A23" s="97">
        <v>920</v>
      </c>
      <c r="B23" s="98">
        <v>78.224000000000004</v>
      </c>
      <c r="C23" s="99"/>
      <c r="D23" s="163"/>
      <c r="S23" s="77"/>
      <c r="T23" s="77"/>
    </row>
    <row r="24" spans="1:20" ht="14.1" customHeight="1" x14ac:dyDescent="0.2">
      <c r="A24" s="97">
        <v>950</v>
      </c>
      <c r="B24" s="98">
        <v>77.664000000000001</v>
      </c>
      <c r="C24" s="99"/>
      <c r="D24" s="163"/>
      <c r="S24" s="77"/>
      <c r="T24" s="77"/>
    </row>
    <row r="25" spans="1:20" ht="14.1" customHeight="1" x14ac:dyDescent="0.2">
      <c r="A25" s="97">
        <v>980</v>
      </c>
      <c r="B25" s="98">
        <v>77.293999999999997</v>
      </c>
      <c r="C25" s="99"/>
      <c r="D25" s="163"/>
      <c r="S25" s="77"/>
      <c r="T25" s="77"/>
    </row>
    <row r="26" spans="1:20" ht="14.1" customHeight="1" x14ac:dyDescent="0.2">
      <c r="A26" s="97">
        <v>1010</v>
      </c>
      <c r="B26" s="98">
        <v>77.353999999999999</v>
      </c>
      <c r="C26" s="99"/>
      <c r="D26" s="163"/>
      <c r="S26" s="77"/>
      <c r="T26" s="77"/>
    </row>
    <row r="27" spans="1:20" ht="14.1" customHeight="1" x14ac:dyDescent="0.2">
      <c r="A27" s="97">
        <v>1040</v>
      </c>
      <c r="B27" s="98">
        <v>77.444000000000003</v>
      </c>
      <c r="C27" s="99"/>
      <c r="D27" s="163"/>
      <c r="S27" s="77"/>
      <c r="T27" s="77"/>
    </row>
    <row r="28" spans="1:20" ht="14.1" customHeight="1" x14ac:dyDescent="0.2">
      <c r="A28" s="97">
        <v>1070</v>
      </c>
      <c r="B28" s="98">
        <v>80.203999999999994</v>
      </c>
      <c r="C28" s="99"/>
      <c r="D28" s="163"/>
      <c r="S28" s="77"/>
      <c r="T28" s="77"/>
    </row>
    <row r="29" spans="1:20" ht="14.1" customHeight="1" x14ac:dyDescent="0.2">
      <c r="A29" s="100">
        <v>1075</v>
      </c>
      <c r="B29" s="101">
        <v>81.474000000000004</v>
      </c>
      <c r="C29" s="102" t="s">
        <v>50</v>
      </c>
      <c r="D29" s="163"/>
      <c r="S29" s="77"/>
      <c r="T29" s="77"/>
    </row>
    <row r="30" spans="1:20" ht="14.1" customHeight="1" x14ac:dyDescent="0.2">
      <c r="A30" s="97">
        <v>1083</v>
      </c>
      <c r="B30" s="98">
        <v>85.65</v>
      </c>
      <c r="C30" s="99"/>
      <c r="D30" s="163"/>
      <c r="S30" s="77"/>
      <c r="T30" s="77"/>
    </row>
    <row r="31" spans="1:20" ht="14.1" customHeight="1" x14ac:dyDescent="0.2">
      <c r="A31" s="97">
        <v>1092</v>
      </c>
      <c r="B31" s="98">
        <v>89.927000000000007</v>
      </c>
      <c r="C31" s="99"/>
      <c r="D31" s="163"/>
      <c r="S31" s="77"/>
      <c r="T31" s="77"/>
    </row>
    <row r="32" spans="1:20" ht="14.1" customHeight="1" x14ac:dyDescent="0.2">
      <c r="A32" s="97">
        <v>1096</v>
      </c>
      <c r="B32" s="98">
        <v>90.93</v>
      </c>
      <c r="C32" s="99"/>
      <c r="D32" s="163"/>
      <c r="S32" s="77"/>
      <c r="T32" s="77"/>
    </row>
    <row r="33" spans="1:20" ht="14.1" customHeight="1" x14ac:dyDescent="0.2">
      <c r="A33" s="97">
        <v>1121</v>
      </c>
      <c r="B33" s="98">
        <v>89.715999999999994</v>
      </c>
      <c r="C33" s="99"/>
      <c r="D33" s="163"/>
      <c r="S33" s="77"/>
      <c r="T33" s="77"/>
    </row>
    <row r="34" spans="1:20" ht="14.1" customHeight="1" x14ac:dyDescent="0.2">
      <c r="A34" s="97">
        <v>1131</v>
      </c>
      <c r="B34" s="98">
        <v>90.122</v>
      </c>
      <c r="C34" s="99"/>
      <c r="D34" s="163"/>
      <c r="S34" s="77"/>
      <c r="T34" s="77"/>
    </row>
    <row r="35" spans="1:20" ht="14.1" customHeight="1" x14ac:dyDescent="0.2">
      <c r="A35" s="97">
        <v>1148</v>
      </c>
      <c r="B35" s="98">
        <v>88.921999999999997</v>
      </c>
      <c r="C35" s="99"/>
      <c r="D35" s="163"/>
      <c r="S35" s="77"/>
      <c r="T35" s="77"/>
    </row>
    <row r="36" spans="1:20" ht="14.1" customHeight="1" x14ac:dyDescent="0.2">
      <c r="A36" s="97">
        <v>1195</v>
      </c>
      <c r="B36" s="98">
        <v>90.762</v>
      </c>
      <c r="C36" s="99"/>
      <c r="D36" s="163"/>
      <c r="S36" s="77"/>
      <c r="T36" s="77"/>
    </row>
    <row r="37" spans="1:20" ht="14.1" customHeight="1" x14ac:dyDescent="0.2">
      <c r="A37" s="97">
        <v>1200</v>
      </c>
      <c r="B37" s="96">
        <v>90.986999999999995</v>
      </c>
      <c r="C37" s="91"/>
      <c r="D37" s="163"/>
      <c r="S37" s="77"/>
      <c r="T37" s="77"/>
    </row>
    <row r="38" spans="1:20" ht="14.1" customHeight="1" thickBot="1" x14ac:dyDescent="0.25">
      <c r="A38" s="110"/>
      <c r="B38" s="111"/>
      <c r="C38" s="112"/>
      <c r="D38" s="164"/>
      <c r="S38" s="77"/>
      <c r="T38" s="77"/>
    </row>
    <row r="39" spans="1:20" ht="14.1" customHeight="1" x14ac:dyDescent="0.2">
      <c r="A39" s="113">
        <v>1075</v>
      </c>
      <c r="B39" s="114">
        <v>81.474000000000004</v>
      </c>
      <c r="C39" s="115" t="s">
        <v>50</v>
      </c>
      <c r="D39" s="165" t="s">
        <v>51</v>
      </c>
      <c r="S39" s="77"/>
      <c r="T39" s="77"/>
    </row>
    <row r="40" spans="1:20" ht="14.1" customHeight="1" thickBot="1" x14ac:dyDescent="0.25">
      <c r="A40" s="116">
        <v>76</v>
      </c>
      <c r="B40" s="117">
        <v>81.474000000000004</v>
      </c>
      <c r="C40" s="118" t="s">
        <v>52</v>
      </c>
      <c r="D40" s="166"/>
      <c r="S40" s="77"/>
      <c r="T40" s="77"/>
    </row>
    <row r="41" spans="1:20" ht="14.1" customHeight="1" x14ac:dyDescent="0.2">
      <c r="A41" s="113">
        <v>85</v>
      </c>
      <c r="B41" s="114">
        <v>91.536000000000001</v>
      </c>
      <c r="C41" s="115" t="s">
        <v>53</v>
      </c>
      <c r="D41" s="166"/>
      <c r="S41" s="77"/>
      <c r="T41" s="77"/>
    </row>
    <row r="42" spans="1:20" ht="14.1" customHeight="1" thickBot="1" x14ac:dyDescent="0.25">
      <c r="A42" s="119">
        <v>85</v>
      </c>
      <c r="B42" s="120">
        <v>76.536000000000001</v>
      </c>
      <c r="C42" s="118" t="s">
        <v>53</v>
      </c>
      <c r="D42" s="166"/>
      <c r="S42" s="77"/>
      <c r="T42" s="77"/>
    </row>
    <row r="43" spans="1:20" ht="14.1" customHeight="1" x14ac:dyDescent="0.2">
      <c r="A43" s="113">
        <v>70</v>
      </c>
      <c r="B43" s="114">
        <v>92.028000000000006</v>
      </c>
      <c r="C43" s="115" t="s">
        <v>54</v>
      </c>
      <c r="D43" s="166"/>
      <c r="S43" s="77"/>
      <c r="T43" s="77"/>
    </row>
    <row r="44" spans="1:20" ht="14.1" customHeight="1" thickBot="1" x14ac:dyDescent="0.25">
      <c r="A44" s="119">
        <v>70</v>
      </c>
      <c r="B44" s="120">
        <v>90.528000000000006</v>
      </c>
      <c r="C44" s="118" t="s">
        <v>54</v>
      </c>
      <c r="D44" s="166"/>
      <c r="S44" s="77"/>
      <c r="T44" s="77"/>
    </row>
    <row r="45" spans="1:20" ht="14.1" customHeight="1" x14ac:dyDescent="0.2">
      <c r="A45" s="121">
        <v>1096</v>
      </c>
      <c r="B45" s="122">
        <v>90.93</v>
      </c>
      <c r="C45" s="123" t="s">
        <v>55</v>
      </c>
      <c r="D45" s="166"/>
      <c r="S45" s="77"/>
      <c r="T45" s="77"/>
    </row>
    <row r="46" spans="1:20" ht="14.1" customHeight="1" thickBot="1" x14ac:dyDescent="0.25">
      <c r="A46" s="124">
        <v>0</v>
      </c>
      <c r="B46" s="125">
        <v>0</v>
      </c>
      <c r="C46" s="126" t="s">
        <v>56</v>
      </c>
      <c r="D46" s="166"/>
      <c r="S46" s="77"/>
      <c r="T46" s="77"/>
    </row>
    <row r="47" spans="1:20" ht="14.1" customHeight="1" x14ac:dyDescent="0.2">
      <c r="A47" s="127" t="s">
        <v>57</v>
      </c>
      <c r="B47" s="128" t="s">
        <v>100</v>
      </c>
      <c r="C47" s="129"/>
      <c r="D47" s="166"/>
      <c r="S47" s="77"/>
      <c r="T47" s="77"/>
    </row>
    <row r="48" spans="1:20" ht="14.1" customHeight="1" x14ac:dyDescent="0.2">
      <c r="A48" s="130" t="s">
        <v>59</v>
      </c>
      <c r="B48" s="131" t="s">
        <v>101</v>
      </c>
      <c r="C48" s="132"/>
      <c r="D48" s="166"/>
      <c r="S48" s="77"/>
      <c r="T48" s="77"/>
    </row>
    <row r="49" spans="1:20" ht="14.1" customHeight="1" x14ac:dyDescent="0.2">
      <c r="A49" s="168" t="s">
        <v>102</v>
      </c>
      <c r="B49" s="169"/>
      <c r="C49" s="170"/>
      <c r="D49" s="166"/>
      <c r="S49" s="77"/>
      <c r="T49" s="77"/>
    </row>
    <row r="50" spans="1:20" ht="14.1" customHeight="1" thickBot="1" x14ac:dyDescent="0.25">
      <c r="A50" s="171" t="s">
        <v>103</v>
      </c>
      <c r="B50" s="172"/>
      <c r="C50" s="173"/>
      <c r="D50" s="167"/>
      <c r="S50" s="77"/>
      <c r="T50" s="77"/>
    </row>
    <row r="51" spans="1:20" x14ac:dyDescent="0.2">
      <c r="A51" s="133" t="s">
        <v>63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4" spans="1:20" x14ac:dyDescent="0.2">
      <c r="B54" s="134">
        <v>90.725999999999999</v>
      </c>
      <c r="F54" s="135">
        <v>90.52</v>
      </c>
    </row>
    <row r="55" spans="1:20" x14ac:dyDescent="0.2">
      <c r="B55" s="134">
        <v>76.531000000000006</v>
      </c>
      <c r="F55" s="135">
        <v>1.5</v>
      </c>
    </row>
    <row r="56" spans="1:20" x14ac:dyDescent="0.2">
      <c r="B56" s="134">
        <f>(B54-B55)</f>
        <v>14.194999999999993</v>
      </c>
      <c r="F56" s="135">
        <f>F54-F55</f>
        <v>89.02</v>
      </c>
    </row>
  </sheetData>
  <mergeCells count="5">
    <mergeCell ref="A1:S1"/>
    <mergeCell ref="D2:D38"/>
    <mergeCell ref="D39:D50"/>
    <mergeCell ref="A49:C49"/>
    <mergeCell ref="A50:C50"/>
  </mergeCells>
  <pageMargins left="0.47" right="0" top="0.78740157480314965" bottom="0" header="0.67" footer="0.51181102362204722"/>
  <pageSetup scale="60" fitToWidth="0" fitToHeight="0" orientation="landscape" blackAndWhite="1" horizontalDpi="1200" verticalDpi="1200" r:id="rId1"/>
  <headerFooter alignWithMargins="0">
    <oddHeader>&amp;A</oddHeader>
    <oddFooter>&amp;L&amp;P&amp;CPágina &amp;P&amp;R&amp;P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18</vt:i4>
      </vt:variant>
    </vt:vector>
  </HeadingPairs>
  <TitlesOfParts>
    <vt:vector size="41" baseType="lpstr">
      <vt:lpstr>3109701.Guayare. 160805</vt:lpstr>
      <vt:lpstr>3109701.Guayare. 270706</vt:lpstr>
      <vt:lpstr>3109701.Guayare. 151106</vt:lpstr>
      <vt:lpstr>3109701.Guayare. 200207</vt:lpstr>
      <vt:lpstr>3109701.Guayare. 151107</vt:lpstr>
      <vt:lpstr>3109701.Guayare. 310308</vt:lpstr>
      <vt:lpstr>3109701.Guayare. 171108</vt:lpstr>
      <vt:lpstr>3109701.Guayare. 180609</vt:lpstr>
      <vt:lpstr>3109701.Guayare. 040311</vt:lpstr>
      <vt:lpstr>3109701.Guayare. 201109</vt:lpstr>
      <vt:lpstr>3109701.Guayare. 181111</vt:lpstr>
      <vt:lpstr>3109701.Guayare. 040610</vt:lpstr>
      <vt:lpstr>3109701.Guayare. 120812</vt:lpstr>
      <vt:lpstr>3109701.Guayare. 241112</vt:lpstr>
      <vt:lpstr>3109701.Guayare. 290813</vt:lpstr>
      <vt:lpstr>3109701.Guayare.190913</vt:lpstr>
      <vt:lpstr>3109701.Guayare.211014</vt:lpstr>
      <vt:lpstr>3109701.Guayare.220615</vt:lpstr>
      <vt:lpstr>31097010_GUAYARE_20160523-C.O</vt:lpstr>
      <vt:lpstr>31097010_GUAYARE_20160823</vt:lpstr>
      <vt:lpstr>31097010_GUAYARE_20161121</vt:lpstr>
      <vt:lpstr>31097010_GUAYARE_20170605-C.O</vt:lpstr>
      <vt:lpstr>31097010_GUAYARE_20171010</vt:lpstr>
      <vt:lpstr>'3109701.Guayare. 040311'!Área_de_impresión</vt:lpstr>
      <vt:lpstr>'3109701.Guayare. 040610'!Área_de_impresión</vt:lpstr>
      <vt:lpstr>'3109701.Guayare. 120812'!Área_de_impresión</vt:lpstr>
      <vt:lpstr>'3109701.Guayare. 151106'!Área_de_impresión</vt:lpstr>
      <vt:lpstr>'3109701.Guayare. 151107'!Área_de_impresión</vt:lpstr>
      <vt:lpstr>'3109701.Guayare. 160805'!Área_de_impresión</vt:lpstr>
      <vt:lpstr>'3109701.Guayare. 171108'!Área_de_impresión</vt:lpstr>
      <vt:lpstr>'3109701.Guayare. 180609'!Área_de_impresión</vt:lpstr>
      <vt:lpstr>'3109701.Guayare. 181111'!Área_de_impresión</vt:lpstr>
      <vt:lpstr>'3109701.Guayare. 200207'!Área_de_impresión</vt:lpstr>
      <vt:lpstr>'3109701.Guayare. 201109'!Área_de_impresión</vt:lpstr>
      <vt:lpstr>'3109701.Guayare. 241112'!Área_de_impresión</vt:lpstr>
      <vt:lpstr>'3109701.Guayare. 270706'!Área_de_impresión</vt:lpstr>
      <vt:lpstr>'3109701.Guayare. 290813'!Área_de_impresión</vt:lpstr>
      <vt:lpstr>'3109701.Guayare. 310308'!Área_de_impresión</vt:lpstr>
      <vt:lpstr>'3109701.Guayare.190913'!Área_de_impresión</vt:lpstr>
      <vt:lpstr>'3109701.Guayare.211014'!Área_de_impresión</vt:lpstr>
      <vt:lpstr>'3109701.Guayare.220615'!Área_de_impresión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Jhonatan Chaves</cp:lastModifiedBy>
  <dcterms:created xsi:type="dcterms:W3CDTF">2016-09-02T15:43:00Z</dcterms:created>
  <dcterms:modified xsi:type="dcterms:W3CDTF">2022-08-24T22:15:36Z</dcterms:modified>
</cp:coreProperties>
</file>