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tabRatio="861" firstSheet="18" activeTab="22"/>
  </bookViews>
  <sheets>
    <sheet name="51.32010701.Top.240203" sheetId="3" r:id="rId1"/>
    <sheet name="51.32010701.Top.181103" sheetId="4" r:id="rId2"/>
    <sheet name="51.32010701.Top.010305" sheetId="5" r:id="rId3"/>
    <sheet name="51.32010701.Top.220306" sheetId="6" r:id="rId4"/>
    <sheet name="51.32010701.Top.170906" sheetId="7" r:id="rId5"/>
    <sheet name="51.32010701.Top.121106" sheetId="8" r:id="rId6"/>
    <sheet name="51.32010701.Top.281107" sheetId="9" r:id="rId7"/>
    <sheet name="51.32010701.Top.010907" sheetId="10" r:id="rId8"/>
    <sheet name="51.32010701.Top." sheetId="11" r:id="rId9"/>
    <sheet name="51.32010701.Top.140708" sheetId="12" r:id="rId10"/>
    <sheet name="51.32010701.Top.090709" sheetId="13" r:id="rId11"/>
    <sheet name="51.32010701.Top.280310" sheetId="14" r:id="rId12"/>
    <sheet name="51.32010701.Top.130910" sheetId="15" r:id="rId13"/>
    <sheet name="51.32010701.Top.110713" sheetId="16" r:id="rId14"/>
    <sheet name="51.32010701.Top.050913" sheetId="17" r:id="rId15"/>
    <sheet name="51.32010701.Top.20062014" sheetId="18" r:id="rId16"/>
    <sheet name="51.32010701.Top.15102014" sheetId="19" r:id="rId17"/>
    <sheet name="51.32010701.Top.300615" sheetId="20" r:id="rId18"/>
    <sheet name="51.32010701.Top.121015" sheetId="21" r:id="rId19"/>
    <sheet name="32107010_PTO_ARTURO_20160525" sheetId="1" r:id="rId20"/>
    <sheet name="32107010_PTO_ARTURO_20160830" sheetId="2" r:id="rId21"/>
    <sheet name="32107010_PTO_ARTURO_20170314" sheetId="22" r:id="rId22"/>
    <sheet name="32107010_PTO_ARTURO_20170613" sheetId="23" r:id="rId23"/>
  </sheets>
  <definedNames>
    <definedName name="_xlnm.Print_Area" localSheetId="8">'51.32010701.Top.'!$A$1:$T$56</definedName>
    <definedName name="_xlnm.Print_Area" localSheetId="2">'51.32010701.Top.010305'!$A$1:$T$46</definedName>
    <definedName name="_xlnm.Print_Area" localSheetId="7">'51.32010701.Top.010907'!$A$1:$T$68</definedName>
    <definedName name="_xlnm.Print_Area" localSheetId="14">'51.32010701.Top.050913'!$A$1:$T$54</definedName>
    <definedName name="_xlnm.Print_Area" localSheetId="10">'51.32010701.Top.090709'!$A$1:$T$47</definedName>
    <definedName name="_xlnm.Print_Area" localSheetId="13">'51.32010701.Top.110713'!$A$1:$T$54</definedName>
    <definedName name="_xlnm.Print_Area" localSheetId="18">'51.32010701.Top.121015'!$A$1:$T$54</definedName>
    <definedName name="_xlnm.Print_Area" localSheetId="5">'51.32010701.Top.121106'!$A$1:$T$47</definedName>
    <definedName name="_xlnm.Print_Area" localSheetId="12">'51.32010701.Top.130910'!$A$1:$T$54</definedName>
    <definedName name="_xlnm.Print_Area" localSheetId="9">'51.32010701.Top.140708'!$A$1:$T$50</definedName>
    <definedName name="_xlnm.Print_Area" localSheetId="16">'51.32010701.Top.15102014'!$A$1:$T$54</definedName>
    <definedName name="_xlnm.Print_Area" localSheetId="4">'51.32010701.Top.170906'!$A$1:$T$46</definedName>
    <definedName name="_xlnm.Print_Area" localSheetId="1">'51.32010701.Top.181103'!$A$1:$T$46</definedName>
    <definedName name="_xlnm.Print_Area" localSheetId="15">'51.32010701.Top.20062014'!$A$1:$T$54</definedName>
    <definedName name="_xlnm.Print_Area" localSheetId="3">'51.32010701.Top.220306'!$A$1:$T$46</definedName>
    <definedName name="_xlnm.Print_Area" localSheetId="0">'51.32010701.Top.240203'!$A$1:$T$46</definedName>
    <definedName name="_xlnm.Print_Area" localSheetId="11">'51.32010701.Top.280310'!$A$1:$T$58</definedName>
    <definedName name="_xlnm.Print_Area" localSheetId="6">'51.32010701.Top.281107'!$A$1:$T$62</definedName>
    <definedName name="_xlnm.Print_Area" localSheetId="17">'51.32010701.Top.300615'!$A$1:$T$54</definedName>
  </definedNames>
  <calcPr calcId="144525"/>
</workbook>
</file>

<file path=xl/calcChain.xml><?xml version="1.0" encoding="utf-8"?>
<calcChain xmlns="http://schemas.openxmlformats.org/spreadsheetml/2006/main">
  <c r="A35" i="23" l="1"/>
  <c r="A34" i="23"/>
  <c r="A32" i="23"/>
  <c r="A33" i="23"/>
  <c r="A5" i="23"/>
  <c r="A6" i="23"/>
  <c r="A11" i="23"/>
  <c r="A15" i="23"/>
  <c r="A19" i="23"/>
  <c r="A23" i="23"/>
  <c r="A27" i="23"/>
  <c r="A4" i="23"/>
  <c r="A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13" i="23"/>
  <c r="V38" i="23"/>
  <c r="V39" i="23"/>
  <c r="V14" i="23"/>
  <c r="A8" i="23" s="1"/>
  <c r="V15" i="23"/>
  <c r="A9" i="23" s="1"/>
  <c r="V16" i="23"/>
  <c r="A10" i="23" s="1"/>
  <c r="V17" i="23"/>
  <c r="V18" i="23"/>
  <c r="A12" i="23" s="1"/>
  <c r="V19" i="23"/>
  <c r="A13" i="23" s="1"/>
  <c r="V20" i="23"/>
  <c r="A14" i="23" s="1"/>
  <c r="V21" i="23"/>
  <c r="V22" i="23"/>
  <c r="A16" i="23" s="1"/>
  <c r="V23" i="23"/>
  <c r="A17" i="23" s="1"/>
  <c r="V24" i="23"/>
  <c r="A18" i="23" s="1"/>
  <c r="V25" i="23"/>
  <c r="V26" i="23"/>
  <c r="A20" i="23" s="1"/>
  <c r="V27" i="23"/>
  <c r="A21" i="23" s="1"/>
  <c r="V28" i="23"/>
  <c r="A22" i="23" s="1"/>
  <c r="V29" i="23"/>
  <c r="V30" i="23"/>
  <c r="A24" i="23" s="1"/>
  <c r="V31" i="23"/>
  <c r="A25" i="23" s="1"/>
  <c r="V32" i="23"/>
  <c r="A26" i="23" s="1"/>
  <c r="V33" i="23"/>
  <c r="V34" i="23"/>
  <c r="A28" i="23" s="1"/>
  <c r="V35" i="23"/>
  <c r="A29" i="23" s="1"/>
  <c r="V36" i="23"/>
  <c r="A30" i="23" s="1"/>
  <c r="V37" i="23"/>
  <c r="A31" i="23" s="1"/>
  <c r="V13" i="23"/>
  <c r="A7" i="23" s="1"/>
  <c r="C65" i="23"/>
  <c r="C64" i="23"/>
  <c r="E61" i="23"/>
  <c r="B57" i="23"/>
  <c r="B55" i="23"/>
  <c r="B53" i="23"/>
  <c r="B51" i="23"/>
  <c r="B49" i="23"/>
  <c r="AA4" i="23"/>
  <c r="AA7" i="23" s="1"/>
  <c r="B2" i="23"/>
  <c r="AA6" i="23" l="1"/>
  <c r="AA9" i="23"/>
  <c r="AA12" i="23"/>
  <c r="AA8" i="23"/>
  <c r="AA10" i="23"/>
  <c r="B4" i="23" s="1"/>
  <c r="AA5" i="23"/>
  <c r="B3" i="23" s="1"/>
  <c r="AA11" i="23"/>
  <c r="B5" i="23" s="1"/>
  <c r="E67" i="22"/>
  <c r="B63" i="22"/>
  <c r="B61" i="22"/>
  <c r="B31" i="22"/>
  <c r="B30" i="22"/>
  <c r="A31" i="22"/>
  <c r="A30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4" i="22"/>
  <c r="A5" i="22"/>
  <c r="A8" i="22"/>
  <c r="A20" i="22"/>
  <c r="A24" i="22"/>
  <c r="A26" i="22"/>
  <c r="A4" i="22"/>
  <c r="AA42" i="22"/>
  <c r="AA41" i="22"/>
  <c r="AA40" i="22"/>
  <c r="AF27" i="22"/>
  <c r="AF4" i="22"/>
  <c r="AF5" i="22"/>
  <c r="AF6" i="22"/>
  <c r="AF7" i="22"/>
  <c r="AF8" i="22"/>
  <c r="AF9" i="22"/>
  <c r="AF10" i="22"/>
  <c r="AF11" i="22"/>
  <c r="AF12" i="22"/>
  <c r="AF13" i="22"/>
  <c r="AF14" i="22"/>
  <c r="AF15" i="22"/>
  <c r="AF16" i="22"/>
  <c r="AF17" i="22"/>
  <c r="AF18" i="22"/>
  <c r="AF19" i="22"/>
  <c r="AF20" i="22"/>
  <c r="AF21" i="22"/>
  <c r="AF22" i="22"/>
  <c r="AF23" i="22"/>
  <c r="AF24" i="22"/>
  <c r="AF25" i="22"/>
  <c r="AF26" i="22"/>
  <c r="AF3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15" i="22"/>
  <c r="AA13" i="22"/>
  <c r="AA14" i="22"/>
  <c r="AA12" i="22"/>
  <c r="AA11" i="22"/>
  <c r="AA6" i="22"/>
  <c r="AA7" i="22"/>
  <c r="AA8" i="22"/>
  <c r="AA9" i="22"/>
  <c r="AA10" i="22"/>
  <c r="AA5" i="22"/>
  <c r="X38" i="22"/>
  <c r="X39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15" i="22"/>
  <c r="V36" i="22"/>
  <c r="V37" i="22"/>
  <c r="A27" i="22" s="1"/>
  <c r="V38" i="22"/>
  <c r="A28" i="22" s="1"/>
  <c r="V39" i="22"/>
  <c r="A29" i="22" s="1"/>
  <c r="V23" i="22"/>
  <c r="A13" i="22" s="1"/>
  <c r="V24" i="22"/>
  <c r="A14" i="22" s="1"/>
  <c r="V25" i="22"/>
  <c r="A15" i="22" s="1"/>
  <c r="V26" i="22"/>
  <c r="A16" i="22" s="1"/>
  <c r="V27" i="22"/>
  <c r="A17" i="22" s="1"/>
  <c r="V28" i="22"/>
  <c r="A18" i="22" s="1"/>
  <c r="V29" i="22"/>
  <c r="A19" i="22" s="1"/>
  <c r="V30" i="22"/>
  <c r="V31" i="22"/>
  <c r="A21" i="22" s="1"/>
  <c r="V32" i="22"/>
  <c r="A22" i="22" s="1"/>
  <c r="V33" i="22"/>
  <c r="A23" i="22" s="1"/>
  <c r="V34" i="22"/>
  <c r="V35" i="22"/>
  <c r="A25" i="22" s="1"/>
  <c r="V16" i="22"/>
  <c r="A6" i="22" s="1"/>
  <c r="V17" i="22"/>
  <c r="A7" i="22" s="1"/>
  <c r="V18" i="22"/>
  <c r="V19" i="22"/>
  <c r="A9" i="22" s="1"/>
  <c r="V20" i="22"/>
  <c r="A10" i="22" s="1"/>
  <c r="V21" i="22"/>
  <c r="A11" i="22" s="1"/>
  <c r="V22" i="22"/>
  <c r="A12" i="22" s="1"/>
  <c r="V15" i="22"/>
  <c r="C71" i="22"/>
  <c r="C70" i="22"/>
  <c r="B59" i="22"/>
  <c r="B57" i="22"/>
  <c r="B55" i="22"/>
  <c r="B53" i="22"/>
  <c r="B51" i="22"/>
  <c r="B49" i="22"/>
  <c r="AA4" i="22"/>
  <c r="A3" i="22"/>
  <c r="B2" i="22"/>
  <c r="B6" i="23" l="1"/>
  <c r="AA15" i="23"/>
  <c r="AA19" i="23"/>
  <c r="AA23" i="23"/>
  <c r="AA27" i="23"/>
  <c r="AA31" i="23"/>
  <c r="AA35" i="23"/>
  <c r="AA39" i="23"/>
  <c r="AA16" i="23"/>
  <c r="AA20" i="23"/>
  <c r="AA24" i="23"/>
  <c r="AA28" i="23"/>
  <c r="AA32" i="23"/>
  <c r="AA36" i="23"/>
  <c r="AA13" i="23"/>
  <c r="AA40" i="23"/>
  <c r="AA14" i="23"/>
  <c r="AA22" i="23"/>
  <c r="AA30" i="23"/>
  <c r="AA38" i="23"/>
  <c r="AA17" i="23"/>
  <c r="AA21" i="23"/>
  <c r="AA25" i="23"/>
  <c r="AA29" i="23"/>
  <c r="AA33" i="23"/>
  <c r="AA37" i="23"/>
  <c r="AA18" i="23"/>
  <c r="AA26" i="23"/>
  <c r="AA34" i="23"/>
  <c r="B3" i="22"/>
  <c r="B46" i="21"/>
  <c r="B46" i="20"/>
  <c r="B46" i="19"/>
  <c r="B58" i="18"/>
  <c r="B46" i="18"/>
  <c r="B58" i="17"/>
  <c r="B46" i="17"/>
  <c r="B58" i="16"/>
  <c r="B46" i="16"/>
  <c r="B58" i="15"/>
  <c r="B62" i="14"/>
  <c r="B51" i="13"/>
  <c r="B54" i="12"/>
  <c r="B60" i="11"/>
  <c r="B72" i="10"/>
  <c r="B66" i="9"/>
  <c r="B51" i="8"/>
  <c r="B50" i="7"/>
  <c r="B50" i="6"/>
  <c r="B50" i="5"/>
  <c r="B50" i="4"/>
  <c r="B50" i="3"/>
  <c r="B31" i="23" l="1"/>
  <c r="AF27" i="23"/>
  <c r="B15" i="23"/>
  <c r="AF11" i="23"/>
  <c r="AF12" i="23"/>
  <c r="B16" i="23"/>
  <c r="B30" i="23"/>
  <c r="AF26" i="23"/>
  <c r="B14" i="23"/>
  <c r="AF10" i="23"/>
  <c r="AF21" i="23"/>
  <c r="B25" i="23"/>
  <c r="AF5" i="23"/>
  <c r="B9" i="23"/>
  <c r="AF24" i="23"/>
  <c r="B28" i="23"/>
  <c r="B27" i="23"/>
  <c r="AF23" i="23"/>
  <c r="B11" i="23"/>
  <c r="AF7" i="23"/>
  <c r="AF4" i="23"/>
  <c r="B8" i="23"/>
  <c r="B26" i="23"/>
  <c r="AF22" i="23"/>
  <c r="B10" i="23"/>
  <c r="AF6" i="23"/>
  <c r="AF17" i="23"/>
  <c r="B21" i="23"/>
  <c r="AF16" i="23"/>
  <c r="B20" i="23"/>
  <c r="B23" i="23"/>
  <c r="AF19" i="23"/>
  <c r="AF28" i="23"/>
  <c r="B32" i="23"/>
  <c r="AA42" i="23"/>
  <c r="B35" i="23" s="1"/>
  <c r="AA41" i="23"/>
  <c r="B34" i="23" s="1"/>
  <c r="B22" i="23"/>
  <c r="AF18" i="23"/>
  <c r="AF29" i="23"/>
  <c r="B33" i="23"/>
  <c r="AF13" i="23"/>
  <c r="B17" i="23"/>
  <c r="AF8" i="23"/>
  <c r="B12" i="23"/>
  <c r="B19" i="23"/>
  <c r="AF15" i="23"/>
  <c r="AF20" i="23"/>
  <c r="B24" i="23"/>
  <c r="B7" i="23"/>
  <c r="AF3" i="23"/>
  <c r="B18" i="23"/>
  <c r="AF14" i="23"/>
  <c r="AF25" i="23"/>
  <c r="B29" i="23"/>
  <c r="AF9" i="23"/>
  <c r="B13" i="23"/>
  <c r="B59" i="2"/>
  <c r="B57" i="2"/>
  <c r="B55" i="2"/>
  <c r="A31" i="2"/>
  <c r="A30" i="2"/>
  <c r="A27" i="2"/>
  <c r="A23" i="2"/>
  <c r="A5" i="2"/>
  <c r="A4" i="2"/>
  <c r="A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16" i="2"/>
  <c r="V38" i="2"/>
  <c r="A28" i="2" s="1"/>
  <c r="V39" i="2"/>
  <c r="A29" i="2" s="1"/>
  <c r="V17" i="2"/>
  <c r="A7" i="2" s="1"/>
  <c r="V18" i="2"/>
  <c r="A8" i="2" s="1"/>
  <c r="V19" i="2"/>
  <c r="A9" i="2" s="1"/>
  <c r="V20" i="2"/>
  <c r="A10" i="2" s="1"/>
  <c r="V21" i="2"/>
  <c r="A11" i="2" s="1"/>
  <c r="V22" i="2"/>
  <c r="A12" i="2" s="1"/>
  <c r="V23" i="2"/>
  <c r="A13" i="2" s="1"/>
  <c r="V24" i="2"/>
  <c r="A14" i="2" s="1"/>
  <c r="V25" i="2"/>
  <c r="A15" i="2" s="1"/>
  <c r="V26" i="2"/>
  <c r="A16" i="2" s="1"/>
  <c r="V27" i="2"/>
  <c r="A17" i="2" s="1"/>
  <c r="V28" i="2"/>
  <c r="A18" i="2" s="1"/>
  <c r="V29" i="2"/>
  <c r="A19" i="2" s="1"/>
  <c r="V30" i="2"/>
  <c r="A20" i="2" s="1"/>
  <c r="V31" i="2"/>
  <c r="A21" i="2" s="1"/>
  <c r="V32" i="2"/>
  <c r="A22" i="2" s="1"/>
  <c r="V33" i="2"/>
  <c r="V34" i="2"/>
  <c r="A24" i="2" s="1"/>
  <c r="V35" i="2"/>
  <c r="A25" i="2" s="1"/>
  <c r="V36" i="2"/>
  <c r="A26" i="2" s="1"/>
  <c r="V37" i="2"/>
  <c r="V16" i="2"/>
  <c r="A6" i="2" s="1"/>
  <c r="C67" i="2" l="1"/>
  <c r="C66" i="2"/>
  <c r="B53" i="2"/>
  <c r="B51" i="2"/>
  <c r="B49" i="2"/>
  <c r="AA4" i="2"/>
  <c r="B2" i="2"/>
  <c r="AA40" i="2" l="1"/>
  <c r="AA15" i="2"/>
  <c r="AA13" i="2"/>
  <c r="AA6" i="2"/>
  <c r="B4" i="2" s="1"/>
  <c r="AA10" i="2"/>
  <c r="AA14" i="2"/>
  <c r="AA7" i="2"/>
  <c r="AA5" i="2"/>
  <c r="B3" i="2" s="1"/>
  <c r="AA12" i="2"/>
  <c r="AA11" i="2"/>
  <c r="AA8" i="2"/>
  <c r="AA9" i="2"/>
  <c r="E54" i="1"/>
  <c r="B5" i="2" l="1"/>
  <c r="AA28" i="2"/>
  <c r="AA16" i="2"/>
  <c r="AA21" i="2"/>
  <c r="AA33" i="2"/>
  <c r="AA37" i="2"/>
  <c r="AA18" i="2"/>
  <c r="AA22" i="2"/>
  <c r="AA26" i="2"/>
  <c r="AA30" i="2"/>
  <c r="AA34" i="2"/>
  <c r="AA38" i="2"/>
  <c r="AA31" i="2"/>
  <c r="AA24" i="2"/>
  <c r="AA17" i="2"/>
  <c r="AA29" i="2"/>
  <c r="AA19" i="2"/>
  <c r="AA23" i="2"/>
  <c r="AA27" i="2"/>
  <c r="AA35" i="2"/>
  <c r="AA39" i="2"/>
  <c r="AA20" i="2"/>
  <c r="AA32" i="2"/>
  <c r="AA36" i="2"/>
  <c r="AA25" i="2"/>
  <c r="AA42" i="2"/>
  <c r="B31" i="2" s="1"/>
  <c r="AA41" i="2"/>
  <c r="B30" i="2" s="1"/>
  <c r="C57" i="1"/>
  <c r="C56" i="1"/>
  <c r="B49" i="1"/>
  <c r="B47" i="1"/>
  <c r="B45" i="1"/>
  <c r="X33" i="1"/>
  <c r="V33" i="1"/>
  <c r="A27" i="1" s="1"/>
  <c r="X32" i="1"/>
  <c r="V32" i="1"/>
  <c r="X31" i="1"/>
  <c r="V31" i="1"/>
  <c r="X30" i="1"/>
  <c r="V30" i="1"/>
  <c r="X29" i="1"/>
  <c r="V29" i="1"/>
  <c r="A23" i="1" s="1"/>
  <c r="X28" i="1"/>
  <c r="V28" i="1"/>
  <c r="A28" i="1"/>
  <c r="X27" i="1"/>
  <c r="V27" i="1"/>
  <c r="A21" i="1" s="1"/>
  <c r="X26" i="1"/>
  <c r="V26" i="1"/>
  <c r="A26" i="1"/>
  <c r="X25" i="1"/>
  <c r="V25" i="1"/>
  <c r="A19" i="1" s="1"/>
  <c r="A25" i="1"/>
  <c r="X24" i="1"/>
  <c r="V24" i="1"/>
  <c r="A24" i="1"/>
  <c r="X23" i="1"/>
  <c r="V23" i="1"/>
  <c r="A17" i="1" s="1"/>
  <c r="X22" i="1"/>
  <c r="V22" i="1"/>
  <c r="A22" i="1"/>
  <c r="X21" i="1"/>
  <c r="V21" i="1"/>
  <c r="A15" i="1" s="1"/>
  <c r="X20" i="1"/>
  <c r="V20" i="1"/>
  <c r="A20" i="1"/>
  <c r="X19" i="1"/>
  <c r="V19" i="1"/>
  <c r="A13" i="1" s="1"/>
  <c r="X18" i="1"/>
  <c r="V18" i="1"/>
  <c r="A18" i="1"/>
  <c r="X17" i="1"/>
  <c r="V17" i="1"/>
  <c r="A11" i="1" s="1"/>
  <c r="X16" i="1"/>
  <c r="V16" i="1"/>
  <c r="A16" i="1"/>
  <c r="X15" i="1"/>
  <c r="V15" i="1"/>
  <c r="X14" i="1"/>
  <c r="V14" i="1"/>
  <c r="A14" i="1"/>
  <c r="X13" i="1"/>
  <c r="V13" i="1"/>
  <c r="X12" i="1"/>
  <c r="V12" i="1"/>
  <c r="A12" i="1"/>
  <c r="X11" i="1"/>
  <c r="V11" i="1"/>
  <c r="X10" i="1"/>
  <c r="V10" i="1"/>
  <c r="A10" i="1"/>
  <c r="A9" i="1"/>
  <c r="A8" i="1"/>
  <c r="A7" i="1"/>
  <c r="A6" i="1"/>
  <c r="A5" i="1"/>
  <c r="AA4" i="1"/>
  <c r="AA34" i="1" s="1"/>
  <c r="A4" i="1"/>
  <c r="A3" i="1"/>
  <c r="B2" i="1"/>
  <c r="B22" i="2" l="1"/>
  <c r="AF19" i="2"/>
  <c r="B17" i="2"/>
  <c r="AF14" i="2"/>
  <c r="B7" i="2"/>
  <c r="AF4" i="2"/>
  <c r="B24" i="2"/>
  <c r="AF21" i="2"/>
  <c r="B8" i="2"/>
  <c r="AF5" i="2"/>
  <c r="B6" i="2"/>
  <c r="AF3" i="2"/>
  <c r="B10" i="2"/>
  <c r="AF7" i="2"/>
  <c r="B13" i="2"/>
  <c r="AF10" i="2"/>
  <c r="B14" i="2"/>
  <c r="AF11" i="2"/>
  <c r="B20" i="2"/>
  <c r="AF17" i="2"/>
  <c r="B27" i="2"/>
  <c r="AF24" i="2"/>
  <c r="B18" i="2"/>
  <c r="AF15" i="2"/>
  <c r="B15" i="2"/>
  <c r="AF12" i="2"/>
  <c r="B29" i="2"/>
  <c r="AF26" i="2"/>
  <c r="B9" i="2"/>
  <c r="AF6" i="2"/>
  <c r="B21" i="2"/>
  <c r="AF18" i="2"/>
  <c r="B16" i="2"/>
  <c r="AF13" i="2"/>
  <c r="AF20" i="2"/>
  <c r="B23" i="2"/>
  <c r="B26" i="2"/>
  <c r="AF23" i="2"/>
  <c r="B25" i="2"/>
  <c r="AF22" i="2"/>
  <c r="B19" i="2"/>
  <c r="AF16" i="2"/>
  <c r="B28" i="2"/>
  <c r="AF25" i="2"/>
  <c r="B12" i="2"/>
  <c r="AF9" i="2"/>
  <c r="B11" i="2"/>
  <c r="AF8" i="2"/>
  <c r="AA36" i="1"/>
  <c r="AA35" i="1"/>
  <c r="B28" i="1" s="1"/>
  <c r="AA5" i="1"/>
  <c r="AA6" i="1"/>
  <c r="AA7" i="1"/>
  <c r="AA8" i="1"/>
  <c r="AA9" i="1"/>
  <c r="AA22" i="1" l="1"/>
  <c r="AA32" i="1"/>
  <c r="AA28" i="1"/>
  <c r="AA33" i="1"/>
  <c r="AA29" i="1"/>
  <c r="AA27" i="1"/>
  <c r="AA25" i="1"/>
  <c r="AA23" i="1"/>
  <c r="AA21" i="1"/>
  <c r="AA19" i="1"/>
  <c r="AA17" i="1"/>
  <c r="AA15" i="1"/>
  <c r="AA13" i="1"/>
  <c r="AA11" i="1"/>
  <c r="B3" i="1"/>
  <c r="AA30" i="1"/>
  <c r="AA31" i="1"/>
  <c r="AA26" i="1"/>
  <c r="AA24" i="1"/>
  <c r="AA20" i="1"/>
  <c r="AA18" i="1"/>
  <c r="AA14" i="1"/>
  <c r="AA10" i="1"/>
  <c r="AA16" i="1"/>
  <c r="AA12" i="1"/>
  <c r="AF3" i="1" l="1"/>
  <c r="B4" i="1"/>
  <c r="AF17" i="1"/>
  <c r="B18" i="1"/>
  <c r="B11" i="1"/>
  <c r="AF10" i="1"/>
  <c r="B19" i="1"/>
  <c r="AF18" i="1"/>
  <c r="AF21" i="1"/>
  <c r="B22" i="1"/>
  <c r="AF7" i="1"/>
  <c r="B8" i="1"/>
  <c r="AF19" i="1"/>
  <c r="B20" i="1"/>
  <c r="AF4" i="1"/>
  <c r="B5" i="1"/>
  <c r="B13" i="1"/>
  <c r="AF12" i="1"/>
  <c r="B21" i="1"/>
  <c r="AF20" i="1"/>
  <c r="AF25" i="1"/>
  <c r="B26" i="1"/>
  <c r="AF5" i="1"/>
  <c r="B6" i="1"/>
  <c r="AF11" i="1"/>
  <c r="B12" i="1"/>
  <c r="B25" i="1"/>
  <c r="AF24" i="1"/>
  <c r="AF6" i="1"/>
  <c r="B7" i="1"/>
  <c r="B15" i="1"/>
  <c r="AF14" i="1"/>
  <c r="B23" i="1"/>
  <c r="AF22" i="1"/>
  <c r="AF15" i="1"/>
  <c r="B16" i="1"/>
  <c r="AF9" i="1"/>
  <c r="B10" i="1"/>
  <c r="AF13" i="1"/>
  <c r="B14" i="1"/>
  <c r="AF23" i="1"/>
  <c r="B24" i="1"/>
  <c r="AF8" i="1"/>
  <c r="B9" i="1"/>
  <c r="B17" i="1"/>
  <c r="AF16" i="1"/>
  <c r="B27" i="1"/>
  <c r="AF26" i="1"/>
</calcChain>
</file>

<file path=xl/sharedStrings.xml><?xml version="1.0" encoding="utf-8"?>
<sst xmlns="http://schemas.openxmlformats.org/spreadsheetml/2006/main" count="752" uniqueCount="209">
  <si>
    <t>ABSCISADO</t>
  </si>
  <si>
    <t>COTA</t>
  </si>
  <si>
    <t>OBSERVACIÓN</t>
  </si>
  <si>
    <t>RESUMEN CARTERA CALCULADA</t>
  </si>
  <si>
    <t>PERFIL TRANSVERSAL - ESTACIÓN: 32107010_PTO_ARTURO_GUAVIARE</t>
  </si>
  <si>
    <t>CARTERA DE NIVELACIÓN CALCULADA / 32107010_PTO_ARTURO_GUAVIARE</t>
  </si>
  <si>
    <t>AFORO LÍQUIDO</t>
  </si>
  <si>
    <t xml:space="preserve">S/BM 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</si>
  <si>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</si>
  <si>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</si>
  <si>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</si>
  <si>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</si>
  <si>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</si>
  <si>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</si>
  <si>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</si>
  <si>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</si>
  <si>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N.A.O.D</t>
  </si>
  <si>
    <t>S/Pata Muro</t>
  </si>
  <si>
    <t>S/MAX</t>
  </si>
  <si>
    <t>S/9 m.</t>
  </si>
  <si>
    <t>S/8</t>
  </si>
  <si>
    <t>N.A.O.I</t>
  </si>
  <si>
    <t>DETALLES</t>
  </si>
  <si>
    <t>Maximetro</t>
  </si>
  <si>
    <t>Mira 8 - 9 m</t>
  </si>
  <si>
    <t>Mira 7 - 8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</si>
  <si>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</si>
  <si>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</si>
  <si>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</si>
  <si>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</si>
  <si>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</si>
  <si>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0,0 D.P.R</t>
  </si>
  <si>
    <t>S/10</t>
  </si>
  <si>
    <t>S/H.MAX R</t>
  </si>
  <si>
    <t>S/8 m</t>
  </si>
  <si>
    <t>S/7 m.</t>
  </si>
  <si>
    <t>S/6 m.</t>
  </si>
  <si>
    <t>Mira 9 - 10 m</t>
  </si>
  <si>
    <t>Mira 6 - 7 m</t>
  </si>
  <si>
    <t>Mira 5 - 6 m</t>
  </si>
  <si>
    <t>Perfil Transversal - Estación Puerto Arturo - Corriente Guaviare - Código 32107010</t>
  </si>
  <si>
    <t>Abscisado</t>
  </si>
  <si>
    <t>Cotas</t>
  </si>
  <si>
    <t>Observaciones</t>
  </si>
  <si>
    <t>Datos de Altura - Distancia de Cartera</t>
  </si>
  <si>
    <t>S/BM # 1</t>
  </si>
  <si>
    <t>S/MAXIMETRO</t>
  </si>
  <si>
    <t>S/9.0 MS DE LNM</t>
  </si>
  <si>
    <t>S/NIVEL MAXIMO</t>
  </si>
  <si>
    <t>S/CABEZA BCO</t>
  </si>
  <si>
    <t>S/PIE BCO</t>
  </si>
  <si>
    <t>S/7.0 DE LNM</t>
  </si>
  <si>
    <t>N.A.O.D.</t>
  </si>
  <si>
    <t>N.A.O.I.</t>
  </si>
  <si>
    <t>PLAYA</t>
  </si>
  <si>
    <t>N.D.M.I</t>
  </si>
  <si>
    <t>N.A.M.I.</t>
  </si>
  <si>
    <t>Detalles</t>
  </si>
  <si>
    <t>N.A.M.D.</t>
  </si>
  <si>
    <t>Cota "0"</t>
  </si>
  <si>
    <t>Maxímetro</t>
  </si>
  <si>
    <t>Desb. Marg.Izq.</t>
  </si>
  <si>
    <t>Desb.Marg.Der</t>
  </si>
  <si>
    <t xml:space="preserve">Lectura mira:     </t>
  </si>
  <si>
    <t>2.06 m</t>
  </si>
  <si>
    <t xml:space="preserve">Cota cero:         </t>
  </si>
  <si>
    <t>164.765 m</t>
  </si>
  <si>
    <r>
      <t>Caudal:              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</si>
  <si>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174.291 m  (LM: 9.526 m)</t>
  </si>
  <si>
    <t>Ver Procedimiento en hoja "procedimiento"</t>
  </si>
  <si>
    <t>S/CABEZA MURO</t>
  </si>
  <si>
    <t>PARED VERTICAL</t>
  </si>
  <si>
    <t>H : 30 MS</t>
  </si>
  <si>
    <t>6.72 m</t>
  </si>
  <si>
    <t>164.757 m</t>
  </si>
  <si>
    <t>Cota inundación:  (LM: )</t>
  </si>
  <si>
    <t>S/BM COTA REAL</t>
  </si>
  <si>
    <t>S/ORILLA BCO</t>
  </si>
  <si>
    <t>S/7.0 MS DE LNM</t>
  </si>
  <si>
    <t>S/140.00 NAOI</t>
  </si>
  <si>
    <t>S/275.000 NA.O.I</t>
  </si>
  <si>
    <t>S/283.00 NAOI</t>
  </si>
  <si>
    <t>N.D.M.I.</t>
  </si>
  <si>
    <t>2.73 m</t>
  </si>
  <si>
    <t>Cota inundación: 174.959 m  (LM: 10.194 m)</t>
  </si>
  <si>
    <t>S/BM</t>
  </si>
  <si>
    <t>S/9.0 DE LNM</t>
  </si>
  <si>
    <t>S/BORDE BCO</t>
  </si>
  <si>
    <t>VERY DATOS</t>
  </si>
  <si>
    <t>2.93 m</t>
  </si>
  <si>
    <t>164.952 m</t>
  </si>
  <si>
    <t>ALTURA REAL</t>
  </si>
  <si>
    <t>S/BARRANCO</t>
  </si>
  <si>
    <t>S/CAB. BCO</t>
  </si>
  <si>
    <t>5.67 m</t>
  </si>
  <si>
    <t>164.739 m</t>
  </si>
  <si>
    <t>Cota inundación: 172.624 m  (LM: 7.885 m)</t>
  </si>
  <si>
    <t>N.A.O,D</t>
  </si>
  <si>
    <t>N.D.O.I</t>
  </si>
  <si>
    <t>7.32 m</t>
  </si>
  <si>
    <t>164,742 m</t>
  </si>
  <si>
    <r>
      <t>Caudal:               3158,296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</si>
  <si>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173,712 m  (LM: 8.97 m)</t>
  </si>
  <si>
    <t>S/ 9.0 MS DE LNM</t>
  </si>
  <si>
    <t>S/MAX CAB.</t>
  </si>
  <si>
    <t>PILASTRA # 1</t>
  </si>
  <si>
    <t>PILASTRA #  2</t>
  </si>
  <si>
    <t>PILASTRA #  3</t>
  </si>
  <si>
    <t>4.99 m</t>
  </si>
  <si>
    <t>164.732 m</t>
  </si>
  <si>
    <t>Cota inundación: 172.657 m  (LM: 7.925 m)</t>
  </si>
  <si>
    <t>S/ BM</t>
  </si>
  <si>
    <t>S/HUELLA MAX. REQ.</t>
  </si>
  <si>
    <t>D.P.R</t>
  </si>
  <si>
    <t>DETRÁS DPR - 20 MS</t>
  </si>
  <si>
    <t>S/PATA MAX.</t>
  </si>
  <si>
    <t>S/10.0 MS LNM</t>
  </si>
  <si>
    <t>PILASTRA</t>
  </si>
  <si>
    <t>A 30 DE DESB.</t>
  </si>
  <si>
    <t>S/BM INICIAL</t>
  </si>
  <si>
    <t>S/N.A.O.D.</t>
  </si>
  <si>
    <t>5.84 m</t>
  </si>
  <si>
    <t>164.735 m</t>
  </si>
  <si>
    <t>Cota inundación: 173.866 m  (LM: 9.151 m)</t>
  </si>
  <si>
    <t>CAB. BCO</t>
  </si>
  <si>
    <t>PATA BCO</t>
  </si>
  <si>
    <t>S/CAB.BCO</t>
  </si>
  <si>
    <t>N.D.M.D.</t>
  </si>
  <si>
    <t>COTA "0"</t>
  </si>
  <si>
    <t>MAXIMETRO</t>
  </si>
  <si>
    <t>Desb. Marg. Izq.</t>
  </si>
  <si>
    <t>Desb. Marg. Der.</t>
  </si>
  <si>
    <t>5.69 m</t>
  </si>
  <si>
    <t>165.005 m</t>
  </si>
  <si>
    <t>Cota inundación: 173.154  m  (LM: 8.149 m)</t>
  </si>
  <si>
    <t>D.P.R.</t>
  </si>
  <si>
    <t>S / MAX</t>
  </si>
  <si>
    <t>S/10 MS DE LNM</t>
  </si>
  <si>
    <t>Cota"0"</t>
  </si>
  <si>
    <t xml:space="preserve">Lectura mira:    </t>
  </si>
  <si>
    <t>7.96 m</t>
  </si>
  <si>
    <r>
      <t>Caudal:               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</si>
  <si>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inundació: 173.893 m  (LM: 9.161 m)</t>
  </si>
  <si>
    <t xml:space="preserve">Lectura mira:       </t>
  </si>
  <si>
    <r>
      <t>Caudal:               3158,296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</si>
  <si>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173,712 m  (LM: 8.97 m)</t>
  </si>
  <si>
    <t>N.D.O.I.</t>
  </si>
  <si>
    <t>3.28 m</t>
  </si>
  <si>
    <t>164,746 m</t>
  </si>
  <si>
    <r>
      <t>Caudal:               867.054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</si>
  <si>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173,585 m  (LM: 8.839 m)</t>
  </si>
  <si>
    <t>S/ MAXIMETRO</t>
  </si>
  <si>
    <t>CAB. MURO LNG</t>
  </si>
  <si>
    <t>MURO TAR. IZQ</t>
  </si>
  <si>
    <t>S/2.0 MS LNM 1.25 CMTS</t>
  </si>
  <si>
    <t>PATA MX.</t>
  </si>
  <si>
    <t>4.90 m</t>
  </si>
  <si>
    <t>164.741 m</t>
  </si>
  <si>
    <t>Cota inundación:  173.821  m  (LM: 9.08 m)</t>
  </si>
  <si>
    <t>S/BM 1 Muro LG</t>
  </si>
  <si>
    <t>DPR</t>
  </si>
  <si>
    <t>S/Cab. Bco.</t>
  </si>
  <si>
    <t>Cab. Bco.</t>
  </si>
  <si>
    <t>S/BM Inicial</t>
  </si>
  <si>
    <t xml:space="preserve">Lectura mira =       </t>
  </si>
  <si>
    <t>6,73 m</t>
  </si>
  <si>
    <t xml:space="preserve">Cota cero  =           </t>
  </si>
  <si>
    <t>164,744 m</t>
  </si>
  <si>
    <r>
      <t>Caudal   =         2997,627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</si>
  <si>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inundacion  = 173,949 m  (LM = 9,205 m)</t>
  </si>
  <si>
    <t>5,44 m</t>
  </si>
  <si>
    <t>164,693 m</t>
  </si>
  <si>
    <r>
      <t>Caudal:               1896,813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</si>
  <si>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173,700 m  (LM: 9,007 m)</t>
  </si>
  <si>
    <t>Altura Real</t>
  </si>
  <si>
    <t>Huella Maxímetro</t>
  </si>
  <si>
    <t>S/9</t>
  </si>
  <si>
    <t>8.56 m</t>
  </si>
  <si>
    <t>164.744 m</t>
  </si>
  <si>
    <r>
      <t>Caudal:                5189.856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</si>
  <si>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173.938 m  (LM: 9.194 m)</t>
  </si>
  <si>
    <t>S/BM #1</t>
  </si>
  <si>
    <t>S/MAX CAB</t>
  </si>
  <si>
    <t>CAB BCO</t>
  </si>
  <si>
    <t>6.69 m</t>
  </si>
  <si>
    <t>164.742 m</t>
  </si>
  <si>
    <r>
      <t>Caudal:                3926.116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</si>
  <si>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 m  (LM:  m)</t>
  </si>
  <si>
    <t>S/MURO</t>
  </si>
  <si>
    <t>DESBORDADO</t>
  </si>
  <si>
    <t>8.86 m</t>
  </si>
  <si>
    <t>164.750 m</t>
  </si>
  <si>
    <r>
      <t>Caudal:                5977,913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</si>
  <si>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173.609 m  (LM: 8.86 m)</t>
  </si>
  <si>
    <t>DPR DERECHO</t>
  </si>
  <si>
    <t>CAB. MURO</t>
  </si>
  <si>
    <t>DESBORDA</t>
  </si>
  <si>
    <t>4.03 m</t>
  </si>
  <si>
    <t>164.733 m</t>
  </si>
  <si>
    <r>
      <t>Caudal:                1029,914 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/seg     </t>
    </r>
  </si>
  <si>
    <t>Cota inundación:  173.338 m  (LM: 8.605 m)</t>
  </si>
  <si>
    <t>S/10 m.</t>
  </si>
  <si>
    <t>S/8 m.</t>
  </si>
  <si>
    <t>S/5 m.</t>
  </si>
  <si>
    <t>S/4 m.</t>
  </si>
  <si>
    <t>Mira 4 - 5 m</t>
  </si>
  <si>
    <t>Mira 3 - 4 m</t>
  </si>
  <si>
    <t>Cab BCO Desborda</t>
  </si>
  <si>
    <t>S/BM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</si>
</sst>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</font>
    <font>
      <b/>
      <sz val="16"/>
      <color theme="1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83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8" fillId="0" borderId="0" xfId="1" applyFont="1"/>
    <xf numFmtId="4" fontId="7" fillId="0" borderId="1" xfId="1" applyNumberFormat="1" applyFont="1" applyFill="1" applyBorder="1" applyAlignment="1">
      <alignment horizontal="center" wrapText="1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" fontId="8" fillId="0" borderId="1" xfId="1" applyNumberFormat="1" applyFont="1" applyBorder="1"/>
    <xf numFmtId="164" fontId="8" fillId="0" borderId="1" xfId="1" applyNumberFormat="1" applyFont="1" applyFill="1" applyBorder="1"/>
    <xf numFmtId="0" fontId="5" fillId="0" borderId="1" xfId="1" applyFont="1" applyFill="1" applyBorder="1"/>
    <xf numFmtId="0" fontId="7" fillId="0" borderId="1" xfId="1" applyFont="1" applyFill="1" applyBorder="1"/>
    <xf numFmtId="0" fontId="2" fillId="0" borderId="0" xfId="1" applyFont="1"/>
    <xf numFmtId="4" fontId="8" fillId="0" borderId="1" xfId="1" applyNumberFormat="1" applyFont="1" applyFill="1" applyBorder="1"/>
    <xf numFmtId="164" fontId="5" fillId="3" borderId="1" xfId="1" applyNumberFormat="1" applyFont="1" applyFill="1" applyBorder="1"/>
    <xf numFmtId="0" fontId="5" fillId="0" borderId="1" xfId="1" applyFont="1" applyBorder="1"/>
    <xf numFmtId="164" fontId="8" fillId="0" borderId="1" xfId="1" applyNumberFormat="1" applyFont="1" applyBorder="1"/>
    <xf numFmtId="4" fontId="8" fillId="0" borderId="0" xfId="1" applyNumberFormat="1" applyFont="1"/>
    <xf numFmtId="0" fontId="9" fillId="0" borderId="1" xfId="1" applyFont="1" applyBorder="1"/>
    <xf numFmtId="4" fontId="8" fillId="4" borderId="1" xfId="1" applyNumberFormat="1" applyFont="1" applyFill="1" applyBorder="1"/>
    <xf numFmtId="164" fontId="8" fillId="4" borderId="1" xfId="1" applyNumberFormat="1" applyFont="1" applyFill="1" applyBorder="1"/>
    <xf numFmtId="0" fontId="0" fillId="0" borderId="1" xfId="0" applyBorder="1"/>
    <xf numFmtId="0" fontId="9" fillId="0" borderId="1" xfId="1" applyFont="1" applyFill="1" applyBorder="1"/>
    <xf numFmtId="4" fontId="8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vertical="center"/>
    </xf>
    <xf numFmtId="2" fontId="8" fillId="0" borderId="1" xfId="1" applyNumberFormat="1" applyFont="1" applyBorder="1"/>
    <xf numFmtId="0" fontId="0" fillId="0" borderId="1" xfId="0" applyFill="1" applyBorder="1"/>
    <xf numFmtId="2" fontId="8" fillId="0" borderId="1" xfId="1" applyNumberFormat="1" applyFont="1" applyFill="1" applyBorder="1"/>
    <xf numFmtId="0" fontId="10" fillId="0" borderId="1" xfId="0" applyFont="1" applyBorder="1"/>
    <xf numFmtId="0" fontId="1" fillId="0" borderId="1" xfId="1" applyBorder="1"/>
    <xf numFmtId="0" fontId="11" fillId="0" borderId="1" xfId="1" applyFont="1" applyBorder="1"/>
    <xf numFmtId="4" fontId="8" fillId="0" borderId="0" xfId="1" applyNumberFormat="1" applyFont="1" applyFill="1" applyBorder="1" applyAlignment="1">
      <alignment wrapText="1"/>
    </xf>
    <xf numFmtId="2" fontId="8" fillId="0" borderId="0" xfId="1" applyNumberFormat="1" applyFont="1" applyBorder="1"/>
    <xf numFmtId="164" fontId="8" fillId="0" borderId="0" xfId="1" applyNumberFormat="1" applyFont="1" applyFill="1" applyBorder="1"/>
    <xf numFmtId="0" fontId="8" fillId="0" borderId="0" xfId="1" applyFont="1" applyBorder="1"/>
    <xf numFmtId="0" fontId="0" fillId="0" borderId="0" xfId="1" applyFont="1"/>
    <xf numFmtId="2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3" fillId="0" borderId="0" xfId="1" applyFont="1" applyFill="1" applyBorder="1" applyAlignment="1">
      <alignment horizontal="center" vertical="center" textRotation="255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13" fillId="2" borderId="1" xfId="1" applyNumberFormat="1" applyFont="1" applyFill="1" applyBorder="1" applyAlignment="1">
      <alignment horizontal="center"/>
    </xf>
    <xf numFmtId="164" fontId="13" fillId="2" borderId="1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vertical="center" textRotation="255" wrapText="1"/>
    </xf>
    <xf numFmtId="2" fontId="13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165" fontId="13" fillId="0" borderId="1" xfId="1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left"/>
    </xf>
    <xf numFmtId="4" fontId="13" fillId="0" borderId="1" xfId="1" applyNumberFormat="1" applyFont="1" applyFill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164" fontId="0" fillId="0" borderId="0" xfId="0" applyNumberFormat="1"/>
    <xf numFmtId="4" fontId="8" fillId="5" borderId="1" xfId="1" applyNumberFormat="1" applyFont="1" applyFill="1" applyBorder="1"/>
    <xf numFmtId="164" fontId="8" fillId="5" borderId="1" xfId="1" applyNumberFormat="1" applyFont="1" applyFill="1" applyBorder="1"/>
    <xf numFmtId="0" fontId="12" fillId="0" borderId="0" xfId="1" applyFont="1" applyFill="1" applyBorder="1" applyAlignment="1">
      <alignment horizontal="center" vertical="center" textRotation="255" wrapText="1"/>
    </xf>
    <xf numFmtId="165" fontId="0" fillId="0" borderId="0" xfId="0" applyNumberFormat="1"/>
    <xf numFmtId="2" fontId="13" fillId="0" borderId="1" xfId="1" applyNumberFormat="1" applyFont="1" applyFill="1" applyBorder="1" applyAlignment="1">
      <alignment horizontal="left"/>
    </xf>
    <xf numFmtId="0" fontId="16" fillId="6" borderId="0" xfId="2" applyFill="1"/>
    <xf numFmtId="0" fontId="16" fillId="0" borderId="0" xfId="2"/>
    <xf numFmtId="0" fontId="2" fillId="0" borderId="10" xfId="2" applyFont="1" applyBorder="1" applyAlignment="1">
      <alignment horizontal="center" vertical="center"/>
    </xf>
    <xf numFmtId="165" fontId="2" fillId="0" borderId="10" xfId="2" applyNumberFormat="1" applyFont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6" borderId="0" xfId="2" applyFont="1" applyFill="1" applyAlignment="1">
      <alignment vertical="center"/>
    </xf>
    <xf numFmtId="0" fontId="16" fillId="0" borderId="0" xfId="2" applyAlignment="1">
      <alignment vertical="center"/>
    </xf>
    <xf numFmtId="2" fontId="19" fillId="0" borderId="12" xfId="2" applyNumberFormat="1" applyFont="1" applyFill="1" applyBorder="1" applyAlignment="1">
      <alignment horizontal="center" vertical="center"/>
    </xf>
    <xf numFmtId="165" fontId="19" fillId="0" borderId="13" xfId="2" applyNumberFormat="1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right" vertical="center"/>
    </xf>
    <xf numFmtId="2" fontId="19" fillId="0" borderId="15" xfId="2" applyNumberFormat="1" applyFont="1" applyFill="1" applyBorder="1" applyAlignment="1">
      <alignment horizontal="center" vertical="center"/>
    </xf>
    <xf numFmtId="165" fontId="19" fillId="0" borderId="6" xfId="2" applyNumberFormat="1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right" vertical="center"/>
    </xf>
    <xf numFmtId="2" fontId="19" fillId="0" borderId="17" xfId="2" applyNumberFormat="1" applyFont="1" applyFill="1" applyBorder="1" applyAlignment="1">
      <alignment horizontal="center" vertical="center"/>
    </xf>
    <xf numFmtId="165" fontId="19" fillId="0" borderId="1" xfId="2" applyNumberFormat="1" applyFont="1" applyFill="1" applyBorder="1" applyAlignment="1">
      <alignment horizontal="center" vertical="center"/>
    </xf>
    <xf numFmtId="0" fontId="19" fillId="0" borderId="18" xfId="2" applyFont="1" applyFill="1" applyBorder="1" applyAlignment="1">
      <alignment horizontal="right" vertical="center"/>
    </xf>
    <xf numFmtId="2" fontId="19" fillId="0" borderId="19" xfId="2" applyNumberFormat="1" applyFont="1" applyFill="1" applyBorder="1" applyAlignment="1">
      <alignment horizontal="center" vertical="center"/>
    </xf>
    <xf numFmtId="165" fontId="19" fillId="0" borderId="5" xfId="2" applyNumberFormat="1" applyFont="1" applyFill="1" applyBorder="1" applyAlignment="1">
      <alignment horizontal="center" vertical="center"/>
    </xf>
    <xf numFmtId="0" fontId="19" fillId="0" borderId="20" xfId="2" applyFont="1" applyFill="1" applyBorder="1" applyAlignment="1">
      <alignment horizontal="right" vertical="center"/>
    </xf>
    <xf numFmtId="2" fontId="2" fillId="2" borderId="19" xfId="2" applyNumberFormat="1" applyFont="1" applyFill="1" applyBorder="1" applyAlignment="1">
      <alignment horizontal="center" vertical="center"/>
    </xf>
    <xf numFmtId="165" fontId="2" fillId="2" borderId="5" xfId="2" applyNumberFormat="1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right" vertical="center"/>
    </xf>
    <xf numFmtId="0" fontId="2" fillId="2" borderId="18" xfId="2" applyFont="1" applyFill="1" applyBorder="1" applyAlignment="1">
      <alignment horizontal="right" vertical="center"/>
    </xf>
    <xf numFmtId="2" fontId="20" fillId="0" borderId="19" xfId="2" applyNumberFormat="1" applyFont="1" applyFill="1" applyBorder="1" applyAlignment="1">
      <alignment horizontal="center" vertical="center"/>
    </xf>
    <xf numFmtId="165" fontId="20" fillId="0" borderId="5" xfId="2" applyNumberFormat="1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right" vertical="center"/>
    </xf>
    <xf numFmtId="2" fontId="20" fillId="0" borderId="19" xfId="2" applyNumberFormat="1" applyFont="1" applyBorder="1" applyAlignment="1">
      <alignment horizontal="center" vertical="center"/>
    </xf>
    <xf numFmtId="165" fontId="20" fillId="0" borderId="5" xfId="2" applyNumberFormat="1" applyFont="1" applyBorder="1" applyAlignment="1">
      <alignment horizontal="center" vertical="center"/>
    </xf>
    <xf numFmtId="0" fontId="20" fillId="0" borderId="20" xfId="2" applyFont="1" applyBorder="1" applyAlignment="1">
      <alignment horizontal="right" vertical="center"/>
    </xf>
    <xf numFmtId="2" fontId="20" fillId="6" borderId="22" xfId="2" applyNumberFormat="1" applyFont="1" applyFill="1" applyBorder="1" applyAlignment="1">
      <alignment horizontal="center" vertical="center"/>
    </xf>
    <xf numFmtId="165" fontId="20" fillId="6" borderId="22" xfId="2" applyNumberFormat="1" applyFont="1" applyFill="1" applyBorder="1" applyAlignment="1">
      <alignment horizontal="center" vertical="center"/>
    </xf>
    <xf numFmtId="0" fontId="20" fillId="6" borderId="22" xfId="2" applyFont="1" applyFill="1" applyBorder="1" applyAlignment="1">
      <alignment horizontal="right" vertical="center"/>
    </xf>
    <xf numFmtId="2" fontId="20" fillId="6" borderId="23" xfId="2" applyNumberFormat="1" applyFont="1" applyFill="1" applyBorder="1" applyAlignment="1">
      <alignment horizontal="center" vertical="center"/>
    </xf>
    <xf numFmtId="165" fontId="20" fillId="6" borderId="23" xfId="2" applyNumberFormat="1" applyFont="1" applyFill="1" applyBorder="1" applyAlignment="1">
      <alignment horizontal="center" vertical="center"/>
    </xf>
    <xf numFmtId="0" fontId="20" fillId="6" borderId="24" xfId="2" applyFont="1" applyFill="1" applyBorder="1" applyAlignment="1">
      <alignment horizontal="right" vertical="center"/>
    </xf>
    <xf numFmtId="2" fontId="20" fillId="6" borderId="24" xfId="2" applyNumberFormat="1" applyFont="1" applyFill="1" applyBorder="1" applyAlignment="1">
      <alignment horizontal="center" vertical="center"/>
    </xf>
    <xf numFmtId="165" fontId="20" fillId="6" borderId="24" xfId="2" applyNumberFormat="1" applyFont="1" applyFill="1" applyBorder="1" applyAlignment="1">
      <alignment horizontal="center" vertical="center"/>
    </xf>
    <xf numFmtId="0" fontId="20" fillId="6" borderId="25" xfId="2" applyFont="1" applyFill="1" applyBorder="1" applyAlignment="1">
      <alignment horizontal="right" vertical="center"/>
    </xf>
    <xf numFmtId="0" fontId="20" fillId="6" borderId="26" xfId="2" applyFont="1" applyFill="1" applyBorder="1" applyAlignment="1">
      <alignment horizontal="right" vertical="center"/>
    </xf>
    <xf numFmtId="2" fontId="20" fillId="6" borderId="27" xfId="2" applyNumberFormat="1" applyFont="1" applyFill="1" applyBorder="1" applyAlignment="1">
      <alignment vertical="center"/>
    </xf>
    <xf numFmtId="2" fontId="20" fillId="6" borderId="28" xfId="2" applyNumberFormat="1" applyFont="1" applyFill="1" applyBorder="1" applyAlignment="1">
      <alignment vertical="center"/>
    </xf>
    <xf numFmtId="2" fontId="20" fillId="6" borderId="29" xfId="2" applyNumberFormat="1" applyFont="1" applyFill="1" applyBorder="1" applyAlignment="1">
      <alignment vertical="center"/>
    </xf>
    <xf numFmtId="2" fontId="20" fillId="6" borderId="30" xfId="2" applyNumberFormat="1" applyFont="1" applyFill="1" applyBorder="1" applyAlignment="1">
      <alignment vertical="center"/>
    </xf>
    <xf numFmtId="2" fontId="20" fillId="6" borderId="0" xfId="2" applyNumberFormat="1" applyFont="1" applyFill="1" applyBorder="1" applyAlignment="1">
      <alignment vertical="center"/>
    </xf>
    <xf numFmtId="2" fontId="20" fillId="6" borderId="25" xfId="2" applyNumberFormat="1" applyFont="1" applyFill="1" applyBorder="1" applyAlignment="1">
      <alignment vertical="center"/>
    </xf>
    <xf numFmtId="0" fontId="23" fillId="6" borderId="0" xfId="2" applyFont="1" applyFill="1"/>
    <xf numFmtId="0" fontId="16" fillId="0" borderId="0" xfId="2" applyFill="1"/>
    <xf numFmtId="165" fontId="24" fillId="0" borderId="1" xfId="2" applyNumberFormat="1" applyFont="1" applyBorder="1" applyAlignment="1">
      <alignment horizontal="center"/>
    </xf>
    <xf numFmtId="166" fontId="25" fillId="0" borderId="0" xfId="2" applyNumberFormat="1" applyFont="1" applyFill="1" applyAlignment="1">
      <alignment horizontal="center"/>
    </xf>
    <xf numFmtId="2" fontId="26" fillId="2" borderId="19" xfId="2" applyNumberFormat="1" applyFont="1" applyFill="1" applyBorder="1" applyAlignment="1">
      <alignment horizontal="center" vertical="center"/>
    </xf>
    <xf numFmtId="165" fontId="26" fillId="2" borderId="5" xfId="2" applyNumberFormat="1" applyFont="1" applyFill="1" applyBorder="1" applyAlignment="1">
      <alignment horizontal="center" vertical="center"/>
    </xf>
    <xf numFmtId="0" fontId="26" fillId="2" borderId="20" xfId="2" applyFont="1" applyFill="1" applyBorder="1" applyAlignment="1">
      <alignment horizontal="right" vertical="center"/>
    </xf>
    <xf numFmtId="2" fontId="2" fillId="2" borderId="17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2" fontId="20" fillId="0" borderId="12" xfId="2" applyNumberFormat="1" applyFont="1" applyFill="1" applyBorder="1" applyAlignment="1">
      <alignment horizontal="center" vertical="center"/>
    </xf>
    <xf numFmtId="165" fontId="20" fillId="0" borderId="13" xfId="2" applyNumberFormat="1" applyFont="1" applyFill="1" applyBorder="1" applyAlignment="1">
      <alignment horizontal="center" vertical="center"/>
    </xf>
    <xf numFmtId="0" fontId="20" fillId="0" borderId="14" xfId="2" applyFont="1" applyFill="1" applyBorder="1" applyAlignment="1">
      <alignment horizontal="right" vertical="center"/>
    </xf>
    <xf numFmtId="2" fontId="20" fillId="0" borderId="15" xfId="2" applyNumberFormat="1" applyFont="1" applyFill="1" applyBorder="1" applyAlignment="1">
      <alignment horizontal="center" vertical="center"/>
    </xf>
    <xf numFmtId="165" fontId="20" fillId="0" borderId="6" xfId="2" applyNumberFormat="1" applyFont="1" applyFill="1" applyBorder="1" applyAlignment="1">
      <alignment horizontal="center" vertical="center"/>
    </xf>
    <xf numFmtId="0" fontId="20" fillId="0" borderId="16" xfId="2" applyFont="1" applyFill="1" applyBorder="1" applyAlignment="1">
      <alignment horizontal="right" vertical="center"/>
    </xf>
    <xf numFmtId="2" fontId="20" fillId="0" borderId="17" xfId="2" applyNumberFormat="1" applyFont="1" applyFill="1" applyBorder="1" applyAlignment="1">
      <alignment horizontal="center" vertical="center"/>
    </xf>
    <xf numFmtId="165" fontId="20" fillId="0" borderId="1" xfId="2" applyNumberFormat="1" applyFont="1" applyFill="1" applyBorder="1" applyAlignment="1">
      <alignment horizontal="center" vertical="center"/>
    </xf>
    <xf numFmtId="0" fontId="20" fillId="0" borderId="18" xfId="2" applyFont="1" applyFill="1" applyBorder="1" applyAlignment="1">
      <alignment horizontal="right" vertical="center"/>
    </xf>
    <xf numFmtId="0" fontId="26" fillId="2" borderId="18" xfId="2" applyFont="1" applyFill="1" applyBorder="1" applyAlignment="1">
      <alignment horizontal="right" vertical="center"/>
    </xf>
    <xf numFmtId="2" fontId="26" fillId="2" borderId="17" xfId="2" applyNumberFormat="1" applyFont="1" applyFill="1" applyBorder="1" applyAlignment="1">
      <alignment horizontal="center" vertical="center"/>
    </xf>
    <xf numFmtId="165" fontId="26" fillId="2" borderId="1" xfId="2" applyNumberFormat="1" applyFont="1" applyFill="1" applyBorder="1" applyAlignment="1">
      <alignment horizontal="center" vertical="center"/>
    </xf>
    <xf numFmtId="2" fontId="20" fillId="6" borderId="12" xfId="2" applyNumberFormat="1" applyFont="1" applyFill="1" applyBorder="1" applyAlignment="1">
      <alignment horizontal="center" vertical="center"/>
    </xf>
    <xf numFmtId="0" fontId="26" fillId="0" borderId="20" xfId="2" applyFont="1" applyFill="1" applyBorder="1" applyAlignment="1">
      <alignment horizontal="right" vertical="center"/>
    </xf>
    <xf numFmtId="0" fontId="26" fillId="0" borderId="14" xfId="2" applyFont="1" applyFill="1" applyBorder="1" applyAlignment="1">
      <alignment horizontal="right" vertical="center"/>
    </xf>
    <xf numFmtId="2" fontId="20" fillId="6" borderId="15" xfId="2" applyNumberFormat="1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right" vertical="center"/>
    </xf>
    <xf numFmtId="0" fontId="26" fillId="0" borderId="18" xfId="2" applyFont="1" applyFill="1" applyBorder="1" applyAlignment="1">
      <alignment horizontal="right" vertical="center"/>
    </xf>
    <xf numFmtId="2" fontId="26" fillId="0" borderId="19" xfId="2" applyNumberFormat="1" applyFont="1" applyFill="1" applyBorder="1" applyAlignment="1">
      <alignment horizontal="center" vertical="center"/>
    </xf>
    <xf numFmtId="165" fontId="26" fillId="0" borderId="5" xfId="2" applyNumberFormat="1" applyFont="1" applyFill="1" applyBorder="1" applyAlignment="1">
      <alignment horizontal="center" vertical="center"/>
    </xf>
    <xf numFmtId="2" fontId="26" fillId="0" borderId="19" xfId="2" applyNumberFormat="1" applyFont="1" applyBorder="1" applyAlignment="1">
      <alignment horizontal="center" vertical="center"/>
    </xf>
    <xf numFmtId="165" fontId="26" fillId="0" borderId="5" xfId="2" applyNumberFormat="1" applyFont="1" applyBorder="1" applyAlignment="1">
      <alignment horizontal="center" vertical="center"/>
    </xf>
    <xf numFmtId="0" fontId="16" fillId="0" borderId="0" xfId="2" applyAlignment="1">
      <alignment horizontal="center"/>
    </xf>
    <xf numFmtId="0" fontId="16" fillId="0" borderId="1" xfId="2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4" fontId="8" fillId="7" borderId="1" xfId="1" applyNumberFormat="1" applyFont="1" applyFill="1" applyBorder="1"/>
    <xf numFmtId="164" fontId="8" fillId="7" borderId="1" xfId="1" applyNumberFormat="1" applyFont="1" applyFill="1" applyBorder="1"/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 textRotation="90"/>
    </xf>
    <xf numFmtId="0" fontId="2" fillId="0" borderId="21" xfId="2" applyFont="1" applyFill="1" applyBorder="1" applyAlignment="1">
      <alignment horizontal="center" vertical="center" textRotation="90"/>
    </xf>
    <xf numFmtId="0" fontId="2" fillId="0" borderId="22" xfId="2" applyFont="1" applyFill="1" applyBorder="1" applyAlignment="1">
      <alignment horizontal="center" vertical="center" textRotation="90" wrapText="1"/>
    </xf>
    <xf numFmtId="0" fontId="2" fillId="0" borderId="23" xfId="2" applyFont="1" applyFill="1" applyBorder="1" applyAlignment="1">
      <alignment horizontal="center" vertical="center" textRotation="90" wrapText="1"/>
    </xf>
    <xf numFmtId="0" fontId="2" fillId="0" borderId="24" xfId="2" applyFont="1" applyFill="1" applyBorder="1" applyAlignment="1">
      <alignment horizontal="center" vertical="center" textRotation="90" wrapText="1"/>
    </xf>
    <xf numFmtId="2" fontId="20" fillId="6" borderId="30" xfId="2" applyNumberFormat="1" applyFont="1" applyFill="1" applyBorder="1" applyAlignment="1">
      <alignment horizontal="left" vertical="center"/>
    </xf>
    <xf numFmtId="2" fontId="20" fillId="6" borderId="0" xfId="2" applyNumberFormat="1" applyFont="1" applyFill="1" applyBorder="1" applyAlignment="1">
      <alignment horizontal="left" vertical="center"/>
    </xf>
    <xf numFmtId="2" fontId="20" fillId="6" borderId="25" xfId="2" applyNumberFormat="1" applyFont="1" applyFill="1" applyBorder="1" applyAlignment="1">
      <alignment horizontal="left" vertical="center"/>
    </xf>
    <xf numFmtId="2" fontId="20" fillId="6" borderId="31" xfId="2" applyNumberFormat="1" applyFont="1" applyFill="1" applyBorder="1" applyAlignment="1">
      <alignment horizontal="left" vertical="center"/>
    </xf>
    <xf numFmtId="2" fontId="20" fillId="6" borderId="32" xfId="2" applyNumberFormat="1" applyFont="1" applyFill="1" applyBorder="1" applyAlignment="1">
      <alignment horizontal="left" vertical="center"/>
    </xf>
    <xf numFmtId="2" fontId="20" fillId="6" borderId="26" xfId="2" applyNumberFormat="1" applyFont="1" applyFill="1" applyBorder="1" applyAlignment="1">
      <alignment horizontal="left" vertical="center"/>
    </xf>
    <xf numFmtId="0" fontId="2" fillId="0" borderId="33" xfId="2" applyFont="1" applyFill="1" applyBorder="1" applyAlignment="1">
      <alignment horizontal="center" vertical="center" textRotation="90"/>
    </xf>
    <xf numFmtId="2" fontId="13" fillId="0" borderId="1" xfId="1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textRotation="255" wrapText="1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textRotation="255" wrapText="1"/>
    </xf>
    <xf numFmtId="0" fontId="12" fillId="0" borderId="34" xfId="1" applyFont="1" applyFill="1" applyBorder="1" applyAlignment="1">
      <alignment horizontal="center" vertical="center" textRotation="255" wrapText="1"/>
    </xf>
    <xf numFmtId="0" fontId="12" fillId="0" borderId="6" xfId="1" applyFont="1" applyFill="1" applyBorder="1" applyAlignment="1">
      <alignment horizontal="center" vertical="center" textRotation="255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'51.32010701.Top.240203'!$A$3:$A$33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36</c:v>
                </c:pt>
                <c:pt idx="9">
                  <c:v>49</c:v>
                </c:pt>
                <c:pt idx="10">
                  <c:v>62</c:v>
                </c:pt>
                <c:pt idx="11">
                  <c:v>75</c:v>
                </c:pt>
                <c:pt idx="12">
                  <c:v>88</c:v>
                </c:pt>
                <c:pt idx="13">
                  <c:v>101</c:v>
                </c:pt>
                <c:pt idx="14">
                  <c:v>114</c:v>
                </c:pt>
                <c:pt idx="15">
                  <c:v>127</c:v>
                </c:pt>
                <c:pt idx="16">
                  <c:v>140</c:v>
                </c:pt>
                <c:pt idx="17">
                  <c:v>153</c:v>
                </c:pt>
                <c:pt idx="18">
                  <c:v>166</c:v>
                </c:pt>
                <c:pt idx="19">
                  <c:v>179</c:v>
                </c:pt>
                <c:pt idx="20">
                  <c:v>192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218</c:v>
                </c:pt>
              </c:numCache>
            </c:numRef>
          </c:xVal>
          <c:yVal>
            <c:numRef>
              <c:f>'51.32010701.Top.240203'!$B$3:$B$33</c:f>
              <c:numCache>
                <c:formatCode>0.000</c:formatCode>
                <c:ptCount val="31"/>
                <c:pt idx="0">
                  <c:v>175</c:v>
                </c:pt>
                <c:pt idx="1">
                  <c:v>175.29</c:v>
                </c:pt>
                <c:pt idx="2">
                  <c:v>173.755</c:v>
                </c:pt>
                <c:pt idx="3">
                  <c:v>174.81800000000001</c:v>
                </c:pt>
                <c:pt idx="4">
                  <c:v>172.39599999999999</c:v>
                </c:pt>
                <c:pt idx="5">
                  <c:v>170.92500000000001</c:v>
                </c:pt>
                <c:pt idx="6">
                  <c:v>171.76499999999999</c:v>
                </c:pt>
                <c:pt idx="7">
                  <c:v>166.82900000000001</c:v>
                </c:pt>
                <c:pt idx="8">
                  <c:v>166.12899999999999</c:v>
                </c:pt>
                <c:pt idx="9">
                  <c:v>165.82900000000001</c:v>
                </c:pt>
                <c:pt idx="10">
                  <c:v>164.09899999999999</c:v>
                </c:pt>
                <c:pt idx="11">
                  <c:v>163.589</c:v>
                </c:pt>
                <c:pt idx="12">
                  <c:v>162.79900000000001</c:v>
                </c:pt>
                <c:pt idx="13">
                  <c:v>161.76900000000001</c:v>
                </c:pt>
                <c:pt idx="14">
                  <c:v>161.529</c:v>
                </c:pt>
                <c:pt idx="15">
                  <c:v>161.25899999999999</c:v>
                </c:pt>
                <c:pt idx="16">
                  <c:v>161.28899999999999</c:v>
                </c:pt>
                <c:pt idx="17">
                  <c:v>161.96899999999999</c:v>
                </c:pt>
                <c:pt idx="18">
                  <c:v>161.82900000000001</c:v>
                </c:pt>
                <c:pt idx="19">
                  <c:v>162.309</c:v>
                </c:pt>
                <c:pt idx="20">
                  <c:v>163.239</c:v>
                </c:pt>
                <c:pt idx="21">
                  <c:v>166.82900000000001</c:v>
                </c:pt>
                <c:pt idx="22">
                  <c:v>168.23</c:v>
                </c:pt>
                <c:pt idx="23">
                  <c:v>168.792</c:v>
                </c:pt>
                <c:pt idx="24">
                  <c:v>174.291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'51.32010701.Top.240203'!$A$38:$A$39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'51.32010701.Top.240203'!$B$38:$B$39</c:f>
              <c:numCache>
                <c:formatCode>0.000</c:formatCode>
                <c:ptCount val="2"/>
                <c:pt idx="0">
                  <c:v>175.29</c:v>
                </c:pt>
                <c:pt idx="1">
                  <c:v>173.79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'51.32010701.Top.240203'!$A$36:$A$37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'51.32010701.Top.240203'!$B$36:$B$37</c:f>
              <c:numCache>
                <c:formatCode>0.000</c:formatCode>
                <c:ptCount val="2"/>
                <c:pt idx="0">
                  <c:v>173.755</c:v>
                </c:pt>
                <c:pt idx="1">
                  <c:v>164.76499999999999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'51.32010701.Top.240203'!$A$34:$A$35</c:f>
              <c:numCache>
                <c:formatCode>0.00</c:formatCode>
                <c:ptCount val="2"/>
                <c:pt idx="0">
                  <c:v>23</c:v>
                </c:pt>
                <c:pt idx="1">
                  <c:v>205</c:v>
                </c:pt>
              </c:numCache>
            </c:numRef>
          </c:xVal>
          <c:yVal>
            <c:numRef>
              <c:f>'51.32010701.Top.240203'!$B$34:$B$35</c:f>
              <c:numCache>
                <c:formatCode>0.000</c:formatCode>
                <c:ptCount val="2"/>
                <c:pt idx="0">
                  <c:v>166.82900000000001</c:v>
                </c:pt>
                <c:pt idx="1">
                  <c:v>166.827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'51.32010701.Top.240203'!$A$40:$A$41</c:f>
              <c:numCache>
                <c:formatCode>0.00</c:formatCode>
                <c:ptCount val="2"/>
                <c:pt idx="0">
                  <c:v>218</c:v>
                </c:pt>
                <c:pt idx="1">
                  <c:v>0</c:v>
                </c:pt>
              </c:numCache>
            </c:numRef>
          </c:xVal>
          <c:yVal>
            <c:numRef>
              <c:f>'51.32010701.Top.240203'!$B$40:$B$41</c:f>
              <c:numCache>
                <c:formatCode>0.00</c:formatCode>
                <c:ptCount val="2"/>
                <c:pt idx="0" formatCode="0.000">
                  <c:v>174.291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128"/>
        <c:axId val="88179072"/>
      </c:scatterChart>
      <c:valAx>
        <c:axId val="8816012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79072"/>
        <c:crossesAt val="70"/>
        <c:crossBetween val="midCat"/>
        <c:majorUnit val="50"/>
        <c:minorUnit val="4"/>
      </c:valAx>
      <c:valAx>
        <c:axId val="88179072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38389140751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6012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'51.32010701.Top.140708'!$A$3:$A$37</c:f>
              <c:numCache>
                <c:formatCode>0.00</c:formatCode>
                <c:ptCount val="35"/>
                <c:pt idx="0">
                  <c:v>0</c:v>
                </c:pt>
                <c:pt idx="5">
                  <c:v>8</c:v>
                </c:pt>
                <c:pt idx="6">
                  <c:v>24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  <c:pt idx="11">
                  <c:v>84</c:v>
                </c:pt>
                <c:pt idx="12">
                  <c:v>94</c:v>
                </c:pt>
                <c:pt idx="13">
                  <c:v>104</c:v>
                </c:pt>
                <c:pt idx="14">
                  <c:v>121</c:v>
                </c:pt>
                <c:pt idx="15">
                  <c:v>138</c:v>
                </c:pt>
                <c:pt idx="16">
                  <c:v>155</c:v>
                </c:pt>
                <c:pt idx="17">
                  <c:v>172</c:v>
                </c:pt>
                <c:pt idx="18">
                  <c:v>189</c:v>
                </c:pt>
                <c:pt idx="19">
                  <c:v>206</c:v>
                </c:pt>
                <c:pt idx="20">
                  <c:v>223</c:v>
                </c:pt>
                <c:pt idx="21">
                  <c:v>240</c:v>
                </c:pt>
                <c:pt idx="22">
                  <c:v>257</c:v>
                </c:pt>
                <c:pt idx="23">
                  <c:v>272</c:v>
                </c:pt>
                <c:pt idx="24">
                  <c:v>287</c:v>
                </c:pt>
                <c:pt idx="25">
                  <c:v>302</c:v>
                </c:pt>
                <c:pt idx="26">
                  <c:v>317</c:v>
                </c:pt>
                <c:pt idx="27">
                  <c:v>332</c:v>
                </c:pt>
                <c:pt idx="28">
                  <c:v>347</c:v>
                </c:pt>
                <c:pt idx="29">
                  <c:v>362</c:v>
                </c:pt>
                <c:pt idx="30">
                  <c:v>377</c:v>
                </c:pt>
                <c:pt idx="31">
                  <c:v>392</c:v>
                </c:pt>
                <c:pt idx="32">
                  <c:v>392</c:v>
                </c:pt>
                <c:pt idx="33">
                  <c:v>430</c:v>
                </c:pt>
              </c:numCache>
            </c:numRef>
          </c:xVal>
          <c:yVal>
            <c:numRef>
              <c:f>'51.32010701.Top.140708'!$B$3:$B$37</c:f>
              <c:numCache>
                <c:formatCode>0.000</c:formatCode>
                <c:ptCount val="35"/>
                <c:pt idx="0">
                  <c:v>175.36500000000001</c:v>
                </c:pt>
                <c:pt idx="1">
                  <c:v>175</c:v>
                </c:pt>
                <c:pt idx="2">
                  <c:v>173.57400000000001</c:v>
                </c:pt>
                <c:pt idx="3">
                  <c:v>175.25399999999999</c:v>
                </c:pt>
                <c:pt idx="4">
                  <c:v>174.732</c:v>
                </c:pt>
                <c:pt idx="5">
                  <c:v>172.69300000000001</c:v>
                </c:pt>
                <c:pt idx="6">
                  <c:v>167.44300000000001</c:v>
                </c:pt>
                <c:pt idx="7">
                  <c:v>162.09299999999999</c:v>
                </c:pt>
                <c:pt idx="8">
                  <c:v>160.613</c:v>
                </c:pt>
                <c:pt idx="9">
                  <c:v>159.31299999999999</c:v>
                </c:pt>
                <c:pt idx="10">
                  <c:v>157.04300000000001</c:v>
                </c:pt>
                <c:pt idx="11">
                  <c:v>157.35300000000001</c:v>
                </c:pt>
                <c:pt idx="12">
                  <c:v>157.773</c:v>
                </c:pt>
                <c:pt idx="13">
                  <c:v>157.893</c:v>
                </c:pt>
                <c:pt idx="14">
                  <c:v>160.233</c:v>
                </c:pt>
                <c:pt idx="15">
                  <c:v>162.173</c:v>
                </c:pt>
                <c:pt idx="16">
                  <c:v>165.84299999999999</c:v>
                </c:pt>
                <c:pt idx="17">
                  <c:v>165.91300000000001</c:v>
                </c:pt>
                <c:pt idx="18">
                  <c:v>166.083</c:v>
                </c:pt>
                <c:pt idx="19">
                  <c:v>166.68299999999999</c:v>
                </c:pt>
                <c:pt idx="20">
                  <c:v>166.76300000000001</c:v>
                </c:pt>
                <c:pt idx="21">
                  <c:v>167.113</c:v>
                </c:pt>
                <c:pt idx="22">
                  <c:v>167.54300000000001</c:v>
                </c:pt>
                <c:pt idx="23">
                  <c:v>167.22300000000001</c:v>
                </c:pt>
                <c:pt idx="24">
                  <c:v>167.15299999999999</c:v>
                </c:pt>
                <c:pt idx="25">
                  <c:v>167.04300000000001</c:v>
                </c:pt>
                <c:pt idx="26">
                  <c:v>166.82300000000001</c:v>
                </c:pt>
                <c:pt idx="27">
                  <c:v>166.613</c:v>
                </c:pt>
                <c:pt idx="28">
                  <c:v>166.68299999999999</c:v>
                </c:pt>
                <c:pt idx="29">
                  <c:v>166.74299999999999</c:v>
                </c:pt>
                <c:pt idx="30">
                  <c:v>166.833</c:v>
                </c:pt>
                <c:pt idx="31">
                  <c:v>172.69300000000001</c:v>
                </c:pt>
                <c:pt idx="32">
                  <c:v>173.893</c:v>
                </c:pt>
                <c:pt idx="33">
                  <c:v>173.893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'51.32010701.Top.140708'!$A$42:$A$43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'51.32010701.Top.140708'!$B$42:$B$43</c:f>
              <c:numCache>
                <c:formatCode>0.000</c:formatCode>
                <c:ptCount val="2"/>
                <c:pt idx="0">
                  <c:v>175.25399999999999</c:v>
                </c:pt>
                <c:pt idx="1">
                  <c:v>173.75399999999999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'51.32010701.Top.140708'!$A$40:$A$41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'51.32010701.Top.140708'!$B$40:$B$41</c:f>
              <c:numCache>
                <c:formatCode>0.000</c:formatCode>
                <c:ptCount val="2"/>
                <c:pt idx="0">
                  <c:v>174.732</c:v>
                </c:pt>
                <c:pt idx="1">
                  <c:v>164.732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'51.32010701.Top.140708'!$A$38:$A$39</c:f>
              <c:numCache>
                <c:formatCode>0.00</c:formatCode>
                <c:ptCount val="2"/>
                <c:pt idx="0">
                  <c:v>0</c:v>
                </c:pt>
                <c:pt idx="1">
                  <c:v>392</c:v>
                </c:pt>
              </c:numCache>
            </c:numRef>
          </c:xVal>
          <c:yVal>
            <c:numRef>
              <c:f>'51.32010701.Top.140708'!$B$38:$B$39</c:f>
              <c:numCache>
                <c:formatCode>0.000</c:formatCode>
                <c:ptCount val="2"/>
                <c:pt idx="0">
                  <c:v>172.69300000000001</c:v>
                </c:pt>
                <c:pt idx="1">
                  <c:v>172.69300000000001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'51.32010701.Top.140708'!$A$44:$A$45</c:f>
              <c:numCache>
                <c:formatCode>0.00</c:formatCode>
                <c:ptCount val="2"/>
                <c:pt idx="0">
                  <c:v>392</c:v>
                </c:pt>
                <c:pt idx="1">
                  <c:v>0</c:v>
                </c:pt>
              </c:numCache>
            </c:numRef>
          </c:xVal>
          <c:yVal>
            <c:numRef>
              <c:f>'51.32010701.Top.140708'!$B$44:$B$45</c:f>
              <c:numCache>
                <c:formatCode>0.00</c:formatCode>
                <c:ptCount val="2"/>
                <c:pt idx="0" formatCode="0.000">
                  <c:v>173.893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648"/>
        <c:axId val="99938688"/>
      </c:scatterChart>
      <c:valAx>
        <c:axId val="9991564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1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9938688"/>
        <c:crossesAt val="70"/>
        <c:crossBetween val="midCat"/>
        <c:majorUnit val="50"/>
        <c:minorUnit val="4"/>
      </c:valAx>
      <c:valAx>
        <c:axId val="99938688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6381841158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991564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'51.32010701.Top.090709'!$A$3:$A$34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55</c:v>
                </c:pt>
                <c:pt idx="5">
                  <c:v>67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119</c:v>
                </c:pt>
                <c:pt idx="10">
                  <c:v>134</c:v>
                </c:pt>
                <c:pt idx="11">
                  <c:v>149</c:v>
                </c:pt>
                <c:pt idx="12">
                  <c:v>169</c:v>
                </c:pt>
                <c:pt idx="13">
                  <c:v>189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269</c:v>
                </c:pt>
                <c:pt idx="18">
                  <c:v>289</c:v>
                </c:pt>
                <c:pt idx="19">
                  <c:v>309</c:v>
                </c:pt>
                <c:pt idx="20">
                  <c:v>329</c:v>
                </c:pt>
                <c:pt idx="21">
                  <c:v>349</c:v>
                </c:pt>
                <c:pt idx="22">
                  <c:v>369</c:v>
                </c:pt>
                <c:pt idx="23">
                  <c:v>389</c:v>
                </c:pt>
                <c:pt idx="24">
                  <c:v>409</c:v>
                </c:pt>
                <c:pt idx="25">
                  <c:v>429</c:v>
                </c:pt>
                <c:pt idx="26">
                  <c:v>449</c:v>
                </c:pt>
                <c:pt idx="27">
                  <c:v>459.2</c:v>
                </c:pt>
                <c:pt idx="28">
                  <c:v>459.2</c:v>
                </c:pt>
                <c:pt idx="29">
                  <c:v>460</c:v>
                </c:pt>
                <c:pt idx="30">
                  <c:v>485</c:v>
                </c:pt>
              </c:numCache>
            </c:numRef>
          </c:xVal>
          <c:yVal>
            <c:numRef>
              <c:f>'51.32010701.Top.090709'!$B$3:$B$34</c:f>
              <c:numCache>
                <c:formatCode>0.000</c:formatCode>
                <c:ptCount val="32"/>
                <c:pt idx="0">
                  <c:v>175</c:v>
                </c:pt>
                <c:pt idx="1">
                  <c:v>174.74199999999999</c:v>
                </c:pt>
                <c:pt idx="2">
                  <c:v>172.06200000000001</c:v>
                </c:pt>
                <c:pt idx="3">
                  <c:v>165.762</c:v>
                </c:pt>
                <c:pt idx="4">
                  <c:v>160.482</c:v>
                </c:pt>
                <c:pt idx="5">
                  <c:v>159.642</c:v>
                </c:pt>
                <c:pt idx="6">
                  <c:v>158.46199999999999</c:v>
                </c:pt>
                <c:pt idx="7">
                  <c:v>159.172</c:v>
                </c:pt>
                <c:pt idx="8">
                  <c:v>159.65199999999999</c:v>
                </c:pt>
                <c:pt idx="9">
                  <c:v>163.13200000000001</c:v>
                </c:pt>
                <c:pt idx="10">
                  <c:v>166.262</c:v>
                </c:pt>
                <c:pt idx="11">
                  <c:v>166.352</c:v>
                </c:pt>
                <c:pt idx="12">
                  <c:v>166.41200000000001</c:v>
                </c:pt>
                <c:pt idx="13">
                  <c:v>166.452</c:v>
                </c:pt>
                <c:pt idx="14">
                  <c:v>166.202</c:v>
                </c:pt>
                <c:pt idx="15">
                  <c:v>166.642</c:v>
                </c:pt>
                <c:pt idx="16">
                  <c:v>166.81200000000001</c:v>
                </c:pt>
                <c:pt idx="17">
                  <c:v>166.93199999999999</c:v>
                </c:pt>
                <c:pt idx="18">
                  <c:v>167.40199999999999</c:v>
                </c:pt>
                <c:pt idx="19">
                  <c:v>166.77199999999999</c:v>
                </c:pt>
                <c:pt idx="20">
                  <c:v>166.22200000000001</c:v>
                </c:pt>
                <c:pt idx="21">
                  <c:v>165.83199999999999</c:v>
                </c:pt>
                <c:pt idx="22">
                  <c:v>165.44200000000001</c:v>
                </c:pt>
                <c:pt idx="23">
                  <c:v>166.172</c:v>
                </c:pt>
                <c:pt idx="24">
                  <c:v>167.12200000000001</c:v>
                </c:pt>
                <c:pt idx="25">
                  <c:v>166.762</c:v>
                </c:pt>
                <c:pt idx="26">
                  <c:v>166.62200000000001</c:v>
                </c:pt>
                <c:pt idx="27">
                  <c:v>171.762</c:v>
                </c:pt>
                <c:pt idx="28">
                  <c:v>172.06200000000001</c:v>
                </c:pt>
                <c:pt idx="29">
                  <c:v>173.71199999999999</c:v>
                </c:pt>
                <c:pt idx="30">
                  <c:v>173.55500000000001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'51.32010701.Top.090709'!$A$39:$A$40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'51.32010701.Top.090709'!$B$39:$B$40</c:f>
              <c:numCache>
                <c:formatCode>0.000</c:formatCode>
                <c:ptCount val="2"/>
                <c:pt idx="0">
                  <c:v>173.74</c:v>
                </c:pt>
                <c:pt idx="1">
                  <c:v>175.24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'51.32010701.Top.090709'!$A$37:$A$38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'51.32010701.Top.090709'!$B$37:$B$38</c:f>
              <c:numCache>
                <c:formatCode>0.000</c:formatCode>
                <c:ptCount val="2"/>
                <c:pt idx="0">
                  <c:v>164.74199999999999</c:v>
                </c:pt>
                <c:pt idx="1">
                  <c:v>174.74199999999999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'51.32010701.Top.090709'!$A$35:$A$36</c:f>
              <c:numCache>
                <c:formatCode>0.00</c:formatCode>
                <c:ptCount val="2"/>
                <c:pt idx="0">
                  <c:v>460</c:v>
                </c:pt>
                <c:pt idx="1">
                  <c:v>10</c:v>
                </c:pt>
              </c:numCache>
            </c:numRef>
          </c:xVal>
          <c:yVal>
            <c:numRef>
              <c:f>'51.32010701.Top.090709'!$B$35:$B$36</c:f>
              <c:numCache>
                <c:formatCode>0.000</c:formatCode>
                <c:ptCount val="2"/>
                <c:pt idx="0">
                  <c:v>172.06200000000001</c:v>
                </c:pt>
                <c:pt idx="1">
                  <c:v>172.06200000000001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'51.32010701.Top.090709'!$A$41:$A$42</c:f>
              <c:numCache>
                <c:formatCode>0.00</c:formatCode>
                <c:ptCount val="2"/>
                <c:pt idx="0">
                  <c:v>460</c:v>
                </c:pt>
                <c:pt idx="1">
                  <c:v>0</c:v>
                </c:pt>
              </c:numCache>
            </c:numRef>
          </c:xVal>
          <c:yVal>
            <c:numRef>
              <c:f>'51.32010701.Top.090709'!$B$41:$B$42</c:f>
              <c:numCache>
                <c:formatCode>0.00</c:formatCode>
                <c:ptCount val="2"/>
                <c:pt idx="0" formatCode="0.000">
                  <c:v>173.71199999999999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5152"/>
        <c:axId val="105444096"/>
      </c:scatterChart>
      <c:valAx>
        <c:axId val="105425152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24114578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444096"/>
        <c:crossesAt val="70"/>
        <c:crossBetween val="midCat"/>
        <c:majorUnit val="50"/>
        <c:minorUnit val="4"/>
      </c:valAx>
      <c:valAx>
        <c:axId val="105444096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3261231281198007E-2"/>
              <c:y val="2.238449823401704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425152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'51.32010701.Top.280310'!$A$3:$A$45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35.5</c:v>
                </c:pt>
                <c:pt idx="4">
                  <c:v>36</c:v>
                </c:pt>
                <c:pt idx="5">
                  <c:v>41</c:v>
                </c:pt>
                <c:pt idx="6">
                  <c:v>44</c:v>
                </c:pt>
                <c:pt idx="7">
                  <c:v>48</c:v>
                </c:pt>
                <c:pt idx="8">
                  <c:v>55</c:v>
                </c:pt>
                <c:pt idx="9">
                  <c:v>64</c:v>
                </c:pt>
                <c:pt idx="10">
                  <c:v>74</c:v>
                </c:pt>
                <c:pt idx="11">
                  <c:v>84</c:v>
                </c:pt>
                <c:pt idx="12">
                  <c:v>94</c:v>
                </c:pt>
                <c:pt idx="13">
                  <c:v>104</c:v>
                </c:pt>
                <c:pt idx="14">
                  <c:v>114</c:v>
                </c:pt>
                <c:pt idx="15">
                  <c:v>124</c:v>
                </c:pt>
                <c:pt idx="16">
                  <c:v>139</c:v>
                </c:pt>
                <c:pt idx="17">
                  <c:v>154</c:v>
                </c:pt>
                <c:pt idx="18">
                  <c:v>164</c:v>
                </c:pt>
                <c:pt idx="19">
                  <c:v>174</c:v>
                </c:pt>
                <c:pt idx="20">
                  <c:v>193</c:v>
                </c:pt>
                <c:pt idx="21">
                  <c:v>208</c:v>
                </c:pt>
                <c:pt idx="22">
                  <c:v>223</c:v>
                </c:pt>
                <c:pt idx="23">
                  <c:v>243</c:v>
                </c:pt>
                <c:pt idx="24">
                  <c:v>258</c:v>
                </c:pt>
                <c:pt idx="25">
                  <c:v>273</c:v>
                </c:pt>
                <c:pt idx="26">
                  <c:v>293</c:v>
                </c:pt>
                <c:pt idx="27">
                  <c:v>313</c:v>
                </c:pt>
                <c:pt idx="28">
                  <c:v>333</c:v>
                </c:pt>
                <c:pt idx="29">
                  <c:v>348</c:v>
                </c:pt>
                <c:pt idx="30">
                  <c:v>362</c:v>
                </c:pt>
                <c:pt idx="31">
                  <c:v>372</c:v>
                </c:pt>
                <c:pt idx="32">
                  <c:v>387</c:v>
                </c:pt>
                <c:pt idx="33">
                  <c:v>402</c:v>
                </c:pt>
                <c:pt idx="34">
                  <c:v>412</c:v>
                </c:pt>
                <c:pt idx="35">
                  <c:v>422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465</c:v>
                </c:pt>
                <c:pt idx="40">
                  <c:v>466</c:v>
                </c:pt>
                <c:pt idx="41">
                  <c:v>531</c:v>
                </c:pt>
              </c:numCache>
            </c:numRef>
          </c:xVal>
          <c:yVal>
            <c:numRef>
              <c:f>'51.32010701.Top.280310'!$B$3:$B$45</c:f>
              <c:numCache>
                <c:formatCode>0.000</c:formatCode>
                <c:ptCount val="43"/>
                <c:pt idx="0">
                  <c:v>175</c:v>
                </c:pt>
                <c:pt idx="1">
                  <c:v>175.70099999999999</c:v>
                </c:pt>
                <c:pt idx="2">
                  <c:v>173.03299999999999</c:v>
                </c:pt>
                <c:pt idx="3">
                  <c:v>172.316</c:v>
                </c:pt>
                <c:pt idx="4">
                  <c:v>171.39099999999999</c:v>
                </c:pt>
                <c:pt idx="5">
                  <c:v>169.00899999999999</c:v>
                </c:pt>
                <c:pt idx="6">
                  <c:v>168.02500000000001</c:v>
                </c:pt>
                <c:pt idx="7">
                  <c:v>166.19499999999999</c:v>
                </c:pt>
                <c:pt idx="8">
                  <c:v>165.27500000000001</c:v>
                </c:pt>
                <c:pt idx="9">
                  <c:v>165.16499999999999</c:v>
                </c:pt>
                <c:pt idx="10">
                  <c:v>165.02500000000001</c:v>
                </c:pt>
                <c:pt idx="11">
                  <c:v>165.245</c:v>
                </c:pt>
                <c:pt idx="12">
                  <c:v>165.375</c:v>
                </c:pt>
                <c:pt idx="13">
                  <c:v>165.54499999999999</c:v>
                </c:pt>
                <c:pt idx="14">
                  <c:v>165.72499999999999</c:v>
                </c:pt>
                <c:pt idx="15">
                  <c:v>165.70500000000001</c:v>
                </c:pt>
                <c:pt idx="16">
                  <c:v>166.17500000000001</c:v>
                </c:pt>
                <c:pt idx="17">
                  <c:v>165.51499999999999</c:v>
                </c:pt>
                <c:pt idx="18">
                  <c:v>165.42500000000001</c:v>
                </c:pt>
                <c:pt idx="19">
                  <c:v>165.375</c:v>
                </c:pt>
                <c:pt idx="20">
                  <c:v>165.565</c:v>
                </c:pt>
                <c:pt idx="21">
                  <c:v>165.70500000000001</c:v>
                </c:pt>
                <c:pt idx="22">
                  <c:v>166.67500000000001</c:v>
                </c:pt>
                <c:pt idx="23">
                  <c:v>167.70500000000001</c:v>
                </c:pt>
                <c:pt idx="24">
                  <c:v>167.685</c:v>
                </c:pt>
                <c:pt idx="25">
                  <c:v>167.70500000000001</c:v>
                </c:pt>
                <c:pt idx="26">
                  <c:v>167.67500000000001</c:v>
                </c:pt>
                <c:pt idx="27">
                  <c:v>167.685</c:v>
                </c:pt>
                <c:pt idx="28">
                  <c:v>167.65549999999999</c:v>
                </c:pt>
                <c:pt idx="29">
                  <c:v>167.715</c:v>
                </c:pt>
                <c:pt idx="30">
                  <c:v>167.42500000000001</c:v>
                </c:pt>
                <c:pt idx="31">
                  <c:v>166.125</c:v>
                </c:pt>
                <c:pt idx="32">
                  <c:v>165.405</c:v>
                </c:pt>
                <c:pt idx="33">
                  <c:v>164.67500000000001</c:v>
                </c:pt>
                <c:pt idx="34">
                  <c:v>163.905</c:v>
                </c:pt>
                <c:pt idx="35">
                  <c:v>162.97499999999999</c:v>
                </c:pt>
                <c:pt idx="36">
                  <c:v>163.11500000000001</c:v>
                </c:pt>
                <c:pt idx="37">
                  <c:v>163.22499999999999</c:v>
                </c:pt>
                <c:pt idx="38">
                  <c:v>168.02500000000001</c:v>
                </c:pt>
                <c:pt idx="39">
                  <c:v>172.15100000000001</c:v>
                </c:pt>
                <c:pt idx="40">
                  <c:v>173.58500000000001</c:v>
                </c:pt>
                <c:pt idx="41">
                  <c:v>173.303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'51.32010701.Top.280310'!$A$50:$A$51</c:f>
              <c:numCache>
                <c:formatCode>0.00</c:formatCode>
                <c:ptCount val="2"/>
                <c:pt idx="0">
                  <c:v>56</c:v>
                </c:pt>
                <c:pt idx="1">
                  <c:v>56</c:v>
                </c:pt>
              </c:numCache>
            </c:numRef>
          </c:xVal>
          <c:yVal>
            <c:numRef>
              <c:f>'51.32010701.Top.280310'!$B$50:$B$51</c:f>
              <c:numCache>
                <c:formatCode>0.000</c:formatCode>
                <c:ptCount val="2"/>
                <c:pt idx="0">
                  <c:v>173.251</c:v>
                </c:pt>
                <c:pt idx="1">
                  <c:v>174.751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'51.32010701.Top.280310'!$A$48:$A$49</c:f>
              <c:numCache>
                <c:formatCode>0.00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'51.32010701.Top.280310'!$B$48:$B$49</c:f>
              <c:numCache>
                <c:formatCode>0.000</c:formatCode>
                <c:ptCount val="2"/>
                <c:pt idx="0">
                  <c:v>174.74600000000001</c:v>
                </c:pt>
                <c:pt idx="1">
                  <c:v>164.74600000000001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'51.32010701.Top.280310'!$A$46:$A$47</c:f>
              <c:numCache>
                <c:formatCode>0.00</c:formatCode>
                <c:ptCount val="2"/>
                <c:pt idx="0">
                  <c:v>456</c:v>
                </c:pt>
                <c:pt idx="1">
                  <c:v>44</c:v>
                </c:pt>
              </c:numCache>
            </c:numRef>
          </c:xVal>
          <c:yVal>
            <c:numRef>
              <c:f>'51.32010701.Top.280310'!$B$46:$B$47</c:f>
              <c:numCache>
                <c:formatCode>0.000</c:formatCode>
                <c:ptCount val="2"/>
                <c:pt idx="0">
                  <c:v>168.02500000000001</c:v>
                </c:pt>
                <c:pt idx="1">
                  <c:v>168.02500000000001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'51.32010701.Top.280310'!$A$52:$A$53</c:f>
              <c:numCache>
                <c:formatCode>0.00</c:formatCode>
                <c:ptCount val="2"/>
                <c:pt idx="0">
                  <c:v>466</c:v>
                </c:pt>
                <c:pt idx="1">
                  <c:v>0</c:v>
                </c:pt>
              </c:numCache>
            </c:numRef>
          </c:xVal>
          <c:yVal>
            <c:numRef>
              <c:f>'51.32010701.Top.280310'!$B$52:$B$53</c:f>
              <c:numCache>
                <c:formatCode>0.00</c:formatCode>
                <c:ptCount val="2"/>
                <c:pt idx="0" formatCode="0.000">
                  <c:v>173.58500000000001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7344"/>
        <c:axId val="105904000"/>
      </c:scatterChart>
      <c:valAx>
        <c:axId val="105897344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904000"/>
        <c:crossesAt val="70"/>
        <c:crossBetween val="midCat"/>
        <c:majorUnit val="50"/>
        <c:minorUnit val="4"/>
      </c:valAx>
      <c:valAx>
        <c:axId val="10590400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3261231281198007E-2"/>
              <c:y val="2.238449360496604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897344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'51.32010701.Top.130910'!$A$3:$A$41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20.5</c:v>
                </c:pt>
                <c:pt idx="3">
                  <c:v>20</c:v>
                </c:pt>
                <c:pt idx="4">
                  <c:v>34</c:v>
                </c:pt>
                <c:pt idx="5">
                  <c:v>35</c:v>
                </c:pt>
                <c:pt idx="6">
                  <c:v>50</c:v>
                </c:pt>
                <c:pt idx="7">
                  <c:v>65</c:v>
                </c:pt>
                <c:pt idx="8">
                  <c:v>91</c:v>
                </c:pt>
                <c:pt idx="9">
                  <c:v>115</c:v>
                </c:pt>
                <c:pt idx="10">
                  <c:v>139</c:v>
                </c:pt>
                <c:pt idx="11">
                  <c:v>163</c:v>
                </c:pt>
                <c:pt idx="12">
                  <c:v>193</c:v>
                </c:pt>
                <c:pt idx="13">
                  <c:v>217</c:v>
                </c:pt>
                <c:pt idx="14">
                  <c:v>241</c:v>
                </c:pt>
                <c:pt idx="15">
                  <c:v>265</c:v>
                </c:pt>
                <c:pt idx="16">
                  <c:v>289</c:v>
                </c:pt>
                <c:pt idx="17">
                  <c:v>309</c:v>
                </c:pt>
                <c:pt idx="18">
                  <c:v>329</c:v>
                </c:pt>
                <c:pt idx="19">
                  <c:v>349</c:v>
                </c:pt>
                <c:pt idx="20">
                  <c:v>369</c:v>
                </c:pt>
                <c:pt idx="21">
                  <c:v>404</c:v>
                </c:pt>
                <c:pt idx="22">
                  <c:v>414</c:v>
                </c:pt>
                <c:pt idx="23">
                  <c:v>422</c:v>
                </c:pt>
                <c:pt idx="24">
                  <c:v>429</c:v>
                </c:pt>
                <c:pt idx="25">
                  <c:v>454</c:v>
                </c:pt>
              </c:numCache>
            </c:numRef>
          </c:xVal>
          <c:yVal>
            <c:numRef>
              <c:f>'51.32010701.Top.130910'!$B$3:$B$41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174.74700000000001</c:v>
                </c:pt>
                <c:pt idx="2">
                  <c:v>169.637</c:v>
                </c:pt>
                <c:pt idx="3">
                  <c:v>155.797</c:v>
                </c:pt>
                <c:pt idx="4">
                  <c:v>156.68700000000001</c:v>
                </c:pt>
                <c:pt idx="5">
                  <c:v>158.39699999999999</c:v>
                </c:pt>
                <c:pt idx="6">
                  <c:v>160.357</c:v>
                </c:pt>
                <c:pt idx="7">
                  <c:v>165.73699999999999</c:v>
                </c:pt>
                <c:pt idx="8">
                  <c:v>165.92699999999999</c:v>
                </c:pt>
                <c:pt idx="9">
                  <c:v>165.92699999999999</c:v>
                </c:pt>
                <c:pt idx="10">
                  <c:v>166.75700000000001</c:v>
                </c:pt>
                <c:pt idx="11">
                  <c:v>166.83699999999999</c:v>
                </c:pt>
                <c:pt idx="12">
                  <c:v>166.17699999999999</c:v>
                </c:pt>
                <c:pt idx="13">
                  <c:v>166.18700000000001</c:v>
                </c:pt>
                <c:pt idx="14">
                  <c:v>166.547</c:v>
                </c:pt>
                <c:pt idx="15">
                  <c:v>164.95699999999999</c:v>
                </c:pt>
                <c:pt idx="16">
                  <c:v>164.137</c:v>
                </c:pt>
                <c:pt idx="17">
                  <c:v>162.727</c:v>
                </c:pt>
                <c:pt idx="18">
                  <c:v>162.39699999999999</c:v>
                </c:pt>
                <c:pt idx="19">
                  <c:v>164.23699999999999</c:v>
                </c:pt>
                <c:pt idx="20">
                  <c:v>168.137</c:v>
                </c:pt>
                <c:pt idx="21">
                  <c:v>169.637</c:v>
                </c:pt>
                <c:pt idx="22">
                  <c:v>170.77199999999999</c:v>
                </c:pt>
                <c:pt idx="23">
                  <c:v>172.82499999999999</c:v>
                </c:pt>
                <c:pt idx="24">
                  <c:v>173.821</c:v>
                </c:pt>
                <c:pt idx="25">
                  <c:v>173.887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'51.32010701.Top.130910'!$A$46:$A$47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'51.32010701.Top.130910'!$B$46:$B$47</c:f>
              <c:numCache>
                <c:formatCode>0.000</c:formatCode>
                <c:ptCount val="2"/>
                <c:pt idx="0">
                  <c:v>174.74700000000001</c:v>
                </c:pt>
                <c:pt idx="1">
                  <c:v>173.24700000000001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'51.32010701.Top.130910'!$A$44:$A$45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'51.32010701.Top.130910'!$B$44:$B$45</c:f>
              <c:numCache>
                <c:formatCode>0.000</c:formatCode>
                <c:ptCount val="2"/>
                <c:pt idx="0">
                  <c:v>174.74100000000001</c:v>
                </c:pt>
                <c:pt idx="1">
                  <c:v>164.74100000000001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'51.32010701.Top.130910'!$A$42:$A$43</c:f>
              <c:numCache>
                <c:formatCode>0.00</c:formatCode>
                <c:ptCount val="2"/>
                <c:pt idx="0">
                  <c:v>20.5</c:v>
                </c:pt>
                <c:pt idx="1">
                  <c:v>404</c:v>
                </c:pt>
              </c:numCache>
            </c:numRef>
          </c:xVal>
          <c:yVal>
            <c:numRef>
              <c:f>'51.32010701.Top.130910'!$B$42:$B$43</c:f>
              <c:numCache>
                <c:formatCode>0.000</c:formatCode>
                <c:ptCount val="2"/>
                <c:pt idx="0">
                  <c:v>169.637</c:v>
                </c:pt>
                <c:pt idx="1">
                  <c:v>169.637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'51.32010701.Top.130910'!$A$48:$A$49</c:f>
              <c:numCache>
                <c:formatCode>0.00</c:formatCode>
                <c:ptCount val="2"/>
                <c:pt idx="0">
                  <c:v>454</c:v>
                </c:pt>
                <c:pt idx="1">
                  <c:v>0</c:v>
                </c:pt>
              </c:numCache>
            </c:numRef>
          </c:xVal>
          <c:yVal>
            <c:numRef>
              <c:f>'51.32010701.Top.130910'!$B$48:$B$49</c:f>
              <c:numCache>
                <c:formatCode>0.00</c:formatCode>
                <c:ptCount val="2"/>
                <c:pt idx="0" formatCode="0.000">
                  <c:v>173.821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3808"/>
        <c:axId val="111470464"/>
      </c:scatterChart>
      <c:valAx>
        <c:axId val="11146380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470464"/>
        <c:crossesAt val="70"/>
        <c:crossBetween val="midCat"/>
        <c:majorUnit val="50"/>
        <c:minorUnit val="4"/>
      </c:valAx>
      <c:valAx>
        <c:axId val="111470464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46380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'51.32010701.Top.110713'!$A$3:$A$41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28.6</c:v>
                </c:pt>
                <c:pt idx="8">
                  <c:v>28.6</c:v>
                </c:pt>
                <c:pt idx="9">
                  <c:v>28.6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135</c:v>
                </c:pt>
                <c:pt idx="19">
                  <c:v>160</c:v>
                </c:pt>
                <c:pt idx="20">
                  <c:v>185</c:v>
                </c:pt>
                <c:pt idx="21">
                  <c:v>210</c:v>
                </c:pt>
                <c:pt idx="22">
                  <c:v>235</c:v>
                </c:pt>
                <c:pt idx="23">
                  <c:v>260</c:v>
                </c:pt>
                <c:pt idx="24">
                  <c:v>285</c:v>
                </c:pt>
                <c:pt idx="25">
                  <c:v>310</c:v>
                </c:pt>
                <c:pt idx="26">
                  <c:v>335</c:v>
                </c:pt>
                <c:pt idx="27">
                  <c:v>360</c:v>
                </c:pt>
                <c:pt idx="28">
                  <c:v>380</c:v>
                </c:pt>
                <c:pt idx="29">
                  <c:v>400</c:v>
                </c:pt>
                <c:pt idx="30">
                  <c:v>420</c:v>
                </c:pt>
                <c:pt idx="31">
                  <c:v>440</c:v>
                </c:pt>
                <c:pt idx="32">
                  <c:v>467.2</c:v>
                </c:pt>
                <c:pt idx="33">
                  <c:v>467.2</c:v>
                </c:pt>
                <c:pt idx="34">
                  <c:v>467.8</c:v>
                </c:pt>
                <c:pt idx="35">
                  <c:v>472.8</c:v>
                </c:pt>
                <c:pt idx="36">
                  <c:v>477.8</c:v>
                </c:pt>
              </c:numCache>
            </c:numRef>
          </c:xVal>
          <c:yVal>
            <c:numRef>
              <c:f>'51.32010701.Top.110713'!$B$3:$B$41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174.535</c:v>
                </c:pt>
                <c:pt idx="2">
                  <c:v>174.01</c:v>
                </c:pt>
                <c:pt idx="3">
                  <c:v>173.667</c:v>
                </c:pt>
                <c:pt idx="4">
                  <c:v>173.517</c:v>
                </c:pt>
                <c:pt idx="5">
                  <c:v>173.30500000000001</c:v>
                </c:pt>
                <c:pt idx="6">
                  <c:v>173.25399999999999</c:v>
                </c:pt>
                <c:pt idx="7">
                  <c:v>172.31</c:v>
                </c:pt>
                <c:pt idx="8">
                  <c:v>171.45500000000001</c:v>
                </c:pt>
                <c:pt idx="9">
                  <c:v>170.655</c:v>
                </c:pt>
                <c:pt idx="10">
                  <c:v>160.98500000000001</c:v>
                </c:pt>
                <c:pt idx="11">
                  <c:v>154.935</c:v>
                </c:pt>
                <c:pt idx="12">
                  <c:v>153.83500000000001</c:v>
                </c:pt>
                <c:pt idx="13">
                  <c:v>153.875</c:v>
                </c:pt>
                <c:pt idx="14">
                  <c:v>155.39500000000001</c:v>
                </c:pt>
                <c:pt idx="15">
                  <c:v>156.92500000000001</c:v>
                </c:pt>
                <c:pt idx="16">
                  <c:v>157.66499999999999</c:v>
                </c:pt>
                <c:pt idx="17">
                  <c:v>158.125</c:v>
                </c:pt>
                <c:pt idx="18">
                  <c:v>164.72499999999999</c:v>
                </c:pt>
                <c:pt idx="19">
                  <c:v>165.45500000000001</c:v>
                </c:pt>
                <c:pt idx="20">
                  <c:v>166.745</c:v>
                </c:pt>
                <c:pt idx="21">
                  <c:v>166.57499999999999</c:v>
                </c:pt>
                <c:pt idx="22">
                  <c:v>168.375</c:v>
                </c:pt>
                <c:pt idx="23">
                  <c:v>166.92500000000001</c:v>
                </c:pt>
                <c:pt idx="24">
                  <c:v>166.61500000000001</c:v>
                </c:pt>
                <c:pt idx="25">
                  <c:v>166.495</c:v>
                </c:pt>
                <c:pt idx="26">
                  <c:v>167.13499999999999</c:v>
                </c:pt>
                <c:pt idx="27">
                  <c:v>162.935</c:v>
                </c:pt>
                <c:pt idx="28">
                  <c:v>162.315</c:v>
                </c:pt>
                <c:pt idx="29">
                  <c:v>160.95500000000001</c:v>
                </c:pt>
                <c:pt idx="30">
                  <c:v>162.10499999999999</c:v>
                </c:pt>
                <c:pt idx="31">
                  <c:v>166.155</c:v>
                </c:pt>
                <c:pt idx="32">
                  <c:v>170.755</c:v>
                </c:pt>
                <c:pt idx="33">
                  <c:v>171.5</c:v>
                </c:pt>
                <c:pt idx="34">
                  <c:v>173.59800000000001</c:v>
                </c:pt>
                <c:pt idx="35">
                  <c:v>173.99</c:v>
                </c:pt>
                <c:pt idx="36">
                  <c:v>173.94900000000001</c:v>
                </c:pt>
                <c:pt idx="37">
                  <c:v>175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'51.32010701.Top.110713'!$A$46:$A$47</c:f>
              <c:numCache>
                <c:formatCode>0.00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'51.32010701.Top.110713'!$B$46:$B$47</c:f>
              <c:numCache>
                <c:formatCode>0.000</c:formatCode>
                <c:ptCount val="2"/>
                <c:pt idx="0">
                  <c:v>174.721</c:v>
                </c:pt>
                <c:pt idx="1">
                  <c:v>173.221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'51.32010701.Top.110713'!$A$44:$A$45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'51.32010701.Top.110713'!$B$44:$B$45</c:f>
              <c:numCache>
                <c:formatCode>0.000</c:formatCode>
                <c:ptCount val="2"/>
                <c:pt idx="0">
                  <c:v>174.744</c:v>
                </c:pt>
                <c:pt idx="1">
                  <c:v>164.744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'51.32010701.Top.110713'!$A$42:$A$43</c:f>
              <c:numCache>
                <c:formatCode>0.00</c:formatCode>
                <c:ptCount val="2"/>
                <c:pt idx="0">
                  <c:v>467.2</c:v>
                </c:pt>
                <c:pt idx="1">
                  <c:v>28.6</c:v>
                </c:pt>
              </c:numCache>
            </c:numRef>
          </c:xVal>
          <c:yVal>
            <c:numRef>
              <c:f>'51.32010701.Top.110713'!$B$42:$B$43</c:f>
              <c:numCache>
                <c:formatCode>0.000</c:formatCode>
                <c:ptCount val="2"/>
                <c:pt idx="0">
                  <c:v>171.5</c:v>
                </c:pt>
                <c:pt idx="1">
                  <c:v>171.45500000000001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'51.32010701.Top.110713'!$A$48:$A$49</c:f>
              <c:numCache>
                <c:formatCode>0.00</c:formatCode>
                <c:ptCount val="2"/>
                <c:pt idx="0">
                  <c:v>477.8</c:v>
                </c:pt>
                <c:pt idx="1">
                  <c:v>0</c:v>
                </c:pt>
              </c:numCache>
            </c:numRef>
          </c:xVal>
          <c:yVal>
            <c:numRef>
              <c:f>'51.32010701.Top.110713'!$B$48:$B$49</c:f>
              <c:numCache>
                <c:formatCode>0.00</c:formatCode>
                <c:ptCount val="2"/>
                <c:pt idx="0" formatCode="0.000">
                  <c:v>173.94900000000001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6080"/>
        <c:axId val="112940928"/>
      </c:scatterChart>
      <c:valAx>
        <c:axId val="112926080"/>
        <c:scaling>
          <c:orientation val="minMax"/>
          <c:max val="534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854224716498275"/>
              <c:y val="0.93086580523588403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940928"/>
        <c:crossesAt val="70"/>
        <c:crossBetween val="midCat"/>
        <c:majorUnit val="50"/>
        <c:minorUnit val="4"/>
      </c:valAx>
      <c:valAx>
        <c:axId val="112940928"/>
        <c:scaling>
          <c:orientation val="minMax"/>
          <c:max val="178"/>
          <c:min val="15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8997357844844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926080"/>
        <c:crossesAt val="0"/>
        <c:crossBetween val="midCat"/>
        <c:majorUnit val="1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'51.32010701.Top.050913'!$A$3:$A$41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48</c:v>
                </c:pt>
                <c:pt idx="6">
                  <c:v>63</c:v>
                </c:pt>
                <c:pt idx="7">
                  <c:v>73</c:v>
                </c:pt>
                <c:pt idx="8">
                  <c:v>83</c:v>
                </c:pt>
                <c:pt idx="9">
                  <c:v>93</c:v>
                </c:pt>
                <c:pt idx="10">
                  <c:v>103</c:v>
                </c:pt>
                <c:pt idx="11">
                  <c:v>115</c:v>
                </c:pt>
                <c:pt idx="12">
                  <c:v>128</c:v>
                </c:pt>
                <c:pt idx="13">
                  <c:v>143</c:v>
                </c:pt>
                <c:pt idx="14">
                  <c:v>160</c:v>
                </c:pt>
                <c:pt idx="15">
                  <c:v>180</c:v>
                </c:pt>
                <c:pt idx="16">
                  <c:v>205</c:v>
                </c:pt>
                <c:pt idx="17">
                  <c:v>235</c:v>
                </c:pt>
                <c:pt idx="18">
                  <c:v>265</c:v>
                </c:pt>
                <c:pt idx="19">
                  <c:v>295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  <c:pt idx="24">
                  <c:v>425</c:v>
                </c:pt>
                <c:pt idx="25">
                  <c:v>450</c:v>
                </c:pt>
                <c:pt idx="26">
                  <c:v>475</c:v>
                </c:pt>
                <c:pt idx="27">
                  <c:v>486</c:v>
                </c:pt>
                <c:pt idx="28">
                  <c:v>491</c:v>
                </c:pt>
                <c:pt idx="29">
                  <c:v>531</c:v>
                </c:pt>
              </c:numCache>
            </c:numRef>
          </c:xVal>
          <c:yVal>
            <c:numRef>
              <c:f>'51.32010701.Top.050913'!$B$3:$B$41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174.47200000000001</c:v>
                </c:pt>
                <c:pt idx="2">
                  <c:v>172.35</c:v>
                </c:pt>
                <c:pt idx="3">
                  <c:v>170.13200000000001</c:v>
                </c:pt>
                <c:pt idx="4">
                  <c:v>164.53200000000001</c:v>
                </c:pt>
                <c:pt idx="5">
                  <c:v>162.642</c:v>
                </c:pt>
                <c:pt idx="6">
                  <c:v>161.03200000000001</c:v>
                </c:pt>
                <c:pt idx="7">
                  <c:v>159.88200000000001</c:v>
                </c:pt>
                <c:pt idx="8">
                  <c:v>159.59200000000001</c:v>
                </c:pt>
                <c:pt idx="9">
                  <c:v>158.80199999999999</c:v>
                </c:pt>
                <c:pt idx="10">
                  <c:v>158.38200000000001</c:v>
                </c:pt>
                <c:pt idx="11">
                  <c:v>158.06200000000001</c:v>
                </c:pt>
                <c:pt idx="12">
                  <c:v>158.68199999999999</c:v>
                </c:pt>
                <c:pt idx="13">
                  <c:v>161.59200000000001</c:v>
                </c:pt>
                <c:pt idx="14">
                  <c:v>164.46199999999999</c:v>
                </c:pt>
                <c:pt idx="15">
                  <c:v>165.69200000000001</c:v>
                </c:pt>
                <c:pt idx="16">
                  <c:v>166.62200000000001</c:v>
                </c:pt>
                <c:pt idx="17">
                  <c:v>167.86199999999999</c:v>
                </c:pt>
                <c:pt idx="18">
                  <c:v>168.012</c:v>
                </c:pt>
                <c:pt idx="19">
                  <c:v>167.56200000000001</c:v>
                </c:pt>
                <c:pt idx="20">
                  <c:v>166.06200000000001</c:v>
                </c:pt>
                <c:pt idx="21">
                  <c:v>165.63200000000001</c:v>
                </c:pt>
                <c:pt idx="22">
                  <c:v>165.512</c:v>
                </c:pt>
                <c:pt idx="23">
                  <c:v>165.22200000000001</c:v>
                </c:pt>
                <c:pt idx="24">
                  <c:v>165.88200000000001</c:v>
                </c:pt>
                <c:pt idx="25">
                  <c:v>166.08199999999999</c:v>
                </c:pt>
                <c:pt idx="26">
                  <c:v>166.09200000000001</c:v>
                </c:pt>
                <c:pt idx="27">
                  <c:v>170.13200000000001</c:v>
                </c:pt>
                <c:pt idx="28">
                  <c:v>173.7</c:v>
                </c:pt>
                <c:pt idx="29">
                  <c:v>173.303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'51.32010701.Top.050913'!$A$46:$A$47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'51.32010701.Top.050913'!$B$46:$B$47</c:f>
              <c:numCache>
                <c:formatCode>0.000</c:formatCode>
                <c:ptCount val="2"/>
                <c:pt idx="0">
                  <c:v>174.68199999999999</c:v>
                </c:pt>
                <c:pt idx="1">
                  <c:v>173.18199999999999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'51.32010701.Top.050913'!$A$44:$A$45</c:f>
              <c:numCache>
                <c:formatCode>0.00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xVal>
          <c:yVal>
            <c:numRef>
              <c:f>'51.32010701.Top.050913'!$B$44:$B$45</c:f>
              <c:numCache>
                <c:formatCode>0.000</c:formatCode>
                <c:ptCount val="2"/>
                <c:pt idx="0">
                  <c:v>174.69300000000001</c:v>
                </c:pt>
                <c:pt idx="1">
                  <c:v>164.69300000000001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'51.32010701.Top.050913'!$A$42:$A$43</c:f>
              <c:numCache>
                <c:formatCode>0.00</c:formatCode>
                <c:ptCount val="2"/>
                <c:pt idx="0">
                  <c:v>486</c:v>
                </c:pt>
                <c:pt idx="1">
                  <c:v>31</c:v>
                </c:pt>
              </c:numCache>
            </c:numRef>
          </c:xVal>
          <c:yVal>
            <c:numRef>
              <c:f>'51.32010701.Top.050913'!$B$42:$B$43</c:f>
              <c:numCache>
                <c:formatCode>0.000</c:formatCode>
                <c:ptCount val="2"/>
                <c:pt idx="0">
                  <c:v>170.13200000000001</c:v>
                </c:pt>
                <c:pt idx="1">
                  <c:v>170.13200000000001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'51.32010701.Top.050913'!$A$48:$A$49</c:f>
              <c:numCache>
                <c:formatCode>0.00</c:formatCode>
                <c:ptCount val="2"/>
                <c:pt idx="0">
                  <c:v>491</c:v>
                </c:pt>
                <c:pt idx="1">
                  <c:v>0</c:v>
                </c:pt>
              </c:numCache>
            </c:numRef>
          </c:xVal>
          <c:yVal>
            <c:numRef>
              <c:f>'51.32010701.Top.050913'!$B$48:$B$49</c:f>
              <c:numCache>
                <c:formatCode>0.00</c:formatCode>
                <c:ptCount val="2"/>
                <c:pt idx="0" formatCode="0.000">
                  <c:v>173.7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1184"/>
        <c:axId val="105663488"/>
      </c:scatterChart>
      <c:valAx>
        <c:axId val="105661184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663488"/>
        <c:crossesAt val="70"/>
        <c:crossBetween val="midCat"/>
        <c:majorUnit val="50"/>
        <c:minorUnit val="4"/>
      </c:valAx>
      <c:valAx>
        <c:axId val="105663488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661184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'51.32010701.Top.20062014'!$A$3:$A$41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28</c:v>
                </c:pt>
                <c:pt idx="5">
                  <c:v>37</c:v>
                </c:pt>
                <c:pt idx="6">
                  <c:v>47</c:v>
                </c:pt>
                <c:pt idx="7">
                  <c:v>57</c:v>
                </c:pt>
                <c:pt idx="8">
                  <c:v>67</c:v>
                </c:pt>
                <c:pt idx="9">
                  <c:v>77</c:v>
                </c:pt>
                <c:pt idx="10">
                  <c:v>87</c:v>
                </c:pt>
                <c:pt idx="11">
                  <c:v>97</c:v>
                </c:pt>
                <c:pt idx="12">
                  <c:v>109</c:v>
                </c:pt>
                <c:pt idx="13">
                  <c:v>122</c:v>
                </c:pt>
                <c:pt idx="14">
                  <c:v>137</c:v>
                </c:pt>
                <c:pt idx="15">
                  <c:v>157</c:v>
                </c:pt>
                <c:pt idx="16">
                  <c:v>180</c:v>
                </c:pt>
                <c:pt idx="17">
                  <c:v>205</c:v>
                </c:pt>
                <c:pt idx="18">
                  <c:v>230</c:v>
                </c:pt>
                <c:pt idx="19">
                  <c:v>253</c:v>
                </c:pt>
                <c:pt idx="20">
                  <c:v>273</c:v>
                </c:pt>
                <c:pt idx="21">
                  <c:v>293</c:v>
                </c:pt>
                <c:pt idx="22">
                  <c:v>313</c:v>
                </c:pt>
                <c:pt idx="23">
                  <c:v>338</c:v>
                </c:pt>
                <c:pt idx="24">
                  <c:v>363</c:v>
                </c:pt>
                <c:pt idx="25">
                  <c:v>388</c:v>
                </c:pt>
                <c:pt idx="26">
                  <c:v>405</c:v>
                </c:pt>
                <c:pt idx="27">
                  <c:v>423</c:v>
                </c:pt>
                <c:pt idx="28">
                  <c:v>443</c:v>
                </c:pt>
                <c:pt idx="29">
                  <c:v>459</c:v>
                </c:pt>
                <c:pt idx="30">
                  <c:v>460</c:v>
                </c:pt>
              </c:numCache>
            </c:numRef>
          </c:xVal>
          <c:yVal>
            <c:numRef>
              <c:f>'51.32010701.Top.20062014'!$B$3:$B$41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174.11099999999999</c:v>
                </c:pt>
                <c:pt idx="2">
                  <c:v>173.74100000000001</c:v>
                </c:pt>
                <c:pt idx="3">
                  <c:v>173.30199999999999</c:v>
                </c:pt>
                <c:pt idx="4">
                  <c:v>168.80199999999999</c:v>
                </c:pt>
                <c:pt idx="5">
                  <c:v>163.80199999999999</c:v>
                </c:pt>
                <c:pt idx="6">
                  <c:v>160.74199999999999</c:v>
                </c:pt>
                <c:pt idx="7">
                  <c:v>162.202</c:v>
                </c:pt>
                <c:pt idx="8">
                  <c:v>160.30199999999999</c:v>
                </c:pt>
                <c:pt idx="9">
                  <c:v>158.80199999999999</c:v>
                </c:pt>
                <c:pt idx="10">
                  <c:v>159.25200000000001</c:v>
                </c:pt>
                <c:pt idx="11">
                  <c:v>159.482</c:v>
                </c:pt>
                <c:pt idx="12">
                  <c:v>159.38200000000001</c:v>
                </c:pt>
                <c:pt idx="13">
                  <c:v>160.792</c:v>
                </c:pt>
                <c:pt idx="14">
                  <c:v>161.80199999999999</c:v>
                </c:pt>
                <c:pt idx="15">
                  <c:v>164.202</c:v>
                </c:pt>
                <c:pt idx="16">
                  <c:v>166.80199999999999</c:v>
                </c:pt>
                <c:pt idx="17">
                  <c:v>165.892</c:v>
                </c:pt>
                <c:pt idx="18">
                  <c:v>165.18199999999999</c:v>
                </c:pt>
                <c:pt idx="19">
                  <c:v>166.352</c:v>
                </c:pt>
                <c:pt idx="20">
                  <c:v>166.93199999999999</c:v>
                </c:pt>
                <c:pt idx="21">
                  <c:v>166.232</c:v>
                </c:pt>
                <c:pt idx="22">
                  <c:v>165.63200000000001</c:v>
                </c:pt>
                <c:pt idx="23">
                  <c:v>165.322</c:v>
                </c:pt>
                <c:pt idx="24">
                  <c:v>165.13200000000001</c:v>
                </c:pt>
                <c:pt idx="25">
                  <c:v>162.602</c:v>
                </c:pt>
                <c:pt idx="26">
                  <c:v>159.602</c:v>
                </c:pt>
                <c:pt idx="27">
                  <c:v>163.06200000000001</c:v>
                </c:pt>
                <c:pt idx="28">
                  <c:v>165.672</c:v>
                </c:pt>
                <c:pt idx="29">
                  <c:v>173.30199999999999</c:v>
                </c:pt>
                <c:pt idx="30">
                  <c:v>173.93799999999999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'51.32010701.Top.20062014'!$A$46:$A$47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'51.32010701.Top.20062014'!$B$46:$B$47</c:f>
              <c:numCache>
                <c:formatCode>0.000</c:formatCode>
                <c:ptCount val="2"/>
                <c:pt idx="0">
                  <c:v>174.74799999999999</c:v>
                </c:pt>
                <c:pt idx="1">
                  <c:v>173.24799999999999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'51.32010701.Top.20062014'!$A$44:$A$45</c:f>
              <c:numCache>
                <c:formatCode>0.00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xVal>
          <c:yVal>
            <c:numRef>
              <c:f>'51.32010701.Top.20062014'!$B$44:$B$45</c:f>
              <c:numCache>
                <c:formatCode>0.000</c:formatCode>
                <c:ptCount val="2"/>
                <c:pt idx="0">
                  <c:v>174.744</c:v>
                </c:pt>
                <c:pt idx="1">
                  <c:v>164.744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'51.32010701.Top.20062014'!$A$42:$A$43</c:f>
              <c:numCache>
                <c:formatCode>0.00</c:formatCode>
                <c:ptCount val="2"/>
                <c:pt idx="0">
                  <c:v>459</c:v>
                </c:pt>
                <c:pt idx="1">
                  <c:v>19</c:v>
                </c:pt>
              </c:numCache>
            </c:numRef>
          </c:xVal>
          <c:yVal>
            <c:numRef>
              <c:f>'51.32010701.Top.20062014'!$B$42:$B$43</c:f>
              <c:numCache>
                <c:formatCode>0.000</c:formatCode>
                <c:ptCount val="2"/>
                <c:pt idx="0">
                  <c:v>173.30199999999999</c:v>
                </c:pt>
                <c:pt idx="1">
                  <c:v>173.30199999999999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'51.32010701.Top.20062014'!$A$48:$A$49</c:f>
              <c:numCache>
                <c:formatCode>0.00</c:formatCode>
                <c:ptCount val="2"/>
                <c:pt idx="0">
                  <c:v>460</c:v>
                </c:pt>
                <c:pt idx="1">
                  <c:v>0</c:v>
                </c:pt>
              </c:numCache>
            </c:numRef>
          </c:xVal>
          <c:yVal>
            <c:numRef>
              <c:f>'51.32010701.Top.20062014'!$B$48:$B$49</c:f>
              <c:numCache>
                <c:formatCode>0.00</c:formatCode>
                <c:ptCount val="2"/>
                <c:pt idx="0" formatCode="0.000">
                  <c:v>173.93799999999999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5776"/>
        <c:axId val="105758080"/>
      </c:scatterChart>
      <c:valAx>
        <c:axId val="105755776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758080"/>
        <c:crossesAt val="70"/>
        <c:crossBetween val="midCat"/>
        <c:majorUnit val="50"/>
        <c:minorUnit val="4"/>
      </c:valAx>
      <c:valAx>
        <c:axId val="10575808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755776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9052890851206E-2"/>
          <c:y val="1.1608371014813761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'51.32010701.Top.15102014'!$A$3:$A$41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28.6</c:v>
                </c:pt>
                <c:pt idx="5">
                  <c:v>28.6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320</c:v>
                </c:pt>
                <c:pt idx="21">
                  <c:v>340</c:v>
                </c:pt>
                <c:pt idx="22">
                  <c:v>360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  <c:pt idx="26">
                  <c:v>440</c:v>
                </c:pt>
                <c:pt idx="27">
                  <c:v>460</c:v>
                </c:pt>
                <c:pt idx="28">
                  <c:v>472</c:v>
                </c:pt>
                <c:pt idx="29">
                  <c:v>472</c:v>
                </c:pt>
                <c:pt idx="30">
                  <c:v>472</c:v>
                </c:pt>
                <c:pt idx="31">
                  <c:v>472</c:v>
                </c:pt>
              </c:numCache>
            </c:numRef>
          </c:xVal>
          <c:yVal>
            <c:numRef>
              <c:f>'51.32010701.Top.15102014'!$B$3:$B$41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174.49799999999999</c:v>
                </c:pt>
                <c:pt idx="2" formatCode="General">
                  <c:v>174.714</c:v>
                </c:pt>
                <c:pt idx="3">
                  <c:v>172.32599999999999</c:v>
                </c:pt>
                <c:pt idx="4">
                  <c:v>171.43</c:v>
                </c:pt>
                <c:pt idx="5">
                  <c:v>170.73</c:v>
                </c:pt>
                <c:pt idx="6">
                  <c:v>161.63999999999999</c:v>
                </c:pt>
                <c:pt idx="7">
                  <c:v>156.38999999999999</c:v>
                </c:pt>
                <c:pt idx="8">
                  <c:v>156.44999999999999</c:v>
                </c:pt>
                <c:pt idx="9">
                  <c:v>157.58000000000001</c:v>
                </c:pt>
                <c:pt idx="10">
                  <c:v>158.22999999999999</c:v>
                </c:pt>
                <c:pt idx="11">
                  <c:v>164.15</c:v>
                </c:pt>
                <c:pt idx="12">
                  <c:v>164.35</c:v>
                </c:pt>
                <c:pt idx="13">
                  <c:v>166.4</c:v>
                </c:pt>
                <c:pt idx="14">
                  <c:v>166.89</c:v>
                </c:pt>
                <c:pt idx="15">
                  <c:v>167.75</c:v>
                </c:pt>
                <c:pt idx="16">
                  <c:v>168.52</c:v>
                </c:pt>
                <c:pt idx="17">
                  <c:v>167.34</c:v>
                </c:pt>
                <c:pt idx="18">
                  <c:v>167.7</c:v>
                </c:pt>
                <c:pt idx="19">
                  <c:v>167.59</c:v>
                </c:pt>
                <c:pt idx="20">
                  <c:v>167.52</c:v>
                </c:pt>
                <c:pt idx="21">
                  <c:v>168.1</c:v>
                </c:pt>
                <c:pt idx="22">
                  <c:v>165.16</c:v>
                </c:pt>
                <c:pt idx="23">
                  <c:v>164.43</c:v>
                </c:pt>
                <c:pt idx="24">
                  <c:v>160.46</c:v>
                </c:pt>
                <c:pt idx="25">
                  <c:v>159.47</c:v>
                </c:pt>
                <c:pt idx="26">
                  <c:v>159.78</c:v>
                </c:pt>
                <c:pt idx="27">
                  <c:v>165.63</c:v>
                </c:pt>
                <c:pt idx="28">
                  <c:v>170.43</c:v>
                </c:pt>
                <c:pt idx="29">
                  <c:v>171.43</c:v>
                </c:pt>
                <c:pt idx="30">
                  <c:v>171.828</c:v>
                </c:pt>
                <c:pt idx="31">
                  <c:v>172.81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'51.32010701.Top.15102014'!$A$46:$A$47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'51.32010701.Top.15102014'!$B$46:$B$47</c:f>
              <c:numCache>
                <c:formatCode>0.000</c:formatCode>
                <c:ptCount val="2"/>
                <c:pt idx="0">
                  <c:v>174.74</c:v>
                </c:pt>
                <c:pt idx="1">
                  <c:v>173.24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'51.32010701.Top.15102014'!$A$44:$A$45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'51.32010701.Top.15102014'!$B$44:$B$45</c:f>
              <c:numCache>
                <c:formatCode>0.000</c:formatCode>
                <c:ptCount val="2"/>
                <c:pt idx="0">
                  <c:v>174.74199999999999</c:v>
                </c:pt>
                <c:pt idx="1">
                  <c:v>164.74199999999999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'51.32010701.Top.15102014'!$A$42:$A$43</c:f>
              <c:numCache>
                <c:formatCode>0.00</c:formatCode>
                <c:ptCount val="2"/>
                <c:pt idx="0">
                  <c:v>472</c:v>
                </c:pt>
                <c:pt idx="1">
                  <c:v>28.6</c:v>
                </c:pt>
              </c:numCache>
            </c:numRef>
          </c:xVal>
          <c:yVal>
            <c:numRef>
              <c:f>'51.32010701.Top.15102014'!$B$42:$B$43</c:f>
              <c:numCache>
                <c:formatCode>0.000</c:formatCode>
                <c:ptCount val="2"/>
                <c:pt idx="0">
                  <c:v>171.43</c:v>
                </c:pt>
                <c:pt idx="1">
                  <c:v>171.43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'51.32010701.Top.15102014'!$A$48:$A$49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'51.32010701.Top.15102014'!$B$48:$B$49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6960"/>
        <c:axId val="115200000"/>
      </c:scatterChart>
      <c:valAx>
        <c:axId val="115176960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5200000"/>
        <c:crossesAt val="70"/>
        <c:crossBetween val="midCat"/>
        <c:majorUnit val="50"/>
        <c:minorUnit val="4"/>
      </c:valAx>
      <c:valAx>
        <c:axId val="11520000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5176960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9052890851206E-2"/>
          <c:y val="1.1608371014813761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'51.32010701.Top.300615'!$A$3:$A$41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42</c:v>
                </c:pt>
                <c:pt idx="5">
                  <c:v>62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222</c:v>
                </c:pt>
                <c:pt idx="14">
                  <c:v>242</c:v>
                </c:pt>
                <c:pt idx="15">
                  <c:v>262</c:v>
                </c:pt>
                <c:pt idx="16">
                  <c:v>282</c:v>
                </c:pt>
                <c:pt idx="17">
                  <c:v>302</c:v>
                </c:pt>
                <c:pt idx="18">
                  <c:v>322</c:v>
                </c:pt>
                <c:pt idx="19">
                  <c:v>342</c:v>
                </c:pt>
                <c:pt idx="20">
                  <c:v>362</c:v>
                </c:pt>
                <c:pt idx="21">
                  <c:v>382</c:v>
                </c:pt>
                <c:pt idx="22">
                  <c:v>402</c:v>
                </c:pt>
                <c:pt idx="23">
                  <c:v>422</c:v>
                </c:pt>
                <c:pt idx="24">
                  <c:v>442</c:v>
                </c:pt>
                <c:pt idx="25">
                  <c:v>462</c:v>
                </c:pt>
                <c:pt idx="26">
                  <c:v>475</c:v>
                </c:pt>
              </c:numCache>
            </c:numRef>
          </c:xVal>
          <c:yVal>
            <c:numRef>
              <c:f>'51.32010701.Top.300615'!$B$3:$B$41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174.75</c:v>
                </c:pt>
                <c:pt idx="2" formatCode="General">
                  <c:v>174.05</c:v>
                </c:pt>
                <c:pt idx="3">
                  <c:v>173.60900000000001</c:v>
                </c:pt>
                <c:pt idx="4">
                  <c:v>159.00899999999999</c:v>
                </c:pt>
                <c:pt idx="5">
                  <c:v>155.559</c:v>
                </c:pt>
                <c:pt idx="6">
                  <c:v>156.489</c:v>
                </c:pt>
                <c:pt idx="7">
                  <c:v>157.619</c:v>
                </c:pt>
                <c:pt idx="8">
                  <c:v>158.26900000000001</c:v>
                </c:pt>
                <c:pt idx="9">
                  <c:v>164.029</c:v>
                </c:pt>
                <c:pt idx="10">
                  <c:v>164.18899999999999</c:v>
                </c:pt>
                <c:pt idx="11">
                  <c:v>166.43899999999999</c:v>
                </c:pt>
                <c:pt idx="12">
                  <c:v>166.929</c:v>
                </c:pt>
                <c:pt idx="13">
                  <c:v>167.78899999999999</c:v>
                </c:pt>
                <c:pt idx="14">
                  <c:v>168.37899999999999</c:v>
                </c:pt>
                <c:pt idx="15">
                  <c:v>167.37899999999999</c:v>
                </c:pt>
                <c:pt idx="16">
                  <c:v>167.739</c:v>
                </c:pt>
                <c:pt idx="17">
                  <c:v>167.62899999999999</c:v>
                </c:pt>
                <c:pt idx="18">
                  <c:v>167.559</c:v>
                </c:pt>
                <c:pt idx="19">
                  <c:v>168.13900000000001</c:v>
                </c:pt>
                <c:pt idx="20">
                  <c:v>165.19900000000001</c:v>
                </c:pt>
                <c:pt idx="21">
                  <c:v>164.46899999999999</c:v>
                </c:pt>
                <c:pt idx="22">
                  <c:v>160.499</c:v>
                </c:pt>
                <c:pt idx="23">
                  <c:v>159.50899999999999</c:v>
                </c:pt>
                <c:pt idx="24">
                  <c:v>159.81899999999999</c:v>
                </c:pt>
                <c:pt idx="25">
                  <c:v>165.66900000000001</c:v>
                </c:pt>
                <c:pt idx="26">
                  <c:v>173.60900000000001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'51.32010701.Top.300615'!$A$46:$A$47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'51.32010701.Top.300615'!$B$46:$B$47</c:f>
              <c:numCache>
                <c:formatCode>0.000</c:formatCode>
                <c:ptCount val="2"/>
                <c:pt idx="0">
                  <c:v>174.75</c:v>
                </c:pt>
                <c:pt idx="1">
                  <c:v>173.25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'51.32010701.Top.300615'!$A$44:$A$45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'51.32010701.Top.300615'!$B$44:$B$45</c:f>
              <c:numCache>
                <c:formatCode>0.000</c:formatCode>
                <c:ptCount val="2"/>
                <c:pt idx="0">
                  <c:v>174.75</c:v>
                </c:pt>
                <c:pt idx="1">
                  <c:v>164.75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'51.32010701.Top.300615'!$A$42:$A$43</c:f>
              <c:numCache>
                <c:formatCode>0.00</c:formatCode>
                <c:ptCount val="2"/>
                <c:pt idx="0">
                  <c:v>600</c:v>
                </c:pt>
                <c:pt idx="1">
                  <c:v>12</c:v>
                </c:pt>
              </c:numCache>
            </c:numRef>
          </c:xVal>
          <c:yVal>
            <c:numRef>
              <c:f>'51.32010701.Top.300615'!$B$42:$B$43</c:f>
              <c:numCache>
                <c:formatCode>0.000</c:formatCode>
                <c:ptCount val="2"/>
                <c:pt idx="0">
                  <c:v>173.60900000000001</c:v>
                </c:pt>
                <c:pt idx="1">
                  <c:v>173.60900000000001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'51.32010701.Top.300615'!$A$48:$A$49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'51.32010701.Top.300615'!$B$48:$B$49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7264"/>
        <c:axId val="115798016"/>
      </c:scatterChart>
      <c:valAx>
        <c:axId val="115787264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5798016"/>
        <c:crossesAt val="70"/>
        <c:crossBetween val="midCat"/>
        <c:majorUnit val="50"/>
        <c:minorUnit val="4"/>
      </c:valAx>
      <c:valAx>
        <c:axId val="115798016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5787264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9052890851206E-2"/>
          <c:y val="1.1608371014813761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'51.32010701.Top.121015'!$A$3:$A$41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23.5</c:v>
                </c:pt>
                <c:pt idx="5">
                  <c:v>28.5</c:v>
                </c:pt>
                <c:pt idx="6">
                  <c:v>28.5</c:v>
                </c:pt>
                <c:pt idx="7">
                  <c:v>36.5</c:v>
                </c:pt>
                <c:pt idx="8">
                  <c:v>44.5</c:v>
                </c:pt>
                <c:pt idx="9">
                  <c:v>52.5</c:v>
                </c:pt>
                <c:pt idx="10">
                  <c:v>60.5</c:v>
                </c:pt>
                <c:pt idx="11">
                  <c:v>68.5</c:v>
                </c:pt>
                <c:pt idx="12">
                  <c:v>76.5</c:v>
                </c:pt>
                <c:pt idx="13">
                  <c:v>84.5</c:v>
                </c:pt>
                <c:pt idx="14">
                  <c:v>92.5</c:v>
                </c:pt>
                <c:pt idx="15">
                  <c:v>100.5</c:v>
                </c:pt>
                <c:pt idx="16">
                  <c:v>108.5</c:v>
                </c:pt>
                <c:pt idx="17">
                  <c:v>116.5</c:v>
                </c:pt>
                <c:pt idx="18">
                  <c:v>124.5</c:v>
                </c:pt>
                <c:pt idx="19">
                  <c:v>132.5</c:v>
                </c:pt>
                <c:pt idx="20">
                  <c:v>140.5</c:v>
                </c:pt>
                <c:pt idx="21">
                  <c:v>152.5</c:v>
                </c:pt>
                <c:pt idx="22">
                  <c:v>164.5</c:v>
                </c:pt>
                <c:pt idx="23">
                  <c:v>176.5</c:v>
                </c:pt>
                <c:pt idx="24">
                  <c:v>188.5</c:v>
                </c:pt>
                <c:pt idx="25">
                  <c:v>200.5</c:v>
                </c:pt>
                <c:pt idx="26">
                  <c:v>220.5</c:v>
                </c:pt>
                <c:pt idx="27">
                  <c:v>240.5</c:v>
                </c:pt>
                <c:pt idx="28">
                  <c:v>260.5</c:v>
                </c:pt>
                <c:pt idx="29">
                  <c:v>285.5</c:v>
                </c:pt>
                <c:pt idx="30">
                  <c:v>310.5</c:v>
                </c:pt>
                <c:pt idx="31">
                  <c:v>335.5</c:v>
                </c:pt>
                <c:pt idx="32">
                  <c:v>342.5</c:v>
                </c:pt>
                <c:pt idx="33">
                  <c:v>347.5</c:v>
                </c:pt>
                <c:pt idx="34">
                  <c:v>347.5</c:v>
                </c:pt>
                <c:pt idx="35">
                  <c:v>350.3</c:v>
                </c:pt>
                <c:pt idx="36">
                  <c:v>351.3</c:v>
                </c:pt>
              </c:numCache>
            </c:numRef>
          </c:xVal>
          <c:yVal>
            <c:numRef>
              <c:f>'51.32010701.Top.121015'!$B$3:$B$41</c:f>
              <c:numCache>
                <c:formatCode>0.000</c:formatCode>
                <c:ptCount val="39"/>
                <c:pt idx="0">
                  <c:v>175</c:v>
                </c:pt>
                <c:pt idx="1">
                  <c:v>174.523</c:v>
                </c:pt>
                <c:pt idx="2" formatCode="General">
                  <c:v>173.673</c:v>
                </c:pt>
                <c:pt idx="3">
                  <c:v>173.262</c:v>
                </c:pt>
                <c:pt idx="4">
                  <c:v>172.36799999999999</c:v>
                </c:pt>
                <c:pt idx="5">
                  <c:v>168.73500000000001</c:v>
                </c:pt>
                <c:pt idx="6">
                  <c:v>168.63499999999999</c:v>
                </c:pt>
                <c:pt idx="7">
                  <c:v>163.73500000000001</c:v>
                </c:pt>
                <c:pt idx="8">
                  <c:v>162.315</c:v>
                </c:pt>
                <c:pt idx="9">
                  <c:v>162.83500000000001</c:v>
                </c:pt>
                <c:pt idx="10">
                  <c:v>161.41499999999999</c:v>
                </c:pt>
                <c:pt idx="11">
                  <c:v>161.285</c:v>
                </c:pt>
                <c:pt idx="12">
                  <c:v>161.39500000000001</c:v>
                </c:pt>
                <c:pt idx="13">
                  <c:v>161.08500000000001</c:v>
                </c:pt>
                <c:pt idx="14">
                  <c:v>161.13499999999999</c:v>
                </c:pt>
                <c:pt idx="15">
                  <c:v>160.935</c:v>
                </c:pt>
                <c:pt idx="16">
                  <c:v>161.26499999999999</c:v>
                </c:pt>
                <c:pt idx="17">
                  <c:v>161.41499999999999</c:v>
                </c:pt>
                <c:pt idx="18">
                  <c:v>161.535</c:v>
                </c:pt>
                <c:pt idx="19">
                  <c:v>161.38499999999999</c:v>
                </c:pt>
                <c:pt idx="20">
                  <c:v>162.595</c:v>
                </c:pt>
                <c:pt idx="21">
                  <c:v>163.33500000000001</c:v>
                </c:pt>
                <c:pt idx="22">
                  <c:v>163.715</c:v>
                </c:pt>
                <c:pt idx="23">
                  <c:v>163.935</c:v>
                </c:pt>
                <c:pt idx="24">
                  <c:v>164.435</c:v>
                </c:pt>
                <c:pt idx="25">
                  <c:v>164.995</c:v>
                </c:pt>
                <c:pt idx="26">
                  <c:v>165.48500000000001</c:v>
                </c:pt>
                <c:pt idx="27">
                  <c:v>165.95500000000001</c:v>
                </c:pt>
                <c:pt idx="28">
                  <c:v>166.04499999999999</c:v>
                </c:pt>
                <c:pt idx="29">
                  <c:v>166.10499999999999</c:v>
                </c:pt>
                <c:pt idx="30">
                  <c:v>166.23500000000001</c:v>
                </c:pt>
                <c:pt idx="31">
                  <c:v>165.935</c:v>
                </c:pt>
                <c:pt idx="32">
                  <c:v>168.73500000000001</c:v>
                </c:pt>
                <c:pt idx="33">
                  <c:v>170.36799999999999</c:v>
                </c:pt>
                <c:pt idx="34">
                  <c:v>170.69</c:v>
                </c:pt>
                <c:pt idx="35">
                  <c:v>172.74799999999999</c:v>
                </c:pt>
                <c:pt idx="36">
                  <c:v>173.33799999999999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'51.32010701.Top.121015'!$A$46:$A$47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'51.32010701.Top.121015'!$B$46:$B$47</c:f>
              <c:numCache>
                <c:formatCode>0.000</c:formatCode>
                <c:ptCount val="2"/>
                <c:pt idx="0">
                  <c:v>174.72300000000001</c:v>
                </c:pt>
                <c:pt idx="1">
                  <c:v>173.22300000000001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'51.32010701.Top.121015'!$A$44:$A$45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'51.32010701.Top.121015'!$B$44:$B$45</c:f>
              <c:numCache>
                <c:formatCode>0.000</c:formatCode>
                <c:ptCount val="2"/>
                <c:pt idx="0">
                  <c:v>174.75</c:v>
                </c:pt>
                <c:pt idx="1">
                  <c:v>164.733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'51.32010701.Top.121015'!$A$42:$A$43</c:f>
              <c:numCache>
                <c:formatCode>0.00</c:formatCode>
                <c:ptCount val="2"/>
                <c:pt idx="0">
                  <c:v>342.5</c:v>
                </c:pt>
                <c:pt idx="1">
                  <c:v>28.5</c:v>
                </c:pt>
              </c:numCache>
            </c:numRef>
          </c:xVal>
          <c:yVal>
            <c:numRef>
              <c:f>'51.32010701.Top.121015'!$B$42:$B$43</c:f>
              <c:numCache>
                <c:formatCode>0.000</c:formatCode>
                <c:ptCount val="2"/>
                <c:pt idx="0">
                  <c:v>168.73500000000001</c:v>
                </c:pt>
                <c:pt idx="1">
                  <c:v>168.73500000000001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'51.32010701.Top.121015'!$A$48:$A$49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'51.32010701.Top.121015'!$B$48:$B$49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312"/>
        <c:axId val="116051968"/>
      </c:scatterChart>
      <c:valAx>
        <c:axId val="116045312"/>
        <c:scaling>
          <c:orientation val="minMax"/>
          <c:max val="40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6051968"/>
        <c:crossesAt val="70"/>
        <c:crossBetween val="midCat"/>
        <c:majorUnit val="50"/>
        <c:minorUnit val="4"/>
      </c:valAx>
      <c:valAx>
        <c:axId val="116051968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2.910054512416717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6045312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'51.32010701.Top.181103'!$A$3:$A$33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11.6</c:v>
                </c:pt>
                <c:pt idx="7">
                  <c:v>46</c:v>
                </c:pt>
                <c:pt idx="8">
                  <c:v>82</c:v>
                </c:pt>
                <c:pt idx="9">
                  <c:v>118</c:v>
                </c:pt>
                <c:pt idx="10">
                  <c:v>154</c:v>
                </c:pt>
                <c:pt idx="11">
                  <c:v>190</c:v>
                </c:pt>
                <c:pt idx="12">
                  <c:v>226</c:v>
                </c:pt>
                <c:pt idx="13">
                  <c:v>262</c:v>
                </c:pt>
                <c:pt idx="14">
                  <c:v>298</c:v>
                </c:pt>
                <c:pt idx="15">
                  <c:v>334</c:v>
                </c:pt>
                <c:pt idx="16">
                  <c:v>370</c:v>
                </c:pt>
                <c:pt idx="17">
                  <c:v>406</c:v>
                </c:pt>
                <c:pt idx="18">
                  <c:v>442</c:v>
                </c:pt>
                <c:pt idx="19">
                  <c:v>478</c:v>
                </c:pt>
                <c:pt idx="20">
                  <c:v>514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</c:numCache>
            </c:numRef>
          </c:xVal>
          <c:yVal>
            <c:numRef>
              <c:f>'51.32010701.Top.181103'!$B$3:$B$33</c:f>
              <c:numCache>
                <c:formatCode>0.000</c:formatCode>
                <c:ptCount val="31"/>
                <c:pt idx="0">
                  <c:v>175.29</c:v>
                </c:pt>
                <c:pt idx="1">
                  <c:v>175</c:v>
                </c:pt>
                <c:pt idx="2">
                  <c:v>173.756</c:v>
                </c:pt>
                <c:pt idx="3">
                  <c:v>174.81800000000001</c:v>
                </c:pt>
                <c:pt idx="4">
                  <c:v>172.39599999999999</c:v>
                </c:pt>
                <c:pt idx="5">
                  <c:v>171.488</c:v>
                </c:pt>
                <c:pt idx="6">
                  <c:v>170.13800000000001</c:v>
                </c:pt>
                <c:pt idx="7">
                  <c:v>162.988</c:v>
                </c:pt>
                <c:pt idx="8">
                  <c:v>161.96799999999999</c:v>
                </c:pt>
                <c:pt idx="9">
                  <c:v>161.88800000000001</c:v>
                </c:pt>
                <c:pt idx="10">
                  <c:v>163.16800000000001</c:v>
                </c:pt>
                <c:pt idx="11">
                  <c:v>163.548</c:v>
                </c:pt>
                <c:pt idx="12">
                  <c:v>164.488</c:v>
                </c:pt>
                <c:pt idx="13">
                  <c:v>164.97800000000001</c:v>
                </c:pt>
                <c:pt idx="14">
                  <c:v>165.488</c:v>
                </c:pt>
                <c:pt idx="15">
                  <c:v>167.58799999999999</c:v>
                </c:pt>
                <c:pt idx="16">
                  <c:v>167.488</c:v>
                </c:pt>
                <c:pt idx="17">
                  <c:v>167.40799999999999</c:v>
                </c:pt>
                <c:pt idx="18">
                  <c:v>166.648</c:v>
                </c:pt>
                <c:pt idx="19">
                  <c:v>166.78800000000001</c:v>
                </c:pt>
                <c:pt idx="20">
                  <c:v>166.41800000000001</c:v>
                </c:pt>
                <c:pt idx="21">
                  <c:v>169.96799999999999</c:v>
                </c:pt>
                <c:pt idx="22">
                  <c:v>171.49</c:v>
                </c:pt>
                <c:pt idx="23">
                  <c:v>174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'51.32010701.Top.181103'!$A$38:$A$39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'51.32010701.Top.181103'!$B$38:$B$39</c:f>
              <c:numCache>
                <c:formatCode>0.000</c:formatCode>
                <c:ptCount val="2"/>
                <c:pt idx="0">
                  <c:v>175.29</c:v>
                </c:pt>
                <c:pt idx="1">
                  <c:v>173.29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'51.32010701.Top.181103'!$A$36:$A$37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'51.32010701.Top.181103'!$B$36:$B$37</c:f>
              <c:numCache>
                <c:formatCode>0.000</c:formatCode>
                <c:ptCount val="2"/>
                <c:pt idx="0">
                  <c:v>173.755</c:v>
                </c:pt>
                <c:pt idx="1">
                  <c:v>164.76499999999999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'51.32010701.Top.181103'!$A$34:$A$35</c:f>
              <c:numCache>
                <c:formatCode>0.00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'51.32010701.Top.181103'!$B$34:$B$35</c:f>
              <c:numCache>
                <c:formatCode>0.000</c:formatCode>
                <c:ptCount val="2"/>
                <c:pt idx="0">
                  <c:v>171.75700000000001</c:v>
                </c:pt>
                <c:pt idx="1">
                  <c:v>171.488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'51.32010701.Top.181103'!$A$40:$A$41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'51.32010701.Top.181103'!$B$40:$B$41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1152"/>
        <c:axId val="91616000"/>
      </c:scatterChart>
      <c:valAx>
        <c:axId val="91601152"/>
        <c:scaling>
          <c:orientation val="minMax"/>
          <c:max val="56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616000"/>
        <c:crossesAt val="70"/>
        <c:crossBetween val="midCat"/>
        <c:majorUnit val="50"/>
        <c:minorUnit val="4"/>
      </c:valAx>
      <c:valAx>
        <c:axId val="9161600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38389140751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601152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'32107010_PTO_ARTURO_20160525'!$A$42:$A$43</c:f>
              <c:numCache>
                <c:formatCode>0.00</c:formatCode>
                <c:ptCount val="2"/>
                <c:pt idx="0">
                  <c:v>0</c:v>
                </c:pt>
                <c:pt idx="1">
                  <c:v>453</c:v>
                </c:pt>
              </c:numCache>
            </c:numRef>
          </c:xVal>
          <c:yVal>
            <c:numRef>
              <c:f>'32107010_PTO_ARTURO_20160525'!$B$42:$B$43</c:f>
              <c:numCache>
                <c:formatCode>#,##0.000</c:formatCode>
                <c:ptCount val="2"/>
                <c:pt idx="0">
                  <c:v>172.41399999999999</c:v>
                </c:pt>
                <c:pt idx="1">
                  <c:v>172.41399999999999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'32107010_PTO_ARTURO_20160525'!$A$44:$A$45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'32107010_PTO_ARTURO_20160525'!$B$44:$B$45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'32107010_PTO_ARTURO_20160525'!$A$3:$A$38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453</c:v>
                </c:pt>
                <c:pt idx="25">
                  <c:v>454.6</c:v>
                </c:pt>
              </c:numCache>
            </c:numRef>
          </c:xVal>
          <c:yVal>
            <c:numRef>
              <c:f>'32107010_PTO_ARTURO_20160525'!$B$3:$B$38</c:f>
              <c:numCache>
                <c:formatCode>#,##0.000</c:formatCode>
                <c:ptCount val="36"/>
                <c:pt idx="0">
                  <c:v>172.41399999999999</c:v>
                </c:pt>
                <c:pt idx="1">
                  <c:v>172.41399999999999</c:v>
                </c:pt>
                <c:pt idx="2">
                  <c:v>170.744</c:v>
                </c:pt>
                <c:pt idx="3">
                  <c:v>161.16399999999999</c:v>
                </c:pt>
                <c:pt idx="4">
                  <c:v>160.16399999999999</c:v>
                </c:pt>
                <c:pt idx="5">
                  <c:v>160.11399999999998</c:v>
                </c:pt>
                <c:pt idx="6">
                  <c:v>159.184</c:v>
                </c:pt>
                <c:pt idx="7">
                  <c:v>159.714</c:v>
                </c:pt>
                <c:pt idx="8">
                  <c:v>160.51399999999998</c:v>
                </c:pt>
                <c:pt idx="9">
                  <c:v>161.31399999999999</c:v>
                </c:pt>
                <c:pt idx="10">
                  <c:v>164.19399999999999</c:v>
                </c:pt>
                <c:pt idx="11">
                  <c:v>167.07399999999998</c:v>
                </c:pt>
                <c:pt idx="12">
                  <c:v>167.59399999999999</c:v>
                </c:pt>
                <c:pt idx="13">
                  <c:v>168.11399999999998</c:v>
                </c:pt>
                <c:pt idx="14">
                  <c:v>168.494</c:v>
                </c:pt>
                <c:pt idx="15">
                  <c:v>168.86399999999998</c:v>
                </c:pt>
                <c:pt idx="16">
                  <c:v>168.47399999999999</c:v>
                </c:pt>
                <c:pt idx="17">
                  <c:v>168.08399999999997</c:v>
                </c:pt>
                <c:pt idx="18">
                  <c:v>167.244</c:v>
                </c:pt>
                <c:pt idx="19">
                  <c:v>166.41399999999999</c:v>
                </c:pt>
                <c:pt idx="20">
                  <c:v>166.84399999999999</c:v>
                </c:pt>
                <c:pt idx="21">
                  <c:v>167.26399999999998</c:v>
                </c:pt>
                <c:pt idx="22">
                  <c:v>167.59399999999999</c:v>
                </c:pt>
                <c:pt idx="23">
                  <c:v>167.91399999999999</c:v>
                </c:pt>
                <c:pt idx="24">
                  <c:v>172.41399999999999</c:v>
                </c:pt>
                <c:pt idx="25">
                  <c:v>173.45299999999997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'32107010_PTO_ARTURO_20160525'!$A$44:$A$45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'32107010_PTO_ARTURO_20160525'!$B$44:$B$45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'32107010_PTO_ARTURO_20160525'!$A$52:$A$53</c:f>
              <c:numCache>
                <c:formatCode>0.00</c:formatCode>
                <c:ptCount val="2"/>
                <c:pt idx="0">
                  <c:v>0</c:v>
                </c:pt>
                <c:pt idx="1">
                  <c:v>454.6</c:v>
                </c:pt>
              </c:numCache>
            </c:numRef>
          </c:xVal>
          <c:yVal>
            <c:numRef>
              <c:f>'32107010_PTO_ARTURO_20160525'!$B$52:$B$53</c:f>
              <c:numCache>
                <c:formatCode>#,##0.000</c:formatCode>
                <c:ptCount val="2"/>
                <c:pt idx="0">
                  <c:v>173.45299999999997</c:v>
                </c:pt>
                <c:pt idx="1">
                  <c:v>173.45299999999997</c:v>
                </c:pt>
              </c:numCache>
            </c:numRef>
          </c:yVal>
          <c:smooth val="1"/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'32107010_PTO_ARTURO_20160525'!$A$48:$A$49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'32107010_PTO_ARTURO_20160525'!$B$48:$B$49</c:f>
              <c:numCache>
                <c:formatCode>#,##0.000</c:formatCode>
                <c:ptCount val="2"/>
                <c:pt idx="0">
                  <c:v>172.732</c:v>
                </c:pt>
                <c:pt idx="1">
                  <c:v>171.732</c:v>
                </c:pt>
              </c:numCache>
            </c:numRef>
          </c:yVal>
          <c:smooth val="1"/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'32107010_PTO_ARTURO_20160525'!$A$46:$A$47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'32107010_PTO_ARTURO_20160525'!$B$46:$B$47</c:f>
              <c:numCache>
                <c:formatCode>#,##0.000</c:formatCode>
                <c:ptCount val="2"/>
                <c:pt idx="0">
                  <c:v>173.732</c:v>
                </c:pt>
                <c:pt idx="1">
                  <c:v>172.732</c:v>
                </c:pt>
              </c:numCache>
            </c:numRef>
          </c:yVal>
          <c:smooth val="1"/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'32107010_PTO_ARTURO_GUAVIARE'!#REF!</c:f>
            </c:numRef>
          </c:xVal>
          <c:yVal>
            <c:numRef>
              <c:f>'32107010_PTO_ARTURO_GUAVIARE'!#REF!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1568"/>
        <c:axId val="115903872"/>
      </c:scatterChart>
      <c:valAx>
        <c:axId val="115901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903872"/>
        <c:crosses val="autoZero"/>
        <c:crossBetween val="midCat"/>
      </c:valAx>
      <c:valAx>
        <c:axId val="115903872"/>
        <c:scaling>
          <c:orientation val="minMax"/>
          <c:min val="15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901568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'32107010_PTO_ARTURO_20160830'!$A$46:$A$47</c:f>
              <c:numCache>
                <c:formatCode>0.00</c:formatCode>
                <c:ptCount val="2"/>
                <c:pt idx="0">
                  <c:v>26</c:v>
                </c:pt>
                <c:pt idx="1">
                  <c:v>503</c:v>
                </c:pt>
              </c:numCache>
            </c:numRef>
          </c:xVal>
          <c:yVal>
            <c:numRef>
              <c:f>'32107010_PTO_ARTURO_20160830'!$B$46:$B$47</c:f>
              <c:numCache>
                <c:formatCode>#,##0.000</c:formatCode>
                <c:ptCount val="2"/>
                <c:pt idx="0">
                  <c:v>170.614</c:v>
                </c:pt>
                <c:pt idx="1">
                  <c:v>170.614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'32107010_PTO_ARTURO_20160830'!$A$48:$A$49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'32107010_PTO_ARTURO_20160830'!$B$48:$B$49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xVal>
            <c:numRef>
              <c:f>'32107010_PTO_ARTURO_20160830'!$A$3:$A$38</c:f>
              <c:numCache>
                <c:formatCode>0.00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26</c:v>
                </c:pt>
                <c:pt idx="3">
                  <c:v>26</c:v>
                </c:pt>
                <c:pt idx="4">
                  <c:v>46</c:v>
                </c:pt>
                <c:pt idx="5">
                  <c:v>64</c:v>
                </c:pt>
                <c:pt idx="6">
                  <c:v>79</c:v>
                </c:pt>
                <c:pt idx="7">
                  <c:v>88</c:v>
                </c:pt>
                <c:pt idx="8">
                  <c:v>97</c:v>
                </c:pt>
                <c:pt idx="9">
                  <c:v>106</c:v>
                </c:pt>
                <c:pt idx="10">
                  <c:v>115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159</c:v>
                </c:pt>
                <c:pt idx="15">
                  <c:v>176</c:v>
                </c:pt>
                <c:pt idx="16">
                  <c:v>196</c:v>
                </c:pt>
                <c:pt idx="17">
                  <c:v>216</c:v>
                </c:pt>
                <c:pt idx="18">
                  <c:v>246</c:v>
                </c:pt>
                <c:pt idx="19">
                  <c:v>286</c:v>
                </c:pt>
                <c:pt idx="20">
                  <c:v>326</c:v>
                </c:pt>
                <c:pt idx="21">
                  <c:v>356</c:v>
                </c:pt>
                <c:pt idx="22">
                  <c:v>386</c:v>
                </c:pt>
                <c:pt idx="23">
                  <c:v>426</c:v>
                </c:pt>
                <c:pt idx="24">
                  <c:v>466</c:v>
                </c:pt>
                <c:pt idx="25">
                  <c:v>496</c:v>
                </c:pt>
                <c:pt idx="26">
                  <c:v>503</c:v>
                </c:pt>
                <c:pt idx="27">
                  <c:v>503</c:v>
                </c:pt>
                <c:pt idx="28">
                  <c:v>545</c:v>
                </c:pt>
              </c:numCache>
            </c:numRef>
          </c:xVal>
          <c:yVal>
            <c:numRef>
              <c:f>'32107010_PTO_ARTURO_20160830'!$B$3:$B$38</c:f>
              <c:numCache>
                <c:formatCode>#,##0.000</c:formatCode>
                <c:ptCount val="36"/>
                <c:pt idx="0">
                  <c:v>174.61</c:v>
                </c:pt>
                <c:pt idx="1">
                  <c:v>174.03100000000001</c:v>
                </c:pt>
                <c:pt idx="2">
                  <c:v>170.614</c:v>
                </c:pt>
                <c:pt idx="3">
                  <c:v>170.614</c:v>
                </c:pt>
                <c:pt idx="4">
                  <c:v>164.214</c:v>
                </c:pt>
                <c:pt idx="5">
                  <c:v>162.744</c:v>
                </c:pt>
                <c:pt idx="6">
                  <c:v>159.874</c:v>
                </c:pt>
                <c:pt idx="7">
                  <c:v>158.85400000000001</c:v>
                </c:pt>
                <c:pt idx="8">
                  <c:v>157.684</c:v>
                </c:pt>
                <c:pt idx="9">
                  <c:v>157.07400000000001</c:v>
                </c:pt>
                <c:pt idx="10">
                  <c:v>157.00400000000002</c:v>
                </c:pt>
                <c:pt idx="11">
                  <c:v>157.06399999999999</c:v>
                </c:pt>
                <c:pt idx="12">
                  <c:v>158.714</c:v>
                </c:pt>
                <c:pt idx="13">
                  <c:v>159.57400000000001</c:v>
                </c:pt>
                <c:pt idx="14">
                  <c:v>161.14400000000001</c:v>
                </c:pt>
                <c:pt idx="15">
                  <c:v>164.95400000000001</c:v>
                </c:pt>
                <c:pt idx="16">
                  <c:v>166.214</c:v>
                </c:pt>
                <c:pt idx="17">
                  <c:v>166.04400000000001</c:v>
                </c:pt>
                <c:pt idx="18">
                  <c:v>168.42400000000001</c:v>
                </c:pt>
                <c:pt idx="19">
                  <c:v>168.79400000000001</c:v>
                </c:pt>
                <c:pt idx="20">
                  <c:v>168.334</c:v>
                </c:pt>
                <c:pt idx="21">
                  <c:v>168.304</c:v>
                </c:pt>
                <c:pt idx="22">
                  <c:v>166.684</c:v>
                </c:pt>
                <c:pt idx="23">
                  <c:v>167.81399999999999</c:v>
                </c:pt>
                <c:pt idx="24">
                  <c:v>168.09399999999999</c:v>
                </c:pt>
                <c:pt idx="25">
                  <c:v>168.57400000000001</c:v>
                </c:pt>
                <c:pt idx="26">
                  <c:v>170.614</c:v>
                </c:pt>
                <c:pt idx="27">
                  <c:v>178.44500000000002</c:v>
                </c:pt>
                <c:pt idx="28">
                  <c:v>179.54400000000004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'32107010_PTO_ARTURO_20160830'!$A$48:$A$49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'32107010_PTO_ARTURO_20160830'!$B$48:$B$49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'32107010_PTO_ARTURO_20160830'!$A$62:$A$63</c:f>
              <c:numCache>
                <c:formatCode>0.00</c:formatCode>
                <c:ptCount val="2"/>
                <c:pt idx="0">
                  <c:v>0</c:v>
                </c:pt>
                <c:pt idx="1">
                  <c:v>503</c:v>
                </c:pt>
              </c:numCache>
            </c:numRef>
          </c:xVal>
          <c:yVal>
            <c:numRef>
              <c:f>'32107010_PTO_ARTURO_20160830'!$B$62:$B$63</c:f>
              <c:numCache>
                <c:formatCode>#,##0.000</c:formatCode>
                <c:ptCount val="2"/>
                <c:pt idx="0">
                  <c:v>174.61</c:v>
                </c:pt>
                <c:pt idx="1">
                  <c:v>174.61</c:v>
                </c:pt>
              </c:numCache>
            </c:numRef>
          </c:yVal>
          <c:smooth val="1"/>
        </c:ser>
        <c:ser>
          <c:idx val="9"/>
          <c:order val="5"/>
          <c:tx>
            <c:v>Mira 9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'32107010_PTO_ARTURO_20160830'!$A$52:$A$53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'32107010_PTO_ARTURO_20160830'!$B$52:$B$53</c:f>
              <c:numCache>
                <c:formatCode>#,##0.000</c:formatCode>
                <c:ptCount val="2"/>
                <c:pt idx="0">
                  <c:v>173.751</c:v>
                </c:pt>
                <c:pt idx="1">
                  <c:v>172.751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'32107010_PTO_ARTURO_20160830'!$A$50:$A$51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'32107010_PTO_ARTURO_20160830'!$B$50:$B$51</c:f>
              <c:numCache>
                <c:formatCode>#,##0.000</c:formatCode>
                <c:ptCount val="2"/>
                <c:pt idx="0">
                  <c:v>174.751</c:v>
                </c:pt>
                <c:pt idx="1">
                  <c:v>173.751</c:v>
                </c:pt>
              </c:numCache>
            </c:numRef>
          </c:yVal>
          <c:smooth val="1"/>
        </c:ser>
        <c:ser>
          <c:idx val="2"/>
          <c:order val="7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'32107010_PTO_ARTURO_20160830'!$A$54:$A$55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'32107010_PTO_ARTURO_20160830'!$B$54:$B$55</c:f>
              <c:numCache>
                <c:formatCode>#,##0.000</c:formatCode>
                <c:ptCount val="2"/>
                <c:pt idx="0">
                  <c:v>172.744</c:v>
                </c:pt>
                <c:pt idx="1">
                  <c:v>171.744</c:v>
                </c:pt>
              </c:numCache>
            </c:numRef>
          </c:yVal>
          <c:smooth val="1"/>
        </c:ser>
        <c:ser>
          <c:idx val="4"/>
          <c:order val="8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'32107010_PTO_ARTURO_20160830'!$A$56:$A$57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'32107010_PTO_ARTURO_20160830'!$B$56:$B$57</c:f>
              <c:numCache>
                <c:formatCode>#,##0.000</c:formatCode>
                <c:ptCount val="2"/>
                <c:pt idx="0">
                  <c:v>171.74700000000001</c:v>
                </c:pt>
                <c:pt idx="1">
                  <c:v>170.74700000000001</c:v>
                </c:pt>
              </c:numCache>
            </c:numRef>
          </c:yVal>
          <c:smooth val="1"/>
        </c:ser>
        <c:ser>
          <c:idx val="5"/>
          <c:order val="9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'32107010_PTO_ARTURO_20160830'!$A$58:$A$59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'32107010_PTO_ARTURO_20160830'!$B$58:$B$59</c:f>
              <c:numCache>
                <c:formatCode>#,##0.000</c:formatCode>
                <c:ptCount val="2"/>
                <c:pt idx="0">
                  <c:v>170.74100000000001</c:v>
                </c:pt>
                <c:pt idx="1">
                  <c:v>169.74100000000001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8832"/>
        <c:axId val="116979584"/>
      </c:scatterChart>
      <c:valAx>
        <c:axId val="116968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6979584"/>
        <c:crosses val="autoZero"/>
        <c:crossBetween val="midCat"/>
      </c:valAx>
      <c:valAx>
        <c:axId val="116979584"/>
        <c:scaling>
          <c:orientation val="minMax"/>
          <c:max val="180"/>
          <c:min val="1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6968832"/>
        <c:crossesAt val="-25"/>
        <c:crossBetween val="midCat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'32107010_PTO_ARTURO_20170314'!$A$46:$A$47</c:f>
              <c:numCache>
                <c:formatCode>0.00</c:formatCode>
                <c:ptCount val="2"/>
                <c:pt idx="0">
                  <c:v>26</c:v>
                </c:pt>
                <c:pt idx="1">
                  <c:v>501</c:v>
                </c:pt>
              </c:numCache>
            </c:numRef>
          </c:xVal>
          <c:yVal>
            <c:numRef>
              <c:f>'32107010_PTO_ARTURO_20170314'!$B$46:$B$47</c:f>
              <c:numCache>
                <c:formatCode>#,##0.000</c:formatCode>
                <c:ptCount val="2"/>
                <c:pt idx="0">
                  <c:v>168.57500000000002</c:v>
                </c:pt>
                <c:pt idx="1">
                  <c:v>168.57500000000002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'32107010_PTO_ARTURO_20170314'!$A$48:$A$49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'32107010_PTO_ARTURO_20170314'!$B$48:$B$49</c:f>
              <c:numCache>
                <c:formatCode>#,##0.000</c:formatCode>
                <c:ptCount val="2"/>
                <c:pt idx="0">
                  <c:v>174.751</c:v>
                </c:pt>
                <c:pt idx="1">
                  <c:v>173.251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xVal>
            <c:numRef>
              <c:f>'32107010_PTO_ARTURO_20170314'!$A$3:$A$38</c:f>
              <c:numCache>
                <c:formatCode>0.00</c:formatCode>
                <c:ptCount val="36"/>
                <c:pt idx="0">
                  <c:v>0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55</c:v>
                </c:pt>
                <c:pt idx="5">
                  <c:v>65</c:v>
                </c:pt>
                <c:pt idx="6">
                  <c:v>73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  <c:pt idx="10">
                  <c:v>101</c:v>
                </c:pt>
                <c:pt idx="11">
                  <c:v>108</c:v>
                </c:pt>
                <c:pt idx="12">
                  <c:v>115</c:v>
                </c:pt>
                <c:pt idx="13">
                  <c:v>122</c:v>
                </c:pt>
                <c:pt idx="14">
                  <c:v>132</c:v>
                </c:pt>
                <c:pt idx="15">
                  <c:v>142</c:v>
                </c:pt>
                <c:pt idx="16">
                  <c:v>152</c:v>
                </c:pt>
                <c:pt idx="17">
                  <c:v>167</c:v>
                </c:pt>
                <c:pt idx="18">
                  <c:v>187</c:v>
                </c:pt>
                <c:pt idx="19">
                  <c:v>217</c:v>
                </c:pt>
                <c:pt idx="20">
                  <c:v>343</c:v>
                </c:pt>
                <c:pt idx="21">
                  <c:v>361</c:v>
                </c:pt>
                <c:pt idx="22">
                  <c:v>386</c:v>
                </c:pt>
                <c:pt idx="23">
                  <c:v>416</c:v>
                </c:pt>
                <c:pt idx="24">
                  <c:v>456</c:v>
                </c:pt>
                <c:pt idx="25">
                  <c:v>486</c:v>
                </c:pt>
                <c:pt idx="26">
                  <c:v>501</c:v>
                </c:pt>
                <c:pt idx="27">
                  <c:v>501</c:v>
                </c:pt>
                <c:pt idx="28">
                  <c:v>506</c:v>
                </c:pt>
              </c:numCache>
            </c:numRef>
          </c:xVal>
          <c:yVal>
            <c:numRef>
              <c:f>'32107010_PTO_ARTURO_20170314'!$B$3:$B$38</c:f>
              <c:numCache>
                <c:formatCode>#,##0.000</c:formatCode>
                <c:ptCount val="36"/>
                <c:pt idx="0">
                  <c:v>174.52499999999998</c:v>
                </c:pt>
                <c:pt idx="1">
                  <c:v>168.57500000000002</c:v>
                </c:pt>
                <c:pt idx="2">
                  <c:v>168.57500000000002</c:v>
                </c:pt>
                <c:pt idx="3">
                  <c:v>165.03500000000003</c:v>
                </c:pt>
                <c:pt idx="4">
                  <c:v>161.26500000000001</c:v>
                </c:pt>
                <c:pt idx="5">
                  <c:v>160.38500000000002</c:v>
                </c:pt>
                <c:pt idx="6">
                  <c:v>159.56500000000003</c:v>
                </c:pt>
                <c:pt idx="7">
                  <c:v>159.05500000000001</c:v>
                </c:pt>
                <c:pt idx="8">
                  <c:v>159.09500000000003</c:v>
                </c:pt>
                <c:pt idx="9">
                  <c:v>159.06500000000003</c:v>
                </c:pt>
                <c:pt idx="10">
                  <c:v>159.00500000000002</c:v>
                </c:pt>
                <c:pt idx="11">
                  <c:v>159.27500000000001</c:v>
                </c:pt>
                <c:pt idx="12">
                  <c:v>159.33500000000001</c:v>
                </c:pt>
                <c:pt idx="13">
                  <c:v>159.77500000000001</c:v>
                </c:pt>
                <c:pt idx="14">
                  <c:v>159.935</c:v>
                </c:pt>
                <c:pt idx="15">
                  <c:v>160.00500000000002</c:v>
                </c:pt>
                <c:pt idx="16">
                  <c:v>160.77500000000001</c:v>
                </c:pt>
                <c:pt idx="17">
                  <c:v>165.89500000000001</c:v>
                </c:pt>
                <c:pt idx="18">
                  <c:v>167.79500000000002</c:v>
                </c:pt>
                <c:pt idx="19">
                  <c:v>168.57500000000002</c:v>
                </c:pt>
                <c:pt idx="20">
                  <c:v>168.57500000000002</c:v>
                </c:pt>
                <c:pt idx="21">
                  <c:v>167.03500000000003</c:v>
                </c:pt>
                <c:pt idx="22">
                  <c:v>167.33500000000001</c:v>
                </c:pt>
                <c:pt idx="23">
                  <c:v>167.72500000000002</c:v>
                </c:pt>
                <c:pt idx="24">
                  <c:v>167.87500000000003</c:v>
                </c:pt>
                <c:pt idx="25">
                  <c:v>167.82500000000002</c:v>
                </c:pt>
                <c:pt idx="26">
                  <c:v>168.57500000000002</c:v>
                </c:pt>
                <c:pt idx="27">
                  <c:v>173.31800000000001</c:v>
                </c:pt>
                <c:pt idx="28">
                  <c:v>173.79400000000001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'32107010_PTO_ARTURO_20170314'!$A$48:$A$49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'32107010_PTO_ARTURO_20170314'!$B$48:$B$49</c:f>
              <c:numCache>
                <c:formatCode>#,##0.000</c:formatCode>
                <c:ptCount val="2"/>
                <c:pt idx="0">
                  <c:v>174.751</c:v>
                </c:pt>
                <c:pt idx="1">
                  <c:v>173.251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'32107010_PTO_ARTURO_20170314'!$A$66:$A$67</c:f>
              <c:numCache>
                <c:formatCode>0.00</c:formatCode>
                <c:ptCount val="2"/>
                <c:pt idx="0">
                  <c:v>0</c:v>
                </c:pt>
                <c:pt idx="1">
                  <c:v>506</c:v>
                </c:pt>
              </c:numCache>
            </c:numRef>
          </c:xVal>
          <c:yVal>
            <c:numRef>
              <c:f>'32107010_PTO_ARTURO_20170314'!$B$66:$B$67</c:f>
              <c:numCache>
                <c:formatCode>#,##0.000</c:formatCode>
                <c:ptCount val="2"/>
                <c:pt idx="0">
                  <c:v>173.79400000000001</c:v>
                </c:pt>
                <c:pt idx="1">
                  <c:v>173.79400000000001</c:v>
                </c:pt>
              </c:numCache>
            </c:numRef>
          </c:yVal>
          <c:smooth val="1"/>
        </c:ser>
        <c:ser>
          <c:idx val="9"/>
          <c:order val="5"/>
          <c:tx>
            <c:v>Mira 9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'32107010_PTO_ARTURO_20170314'!$A$52:$A$53</c:f>
              <c:numCache>
                <c:formatCode>0.00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'32107010_PTO_ARTURO_20170314'!$B$52:$B$53</c:f>
              <c:numCache>
                <c:formatCode>#,##0.000</c:formatCode>
                <c:ptCount val="2"/>
                <c:pt idx="0">
                  <c:v>173.733</c:v>
                </c:pt>
                <c:pt idx="1">
                  <c:v>172.733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'32107010_PTO_ARTURO_20170314'!$A$50:$A$51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'32107010_PTO_ARTURO_20170314'!$B$50:$B$51</c:f>
              <c:numCache>
                <c:formatCode>#,##0.000</c:formatCode>
                <c:ptCount val="2"/>
                <c:pt idx="0">
                  <c:v>174.744</c:v>
                </c:pt>
                <c:pt idx="1">
                  <c:v>173.744</c:v>
                </c:pt>
              </c:numCache>
            </c:numRef>
          </c:yVal>
          <c:smooth val="1"/>
        </c:ser>
        <c:ser>
          <c:idx val="2"/>
          <c:order val="7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'32107010_PTO_ARTURO_20170314'!$A$54:$A$55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'32107010_PTO_ARTURO_20170314'!$B$54:$B$55</c:f>
              <c:numCache>
                <c:formatCode>#,##0.000</c:formatCode>
                <c:ptCount val="2"/>
                <c:pt idx="0">
                  <c:v>172.74299999999999</c:v>
                </c:pt>
                <c:pt idx="1">
                  <c:v>171.74299999999999</c:v>
                </c:pt>
              </c:numCache>
            </c:numRef>
          </c:yVal>
          <c:smooth val="1"/>
        </c:ser>
        <c:ser>
          <c:idx val="4"/>
          <c:order val="8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'32107010_PTO_ARTURO_20170314'!$A$56:$A$57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'32107010_PTO_ARTURO_20170314'!$B$56:$B$57</c:f>
              <c:numCache>
                <c:formatCode>#,##0.000</c:formatCode>
                <c:ptCount val="2"/>
                <c:pt idx="0">
                  <c:v>171.74299999999999</c:v>
                </c:pt>
                <c:pt idx="1">
                  <c:v>170.74299999999999</c:v>
                </c:pt>
              </c:numCache>
            </c:numRef>
          </c:yVal>
          <c:smooth val="1"/>
        </c:ser>
        <c:ser>
          <c:idx val="5"/>
          <c:order val="9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'32107010_PTO_ARTURO_20170314'!$A$58:$A$59</c:f>
              <c:numCache>
                <c:formatCode>0.00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'32107010_PTO_ARTURO_20170314'!$B$58:$B$59</c:f>
              <c:numCache>
                <c:formatCode>#,##0.000</c:formatCode>
                <c:ptCount val="2"/>
                <c:pt idx="0">
                  <c:v>170.74299999999999</c:v>
                </c:pt>
                <c:pt idx="1">
                  <c:v>169.74299999999999</c:v>
                </c:pt>
              </c:numCache>
            </c:numRef>
          </c:yVal>
          <c:smooth val="1"/>
        </c:ser>
        <c:ser>
          <c:idx val="10"/>
          <c:order val="10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'32107010_PTO_ARTURO_20170314'!$A$60:$A$61</c:f>
              <c:numCache>
                <c:formatCode>0.00</c:formatCode>
                <c:ptCount val="2"/>
                <c:pt idx="0">
                  <c:v>26.5</c:v>
                </c:pt>
                <c:pt idx="1">
                  <c:v>26.5</c:v>
                </c:pt>
              </c:numCache>
            </c:numRef>
          </c:xVal>
          <c:yVal>
            <c:numRef>
              <c:f>'32107010_PTO_ARTURO_20170314'!$B$60:$B$61</c:f>
              <c:numCache>
                <c:formatCode>#,##0.000</c:formatCode>
                <c:ptCount val="2"/>
                <c:pt idx="0">
                  <c:v>169.744</c:v>
                </c:pt>
                <c:pt idx="1">
                  <c:v>168.744</c:v>
                </c:pt>
              </c:numCache>
            </c:numRef>
          </c:yVal>
          <c:smooth val="1"/>
        </c:ser>
        <c:ser>
          <c:idx val="11"/>
          <c:order val="11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'32107010_PTO_ARTURO_20170314'!$A$62:$A$63</c:f>
              <c:numCache>
                <c:formatCode>0.00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'32107010_PTO_ARTURO_20170314'!$B$62:$B$63</c:f>
              <c:numCache>
                <c:formatCode>#,##0.000</c:formatCode>
                <c:ptCount val="2"/>
                <c:pt idx="0">
                  <c:v>168.74299999999999</c:v>
                </c:pt>
                <c:pt idx="1">
                  <c:v>167.74299999999999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7280"/>
        <c:axId val="115379584"/>
      </c:scatterChart>
      <c:valAx>
        <c:axId val="115377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379584"/>
        <c:crosses val="autoZero"/>
        <c:crossBetween val="midCat"/>
      </c:valAx>
      <c:valAx>
        <c:axId val="115379584"/>
        <c:scaling>
          <c:orientation val="minMax"/>
          <c:max val="180"/>
          <c:min val="1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377280"/>
        <c:crossesAt val="-25"/>
        <c:crossBetween val="midCat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'32107010_PTO_ARTURO_20170613'!$A$46:$A$47</c:f>
              <c:numCache>
                <c:formatCode>0.00</c:formatCode>
                <c:ptCount val="2"/>
                <c:pt idx="0">
                  <c:v>28.8</c:v>
                </c:pt>
                <c:pt idx="1">
                  <c:v>478.8</c:v>
                </c:pt>
              </c:numCache>
            </c:numRef>
          </c:xVal>
          <c:yVal>
            <c:numRef>
              <c:f>'32107010_PTO_ARTURO_20170613'!$B$46:$B$47</c:f>
              <c:numCache>
                <c:formatCode>#,##0.000</c:formatCode>
                <c:ptCount val="2"/>
                <c:pt idx="0">
                  <c:v>171.57299999999998</c:v>
                </c:pt>
                <c:pt idx="1">
                  <c:v>171.57299999999998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'32107010_PTO_ARTURO_20170613'!$A$48:$A$49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'32107010_PTO_ARTURO_20170613'!$B$48:$B$49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xVal>
            <c:numRef>
              <c:f>'32107010_PTO_ARTURO_20170613'!$A$3:$A$38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28.8</c:v>
                </c:pt>
                <c:pt idx="3">
                  <c:v>28.8</c:v>
                </c:pt>
                <c:pt idx="4">
                  <c:v>28.8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125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345</c:v>
                </c:pt>
                <c:pt idx="25">
                  <c:v>370</c:v>
                </c:pt>
                <c:pt idx="26">
                  <c:v>395</c:v>
                </c:pt>
                <c:pt idx="27">
                  <c:v>420</c:v>
                </c:pt>
                <c:pt idx="28">
                  <c:v>445</c:v>
                </c:pt>
                <c:pt idx="29">
                  <c:v>470</c:v>
                </c:pt>
                <c:pt idx="30">
                  <c:v>478.8</c:v>
                </c:pt>
                <c:pt idx="31">
                  <c:v>483.8</c:v>
                </c:pt>
                <c:pt idx="32">
                  <c:v>483.8</c:v>
                </c:pt>
              </c:numCache>
            </c:numRef>
          </c:xVal>
          <c:yVal>
            <c:numRef>
              <c:f>'32107010_PTO_ARTURO_20170613'!$B$3:$B$38</c:f>
              <c:numCache>
                <c:formatCode>#,##0.000</c:formatCode>
                <c:ptCount val="36"/>
                <c:pt idx="0">
                  <c:v>174.749</c:v>
                </c:pt>
                <c:pt idx="1">
                  <c:v>174.524</c:v>
                </c:pt>
                <c:pt idx="2">
                  <c:v>172.542</c:v>
                </c:pt>
                <c:pt idx="3">
                  <c:v>171.57299999999998</c:v>
                </c:pt>
                <c:pt idx="4">
                  <c:v>169.62299999999999</c:v>
                </c:pt>
                <c:pt idx="5">
                  <c:v>158.09299999999999</c:v>
                </c:pt>
                <c:pt idx="6">
                  <c:v>157.61299999999997</c:v>
                </c:pt>
                <c:pt idx="7">
                  <c:v>157.05299999999997</c:v>
                </c:pt>
                <c:pt idx="8">
                  <c:v>154.22299999999998</c:v>
                </c:pt>
                <c:pt idx="9">
                  <c:v>153.34299999999999</c:v>
                </c:pt>
                <c:pt idx="10">
                  <c:v>154.65299999999996</c:v>
                </c:pt>
                <c:pt idx="11">
                  <c:v>155.86299999999997</c:v>
                </c:pt>
                <c:pt idx="12">
                  <c:v>156.27299999999997</c:v>
                </c:pt>
                <c:pt idx="13">
                  <c:v>157.31299999999999</c:v>
                </c:pt>
                <c:pt idx="14">
                  <c:v>160.85299999999998</c:v>
                </c:pt>
                <c:pt idx="15">
                  <c:v>164.23299999999998</c:v>
                </c:pt>
                <c:pt idx="16">
                  <c:v>166.67299999999997</c:v>
                </c:pt>
                <c:pt idx="17">
                  <c:v>167.95299999999997</c:v>
                </c:pt>
                <c:pt idx="18">
                  <c:v>169.01299999999998</c:v>
                </c:pt>
                <c:pt idx="19">
                  <c:v>168.97299999999998</c:v>
                </c:pt>
                <c:pt idx="20">
                  <c:v>168.35299999999998</c:v>
                </c:pt>
                <c:pt idx="21">
                  <c:v>168.18299999999999</c:v>
                </c:pt>
                <c:pt idx="22">
                  <c:v>168.06299999999999</c:v>
                </c:pt>
                <c:pt idx="23">
                  <c:v>168.28299999999999</c:v>
                </c:pt>
                <c:pt idx="24">
                  <c:v>167.29299999999998</c:v>
                </c:pt>
                <c:pt idx="25">
                  <c:v>166.42299999999997</c:v>
                </c:pt>
                <c:pt idx="26">
                  <c:v>164.82299999999998</c:v>
                </c:pt>
                <c:pt idx="27">
                  <c:v>161.47299999999998</c:v>
                </c:pt>
                <c:pt idx="28">
                  <c:v>163.73299999999998</c:v>
                </c:pt>
                <c:pt idx="29">
                  <c:v>167.41299999999998</c:v>
                </c:pt>
                <c:pt idx="30">
                  <c:v>170.41299999999998</c:v>
                </c:pt>
                <c:pt idx="31">
                  <c:v>173.78699999999998</c:v>
                </c:pt>
                <c:pt idx="32">
                  <c:v>173.72899999999998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'32107010_PTO_ARTURO_20170613'!$A$48:$A$49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'32107010_PTO_ARTURO_20170613'!$B$48:$B$49</c:f>
              <c:numCache>
                <c:formatCode>#,##0.000</c:formatCode>
                <c:ptCount val="2"/>
                <c:pt idx="0">
                  <c:v>174.749</c:v>
                </c:pt>
                <c:pt idx="1">
                  <c:v>173.249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'32107010_PTO_ARTURO_20170613'!$A$60:$A$61</c:f>
              <c:numCache>
                <c:formatCode>0.00</c:formatCode>
                <c:ptCount val="2"/>
                <c:pt idx="0">
                  <c:v>7</c:v>
                </c:pt>
                <c:pt idx="1">
                  <c:v>483.8</c:v>
                </c:pt>
              </c:numCache>
            </c:numRef>
          </c:xVal>
          <c:yVal>
            <c:numRef>
              <c:f>'32107010_PTO_ARTURO_20170613'!$B$60:$B$61</c:f>
              <c:numCache>
                <c:formatCode>#,##0.000</c:formatCode>
                <c:ptCount val="2"/>
                <c:pt idx="0">
                  <c:v>173.78699999999998</c:v>
                </c:pt>
                <c:pt idx="1">
                  <c:v>173.78699999999998</c:v>
                </c:pt>
              </c:numCache>
            </c:numRef>
          </c:yVal>
          <c:smooth val="1"/>
        </c:ser>
        <c:ser>
          <c:idx val="9"/>
          <c:order val="5"/>
          <c:tx>
            <c:v>Mira 9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'32107010_PTO_ARTURO_20170613'!$A$52:$A$53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'32107010_PTO_ARTURO_20170613'!$B$52:$B$53</c:f>
              <c:numCache>
                <c:formatCode>#,##0.000</c:formatCode>
                <c:ptCount val="2"/>
                <c:pt idx="0">
                  <c:v>173.72800000000001</c:v>
                </c:pt>
                <c:pt idx="1">
                  <c:v>172.72800000000001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'32107010_PTO_ARTURO_20170613'!$A$50:$A$51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'32107010_PTO_ARTURO_20170613'!$B$50:$B$51</c:f>
              <c:numCache>
                <c:formatCode>#,##0.000</c:formatCode>
                <c:ptCount val="2"/>
                <c:pt idx="0">
                  <c:v>174.749</c:v>
                </c:pt>
                <c:pt idx="1">
                  <c:v>173.749</c:v>
                </c:pt>
              </c:numCache>
            </c:numRef>
          </c:yVal>
          <c:smooth val="1"/>
        </c:ser>
        <c:ser>
          <c:idx val="2"/>
          <c:order val="7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'32107010_PTO_ARTURO_20170613'!$A$54:$A$55</c:f>
              <c:numCache>
                <c:formatCode>0.00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'32107010_PTO_ARTURO_20170613'!$B$54:$B$55</c:f>
              <c:numCache>
                <c:formatCode>#,##0.000</c:formatCode>
                <c:ptCount val="2"/>
                <c:pt idx="0">
                  <c:v>172.74100000000001</c:v>
                </c:pt>
                <c:pt idx="1">
                  <c:v>171.74100000000001</c:v>
                </c:pt>
              </c:numCache>
            </c:numRef>
          </c:yVal>
          <c:smooth val="1"/>
        </c:ser>
        <c:ser>
          <c:idx val="4"/>
          <c:order val="8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'32107010_PTO_ARTURO_20170613'!$A$56:$A$57</c:f>
              <c:numCache>
                <c:formatCode>0.00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'32107010_PTO_ARTURO_20170613'!$B$56:$B$57</c:f>
              <c:numCache>
                <c:formatCode>#,##0.000</c:formatCode>
                <c:ptCount val="2"/>
                <c:pt idx="0">
                  <c:v>171.745</c:v>
                </c:pt>
                <c:pt idx="1">
                  <c:v>170.745</c:v>
                </c:pt>
              </c:numCache>
            </c:numRef>
          </c:yVal>
          <c:smooth val="1"/>
        </c:ser>
        <c:ser>
          <c:idx val="5"/>
          <c:order val="9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'32107010_PTO_ARTURO_20170613'!#REF!</c:f>
            </c:numRef>
          </c:xVal>
          <c:yVal>
            <c:numRef>
              <c:f>'32107010_PTO_ARTURO_20170613'!#REF!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'32107010_PTO_ARTURO_20170613'!#REF!</c:f>
            </c:numRef>
          </c:xVal>
          <c:yVal>
            <c:numRef>
              <c:f>'32107010_PTO_ARTURO_20170613'!#REF!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'32107010_PTO_ARTURO_20170613'!#REF!</c:f>
            </c:numRef>
          </c:xVal>
          <c:yVal>
            <c:numRef>
              <c:f>'32107010_PTO_ARTURO_20170613'!#REF!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7552"/>
        <c:axId val="55449088"/>
      </c:scatterChart>
      <c:valAx>
        <c:axId val="5544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449088"/>
        <c:crosses val="autoZero"/>
        <c:crossBetween val="midCat"/>
      </c:valAx>
      <c:valAx>
        <c:axId val="55449088"/>
        <c:scaling>
          <c:orientation val="minMax"/>
          <c:max val="180"/>
          <c:min val="1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447552"/>
        <c:crossesAt val="-25"/>
        <c:crossBetween val="midCat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'51.32010701.Top.010305'!$A$3:$A$33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28</c:v>
                </c:pt>
                <c:pt idx="9">
                  <c:v>41</c:v>
                </c:pt>
                <c:pt idx="10">
                  <c:v>54</c:v>
                </c:pt>
                <c:pt idx="11">
                  <c:v>67</c:v>
                </c:pt>
                <c:pt idx="12">
                  <c:v>80</c:v>
                </c:pt>
                <c:pt idx="13">
                  <c:v>93</c:v>
                </c:pt>
                <c:pt idx="14">
                  <c:v>106</c:v>
                </c:pt>
                <c:pt idx="15">
                  <c:v>119</c:v>
                </c:pt>
                <c:pt idx="16">
                  <c:v>132</c:v>
                </c:pt>
                <c:pt idx="17">
                  <c:v>145</c:v>
                </c:pt>
                <c:pt idx="18">
                  <c:v>158</c:v>
                </c:pt>
                <c:pt idx="19">
                  <c:v>171</c:v>
                </c:pt>
                <c:pt idx="20">
                  <c:v>184</c:v>
                </c:pt>
                <c:pt idx="21">
                  <c:v>197</c:v>
                </c:pt>
                <c:pt idx="22">
                  <c:v>210</c:v>
                </c:pt>
                <c:pt idx="23">
                  <c:v>250</c:v>
                </c:pt>
                <c:pt idx="24">
                  <c:v>275</c:v>
                </c:pt>
                <c:pt idx="25">
                  <c:v>283</c:v>
                </c:pt>
                <c:pt idx="26">
                  <c:v>300</c:v>
                </c:pt>
                <c:pt idx="27">
                  <c:v>325</c:v>
                </c:pt>
              </c:numCache>
            </c:numRef>
          </c:xVal>
          <c:yVal>
            <c:numRef>
              <c:f>'51.32010701.Top.010305'!$B$3:$B$33</c:f>
              <c:numCache>
                <c:formatCode>0.000</c:formatCode>
                <c:ptCount val="31"/>
                <c:pt idx="0">
                  <c:v>175.2</c:v>
                </c:pt>
                <c:pt idx="1">
                  <c:v>175</c:v>
                </c:pt>
                <c:pt idx="2">
                  <c:v>174.83699999999999</c:v>
                </c:pt>
                <c:pt idx="3">
                  <c:v>173.75399999999999</c:v>
                </c:pt>
                <c:pt idx="4">
                  <c:v>172.39500000000001</c:v>
                </c:pt>
                <c:pt idx="5">
                  <c:v>171.76400000000001</c:v>
                </c:pt>
                <c:pt idx="6">
                  <c:v>170.923</c:v>
                </c:pt>
                <c:pt idx="7">
                  <c:v>167.49799999999999</c:v>
                </c:pt>
                <c:pt idx="8">
                  <c:v>166.798</c:v>
                </c:pt>
                <c:pt idx="9">
                  <c:v>166.74799999999999</c:v>
                </c:pt>
                <c:pt idx="10">
                  <c:v>166.44800000000001</c:v>
                </c:pt>
                <c:pt idx="11">
                  <c:v>164.69800000000001</c:v>
                </c:pt>
                <c:pt idx="12">
                  <c:v>164.18799999999999</c:v>
                </c:pt>
                <c:pt idx="13">
                  <c:v>163.44800000000001</c:v>
                </c:pt>
                <c:pt idx="14">
                  <c:v>162.398</c:v>
                </c:pt>
                <c:pt idx="15">
                  <c:v>162.148</c:v>
                </c:pt>
                <c:pt idx="16">
                  <c:v>161.898</c:v>
                </c:pt>
                <c:pt idx="17">
                  <c:v>161.88800000000001</c:v>
                </c:pt>
                <c:pt idx="18">
                  <c:v>162.49799999999999</c:v>
                </c:pt>
                <c:pt idx="19">
                  <c:v>162.44800000000001</c:v>
                </c:pt>
                <c:pt idx="20">
                  <c:v>162.94800000000001</c:v>
                </c:pt>
                <c:pt idx="21">
                  <c:v>163.99799999999999</c:v>
                </c:pt>
                <c:pt idx="22">
                  <c:v>167.49600000000001</c:v>
                </c:pt>
                <c:pt idx="23">
                  <c:v>167.49600000000001</c:v>
                </c:pt>
                <c:pt idx="24">
                  <c:v>169.46100000000001</c:v>
                </c:pt>
                <c:pt idx="25">
                  <c:v>172.91399999999999</c:v>
                </c:pt>
                <c:pt idx="26">
                  <c:v>174.959</c:v>
                </c:pt>
                <c:pt idx="27">
                  <c:v>174.959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'51.32010701.Top.010305'!$A$38:$A$39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'51.32010701.Top.010305'!$B$38:$B$39</c:f>
              <c:numCache>
                <c:formatCode>0.000</c:formatCode>
                <c:ptCount val="2"/>
                <c:pt idx="0">
                  <c:v>174.83699999999999</c:v>
                </c:pt>
                <c:pt idx="1">
                  <c:v>173.79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'51.32010701.Top.010305'!$A$36:$A$37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'51.32010701.Top.010305'!$B$36:$B$37</c:f>
              <c:numCache>
                <c:formatCode>0.000</c:formatCode>
                <c:ptCount val="2"/>
                <c:pt idx="0">
                  <c:v>173.755</c:v>
                </c:pt>
                <c:pt idx="1">
                  <c:v>164.76499999999999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'51.32010701.Top.010305'!$A$34:$A$35</c:f>
              <c:numCache>
                <c:formatCode>0.00</c:formatCode>
                <c:ptCount val="2"/>
                <c:pt idx="0">
                  <c:v>15</c:v>
                </c:pt>
                <c:pt idx="1">
                  <c:v>210</c:v>
                </c:pt>
              </c:numCache>
            </c:numRef>
          </c:xVal>
          <c:yVal>
            <c:numRef>
              <c:f>'51.32010701.Top.010305'!$B$34:$B$35</c:f>
              <c:numCache>
                <c:formatCode>0.000</c:formatCode>
                <c:ptCount val="2"/>
                <c:pt idx="0">
                  <c:v>167.49600000000001</c:v>
                </c:pt>
                <c:pt idx="1">
                  <c:v>167.49799999999999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'51.32010701.Top.010305'!$A$40:$A$41</c:f>
              <c:numCache>
                <c:formatCode>0.00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xVal>
          <c:yVal>
            <c:numRef>
              <c:f>'51.32010701.Top.010305'!$B$40:$B$41</c:f>
              <c:numCache>
                <c:formatCode>0.00</c:formatCode>
                <c:ptCount val="2"/>
                <c:pt idx="0" formatCode="0.000">
                  <c:v>174.959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3664"/>
        <c:axId val="92852608"/>
      </c:scatterChart>
      <c:valAx>
        <c:axId val="92833664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2852608"/>
        <c:crossesAt val="70"/>
        <c:crossBetween val="midCat"/>
        <c:majorUnit val="50"/>
        <c:minorUnit val="4"/>
      </c:valAx>
      <c:valAx>
        <c:axId val="92852608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38389140751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2833664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'51.32010701.Top.220306'!$A$3:$A$33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24</c:v>
                </c:pt>
                <c:pt idx="6">
                  <c:v>35</c:v>
                </c:pt>
                <c:pt idx="7">
                  <c:v>46</c:v>
                </c:pt>
                <c:pt idx="8">
                  <c:v>56</c:v>
                </c:pt>
                <c:pt idx="9">
                  <c:v>67</c:v>
                </c:pt>
                <c:pt idx="10">
                  <c:v>78</c:v>
                </c:pt>
                <c:pt idx="11">
                  <c:v>89</c:v>
                </c:pt>
                <c:pt idx="12">
                  <c:v>100</c:v>
                </c:pt>
                <c:pt idx="13">
                  <c:v>111</c:v>
                </c:pt>
                <c:pt idx="14">
                  <c:v>122</c:v>
                </c:pt>
                <c:pt idx="15">
                  <c:v>133</c:v>
                </c:pt>
                <c:pt idx="16">
                  <c:v>144</c:v>
                </c:pt>
                <c:pt idx="17">
                  <c:v>155</c:v>
                </c:pt>
                <c:pt idx="18">
                  <c:v>166</c:v>
                </c:pt>
                <c:pt idx="19">
                  <c:v>177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217</c:v>
                </c:pt>
                <c:pt idx="24">
                  <c:v>235</c:v>
                </c:pt>
              </c:numCache>
            </c:numRef>
          </c:xVal>
          <c:yVal>
            <c:numRef>
              <c:f>'51.32010701.Top.220306'!$B$3:$B$33</c:f>
              <c:numCache>
                <c:formatCode>0.000</c:formatCode>
                <c:ptCount val="31"/>
                <c:pt idx="0">
                  <c:v>175.22200000000001</c:v>
                </c:pt>
                <c:pt idx="1">
                  <c:v>175</c:v>
                </c:pt>
                <c:pt idx="2">
                  <c:v>173.73</c:v>
                </c:pt>
                <c:pt idx="3">
                  <c:v>169.75299999999999</c:v>
                </c:pt>
                <c:pt idx="4">
                  <c:v>167.88499999999999</c:v>
                </c:pt>
                <c:pt idx="5">
                  <c:v>167.155</c:v>
                </c:pt>
                <c:pt idx="6">
                  <c:v>167.125</c:v>
                </c:pt>
                <c:pt idx="7">
                  <c:v>166.94499999999999</c:v>
                </c:pt>
                <c:pt idx="8">
                  <c:v>166.64500000000001</c:v>
                </c:pt>
                <c:pt idx="9">
                  <c:v>164.935</c:v>
                </c:pt>
                <c:pt idx="10">
                  <c:v>165.065</c:v>
                </c:pt>
                <c:pt idx="11">
                  <c:v>164.89500000000001</c:v>
                </c:pt>
                <c:pt idx="12">
                  <c:v>164.38499999999999</c:v>
                </c:pt>
                <c:pt idx="13">
                  <c:v>163.64500000000001</c:v>
                </c:pt>
                <c:pt idx="14">
                  <c:v>162.595</c:v>
                </c:pt>
                <c:pt idx="15">
                  <c:v>162.345</c:v>
                </c:pt>
                <c:pt idx="16">
                  <c:v>162.095</c:v>
                </c:pt>
                <c:pt idx="17">
                  <c:v>162.08500000000001</c:v>
                </c:pt>
                <c:pt idx="18">
                  <c:v>162.69499999999999</c:v>
                </c:pt>
                <c:pt idx="19">
                  <c:v>162.64500000000001</c:v>
                </c:pt>
                <c:pt idx="20">
                  <c:v>163.14500000000001</c:v>
                </c:pt>
                <c:pt idx="21">
                  <c:v>164.19499999999999</c:v>
                </c:pt>
                <c:pt idx="22">
                  <c:v>167.88499999999999</c:v>
                </c:pt>
                <c:pt idx="23">
                  <c:v>170</c:v>
                </c:pt>
                <c:pt idx="24">
                  <c:v>170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'51.32010701.Top.220306'!$A$38:$A$39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'51.32010701.Top.220306'!$B$38:$B$39</c:f>
              <c:numCache>
                <c:formatCode>0.000</c:formatCode>
                <c:ptCount val="2"/>
                <c:pt idx="0">
                  <c:v>175.22200000000001</c:v>
                </c:pt>
                <c:pt idx="1">
                  <c:v>173.72200000000001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'51.32010701.Top.220306'!$A$36:$A$37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'51.32010701.Top.220306'!$B$36:$B$37</c:f>
              <c:numCache>
                <c:formatCode>0.000</c:formatCode>
                <c:ptCount val="2"/>
                <c:pt idx="0">
                  <c:v>173.73</c:v>
                </c:pt>
                <c:pt idx="1">
                  <c:v>164.952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'51.32010701.Top.220306'!$A$34:$A$35</c:f>
              <c:numCache>
                <c:formatCode>0.00</c:formatCode>
                <c:ptCount val="2"/>
                <c:pt idx="0">
                  <c:v>0</c:v>
                </c:pt>
                <c:pt idx="1">
                  <c:v>213</c:v>
                </c:pt>
              </c:numCache>
            </c:numRef>
          </c:xVal>
          <c:yVal>
            <c:numRef>
              <c:f>'51.32010701.Top.220306'!$B$34:$B$35</c:f>
              <c:numCache>
                <c:formatCode>0.000</c:formatCode>
                <c:ptCount val="2"/>
                <c:pt idx="0">
                  <c:v>167.88499999999999</c:v>
                </c:pt>
                <c:pt idx="1">
                  <c:v>167.88499999999999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'51.32010701.Top.220306'!$A$40:$A$41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'51.32010701.Top.220306'!$B$40:$B$41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2544"/>
        <c:axId val="92676480"/>
      </c:scatterChart>
      <c:valAx>
        <c:axId val="94492544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2676480"/>
        <c:crossesAt val="70"/>
        <c:crossBetween val="midCat"/>
        <c:majorUnit val="50"/>
        <c:minorUnit val="4"/>
      </c:valAx>
      <c:valAx>
        <c:axId val="9267648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38389140751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492544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'51.32010701.Top.170906'!$A$3:$A$33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11.4</c:v>
                </c:pt>
                <c:pt idx="5">
                  <c:v>22</c:v>
                </c:pt>
                <c:pt idx="6">
                  <c:v>37</c:v>
                </c:pt>
                <c:pt idx="7">
                  <c:v>52</c:v>
                </c:pt>
                <c:pt idx="8">
                  <c:v>67</c:v>
                </c:pt>
                <c:pt idx="9">
                  <c:v>82</c:v>
                </c:pt>
                <c:pt idx="10">
                  <c:v>97</c:v>
                </c:pt>
                <c:pt idx="11">
                  <c:v>117</c:v>
                </c:pt>
                <c:pt idx="12">
                  <c:v>137</c:v>
                </c:pt>
                <c:pt idx="13">
                  <c:v>157</c:v>
                </c:pt>
                <c:pt idx="14">
                  <c:v>177</c:v>
                </c:pt>
                <c:pt idx="15">
                  <c:v>197</c:v>
                </c:pt>
                <c:pt idx="16">
                  <c:v>217</c:v>
                </c:pt>
                <c:pt idx="17">
                  <c:v>237</c:v>
                </c:pt>
                <c:pt idx="18">
                  <c:v>262</c:v>
                </c:pt>
                <c:pt idx="19">
                  <c:v>287</c:v>
                </c:pt>
                <c:pt idx="20">
                  <c:v>312</c:v>
                </c:pt>
                <c:pt idx="21">
                  <c:v>337</c:v>
                </c:pt>
                <c:pt idx="22">
                  <c:v>362</c:v>
                </c:pt>
                <c:pt idx="23">
                  <c:v>382</c:v>
                </c:pt>
                <c:pt idx="24">
                  <c:v>402</c:v>
                </c:pt>
                <c:pt idx="25">
                  <c:v>425.42</c:v>
                </c:pt>
                <c:pt idx="26">
                  <c:v>427</c:v>
                </c:pt>
                <c:pt idx="27">
                  <c:v>457</c:v>
                </c:pt>
              </c:numCache>
            </c:numRef>
          </c:xVal>
          <c:yVal>
            <c:numRef>
              <c:f>'51.32010701.Top.170906'!$B$3:$B$33</c:f>
              <c:numCache>
                <c:formatCode>0.000</c:formatCode>
                <c:ptCount val="31"/>
                <c:pt idx="0">
                  <c:v>175.21199999999999</c:v>
                </c:pt>
                <c:pt idx="1">
                  <c:v>175</c:v>
                </c:pt>
                <c:pt idx="2">
                  <c:v>173.739</c:v>
                </c:pt>
                <c:pt idx="3">
                  <c:v>172.38499999999999</c:v>
                </c:pt>
                <c:pt idx="4">
                  <c:v>170.411</c:v>
                </c:pt>
                <c:pt idx="5">
                  <c:v>163.24100000000001</c:v>
                </c:pt>
                <c:pt idx="6">
                  <c:v>159.34100000000001</c:v>
                </c:pt>
                <c:pt idx="7">
                  <c:v>157.911</c:v>
                </c:pt>
                <c:pt idx="8">
                  <c:v>159.821</c:v>
                </c:pt>
                <c:pt idx="9">
                  <c:v>161.071</c:v>
                </c:pt>
                <c:pt idx="10">
                  <c:v>161.80099999999999</c:v>
                </c:pt>
                <c:pt idx="11">
                  <c:v>163.191</c:v>
                </c:pt>
                <c:pt idx="12">
                  <c:v>165.96100000000001</c:v>
                </c:pt>
                <c:pt idx="13">
                  <c:v>166.61099999999999</c:v>
                </c:pt>
                <c:pt idx="14">
                  <c:v>166.441</c:v>
                </c:pt>
                <c:pt idx="15">
                  <c:v>165.49100000000001</c:v>
                </c:pt>
                <c:pt idx="16">
                  <c:v>166.11099999999999</c:v>
                </c:pt>
                <c:pt idx="17">
                  <c:v>166.791</c:v>
                </c:pt>
                <c:pt idx="18">
                  <c:v>166.96100000000001</c:v>
                </c:pt>
                <c:pt idx="19">
                  <c:v>166.93100000000001</c:v>
                </c:pt>
                <c:pt idx="20">
                  <c:v>167.15100000000001</c:v>
                </c:pt>
                <c:pt idx="21">
                  <c:v>166.84100000000001</c:v>
                </c:pt>
                <c:pt idx="22">
                  <c:v>166.511</c:v>
                </c:pt>
                <c:pt idx="23">
                  <c:v>164.161</c:v>
                </c:pt>
                <c:pt idx="24">
                  <c:v>161.56100000000001</c:v>
                </c:pt>
                <c:pt idx="25">
                  <c:v>170.411</c:v>
                </c:pt>
                <c:pt idx="26">
                  <c:v>172.624</c:v>
                </c:pt>
                <c:pt idx="27">
                  <c:v>172.624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'51.32010701.Top.170906'!$A$38:$A$39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'51.32010701.Top.170906'!$B$38:$B$39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'51.32010701.Top.170906'!$A$36:$A$37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'51.32010701.Top.170906'!$B$36:$B$37</c:f>
              <c:numCache>
                <c:formatCode>0.000</c:formatCode>
                <c:ptCount val="2"/>
                <c:pt idx="0">
                  <c:v>173.739</c:v>
                </c:pt>
                <c:pt idx="1">
                  <c:v>164.739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'51.32010701.Top.170906'!$A$34:$A$35</c:f>
              <c:numCache>
                <c:formatCode>0.00</c:formatCode>
                <c:ptCount val="2"/>
                <c:pt idx="0">
                  <c:v>11.4</c:v>
                </c:pt>
                <c:pt idx="1">
                  <c:v>425.42</c:v>
                </c:pt>
              </c:numCache>
            </c:numRef>
          </c:xVal>
          <c:yVal>
            <c:numRef>
              <c:f>'51.32010701.Top.170906'!$B$34:$B$35</c:f>
              <c:numCache>
                <c:formatCode>0.000</c:formatCode>
                <c:ptCount val="2"/>
                <c:pt idx="0">
                  <c:v>170.411</c:v>
                </c:pt>
                <c:pt idx="1">
                  <c:v>170.411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'51.32010701.Top.170906'!$A$40:$A$41</c:f>
              <c:numCache>
                <c:formatCode>0.00</c:formatCode>
                <c:ptCount val="2"/>
                <c:pt idx="0">
                  <c:v>427</c:v>
                </c:pt>
                <c:pt idx="1">
                  <c:v>0</c:v>
                </c:pt>
              </c:numCache>
            </c:numRef>
          </c:xVal>
          <c:yVal>
            <c:numRef>
              <c:f>'51.32010701.Top.170906'!$B$40:$B$41</c:f>
              <c:numCache>
                <c:formatCode>0.00</c:formatCode>
                <c:ptCount val="2"/>
                <c:pt idx="0" formatCode="0.000">
                  <c:v>172.624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3552"/>
        <c:axId val="94825856"/>
      </c:scatterChart>
      <c:valAx>
        <c:axId val="94823552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825856"/>
        <c:crossesAt val="70"/>
        <c:crossBetween val="midCat"/>
        <c:majorUnit val="50"/>
        <c:minorUnit val="4"/>
      </c:valAx>
      <c:valAx>
        <c:axId val="94825856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38389140751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823552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'51.32010701.Top.121106'!$A$3:$A$34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55</c:v>
                </c:pt>
                <c:pt idx="5">
                  <c:v>67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119</c:v>
                </c:pt>
                <c:pt idx="10">
                  <c:v>134</c:v>
                </c:pt>
                <c:pt idx="11">
                  <c:v>149</c:v>
                </c:pt>
                <c:pt idx="12">
                  <c:v>169</c:v>
                </c:pt>
                <c:pt idx="13">
                  <c:v>189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269</c:v>
                </c:pt>
                <c:pt idx="18">
                  <c:v>289</c:v>
                </c:pt>
                <c:pt idx="19">
                  <c:v>309</c:v>
                </c:pt>
                <c:pt idx="20">
                  <c:v>329</c:v>
                </c:pt>
                <c:pt idx="21">
                  <c:v>349</c:v>
                </c:pt>
                <c:pt idx="22">
                  <c:v>369</c:v>
                </c:pt>
                <c:pt idx="23">
                  <c:v>389</c:v>
                </c:pt>
                <c:pt idx="24">
                  <c:v>409</c:v>
                </c:pt>
                <c:pt idx="25">
                  <c:v>429</c:v>
                </c:pt>
                <c:pt idx="26">
                  <c:v>449</c:v>
                </c:pt>
                <c:pt idx="27">
                  <c:v>459.2</c:v>
                </c:pt>
                <c:pt idx="28">
                  <c:v>459.2</c:v>
                </c:pt>
                <c:pt idx="29">
                  <c:v>460</c:v>
                </c:pt>
                <c:pt idx="30">
                  <c:v>485</c:v>
                </c:pt>
              </c:numCache>
            </c:numRef>
          </c:xVal>
          <c:yVal>
            <c:numRef>
              <c:f>'51.32010701.Top.121106'!$B$3:$B$34</c:f>
              <c:numCache>
                <c:formatCode>0.000</c:formatCode>
                <c:ptCount val="32"/>
                <c:pt idx="0">
                  <c:v>175</c:v>
                </c:pt>
                <c:pt idx="1">
                  <c:v>174.74199999999999</c:v>
                </c:pt>
                <c:pt idx="2">
                  <c:v>172.06200000000001</c:v>
                </c:pt>
                <c:pt idx="3">
                  <c:v>165.762</c:v>
                </c:pt>
                <c:pt idx="4">
                  <c:v>160.482</c:v>
                </c:pt>
                <c:pt idx="5">
                  <c:v>159.642</c:v>
                </c:pt>
                <c:pt idx="6">
                  <c:v>158.46199999999999</c:v>
                </c:pt>
                <c:pt idx="7">
                  <c:v>159.172</c:v>
                </c:pt>
                <c:pt idx="8">
                  <c:v>159.65199999999999</c:v>
                </c:pt>
                <c:pt idx="9">
                  <c:v>163.13200000000001</c:v>
                </c:pt>
                <c:pt idx="10">
                  <c:v>166.262</c:v>
                </c:pt>
                <c:pt idx="11">
                  <c:v>166.352</c:v>
                </c:pt>
                <c:pt idx="12">
                  <c:v>166.41200000000001</c:v>
                </c:pt>
                <c:pt idx="13">
                  <c:v>166.452</c:v>
                </c:pt>
                <c:pt idx="14">
                  <c:v>166.202</c:v>
                </c:pt>
                <c:pt idx="15">
                  <c:v>166.642</c:v>
                </c:pt>
                <c:pt idx="16">
                  <c:v>166.81200000000001</c:v>
                </c:pt>
                <c:pt idx="17">
                  <c:v>166.93199999999999</c:v>
                </c:pt>
                <c:pt idx="18">
                  <c:v>167.40199999999999</c:v>
                </c:pt>
                <c:pt idx="19">
                  <c:v>166.77199999999999</c:v>
                </c:pt>
                <c:pt idx="20">
                  <c:v>166.22200000000001</c:v>
                </c:pt>
                <c:pt idx="21">
                  <c:v>165.83199999999999</c:v>
                </c:pt>
                <c:pt idx="22">
                  <c:v>165.44200000000001</c:v>
                </c:pt>
                <c:pt idx="23">
                  <c:v>166.172</c:v>
                </c:pt>
                <c:pt idx="24">
                  <c:v>167.12200000000001</c:v>
                </c:pt>
                <c:pt idx="25">
                  <c:v>166.762</c:v>
                </c:pt>
                <c:pt idx="26">
                  <c:v>166.62200000000001</c:v>
                </c:pt>
                <c:pt idx="27">
                  <c:v>171.762</c:v>
                </c:pt>
                <c:pt idx="28">
                  <c:v>172.06200000000001</c:v>
                </c:pt>
                <c:pt idx="29">
                  <c:v>173.71199999999999</c:v>
                </c:pt>
                <c:pt idx="30">
                  <c:v>173.55500000000001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'51.32010701.Top.121106'!$A$39:$A$40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'51.32010701.Top.121106'!$B$39:$B$40</c:f>
              <c:numCache>
                <c:formatCode>0.000</c:formatCode>
                <c:ptCount val="2"/>
                <c:pt idx="0">
                  <c:v>173.74</c:v>
                </c:pt>
                <c:pt idx="1">
                  <c:v>175.24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'51.32010701.Top.121106'!$A$37:$A$38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'51.32010701.Top.121106'!$B$37:$B$38</c:f>
              <c:numCache>
                <c:formatCode>0.000</c:formatCode>
                <c:ptCount val="2"/>
                <c:pt idx="0">
                  <c:v>164.74199999999999</c:v>
                </c:pt>
                <c:pt idx="1">
                  <c:v>174.74199999999999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'51.32010701.Top.121106'!$A$35:$A$36</c:f>
              <c:numCache>
                <c:formatCode>0.00</c:formatCode>
                <c:ptCount val="2"/>
                <c:pt idx="0">
                  <c:v>460</c:v>
                </c:pt>
                <c:pt idx="1">
                  <c:v>10</c:v>
                </c:pt>
              </c:numCache>
            </c:numRef>
          </c:xVal>
          <c:yVal>
            <c:numRef>
              <c:f>'51.32010701.Top.121106'!$B$35:$B$36</c:f>
              <c:numCache>
                <c:formatCode>0.000</c:formatCode>
                <c:ptCount val="2"/>
                <c:pt idx="0">
                  <c:v>172.06200000000001</c:v>
                </c:pt>
                <c:pt idx="1">
                  <c:v>172.06200000000001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'51.32010701.Top.121106'!$A$41:$A$42</c:f>
              <c:numCache>
                <c:formatCode>0.00</c:formatCode>
                <c:ptCount val="2"/>
                <c:pt idx="0">
                  <c:v>460</c:v>
                </c:pt>
                <c:pt idx="1">
                  <c:v>0</c:v>
                </c:pt>
              </c:numCache>
            </c:numRef>
          </c:xVal>
          <c:yVal>
            <c:numRef>
              <c:f>'51.32010701.Top.121106'!$B$41:$B$42</c:f>
              <c:numCache>
                <c:formatCode>0.00</c:formatCode>
                <c:ptCount val="2"/>
                <c:pt idx="0" formatCode="0.000">
                  <c:v>173.71199999999999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0048"/>
        <c:axId val="99496704"/>
      </c:scatterChart>
      <c:valAx>
        <c:axId val="9949004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24114578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9496704"/>
        <c:crossesAt val="70"/>
        <c:crossBetween val="midCat"/>
        <c:majorUnit val="50"/>
        <c:minorUnit val="4"/>
      </c:valAx>
      <c:valAx>
        <c:axId val="99496704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4575354006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949004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'51.32010701.Top.281107'!$A$3:$A$49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12</c:v>
                </c:pt>
                <c:pt idx="9">
                  <c:v>18</c:v>
                </c:pt>
                <c:pt idx="10">
                  <c:v>24</c:v>
                </c:pt>
                <c:pt idx="11">
                  <c:v>30</c:v>
                </c:pt>
                <c:pt idx="12">
                  <c:v>36</c:v>
                </c:pt>
                <c:pt idx="13">
                  <c:v>42</c:v>
                </c:pt>
                <c:pt idx="14">
                  <c:v>48</c:v>
                </c:pt>
                <c:pt idx="15">
                  <c:v>56</c:v>
                </c:pt>
                <c:pt idx="16">
                  <c:v>62</c:v>
                </c:pt>
                <c:pt idx="17">
                  <c:v>72</c:v>
                </c:pt>
                <c:pt idx="18">
                  <c:v>78</c:v>
                </c:pt>
                <c:pt idx="19">
                  <c:v>84</c:v>
                </c:pt>
                <c:pt idx="20">
                  <c:v>84</c:v>
                </c:pt>
                <c:pt idx="21">
                  <c:v>104</c:v>
                </c:pt>
                <c:pt idx="22">
                  <c:v>104</c:v>
                </c:pt>
                <c:pt idx="23">
                  <c:v>110</c:v>
                </c:pt>
                <c:pt idx="24">
                  <c:v>120</c:v>
                </c:pt>
                <c:pt idx="25">
                  <c:v>132</c:v>
                </c:pt>
                <c:pt idx="26">
                  <c:v>148</c:v>
                </c:pt>
                <c:pt idx="27">
                  <c:v>168</c:v>
                </c:pt>
                <c:pt idx="28">
                  <c:v>202</c:v>
                </c:pt>
                <c:pt idx="29">
                  <c:v>202</c:v>
                </c:pt>
                <c:pt idx="30">
                  <c:v>216</c:v>
                </c:pt>
                <c:pt idx="31">
                  <c:v>216</c:v>
                </c:pt>
                <c:pt idx="32">
                  <c:v>224</c:v>
                </c:pt>
                <c:pt idx="33">
                  <c:v>314</c:v>
                </c:pt>
                <c:pt idx="34">
                  <c:v>314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338</c:v>
                </c:pt>
                <c:pt idx="39">
                  <c:v>358</c:v>
                </c:pt>
                <c:pt idx="40">
                  <c:v>378</c:v>
                </c:pt>
                <c:pt idx="41">
                  <c:v>398</c:v>
                </c:pt>
                <c:pt idx="42">
                  <c:v>424</c:v>
                </c:pt>
                <c:pt idx="43">
                  <c:v>424</c:v>
                </c:pt>
                <c:pt idx="44">
                  <c:v>430</c:v>
                </c:pt>
              </c:numCache>
            </c:numRef>
          </c:xVal>
          <c:yVal>
            <c:numRef>
              <c:f>'51.32010701.Top.281107'!$B$3:$B$49</c:f>
              <c:numCache>
                <c:formatCode>0.000</c:formatCode>
                <c:ptCount val="47"/>
                <c:pt idx="0">
                  <c:v>175.416</c:v>
                </c:pt>
                <c:pt idx="1">
                  <c:v>175</c:v>
                </c:pt>
                <c:pt idx="2">
                  <c:v>174.167</c:v>
                </c:pt>
                <c:pt idx="3">
                  <c:v>173.06399999999999</c:v>
                </c:pt>
                <c:pt idx="4">
                  <c:v>173.738</c:v>
                </c:pt>
                <c:pt idx="5">
                  <c:v>174.73500000000001</c:v>
                </c:pt>
                <c:pt idx="6">
                  <c:v>169.71700000000001</c:v>
                </c:pt>
                <c:pt idx="7">
                  <c:v>164.49700000000001</c:v>
                </c:pt>
                <c:pt idx="8">
                  <c:v>164.21700000000001</c:v>
                </c:pt>
                <c:pt idx="9">
                  <c:v>163.43700000000001</c:v>
                </c:pt>
                <c:pt idx="10">
                  <c:v>162.59700000000001</c:v>
                </c:pt>
                <c:pt idx="11">
                  <c:v>163.81700000000001</c:v>
                </c:pt>
                <c:pt idx="12">
                  <c:v>164.00700000000001</c:v>
                </c:pt>
                <c:pt idx="13">
                  <c:v>163.95699999999999</c:v>
                </c:pt>
                <c:pt idx="14">
                  <c:v>164.24700000000001</c:v>
                </c:pt>
                <c:pt idx="15">
                  <c:v>164.517</c:v>
                </c:pt>
                <c:pt idx="16">
                  <c:v>163.99700000000001</c:v>
                </c:pt>
                <c:pt idx="17">
                  <c:v>164.25700000000001</c:v>
                </c:pt>
                <c:pt idx="18">
                  <c:v>164.73699999999999</c:v>
                </c:pt>
                <c:pt idx="19">
                  <c:v>164.95699999999999</c:v>
                </c:pt>
                <c:pt idx="20">
                  <c:v>175</c:v>
                </c:pt>
                <c:pt idx="21">
                  <c:v>175</c:v>
                </c:pt>
                <c:pt idx="22">
                  <c:v>166.74700000000001</c:v>
                </c:pt>
                <c:pt idx="23">
                  <c:v>167.327</c:v>
                </c:pt>
                <c:pt idx="24">
                  <c:v>167.577</c:v>
                </c:pt>
                <c:pt idx="25">
                  <c:v>167.857</c:v>
                </c:pt>
                <c:pt idx="26">
                  <c:v>168.71700000000001</c:v>
                </c:pt>
                <c:pt idx="27">
                  <c:v>168.53700000000001</c:v>
                </c:pt>
                <c:pt idx="28">
                  <c:v>169.71700000000001</c:v>
                </c:pt>
                <c:pt idx="29">
                  <c:v>175</c:v>
                </c:pt>
                <c:pt idx="30">
                  <c:v>175</c:v>
                </c:pt>
                <c:pt idx="31">
                  <c:v>167.61699999999999</c:v>
                </c:pt>
                <c:pt idx="32">
                  <c:v>168.917</c:v>
                </c:pt>
                <c:pt idx="33">
                  <c:v>169.71700000000001</c:v>
                </c:pt>
                <c:pt idx="34">
                  <c:v>175</c:v>
                </c:pt>
                <c:pt idx="35">
                  <c:v>175</c:v>
                </c:pt>
                <c:pt idx="36">
                  <c:v>169.71600000000001</c:v>
                </c:pt>
                <c:pt idx="37">
                  <c:v>168.11699999999999</c:v>
                </c:pt>
                <c:pt idx="38">
                  <c:v>168.25700000000001</c:v>
                </c:pt>
                <c:pt idx="39">
                  <c:v>168.417</c:v>
                </c:pt>
                <c:pt idx="40">
                  <c:v>168.06700000000001</c:v>
                </c:pt>
                <c:pt idx="41">
                  <c:v>167.86699999999999</c:v>
                </c:pt>
                <c:pt idx="42">
                  <c:v>169.417</c:v>
                </c:pt>
                <c:pt idx="43">
                  <c:v>169.71600000000001</c:v>
                </c:pt>
                <c:pt idx="44">
                  <c:v>172.65700000000001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'51.32010701.Top.281107'!$A$54:$A$55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'51.32010701.Top.281107'!$B$54:$B$55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'51.32010701.Top.281107'!$A$52:$A$53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'51.32010701.Top.281107'!$B$52:$B$53</c:f>
              <c:numCache>
                <c:formatCode>0.000</c:formatCode>
                <c:ptCount val="2"/>
                <c:pt idx="0">
                  <c:v>174.73500000000001</c:v>
                </c:pt>
                <c:pt idx="1">
                  <c:v>164.73500000000001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'51.32010701.Top.281107'!$A$50:$A$51</c:f>
              <c:numCache>
                <c:formatCode>0.00</c:formatCode>
                <c:ptCount val="2"/>
                <c:pt idx="0">
                  <c:v>0</c:v>
                </c:pt>
                <c:pt idx="1">
                  <c:v>424</c:v>
                </c:pt>
              </c:numCache>
            </c:numRef>
          </c:xVal>
          <c:yVal>
            <c:numRef>
              <c:f>'51.32010701.Top.281107'!$B$50:$B$51</c:f>
              <c:numCache>
                <c:formatCode>0.000</c:formatCode>
                <c:ptCount val="2"/>
                <c:pt idx="0">
                  <c:v>170.39599999999999</c:v>
                </c:pt>
                <c:pt idx="1">
                  <c:v>170.39599999999999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'51.32010701.Top.281107'!$A$56:$A$57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'51.32010701.Top.281107'!$B$56:$B$57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172.65700000000001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208"/>
        <c:axId val="94257152"/>
      </c:scatterChart>
      <c:valAx>
        <c:axId val="9423820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8565179351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257152"/>
        <c:crossesAt val="70"/>
        <c:crossBetween val="midCat"/>
        <c:majorUnit val="50"/>
        <c:minorUnit val="4"/>
      </c:valAx>
      <c:valAx>
        <c:axId val="94257152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489938757656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23820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'51.32010701.Top.010907'!$A$3:$A$55</c:f>
              <c:numCache>
                <c:formatCode>0.00</c:formatCode>
                <c:ptCount val="53"/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32</c:v>
                </c:pt>
                <c:pt idx="10">
                  <c:v>44</c:v>
                </c:pt>
                <c:pt idx="11">
                  <c:v>56</c:v>
                </c:pt>
                <c:pt idx="12">
                  <c:v>68</c:v>
                </c:pt>
                <c:pt idx="13">
                  <c:v>80</c:v>
                </c:pt>
                <c:pt idx="14">
                  <c:v>92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112</c:v>
                </c:pt>
                <c:pt idx="20">
                  <c:v>112</c:v>
                </c:pt>
                <c:pt idx="21">
                  <c:v>118</c:v>
                </c:pt>
                <c:pt idx="22">
                  <c:v>134</c:v>
                </c:pt>
                <c:pt idx="23">
                  <c:v>154</c:v>
                </c:pt>
                <c:pt idx="24">
                  <c:v>174</c:v>
                </c:pt>
                <c:pt idx="25">
                  <c:v>194</c:v>
                </c:pt>
                <c:pt idx="26">
                  <c:v>214</c:v>
                </c:pt>
                <c:pt idx="27">
                  <c:v>214</c:v>
                </c:pt>
                <c:pt idx="28">
                  <c:v>218</c:v>
                </c:pt>
                <c:pt idx="29">
                  <c:v>218</c:v>
                </c:pt>
                <c:pt idx="30">
                  <c:v>238</c:v>
                </c:pt>
                <c:pt idx="31">
                  <c:v>258</c:v>
                </c:pt>
                <c:pt idx="32">
                  <c:v>278</c:v>
                </c:pt>
                <c:pt idx="33">
                  <c:v>300</c:v>
                </c:pt>
                <c:pt idx="34">
                  <c:v>320</c:v>
                </c:pt>
                <c:pt idx="35">
                  <c:v>328</c:v>
                </c:pt>
                <c:pt idx="36">
                  <c:v>328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338</c:v>
                </c:pt>
                <c:pt idx="41">
                  <c:v>356</c:v>
                </c:pt>
                <c:pt idx="42">
                  <c:v>374</c:v>
                </c:pt>
                <c:pt idx="43">
                  <c:v>390</c:v>
                </c:pt>
                <c:pt idx="44">
                  <c:v>406</c:v>
                </c:pt>
                <c:pt idx="45">
                  <c:v>422</c:v>
                </c:pt>
                <c:pt idx="46">
                  <c:v>426</c:v>
                </c:pt>
                <c:pt idx="47">
                  <c:v>426</c:v>
                </c:pt>
                <c:pt idx="48">
                  <c:v>493</c:v>
                </c:pt>
              </c:numCache>
            </c:numRef>
          </c:xVal>
          <c:yVal>
            <c:numRef>
              <c:f>'51.32010701.Top.010907'!$B$3:$B$55</c:f>
              <c:numCache>
                <c:formatCode>0.000</c:formatCode>
                <c:ptCount val="53"/>
                <c:pt idx="0">
                  <c:v>175.172</c:v>
                </c:pt>
                <c:pt idx="1">
                  <c:v>175</c:v>
                </c:pt>
                <c:pt idx="2">
                  <c:v>174.167</c:v>
                </c:pt>
                <c:pt idx="3">
                  <c:v>173.06399999999999</c:v>
                </c:pt>
                <c:pt idx="4">
                  <c:v>174.62200000000001</c:v>
                </c:pt>
                <c:pt idx="5">
                  <c:v>173.738</c:v>
                </c:pt>
                <c:pt idx="6">
                  <c:v>174.73500000000001</c:v>
                </c:pt>
                <c:pt idx="7">
                  <c:v>170.578</c:v>
                </c:pt>
                <c:pt idx="8">
                  <c:v>163.988</c:v>
                </c:pt>
                <c:pt idx="9">
                  <c:v>162.268</c:v>
                </c:pt>
                <c:pt idx="10">
                  <c:v>158.80799999999999</c:v>
                </c:pt>
                <c:pt idx="11">
                  <c:v>159.578</c:v>
                </c:pt>
                <c:pt idx="12">
                  <c:v>160.46799999999999</c:v>
                </c:pt>
                <c:pt idx="13">
                  <c:v>159.578</c:v>
                </c:pt>
                <c:pt idx="14">
                  <c:v>159.238</c:v>
                </c:pt>
                <c:pt idx="15">
                  <c:v>159.238</c:v>
                </c:pt>
                <c:pt idx="16">
                  <c:v>170.578</c:v>
                </c:pt>
                <c:pt idx="17">
                  <c:v>165.53800000000001</c:v>
                </c:pt>
                <c:pt idx="18">
                  <c:v>172</c:v>
                </c:pt>
                <c:pt idx="19">
                  <c:v>172</c:v>
                </c:pt>
                <c:pt idx="20">
                  <c:v>165.53800000000001</c:v>
                </c:pt>
                <c:pt idx="21">
                  <c:v>165.24799999999999</c:v>
                </c:pt>
                <c:pt idx="22">
                  <c:v>166.25800000000001</c:v>
                </c:pt>
                <c:pt idx="23">
                  <c:v>166.38800000000001</c:v>
                </c:pt>
                <c:pt idx="24">
                  <c:v>166.43799999999999</c:v>
                </c:pt>
                <c:pt idx="25">
                  <c:v>166.38800000000001</c:v>
                </c:pt>
                <c:pt idx="26">
                  <c:v>167.80799999999999</c:v>
                </c:pt>
                <c:pt idx="27">
                  <c:v>172</c:v>
                </c:pt>
                <c:pt idx="28">
                  <c:v>172</c:v>
                </c:pt>
                <c:pt idx="29">
                  <c:v>167.80799999999999</c:v>
                </c:pt>
                <c:pt idx="30">
                  <c:v>167.49799999999999</c:v>
                </c:pt>
                <c:pt idx="31">
                  <c:v>167.46799999999999</c:v>
                </c:pt>
                <c:pt idx="32">
                  <c:v>167.44800000000001</c:v>
                </c:pt>
                <c:pt idx="33">
                  <c:v>167.38800000000001</c:v>
                </c:pt>
                <c:pt idx="34">
                  <c:v>167.298</c:v>
                </c:pt>
                <c:pt idx="35">
                  <c:v>167.298</c:v>
                </c:pt>
                <c:pt idx="36">
                  <c:v>172</c:v>
                </c:pt>
                <c:pt idx="37">
                  <c:v>172</c:v>
                </c:pt>
                <c:pt idx="38">
                  <c:v>170.578</c:v>
                </c:pt>
                <c:pt idx="39">
                  <c:v>165.52799999999999</c:v>
                </c:pt>
                <c:pt idx="40">
                  <c:v>165.25800000000001</c:v>
                </c:pt>
                <c:pt idx="41">
                  <c:v>165.16800000000001</c:v>
                </c:pt>
                <c:pt idx="42">
                  <c:v>165.21799999999999</c:v>
                </c:pt>
                <c:pt idx="43">
                  <c:v>164.15799999999999</c:v>
                </c:pt>
                <c:pt idx="44">
                  <c:v>160.37799999999999</c:v>
                </c:pt>
                <c:pt idx="45">
                  <c:v>165.52799999999999</c:v>
                </c:pt>
                <c:pt idx="46">
                  <c:v>170.578</c:v>
                </c:pt>
                <c:pt idx="47">
                  <c:v>173.852</c:v>
                </c:pt>
                <c:pt idx="48">
                  <c:v>173.852</c:v>
                </c:pt>
                <c:pt idx="49">
                  <c:v>173.86600000000001</c:v>
                </c:pt>
                <c:pt idx="50">
                  <c:v>170.578</c:v>
                </c:pt>
                <c:pt idx="51">
                  <c:v>163.988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'51.32010701.Top.010907'!$A$60:$A$61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'51.32010701.Top.010907'!$B$60:$B$61</c:f>
              <c:numCache>
                <c:formatCode>0.000</c:formatCode>
                <c:ptCount val="2"/>
                <c:pt idx="0">
                  <c:v>175.238</c:v>
                </c:pt>
                <c:pt idx="1">
                  <c:v>173.738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'51.32010701.Top.010907'!$A$58:$A$59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'51.32010701.Top.010907'!$B$58:$B$59</c:f>
              <c:numCache>
                <c:formatCode>0.000</c:formatCode>
                <c:ptCount val="2"/>
                <c:pt idx="0">
                  <c:v>174.73500000000001</c:v>
                </c:pt>
                <c:pt idx="1">
                  <c:v>164.73500000000001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'51.32010701.Top.010907'!$A$56:$A$57</c:f>
              <c:numCache>
                <c:formatCode>0.00</c:formatCode>
                <c:ptCount val="2"/>
                <c:pt idx="0">
                  <c:v>10</c:v>
                </c:pt>
                <c:pt idx="1">
                  <c:v>426</c:v>
                </c:pt>
              </c:numCache>
            </c:numRef>
          </c:xVal>
          <c:yVal>
            <c:numRef>
              <c:f>'51.32010701.Top.010907'!$B$56:$B$57</c:f>
              <c:numCache>
                <c:formatCode>0.000</c:formatCode>
                <c:ptCount val="2"/>
                <c:pt idx="0">
                  <c:v>170.578</c:v>
                </c:pt>
                <c:pt idx="1">
                  <c:v>170.578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'51.32010701.Top.010907'!$A$62:$A$63</c:f>
              <c:numCache>
                <c:formatCode>0.00</c:formatCode>
                <c:ptCount val="2"/>
                <c:pt idx="0">
                  <c:v>0</c:v>
                </c:pt>
                <c:pt idx="1">
                  <c:v>426</c:v>
                </c:pt>
              </c:numCache>
            </c:numRef>
          </c:xVal>
          <c:yVal>
            <c:numRef>
              <c:f>'51.32010701.Top.010907'!$B$62:$B$63</c:f>
              <c:numCache>
                <c:formatCode>0.00</c:formatCode>
                <c:ptCount val="2"/>
                <c:pt idx="0" formatCode="0.000">
                  <c:v>174.167</c:v>
                </c:pt>
                <c:pt idx="1">
                  <c:v>173.852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7568"/>
        <c:axId val="94399872"/>
      </c:scatterChart>
      <c:valAx>
        <c:axId val="9439756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90070433106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399872"/>
        <c:crossesAt val="70"/>
        <c:crossBetween val="midCat"/>
        <c:majorUnit val="50"/>
        <c:minorUnit val="4"/>
      </c:valAx>
      <c:valAx>
        <c:axId val="94399872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42807780340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439756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22296173044926E-2"/>
          <c:y val="1.927439775811118E-2"/>
          <c:w val="0.95757071547420969"/>
          <c:h val="0.9637198879055589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'51.32010701.Top.'!$A$3:$A$43</c:f>
              <c:numCache>
                <c:formatCode>0.00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27.5</c:v>
                </c:pt>
                <c:pt idx="11">
                  <c:v>27.5</c:v>
                </c:pt>
                <c:pt idx="12">
                  <c:v>28.7</c:v>
                </c:pt>
                <c:pt idx="13">
                  <c:v>49</c:v>
                </c:pt>
                <c:pt idx="14">
                  <c:v>69</c:v>
                </c:pt>
                <c:pt idx="15">
                  <c:v>89</c:v>
                </c:pt>
                <c:pt idx="16">
                  <c:v>109</c:v>
                </c:pt>
                <c:pt idx="17">
                  <c:v>129</c:v>
                </c:pt>
                <c:pt idx="18">
                  <c:v>149</c:v>
                </c:pt>
                <c:pt idx="19">
                  <c:v>169</c:v>
                </c:pt>
                <c:pt idx="20">
                  <c:v>189</c:v>
                </c:pt>
                <c:pt idx="21">
                  <c:v>209</c:v>
                </c:pt>
                <c:pt idx="22">
                  <c:v>229</c:v>
                </c:pt>
                <c:pt idx="23">
                  <c:v>249</c:v>
                </c:pt>
                <c:pt idx="24">
                  <c:v>269</c:v>
                </c:pt>
                <c:pt idx="25">
                  <c:v>289</c:v>
                </c:pt>
                <c:pt idx="26">
                  <c:v>309</c:v>
                </c:pt>
                <c:pt idx="27">
                  <c:v>329</c:v>
                </c:pt>
                <c:pt idx="28">
                  <c:v>349</c:v>
                </c:pt>
                <c:pt idx="29">
                  <c:v>369</c:v>
                </c:pt>
                <c:pt idx="30">
                  <c:v>389</c:v>
                </c:pt>
                <c:pt idx="31">
                  <c:v>409</c:v>
                </c:pt>
                <c:pt idx="32">
                  <c:v>429</c:v>
                </c:pt>
                <c:pt idx="33">
                  <c:v>449</c:v>
                </c:pt>
                <c:pt idx="34">
                  <c:v>451.1</c:v>
                </c:pt>
                <c:pt idx="35">
                  <c:v>451.1</c:v>
                </c:pt>
                <c:pt idx="36">
                  <c:v>451.1</c:v>
                </c:pt>
                <c:pt idx="37">
                  <c:v>454.6</c:v>
                </c:pt>
                <c:pt idx="38">
                  <c:v>495</c:v>
                </c:pt>
              </c:numCache>
            </c:numRef>
          </c:xVal>
          <c:yVal>
            <c:numRef>
              <c:f>'51.32010701.Top.'!$B$3:$B$43</c:f>
              <c:numCache>
                <c:formatCode>0.000</c:formatCode>
                <c:ptCount val="41"/>
                <c:pt idx="0">
                  <c:v>175</c:v>
                </c:pt>
                <c:pt idx="1">
                  <c:v>174.005</c:v>
                </c:pt>
                <c:pt idx="2">
                  <c:v>175.25800000000001</c:v>
                </c:pt>
                <c:pt idx="3">
                  <c:v>170.41800000000001</c:v>
                </c:pt>
                <c:pt idx="4">
                  <c:v>174.179</c:v>
                </c:pt>
                <c:pt idx="5">
                  <c:v>174.02799999999999</c:v>
                </c:pt>
                <c:pt idx="6">
                  <c:v>173.636</c:v>
                </c:pt>
                <c:pt idx="7">
                  <c:v>173.12100000000001</c:v>
                </c:pt>
                <c:pt idx="8">
                  <c:v>173.04</c:v>
                </c:pt>
                <c:pt idx="9">
                  <c:v>172.82599999999999</c:v>
                </c:pt>
                <c:pt idx="10">
                  <c:v>172.38300000000001</c:v>
                </c:pt>
                <c:pt idx="11">
                  <c:v>171.066</c:v>
                </c:pt>
                <c:pt idx="12">
                  <c:v>170.39599999999999</c:v>
                </c:pt>
                <c:pt idx="13">
                  <c:v>160.02600000000001</c:v>
                </c:pt>
                <c:pt idx="14">
                  <c:v>159.45599999999999</c:v>
                </c:pt>
                <c:pt idx="15">
                  <c:v>159.42599999999999</c:v>
                </c:pt>
                <c:pt idx="16">
                  <c:v>159.416</c:v>
                </c:pt>
                <c:pt idx="17">
                  <c:v>159.446</c:v>
                </c:pt>
                <c:pt idx="18">
                  <c:v>164.18600000000001</c:v>
                </c:pt>
                <c:pt idx="19">
                  <c:v>165.65600000000001</c:v>
                </c:pt>
                <c:pt idx="20">
                  <c:v>166.33600000000001</c:v>
                </c:pt>
                <c:pt idx="21">
                  <c:v>165.33600000000001</c:v>
                </c:pt>
                <c:pt idx="22">
                  <c:v>167.506</c:v>
                </c:pt>
                <c:pt idx="23">
                  <c:v>166.49600000000001</c:v>
                </c:pt>
                <c:pt idx="24">
                  <c:v>166.886</c:v>
                </c:pt>
                <c:pt idx="25">
                  <c:v>166.79599999999999</c:v>
                </c:pt>
                <c:pt idx="26">
                  <c:v>167.14599999999999</c:v>
                </c:pt>
                <c:pt idx="27">
                  <c:v>167.57599999999999</c:v>
                </c:pt>
                <c:pt idx="28">
                  <c:v>168.89599999999999</c:v>
                </c:pt>
                <c:pt idx="29">
                  <c:v>166.696</c:v>
                </c:pt>
                <c:pt idx="30">
                  <c:v>165.76599999999999</c:v>
                </c:pt>
                <c:pt idx="31">
                  <c:v>164.196</c:v>
                </c:pt>
                <c:pt idx="32">
                  <c:v>164.286</c:v>
                </c:pt>
                <c:pt idx="33">
                  <c:v>165.48599999999999</c:v>
                </c:pt>
                <c:pt idx="34">
                  <c:v>169.79599999999999</c:v>
                </c:pt>
                <c:pt idx="35">
                  <c:v>170.39599999999999</c:v>
                </c:pt>
                <c:pt idx="36">
                  <c:v>172.99700000000001</c:v>
                </c:pt>
                <c:pt idx="37">
                  <c:v>173.154</c:v>
                </c:pt>
                <c:pt idx="38">
                  <c:v>173.154</c:v>
                </c:pt>
                <c:pt idx="39">
                  <c:v>174.999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'51.32010701.Top.'!$A$48:$A$49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'51.32010701.Top.'!$B$48:$B$49</c:f>
              <c:numCache>
                <c:formatCode>0.000</c:formatCode>
                <c:ptCount val="2"/>
                <c:pt idx="0">
                  <c:v>175.25800000000001</c:v>
                </c:pt>
                <c:pt idx="1">
                  <c:v>173.75800000000001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'51.32010701.Top.'!$A$46:$A$47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'51.32010701.Top.'!$B$46:$B$47</c:f>
              <c:numCache>
                <c:formatCode>0.000</c:formatCode>
                <c:ptCount val="2"/>
                <c:pt idx="0">
                  <c:v>174.005</c:v>
                </c:pt>
                <c:pt idx="1">
                  <c:v>165.005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'51.32010701.Top.'!$A$44:$A$45</c:f>
              <c:numCache>
                <c:formatCode>0.00</c:formatCode>
                <c:ptCount val="2"/>
                <c:pt idx="0">
                  <c:v>28.7</c:v>
                </c:pt>
                <c:pt idx="1">
                  <c:v>451.1</c:v>
                </c:pt>
              </c:numCache>
            </c:numRef>
          </c:xVal>
          <c:yVal>
            <c:numRef>
              <c:f>'51.32010701.Top.'!$B$44:$B$45</c:f>
              <c:numCache>
                <c:formatCode>0.000</c:formatCode>
                <c:ptCount val="2"/>
                <c:pt idx="0">
                  <c:v>170.39599999999999</c:v>
                </c:pt>
                <c:pt idx="1">
                  <c:v>170.39599999999999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'51.32010701.Top.'!$A$50:$A$51</c:f>
              <c:numCache>
                <c:formatCode>0.00</c:formatCode>
                <c:ptCount val="2"/>
                <c:pt idx="0">
                  <c:v>0</c:v>
                </c:pt>
                <c:pt idx="1">
                  <c:v>454.6</c:v>
                </c:pt>
              </c:numCache>
            </c:numRef>
          </c:xVal>
          <c:yVal>
            <c:numRef>
              <c:f>'51.32010701.Top.'!$B$50:$B$51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173.154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3408"/>
        <c:axId val="100684160"/>
      </c:scatterChart>
      <c:valAx>
        <c:axId val="100673408"/>
        <c:scaling>
          <c:orientation val="minMax"/>
          <c:max val="534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077093732667776"/>
              <c:y val="0.9221479105235302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684160"/>
        <c:crossesAt val="70"/>
        <c:crossBetween val="midCat"/>
        <c:majorUnit val="50"/>
        <c:minorUnit val="4"/>
      </c:valAx>
      <c:valAx>
        <c:axId val="100684160"/>
        <c:scaling>
          <c:orientation val="minMax"/>
          <c:max val="176.5"/>
          <c:min val="15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6589018302828619E-2"/>
              <c:y val="1.70804575354006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673408"/>
        <c:crossesAt val="0"/>
        <c:crossBetween val="midCat"/>
        <c:majorUnit val="1.5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&amp;P&amp;DPágina &amp;P</c:oddFooter>
    </c:headerFooter>
    <c:pageMargins b="0.59055118110236227" l="0" r="0" t="0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0.61079</cdr:x>
      <cdr:y>0.1082</cdr:y>
    </cdr:from>
    <cdr:to>
      <cdr:x>0.83153</cdr:x>
      <cdr:y>0.15433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2984" y="800201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172.624 m (7.885 m)</a:t>
          </a:r>
          <a:endParaRPr lang="es-CO"/>
        </a:p>
      </cdr:txBody>
    </cdr:sp>
  </cdr:relSizeAnchor>
  <cdr:relSizeAnchor xmlns:cdr="http://schemas.openxmlformats.org/drawingml/2006/chartDrawing">
    <cdr:from>
      <cdr:x>0.06304</cdr:x>
      <cdr:y>0.14242</cdr:y>
    </cdr:from>
    <cdr:to>
      <cdr:x>0.16722</cdr:x>
      <cdr:y>0.17121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752" y="1053326"/>
          <a:ext cx="1192762" cy="2129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0.35803</cdr:x>
      <cdr:y>0.2237</cdr:y>
    </cdr:from>
    <cdr:to>
      <cdr:x>0.46966</cdr:x>
      <cdr:y>0.25606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9155" y="1654478"/>
          <a:ext cx="1277989" cy="2393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5.67 m </a:t>
          </a:r>
          <a:endParaRPr lang="es-CO"/>
        </a:p>
      </cdr:txBody>
    </cdr:sp>
  </cdr:relSizeAnchor>
  <cdr:relSizeAnchor xmlns:cdr="http://schemas.openxmlformats.org/drawingml/2006/chartDrawing">
    <cdr:from>
      <cdr:x>0.5791</cdr:x>
      <cdr:y>0.76353</cdr:y>
    </cdr:from>
    <cdr:to>
      <cdr:x>0.7588</cdr:x>
      <cdr:y>0.88271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30122" y="5646983"/>
          <a:ext cx="2057395" cy="881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0.255</cdr:x>
      <cdr:y>0.70081</cdr:y>
    </cdr:from>
    <cdr:to>
      <cdr:x>0.4866</cdr:x>
      <cdr:y>0.93759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2919547" y="5183098"/>
          <a:ext cx="2651600" cy="17511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JES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20060917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0.61079</cdr:x>
      <cdr:y>0.1082</cdr:y>
    </cdr:from>
    <cdr:to>
      <cdr:x>0.83153</cdr:x>
      <cdr:y>0.15433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2984" y="800201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173.712 m (8.97 m)</a:t>
          </a:r>
          <a:endParaRPr lang="es-CO"/>
        </a:p>
      </cdr:txBody>
    </cdr:sp>
  </cdr:relSizeAnchor>
  <cdr:relSizeAnchor xmlns:cdr="http://schemas.openxmlformats.org/drawingml/2006/chartDrawing">
    <cdr:from>
      <cdr:x>0.06304</cdr:x>
      <cdr:y>0.14242</cdr:y>
    </cdr:from>
    <cdr:to>
      <cdr:x>0.16722</cdr:x>
      <cdr:y>0.17121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752" y="1053326"/>
          <a:ext cx="1192762" cy="2129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0.35509</cdr:x>
      <cdr:y>0.15703</cdr:y>
    </cdr:from>
    <cdr:to>
      <cdr:x>0.46672</cdr:x>
      <cdr:y>0.18939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5485" y="1187796"/>
          <a:ext cx="1278058" cy="24477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7.32 m </a:t>
          </a:r>
          <a:endParaRPr lang="es-CO"/>
        </a:p>
      </cdr:txBody>
    </cdr:sp>
  </cdr:relSizeAnchor>
  <cdr:relSizeAnchor xmlns:cdr="http://schemas.openxmlformats.org/drawingml/2006/chartDrawing">
    <cdr:from>
      <cdr:x>0.38041</cdr:x>
      <cdr:y>0.69094</cdr:y>
    </cdr:from>
    <cdr:to>
      <cdr:x>0.56011</cdr:x>
      <cdr:y>0.81012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55351" y="5226231"/>
          <a:ext cx="2057394" cy="901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0.63084</cdr:x>
      <cdr:y>0.62377</cdr:y>
    </cdr:from>
    <cdr:to>
      <cdr:x>0.86244</cdr:x>
      <cdr:y>0.86055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7222567" y="4718201"/>
          <a:ext cx="2651600" cy="17909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JER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20061112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0.07687</cdr:x>
      <cdr:y>0.06005</cdr:y>
    </cdr:from>
    <cdr:to>
      <cdr:x>0.14862</cdr:x>
      <cdr:y>0.08296</cdr:y>
    </cdr:to>
    <cdr:sp macro="" textlink="">
      <cdr:nvSpPr>
        <cdr:cNvPr id="13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035" y="454212"/>
          <a:ext cx="821579" cy="1733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61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0.04311</cdr:x>
      <cdr:y>0.6282</cdr:y>
    </cdr:from>
    <cdr:to>
      <cdr:x>0.26608</cdr:x>
      <cdr:y>0.66778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553" y="6335582"/>
          <a:ext cx="2552766" cy="3991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172.657 m (7.925 m)</a:t>
          </a:r>
          <a:endParaRPr lang="es-CO"/>
        </a:p>
      </cdr:txBody>
    </cdr:sp>
  </cdr:relSizeAnchor>
  <cdr:relSizeAnchor xmlns:cdr="http://schemas.openxmlformats.org/drawingml/2006/chartDrawing">
    <cdr:from>
      <cdr:x>0.0464</cdr:x>
      <cdr:y>0.05464</cdr:y>
    </cdr:from>
    <cdr:to>
      <cdr:x>0.15058</cdr:x>
      <cdr:y>0.08343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1248" y="551084"/>
          <a:ext cx="1192762" cy="29035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0.43829</cdr:x>
      <cdr:y>0.20481</cdr:y>
    </cdr:from>
    <cdr:to>
      <cdr:x>0.54992</cdr:x>
      <cdr:y>0.23717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7985" y="2065580"/>
          <a:ext cx="1278058" cy="3263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4.99 m </a:t>
          </a:r>
          <a:endParaRPr lang="es-CO"/>
        </a:p>
      </cdr:txBody>
    </cdr:sp>
  </cdr:relSizeAnchor>
  <cdr:relSizeAnchor xmlns:cdr="http://schemas.openxmlformats.org/drawingml/2006/chartDrawing">
    <cdr:from>
      <cdr:x>0.48434</cdr:x>
      <cdr:y>0.59131</cdr:y>
    </cdr:from>
    <cdr:to>
      <cdr:x>0.63318</cdr:x>
      <cdr:y>0.66556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45231" y="5963514"/>
          <a:ext cx="1704080" cy="7488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0.71208</cdr:x>
      <cdr:y>0.5397</cdr:y>
    </cdr:from>
    <cdr:to>
      <cdr:x>0.94368</cdr:x>
      <cdr:y>0.71222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8152655" y="5443022"/>
          <a:ext cx="2651600" cy="17399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RRO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20071128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0.63134</cdr:x>
      <cdr:y>0.07083</cdr:y>
    </cdr:from>
    <cdr:to>
      <cdr:x>0.85208</cdr:x>
      <cdr:y>0.10101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8288" y="785734"/>
          <a:ext cx="2527264" cy="3348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173.866 : (9.151 m)</a:t>
          </a:r>
          <a:endParaRPr lang="es-CO"/>
        </a:p>
      </cdr:txBody>
    </cdr:sp>
  </cdr:relSizeAnchor>
  <cdr:relSizeAnchor xmlns:cdr="http://schemas.openxmlformats.org/drawingml/2006/chartDrawing">
    <cdr:from>
      <cdr:x>0.05521</cdr:x>
      <cdr:y>0.17878</cdr:y>
    </cdr:from>
    <cdr:to>
      <cdr:x>0.15548</cdr:x>
      <cdr:y>0.2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101" y="1983394"/>
          <a:ext cx="1147954" cy="23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0.45297</cdr:x>
      <cdr:y>0.23784</cdr:y>
    </cdr:from>
    <cdr:to>
      <cdr:x>0.55677</cdr:x>
      <cdr:y>0.25556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6073" y="2638572"/>
          <a:ext cx="1188393" cy="1965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5.84 m </a:t>
          </a:r>
          <a:endParaRPr lang="es-CO"/>
        </a:p>
      </cdr:txBody>
    </cdr:sp>
  </cdr:relSizeAnchor>
  <cdr:relSizeAnchor xmlns:cdr="http://schemas.openxmlformats.org/drawingml/2006/chartDrawing">
    <cdr:from>
      <cdr:x>0.58399</cdr:x>
      <cdr:y>0.78171</cdr:y>
    </cdr:from>
    <cdr:to>
      <cdr:x>0.76369</cdr:x>
      <cdr:y>0.85921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86174" y="8672172"/>
          <a:ext cx="2057394" cy="859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0.30687</cdr:x>
      <cdr:y>0.74828</cdr:y>
    </cdr:from>
    <cdr:to>
      <cdr:x>0.53847</cdr:x>
      <cdr:y>0.90303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3513420" y="8301340"/>
          <a:ext cx="2651600" cy="17167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JES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20070901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0.07882</cdr:x>
      <cdr:y>0.08539</cdr:y>
    </cdr:from>
    <cdr:to>
      <cdr:x>0.15058</cdr:x>
      <cdr:y>0.10101</cdr:y>
    </cdr:to>
    <cdr:sp macro="" textlink="">
      <cdr:nvSpPr>
        <cdr:cNvPr id="13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2447" y="947272"/>
          <a:ext cx="821578" cy="1733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0.67343</cdr:x>
      <cdr:y>0.09092</cdr:y>
    </cdr:from>
    <cdr:to>
      <cdr:x>0.89417</cdr:x>
      <cdr:y>0.13705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10142" y="825223"/>
          <a:ext cx="2527264" cy="4187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173.154 m (8.149 m)</a:t>
          </a:r>
          <a:endParaRPr lang="es-CO"/>
        </a:p>
      </cdr:txBody>
    </cdr:sp>
  </cdr:relSizeAnchor>
  <cdr:relSizeAnchor xmlns:cdr="http://schemas.openxmlformats.org/drawingml/2006/chartDrawing">
    <cdr:from>
      <cdr:x>0.09925</cdr:x>
      <cdr:y>0.19304</cdr:y>
    </cdr:from>
    <cdr:to>
      <cdr:x>0.20343</cdr:x>
      <cdr:y>0.22183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6365" y="1752154"/>
          <a:ext cx="1192762" cy="26132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0.38935</cdr:x>
      <cdr:y>0.2274</cdr:y>
    </cdr:from>
    <cdr:to>
      <cdr:x>0.50098</cdr:x>
      <cdr:y>0.25976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7691" y="2064090"/>
          <a:ext cx="1278058" cy="2937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5.69 m </a:t>
          </a:r>
          <a:endParaRPr lang="es-CO"/>
        </a:p>
      </cdr:txBody>
    </cdr:sp>
  </cdr:relSizeAnchor>
  <cdr:relSizeAnchor xmlns:cdr="http://schemas.openxmlformats.org/drawingml/2006/chartDrawing">
    <cdr:from>
      <cdr:x>0.45889</cdr:x>
      <cdr:y>0.68699</cdr:y>
    </cdr:from>
    <cdr:to>
      <cdr:x>0.6296</cdr:x>
      <cdr:y>0.77531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53878" y="6235617"/>
          <a:ext cx="1954484" cy="801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0.67587</cdr:x>
      <cdr:y>0.63908</cdr:y>
    </cdr:from>
    <cdr:to>
      <cdr:x>0.90747</cdr:x>
      <cdr:y>0.82716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7738037" y="5800794"/>
          <a:ext cx="2651600" cy="17071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RRO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0.11112</cdr:x>
      <cdr:y>0.06856</cdr:y>
    </cdr:from>
    <cdr:to>
      <cdr:x>0.18778</cdr:x>
      <cdr:y>0.09259</cdr:y>
    </cdr:to>
    <cdr:sp macro="" textlink="">
      <cdr:nvSpPr>
        <cdr:cNvPr id="13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242" y="622300"/>
          <a:ext cx="877607" cy="2181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619125</xdr:colOff>
      <xdr:row>26</xdr:row>
      <xdr:rowOff>171450</xdr:rowOff>
    </xdr:from>
    <xdr:to>
      <xdr:col>5</xdr:col>
      <xdr:colOff>66675</xdr:colOff>
      <xdr:row>37</xdr:row>
      <xdr:rowOff>38100</xdr:rowOff>
    </xdr:to>
    <xdr:sp macro="" textlink="">
      <xdr:nvSpPr>
        <xdr:cNvPr id="3" name="Line 198"/>
        <xdr:cNvSpPr>
          <a:spLocks noChangeShapeType="1"/>
        </xdr:cNvSpPr>
      </xdr:nvSpPr>
      <xdr:spPr bwMode="auto">
        <a:xfrm flipH="1" flipV="1">
          <a:off x="4010025" y="4810125"/>
          <a:ext cx="209550" cy="175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0.45419</cdr:x>
      <cdr:y>0.05365</cdr:y>
    </cdr:from>
    <cdr:to>
      <cdr:x>0.67493</cdr:x>
      <cdr:y>0.09978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0071" y="396798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174.291 m (9,526 m)</a:t>
          </a:r>
          <a:endParaRPr lang="es-CO"/>
        </a:p>
      </cdr:txBody>
    </cdr:sp>
  </cdr:relSizeAnchor>
  <cdr:relSizeAnchor xmlns:cdr="http://schemas.openxmlformats.org/drawingml/2006/chartDrawing">
    <cdr:from>
      <cdr:x>0.07654</cdr:x>
      <cdr:y>0.06873</cdr:y>
    </cdr:from>
    <cdr:to>
      <cdr:x>0.14784</cdr:x>
      <cdr:y>0.10238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6278" y="508313"/>
          <a:ext cx="816318" cy="2488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0.03172</cdr:x>
      <cdr:y>0.53636</cdr:y>
    </cdr:from>
    <cdr:to>
      <cdr:x>0.1359</cdr:x>
      <cdr:y>0.56515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21" y="3966884"/>
          <a:ext cx="1192816" cy="2129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0.1799</cdr:x>
      <cdr:y>0.34946</cdr:y>
    </cdr:from>
    <cdr:to>
      <cdr:x>0.285</cdr:x>
      <cdr:y>0.39213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9641" y="2584588"/>
          <a:ext cx="1203295" cy="3155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2.06 m </a:t>
          </a:r>
          <a:endParaRPr lang="es-CO"/>
        </a:p>
      </cdr:txBody>
    </cdr:sp>
  </cdr:relSizeAnchor>
  <cdr:relSizeAnchor xmlns:cdr="http://schemas.openxmlformats.org/drawingml/2006/chartDrawing">
    <cdr:from>
      <cdr:x>0.64076</cdr:x>
      <cdr:y>0.30747</cdr:y>
    </cdr:from>
    <cdr:to>
      <cdr:x>0.82046</cdr:x>
      <cdr:y>0.42665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36134" y="2273992"/>
          <a:ext cx="2057394" cy="881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0.62106</cdr:x>
      <cdr:y>0.56596</cdr:y>
    </cdr:from>
    <cdr:to>
      <cdr:x>0.85266</cdr:x>
      <cdr:y>0.80274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7110507" y="4185767"/>
          <a:ext cx="2651600" cy="17511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NGT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20030224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0.64407</cdr:x>
      <cdr:y>0.05264</cdr:y>
    </cdr:from>
    <cdr:to>
      <cdr:x>0.86481</cdr:x>
      <cdr:y>0.09877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4012" y="424721"/>
          <a:ext cx="2527263" cy="37218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173,893 m (9,161 m)</a:t>
          </a:r>
          <a:endParaRPr lang="es-CO"/>
        </a:p>
      </cdr:txBody>
    </cdr:sp>
  </cdr:relSizeAnchor>
  <cdr:relSizeAnchor xmlns:cdr="http://schemas.openxmlformats.org/drawingml/2006/chartDrawing">
    <cdr:from>
      <cdr:x>0.1059</cdr:x>
      <cdr:y>0.07782</cdr:y>
    </cdr:from>
    <cdr:to>
      <cdr:x>0.1772</cdr:x>
      <cdr:y>0.11147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435" y="608788"/>
          <a:ext cx="816390" cy="2632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0.03661</cdr:x>
      <cdr:y>0.75116</cdr:y>
    </cdr:from>
    <cdr:to>
      <cdr:x>0.14171</cdr:x>
      <cdr:y>0.79383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099" y="5876471"/>
          <a:ext cx="1203326" cy="333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0.32475</cdr:x>
      <cdr:y>0.11916</cdr:y>
    </cdr:from>
    <cdr:to>
      <cdr:x>0.42985</cdr:x>
      <cdr:y>0.15139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8112" y="961412"/>
          <a:ext cx="1203295" cy="26003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7.96 m </a:t>
          </a:r>
          <a:endParaRPr lang="es-CO"/>
        </a:p>
      </cdr:txBody>
    </cdr:sp>
  </cdr:relSizeAnchor>
  <cdr:relSizeAnchor xmlns:cdr="http://schemas.openxmlformats.org/drawingml/2006/chartDrawing">
    <cdr:from>
      <cdr:x>0.44617</cdr:x>
      <cdr:y>0.64167</cdr:y>
    </cdr:from>
    <cdr:to>
      <cdr:x>0.61786</cdr:x>
      <cdr:y>0.75392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08202" y="5177118"/>
          <a:ext cx="1965708" cy="905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0.71306</cdr:x>
      <cdr:y>0.62505</cdr:y>
    </cdr:from>
    <cdr:to>
      <cdr:x>0.94466</cdr:x>
      <cdr:y>0.84028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8163860" y="5043052"/>
          <a:ext cx="2651600" cy="17365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JES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20080714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752475</xdr:colOff>
      <xdr:row>25</xdr:row>
      <xdr:rowOff>104775</xdr:rowOff>
    </xdr:from>
    <xdr:to>
      <xdr:col>5</xdr:col>
      <xdr:colOff>114300</xdr:colOff>
      <xdr:row>33</xdr:row>
      <xdr:rowOff>47625</xdr:rowOff>
    </xdr:to>
    <xdr:sp macro="" textlink="">
      <xdr:nvSpPr>
        <xdr:cNvPr id="3" name="Line 198"/>
        <xdr:cNvSpPr>
          <a:spLocks noChangeShapeType="1"/>
        </xdr:cNvSpPr>
      </xdr:nvSpPr>
      <xdr:spPr bwMode="auto">
        <a:xfrm flipH="1" flipV="1">
          <a:off x="4143375" y="4572000"/>
          <a:ext cx="123825" cy="1314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0.7165</cdr:x>
      <cdr:y>0.05486</cdr:y>
    </cdr:from>
    <cdr:to>
      <cdr:x>0.93724</cdr:x>
      <cdr:y>0.10099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03247" y="414985"/>
          <a:ext cx="2527263" cy="34892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173.712 m (8.97 m)</a:t>
          </a:r>
          <a:endParaRPr lang="es-CO"/>
        </a:p>
      </cdr:txBody>
    </cdr:sp>
  </cdr:relSizeAnchor>
  <cdr:relSizeAnchor xmlns:cdr="http://schemas.openxmlformats.org/drawingml/2006/chartDrawing">
    <cdr:from>
      <cdr:x>0.08143</cdr:x>
      <cdr:y>0.07486</cdr:y>
    </cdr:from>
    <cdr:to>
      <cdr:x>0.15273</cdr:x>
      <cdr:y>0.10851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2307" y="566216"/>
          <a:ext cx="816318" cy="25452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0.03759</cdr:x>
      <cdr:y>0.72005</cdr:y>
    </cdr:from>
    <cdr:to>
      <cdr:x>0.14269</cdr:x>
      <cdr:y>0.76272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356" y="5446429"/>
          <a:ext cx="1203295" cy="32275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0.40697</cdr:x>
      <cdr:y>0.14212</cdr:y>
    </cdr:from>
    <cdr:to>
      <cdr:x>0.51207</cdr:x>
      <cdr:y>0.17333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59406" y="1075014"/>
          <a:ext cx="1203295" cy="2360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7.32 m </a:t>
          </a:r>
          <a:endParaRPr lang="es-CO"/>
        </a:p>
      </cdr:txBody>
    </cdr:sp>
  </cdr:relSizeAnchor>
  <cdr:relSizeAnchor xmlns:cdr="http://schemas.openxmlformats.org/drawingml/2006/chartDrawing">
    <cdr:from>
      <cdr:x>0.43816</cdr:x>
      <cdr:y>0.63474</cdr:y>
    </cdr:from>
    <cdr:to>
      <cdr:x>0.61786</cdr:x>
      <cdr:y>0.75392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16500" y="4965700"/>
          <a:ext cx="2057400" cy="932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0.71306</cdr:x>
      <cdr:y>0.62505</cdr:y>
    </cdr:from>
    <cdr:to>
      <cdr:x>0.94466</cdr:x>
      <cdr:y>0.85333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8163860" y="4727860"/>
          <a:ext cx="2651600" cy="17267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JER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20090709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0.7165</cdr:x>
      <cdr:y>0.05486</cdr:y>
    </cdr:from>
    <cdr:to>
      <cdr:x>0.93724</cdr:x>
      <cdr:y>0.10099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03247" y="414985"/>
          <a:ext cx="2527263" cy="34892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173.585 m (8.839 m)</a:t>
          </a:r>
          <a:endParaRPr lang="es-CO"/>
        </a:p>
      </cdr:txBody>
    </cdr:sp>
  </cdr:relSizeAnchor>
  <cdr:relSizeAnchor xmlns:cdr="http://schemas.openxmlformats.org/drawingml/2006/chartDrawing">
    <cdr:from>
      <cdr:x>0.15092</cdr:x>
      <cdr:y>0.08319</cdr:y>
    </cdr:from>
    <cdr:to>
      <cdr:x>0.2142</cdr:x>
      <cdr:y>0.1119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7916" y="783095"/>
          <a:ext cx="724494" cy="2702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0.05717</cdr:x>
      <cdr:y>0.52957</cdr:y>
    </cdr:from>
    <cdr:to>
      <cdr:x>0.16037</cdr:x>
      <cdr:y>0.55952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4487" y="4984848"/>
          <a:ext cx="1181597" cy="2819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0.41969</cdr:x>
      <cdr:y>0.32664</cdr:y>
    </cdr:from>
    <cdr:to>
      <cdr:x>0.52479</cdr:x>
      <cdr:y>0.35785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5096" y="3074679"/>
          <a:ext cx="1203295" cy="29377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3.28 m </a:t>
          </a:r>
          <a:endParaRPr lang="es-CO"/>
        </a:p>
      </cdr:txBody>
    </cdr:sp>
  </cdr:relSizeAnchor>
  <cdr:relSizeAnchor xmlns:cdr="http://schemas.openxmlformats.org/drawingml/2006/chartDrawing">
    <cdr:from>
      <cdr:x>0.33148</cdr:x>
      <cdr:y>0.73593</cdr:y>
    </cdr:from>
    <cdr:to>
      <cdr:x>0.51118</cdr:x>
      <cdr:y>0.82976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5075" y="6927271"/>
          <a:ext cx="2057394" cy="8832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0.58191</cdr:x>
      <cdr:y>0.68695</cdr:y>
    </cdr:from>
    <cdr:to>
      <cdr:x>0.81351</cdr:x>
      <cdr:y>0.86786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662272" y="6466265"/>
          <a:ext cx="2651600" cy="17028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JER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20100328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0.69301</cdr:x>
      <cdr:y>0.04153</cdr:y>
    </cdr:from>
    <cdr:to>
      <cdr:x>0.91375</cdr:x>
      <cdr:y>0.08766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34325" y="324924"/>
          <a:ext cx="2527300" cy="3608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173.821 m (9,08 m)</a:t>
          </a:r>
          <a:endParaRPr lang="es-CO"/>
        </a:p>
      </cdr:txBody>
    </cdr:sp>
  </cdr:relSizeAnchor>
  <cdr:relSizeAnchor xmlns:cdr="http://schemas.openxmlformats.org/drawingml/2006/chartDrawing">
    <cdr:from>
      <cdr:x>0.08926</cdr:x>
      <cdr:y>0.08085</cdr:y>
    </cdr:from>
    <cdr:to>
      <cdr:x>0.16056</cdr:x>
      <cdr:y>0.1145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1954" y="597960"/>
          <a:ext cx="816318" cy="2488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0.08653</cdr:x>
      <cdr:y>0.22692</cdr:y>
    </cdr:from>
    <cdr:to>
      <cdr:x>0.18288</cdr:x>
      <cdr:y>0.25606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0650" y="1678257"/>
          <a:ext cx="1103169" cy="2155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0.35314</cdr:x>
      <cdr:y>0.24492</cdr:y>
    </cdr:from>
    <cdr:to>
      <cdr:x>0.45824</cdr:x>
      <cdr:y>0.28759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3082" y="1811382"/>
          <a:ext cx="1203295" cy="3155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4.90 m </a:t>
          </a:r>
          <a:endParaRPr lang="es-CO"/>
        </a:p>
      </cdr:txBody>
    </cdr:sp>
  </cdr:relSizeAnchor>
  <cdr:relSizeAnchor xmlns:cdr="http://schemas.openxmlformats.org/drawingml/2006/chartDrawing">
    <cdr:from>
      <cdr:x>0.46654</cdr:x>
      <cdr:y>0.69686</cdr:y>
    </cdr:from>
    <cdr:to>
      <cdr:x>0.64624</cdr:x>
      <cdr:y>0.79231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41486" y="6090977"/>
          <a:ext cx="2057394" cy="834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0.71306</cdr:x>
      <cdr:y>0.62505</cdr:y>
    </cdr:from>
    <cdr:to>
      <cdr:x>0.94466</cdr:x>
      <cdr:y>0.82179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8163860" y="5463306"/>
          <a:ext cx="2651600" cy="17196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JPV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20100913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0.03439</cdr:x>
      <cdr:y>0.08808</cdr:y>
    </cdr:from>
    <cdr:to>
      <cdr:x>0.09977</cdr:x>
      <cdr:y>0.1141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416" y="769840"/>
          <a:ext cx="747903" cy="2274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0.10028</cdr:x>
      <cdr:y>0.17937</cdr:y>
    </cdr:from>
    <cdr:to>
      <cdr:x>0.19773</cdr:x>
      <cdr:y>0.21154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7184" y="1567759"/>
          <a:ext cx="1114724" cy="2812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0.39619</cdr:x>
      <cdr:y>0.21147</cdr:y>
    </cdr:from>
    <cdr:to>
      <cdr:x>0.50129</cdr:x>
      <cdr:y>0.23846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2274" y="1848351"/>
          <a:ext cx="1202294" cy="23594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6,73 m </a:t>
          </a:r>
          <a:endParaRPr lang="es-CO"/>
        </a:p>
      </cdr:txBody>
    </cdr:sp>
  </cdr:relSizeAnchor>
  <cdr:relSizeAnchor xmlns:cdr="http://schemas.openxmlformats.org/drawingml/2006/chartDrawing">
    <cdr:from>
      <cdr:x>0.69285</cdr:x>
      <cdr:y>0.70269</cdr:y>
    </cdr:from>
    <cdr:to>
      <cdr:x>0.86874</cdr:x>
      <cdr:y>0.80513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25872" y="6141912"/>
          <a:ext cx="2012065" cy="89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0.35581</cdr:x>
      <cdr:y>0.65221</cdr:y>
    </cdr:from>
    <cdr:to>
      <cdr:x>0.5876</cdr:x>
      <cdr:y>0.85256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070352" y="5700739"/>
          <a:ext cx="2651497" cy="17511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RGon.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ecubillosl.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20130711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0.44126</cdr:x>
      <cdr:y>0.27564</cdr:y>
    </cdr:from>
    <cdr:to>
      <cdr:x>0.44525</cdr:x>
      <cdr:y>0.33222</cdr:y>
    </cdr:to>
    <cdr:sp macro="" textlink="">
      <cdr:nvSpPr>
        <cdr:cNvPr id="12" name="1 Flecha abajo"/>
        <cdr:cNvSpPr/>
      </cdr:nvSpPr>
      <cdr:spPr bwMode="auto">
        <a:xfrm xmlns:a="http://schemas.openxmlformats.org/drawingml/2006/main">
          <a:off x="5047753" y="2409265"/>
          <a:ext cx="45719" cy="494549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0.75119</cdr:x>
      <cdr:y>0.08658</cdr:y>
    </cdr:from>
    <cdr:to>
      <cdr:x>0.97061</cdr:x>
      <cdr:y>0.12564</cdr:y>
    </cdr:to>
    <cdr:sp macro="" textlink="">
      <cdr:nvSpPr>
        <cdr:cNvPr id="13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93231" y="756771"/>
          <a:ext cx="2510118" cy="34140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173,949 : (9,205 m) </a:t>
          </a:r>
          <a:endParaRPr lang="es-CO"/>
        </a:p>
      </cdr:txBody>
    </cdr:sp>
  </cdr:relSizeAnchor>
  <cdr:relSizeAnchor xmlns:cdr="http://schemas.openxmlformats.org/drawingml/2006/chartDrawing">
    <cdr:from>
      <cdr:x>0.88147</cdr:x>
      <cdr:y>0.12692</cdr:y>
    </cdr:from>
    <cdr:to>
      <cdr:x>0.88245</cdr:x>
      <cdr:y>0.14872</cdr:y>
    </cdr:to>
    <cdr:cxnSp macro="">
      <cdr:nvCxnSpPr>
        <cdr:cNvPr id="4" name="3 Conector recto de flecha"/>
        <cdr:cNvCxnSpPr/>
      </cdr:nvCxnSpPr>
      <cdr:spPr>
        <a:xfrm xmlns:a="http://schemas.openxmlformats.org/drawingml/2006/main">
          <a:off x="10083614" y="1109382"/>
          <a:ext cx="11206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742950</xdr:colOff>
      <xdr:row>28</xdr:row>
      <xdr:rowOff>142875</xdr:rowOff>
    </xdr:from>
    <xdr:to>
      <xdr:col>5</xdr:col>
      <xdr:colOff>123825</xdr:colOff>
      <xdr:row>38</xdr:row>
      <xdr:rowOff>142875</xdr:rowOff>
    </xdr:to>
    <xdr:sp macro="" textlink="">
      <xdr:nvSpPr>
        <xdr:cNvPr id="3" name="Line 198"/>
        <xdr:cNvSpPr>
          <a:spLocks noChangeShapeType="1"/>
        </xdr:cNvSpPr>
      </xdr:nvSpPr>
      <xdr:spPr bwMode="auto">
        <a:xfrm flipV="1">
          <a:off x="4133850" y="5124450"/>
          <a:ext cx="142875" cy="171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0.70867</cdr:x>
      <cdr:y>0.06123</cdr:y>
    </cdr:from>
    <cdr:to>
      <cdr:x>0.92941</cdr:x>
      <cdr:y>0.10736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13600" y="452827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173,700 m (9,007 m)</a:t>
          </a:r>
          <a:endParaRPr lang="es-CO"/>
        </a:p>
      </cdr:txBody>
    </cdr:sp>
  </cdr:relSizeAnchor>
  <cdr:relSizeAnchor xmlns:cdr="http://schemas.openxmlformats.org/drawingml/2006/chartDrawing">
    <cdr:from>
      <cdr:x>0.1059</cdr:x>
      <cdr:y>0.07782</cdr:y>
    </cdr:from>
    <cdr:to>
      <cdr:x>0.1772</cdr:x>
      <cdr:y>0.11147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435" y="608788"/>
          <a:ext cx="816390" cy="2632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0.03661</cdr:x>
      <cdr:y>0.75116</cdr:y>
    </cdr:from>
    <cdr:to>
      <cdr:x>0.14171</cdr:x>
      <cdr:y>0.79383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099" y="5876471"/>
          <a:ext cx="1203326" cy="333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0.40599</cdr:x>
      <cdr:y>0.21916</cdr:y>
    </cdr:from>
    <cdr:to>
      <cdr:x>0.51109</cdr:x>
      <cdr:y>0.26183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8200" y="1714500"/>
          <a:ext cx="1203326" cy="333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5,44 m </a:t>
          </a:r>
          <a:endParaRPr lang="es-CO"/>
        </a:p>
      </cdr:txBody>
    </cdr:sp>
  </cdr:relSizeAnchor>
  <cdr:relSizeAnchor xmlns:cdr="http://schemas.openxmlformats.org/drawingml/2006/chartDrawing">
    <cdr:from>
      <cdr:x>0.48728</cdr:x>
      <cdr:y>0.66807</cdr:y>
    </cdr:from>
    <cdr:to>
      <cdr:x>0.64037</cdr:x>
      <cdr:y>0.75385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78849" y="5839354"/>
          <a:ext cx="1752796" cy="7497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0.71306</cdr:x>
      <cdr:y>0.62505</cdr:y>
    </cdr:from>
    <cdr:to>
      <cdr:x>0.94466</cdr:x>
      <cdr:y>0.82051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8163859" y="5463310"/>
          <a:ext cx="2651568" cy="170845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ecubillosl.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20130905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742950</xdr:colOff>
      <xdr:row>28</xdr:row>
      <xdr:rowOff>142875</xdr:rowOff>
    </xdr:from>
    <xdr:to>
      <xdr:col>5</xdr:col>
      <xdr:colOff>123825</xdr:colOff>
      <xdr:row>38</xdr:row>
      <xdr:rowOff>142875</xdr:rowOff>
    </xdr:to>
    <xdr:sp macro="" textlink="">
      <xdr:nvSpPr>
        <xdr:cNvPr id="3" name="Line 198"/>
        <xdr:cNvSpPr>
          <a:spLocks noChangeShapeType="1"/>
        </xdr:cNvSpPr>
      </xdr:nvSpPr>
      <xdr:spPr bwMode="auto">
        <a:xfrm flipV="1">
          <a:off x="3800475" y="5124450"/>
          <a:ext cx="142875" cy="171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0.70867</cdr:x>
      <cdr:y>0.06123</cdr:y>
    </cdr:from>
    <cdr:to>
      <cdr:x>0.92941</cdr:x>
      <cdr:y>0.10736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13600" y="452827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173,938 m (9.194 m)</a:t>
          </a:r>
          <a:endParaRPr lang="es-CO"/>
        </a:p>
      </cdr:txBody>
    </cdr:sp>
  </cdr:relSizeAnchor>
  <cdr:relSizeAnchor xmlns:cdr="http://schemas.openxmlformats.org/drawingml/2006/chartDrawing">
    <cdr:from>
      <cdr:x>0.1059</cdr:x>
      <cdr:y>0.07782</cdr:y>
    </cdr:from>
    <cdr:to>
      <cdr:x>0.1772</cdr:x>
      <cdr:y>0.11147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435" y="608788"/>
          <a:ext cx="816390" cy="2632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0.03661</cdr:x>
      <cdr:y>0.75116</cdr:y>
    </cdr:from>
    <cdr:to>
      <cdr:x>0.14171</cdr:x>
      <cdr:y>0.79383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099" y="5876471"/>
          <a:ext cx="1203326" cy="333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0.41676</cdr:x>
      <cdr:y>0.10256</cdr:y>
    </cdr:from>
    <cdr:to>
      <cdr:x>0.53132</cdr:x>
      <cdr:y>0.12821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1466" y="896472"/>
          <a:ext cx="1311648" cy="2241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8.56 m </a:t>
          </a:r>
          <a:endParaRPr lang="es-CO"/>
        </a:p>
      </cdr:txBody>
    </cdr:sp>
  </cdr:relSizeAnchor>
  <cdr:relSizeAnchor xmlns:cdr="http://schemas.openxmlformats.org/drawingml/2006/chartDrawing">
    <cdr:from>
      <cdr:x>0.34634</cdr:x>
      <cdr:y>0.80397</cdr:y>
    </cdr:from>
    <cdr:to>
      <cdr:x>0.49943</cdr:x>
      <cdr:y>0.88975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65247" y="7027148"/>
          <a:ext cx="1752735" cy="749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0.58778</cdr:x>
      <cdr:y>0.76223</cdr:y>
    </cdr:from>
    <cdr:to>
      <cdr:x>0.80733</cdr:x>
      <cdr:y>0.93886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729507" y="6662336"/>
          <a:ext cx="2513665" cy="15438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200" b="1">
              <a:latin typeface="Arial" panose="020B0604020202020204" pitchFamily="34" charset="0"/>
              <a:cs typeface="Arial" panose="020B0604020202020204" pitchFamily="34" charset="0"/>
            </a:rPr>
            <a:t>             Convenciones</a:t>
          </a:r>
        </a:p>
        <a:p xmlns:a="http://schemas.openxmlformats.org/drawingml/2006/main">
          <a:endParaRPr lang="es-CO" sz="12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Lenvantó:         Jespitia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Dibujó:              ecubillosl.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Fecha:              20140620 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0.87682</cdr:x>
      <cdr:y>0.17051</cdr:y>
    </cdr:from>
    <cdr:to>
      <cdr:x>0.97639</cdr:x>
      <cdr:y>0.19359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38789" y="1490383"/>
          <a:ext cx="1139955" cy="2017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 </a:t>
          </a:r>
          <a:endParaRPr lang="es-CO"/>
        </a:p>
      </cdr:txBody>
    </cdr:sp>
  </cdr:relSizeAnchor>
  <cdr:relSizeAnchor xmlns:cdr="http://schemas.openxmlformats.org/drawingml/2006/chartDrawing">
    <cdr:from>
      <cdr:x>0.1059</cdr:x>
      <cdr:y>0.07782</cdr:y>
    </cdr:from>
    <cdr:to>
      <cdr:x>0.1772</cdr:x>
      <cdr:y>0.11147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435" y="608788"/>
          <a:ext cx="816390" cy="2632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0.10904</cdr:x>
      <cdr:y>0.46526</cdr:y>
    </cdr:from>
    <cdr:to>
      <cdr:x>0.21414</cdr:x>
      <cdr:y>0.50793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8386" y="4066669"/>
          <a:ext cx="1203295" cy="37296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0.42948</cdr:x>
      <cdr:y>0.19487</cdr:y>
    </cdr:from>
    <cdr:to>
      <cdr:x>0.54404</cdr:x>
      <cdr:y>0.22052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7182" y="1703258"/>
          <a:ext cx="1311603" cy="22419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6.69 m </a:t>
          </a:r>
          <a:endParaRPr lang="es-CO"/>
        </a:p>
      </cdr:txBody>
    </cdr:sp>
  </cdr:relSizeAnchor>
  <cdr:relSizeAnchor xmlns:cdr="http://schemas.openxmlformats.org/drawingml/2006/chartDrawing">
    <cdr:from>
      <cdr:x>0.34634</cdr:x>
      <cdr:y>0.80397</cdr:y>
    </cdr:from>
    <cdr:to>
      <cdr:x>0.49943</cdr:x>
      <cdr:y>0.88975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65247" y="7027148"/>
          <a:ext cx="1752735" cy="749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0.58778</cdr:x>
      <cdr:y>0.76223</cdr:y>
    </cdr:from>
    <cdr:to>
      <cdr:x>0.80733</cdr:x>
      <cdr:y>0.93886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729507" y="6662336"/>
          <a:ext cx="2513665" cy="15438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200" b="1">
              <a:latin typeface="Arial" panose="020B0604020202020204" pitchFamily="34" charset="0"/>
              <a:cs typeface="Arial" panose="020B0604020202020204" pitchFamily="34" charset="0"/>
            </a:rPr>
            <a:t>             Convenciones</a:t>
          </a:r>
        </a:p>
        <a:p xmlns:a="http://schemas.openxmlformats.org/drawingml/2006/main">
          <a:endParaRPr lang="es-CO" sz="12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Lenvantó:         RGonzález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Dibujó:              CBernal.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Fecha:              20141015 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0.87682</cdr:x>
      <cdr:y>0.17051</cdr:y>
    </cdr:from>
    <cdr:to>
      <cdr:x>0.97639</cdr:x>
      <cdr:y>0.19359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38789" y="1490383"/>
          <a:ext cx="1139955" cy="2017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 </a:t>
          </a:r>
          <a:endParaRPr lang="es-CO"/>
        </a:p>
      </cdr:txBody>
    </cdr:sp>
  </cdr:relSizeAnchor>
  <cdr:relSizeAnchor xmlns:cdr="http://schemas.openxmlformats.org/drawingml/2006/chartDrawing">
    <cdr:from>
      <cdr:x>0.1059</cdr:x>
      <cdr:y>0.07782</cdr:y>
    </cdr:from>
    <cdr:to>
      <cdr:x>0.1772</cdr:x>
      <cdr:y>0.11147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435" y="608788"/>
          <a:ext cx="816390" cy="2632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0.10904</cdr:x>
      <cdr:y>0.46526</cdr:y>
    </cdr:from>
    <cdr:to>
      <cdr:x>0.21414</cdr:x>
      <cdr:y>0.50793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8386" y="4066669"/>
          <a:ext cx="1203295" cy="37296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0.42752</cdr:x>
      <cdr:y>0.09872</cdr:y>
    </cdr:from>
    <cdr:to>
      <cdr:x>0.54208</cdr:x>
      <cdr:y>0.12437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4726" y="862838"/>
          <a:ext cx="1311603" cy="22419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8.86 m </a:t>
          </a:r>
          <a:endParaRPr lang="es-CO"/>
        </a:p>
      </cdr:txBody>
    </cdr:sp>
  </cdr:relSizeAnchor>
  <cdr:relSizeAnchor xmlns:cdr="http://schemas.openxmlformats.org/drawingml/2006/chartDrawing">
    <cdr:from>
      <cdr:x>0.34634</cdr:x>
      <cdr:y>0.80397</cdr:y>
    </cdr:from>
    <cdr:to>
      <cdr:x>0.49943</cdr:x>
      <cdr:y>0.88975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65247" y="7027148"/>
          <a:ext cx="1752735" cy="749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0.58778</cdr:x>
      <cdr:y>0.76223</cdr:y>
    </cdr:from>
    <cdr:to>
      <cdr:x>0.80733</cdr:x>
      <cdr:y>0.93886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729507" y="6662336"/>
          <a:ext cx="2513665" cy="15438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200" b="1">
              <a:latin typeface="Arial" panose="020B0604020202020204" pitchFamily="34" charset="0"/>
              <a:cs typeface="Arial" panose="020B0604020202020204" pitchFamily="34" charset="0"/>
            </a:rPr>
            <a:t>             Convenciones</a:t>
          </a:r>
        </a:p>
        <a:p xmlns:a="http://schemas.openxmlformats.org/drawingml/2006/main">
          <a:endParaRPr lang="es-CO" sz="12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Lenvantó:          JPedroza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Dibujó:              CBernal.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Fecha:              20150630 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0.74762</cdr:x>
      <cdr:y>0.10897</cdr:y>
    </cdr:from>
    <cdr:to>
      <cdr:x>0.84719</cdr:x>
      <cdr:y>0.13205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59579" y="952475"/>
          <a:ext cx="1139982" cy="2017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 </a:t>
          </a:r>
          <a:endParaRPr lang="es-CO"/>
        </a:p>
      </cdr:txBody>
    </cdr:sp>
  </cdr:relSizeAnchor>
  <cdr:relSizeAnchor xmlns:cdr="http://schemas.openxmlformats.org/drawingml/2006/chartDrawing">
    <cdr:from>
      <cdr:x>0.13428</cdr:x>
      <cdr:y>0.0791</cdr:y>
    </cdr:from>
    <cdr:to>
      <cdr:x>0.20558</cdr:x>
      <cdr:y>0.11275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7425" y="691399"/>
          <a:ext cx="816318" cy="29412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0.13938</cdr:x>
      <cdr:y>0.46782</cdr:y>
    </cdr:from>
    <cdr:to>
      <cdr:x>0.24448</cdr:x>
      <cdr:y>0.51049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5786" y="4089057"/>
          <a:ext cx="1203296" cy="37296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0.28658</cdr:x>
      <cdr:y>0.3141</cdr:y>
    </cdr:from>
    <cdr:to>
      <cdr:x>0.40114</cdr:x>
      <cdr:y>0.33975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1051" y="2745460"/>
          <a:ext cx="1311603" cy="22419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4.03 m </a:t>
          </a:r>
          <a:endParaRPr lang="es-CO"/>
        </a:p>
      </cdr:txBody>
    </cdr:sp>
  </cdr:relSizeAnchor>
  <cdr:relSizeAnchor xmlns:cdr="http://schemas.openxmlformats.org/drawingml/2006/chartDrawing">
    <cdr:from>
      <cdr:x>0.34634</cdr:x>
      <cdr:y>0.80397</cdr:y>
    </cdr:from>
    <cdr:to>
      <cdr:x>0.49943</cdr:x>
      <cdr:y>0.88975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65247" y="7027148"/>
          <a:ext cx="1752735" cy="749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0.58778</cdr:x>
      <cdr:y>0.76223</cdr:y>
    </cdr:from>
    <cdr:to>
      <cdr:x>0.80733</cdr:x>
      <cdr:y>0.93886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729507" y="6662336"/>
          <a:ext cx="2513665" cy="15438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200" b="1">
              <a:latin typeface="Arial" panose="020B0604020202020204" pitchFamily="34" charset="0"/>
              <a:cs typeface="Arial" panose="020B0604020202020204" pitchFamily="34" charset="0"/>
            </a:rPr>
            <a:t>             Convenciones</a:t>
          </a:r>
        </a:p>
        <a:p xmlns:a="http://schemas.openxmlformats.org/drawingml/2006/main">
          <a:endParaRPr lang="es-CO" sz="12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Lenvantó:          RGonzález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Dibujó:              CBernal.</a:t>
          </a:r>
        </a:p>
        <a:p xmlns:a="http://schemas.openxmlformats.org/drawingml/2006/main"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Fecha:              20151012 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707224</xdr:colOff>
      <xdr:row>16</xdr:row>
      <xdr:rowOff>19049</xdr:rowOff>
    </xdr:from>
    <xdr:to>
      <xdr:col>19</xdr:col>
      <xdr:colOff>76200</xdr:colOff>
      <xdr:row>23</xdr:row>
      <xdr:rowOff>58097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842324" y="3819524"/>
          <a:ext cx="1654976" cy="1696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436335</xdr:colOff>
      <xdr:row>6</xdr:row>
      <xdr:rowOff>100464</xdr:rowOff>
    </xdr:from>
    <xdr:to>
      <xdr:col>12</xdr:col>
      <xdr:colOff>640442</xdr:colOff>
      <xdr:row>8</xdr:row>
      <xdr:rowOff>66106</xdr:rowOff>
    </xdr:to>
    <xdr:sp macro="" textlink="">
      <xdr:nvSpPr>
        <xdr:cNvPr id="4" name="5 CuadroTexto"/>
        <xdr:cNvSpPr txBox="1"/>
      </xdr:nvSpPr>
      <xdr:spPr>
        <a:xfrm>
          <a:off x="9237435" y="1557789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7,68 m.)</a:t>
          </a:r>
        </a:p>
      </xdr:txBody>
    </xdr:sp>
    <xdr:clientData/>
  </xdr:twoCellAnchor>
  <xdr:twoCellAnchor>
    <xdr:from>
      <xdr:col>5</xdr:col>
      <xdr:colOff>647700</xdr:colOff>
      <xdr:row>2</xdr:row>
      <xdr:rowOff>247650</xdr:rowOff>
    </xdr:from>
    <xdr:to>
      <xdr:col>7</xdr:col>
      <xdr:colOff>520700</xdr:colOff>
      <xdr:row>4</xdr:row>
      <xdr:rowOff>85271</xdr:rowOff>
    </xdr:to>
    <xdr:sp macro="" textlink="">
      <xdr:nvSpPr>
        <xdr:cNvPr id="5" name="5 CuadroTexto"/>
        <xdr:cNvSpPr txBox="1"/>
      </xdr:nvSpPr>
      <xdr:spPr>
        <a:xfrm>
          <a:off x="6400800" y="762000"/>
          <a:ext cx="1397000" cy="323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0.07654</cdr:x>
      <cdr:y>0.06873</cdr:y>
    </cdr:from>
    <cdr:to>
      <cdr:x>0.14784</cdr:x>
      <cdr:y>0.10238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6278" y="508313"/>
          <a:ext cx="816318" cy="2488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0.03661</cdr:x>
      <cdr:y>0.62575</cdr:y>
    </cdr:from>
    <cdr:to>
      <cdr:x>0.14079</cdr:x>
      <cdr:y>0.65454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94" y="4628004"/>
          <a:ext cx="1192762" cy="2129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0.4197</cdr:x>
      <cdr:y>0.15249</cdr:y>
    </cdr:from>
    <cdr:to>
      <cdr:x>0.52447</cdr:x>
      <cdr:y>0.18636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5126" y="1127801"/>
          <a:ext cx="1199547" cy="2505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6.72 m </a:t>
          </a:r>
          <a:endParaRPr lang="es-CO"/>
        </a:p>
      </cdr:txBody>
    </cdr:sp>
  </cdr:relSizeAnchor>
  <cdr:relSizeAnchor xmlns:cdr="http://schemas.openxmlformats.org/drawingml/2006/chartDrawing">
    <cdr:from>
      <cdr:x>0.33147</cdr:x>
      <cdr:y>0.70292</cdr:y>
    </cdr:from>
    <cdr:to>
      <cdr:x>0.51117</cdr:x>
      <cdr:y>0.8221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5034" y="5198748"/>
          <a:ext cx="2057395" cy="881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0.58485</cdr:x>
      <cdr:y>0.64323</cdr:y>
    </cdr:from>
    <cdr:to>
      <cdr:x>0.81645</cdr:x>
      <cdr:y>0.88001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695930" y="4757274"/>
          <a:ext cx="2651600" cy="17511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NGT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20031118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585171"/>
          <a:ext cx="0" cy="0"/>
          <a:chOff x="7397362" y="3585171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Pto Arturo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20160525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585171"/>
          <a:ext cx="0" cy="0"/>
          <a:chOff x="7397362" y="3585171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0.10296</cdr:x>
      <cdr:y>0.19022</cdr:y>
    </cdr:from>
    <cdr:to>
      <cdr:x>0.15206</cdr:x>
      <cdr:y>0.23677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280752" y="1620289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0.10102</cdr:x>
      <cdr:y>0.75908</cdr:y>
    </cdr:from>
    <cdr:to>
      <cdr:x>0.33817</cdr:x>
      <cdr:y>0.80976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256599" y="6465917"/>
          <a:ext cx="2950063" cy="43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0.0984</cdr:x>
      <cdr:y>0.14122</cdr:y>
    </cdr:from>
    <cdr:to>
      <cdr:x>0.1562</cdr:x>
      <cdr:y>0.17253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224082" y="1202880"/>
          <a:ext cx="719012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0.09596</cdr:x>
      <cdr:y>0.09456</cdr:y>
    </cdr:from>
    <cdr:to>
      <cdr:x>0.14506</cdr:x>
      <cdr:y>0.14111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193743" y="805476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0.28739</cdr:x>
      <cdr:y>0.10437</cdr:y>
    </cdr:from>
    <cdr:to>
      <cdr:x>0.63851</cdr:x>
      <cdr:y>0.13568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575074" y="889032"/>
          <a:ext cx="4367810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8,72 m.)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288124</xdr:colOff>
      <xdr:row>17</xdr:row>
      <xdr:rowOff>209548</xdr:rowOff>
    </xdr:from>
    <xdr:to>
      <xdr:col>12</xdr:col>
      <xdr:colOff>669914</xdr:colOff>
      <xdr:row>26</xdr:row>
      <xdr:rowOff>38099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9870274" y="4343398"/>
          <a:ext cx="1905790" cy="2019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531585</xdr:colOff>
      <xdr:row>10</xdr:row>
      <xdr:rowOff>138564</xdr:rowOff>
    </xdr:from>
    <xdr:to>
      <xdr:col>12</xdr:col>
      <xdr:colOff>735692</xdr:colOff>
      <xdr:row>12</xdr:row>
      <xdr:rowOff>85156</xdr:rowOff>
    </xdr:to>
    <xdr:sp macro="" textlink="">
      <xdr:nvSpPr>
        <xdr:cNvPr id="4" name="5 CuadroTexto"/>
        <xdr:cNvSpPr txBox="1"/>
      </xdr:nvSpPr>
      <xdr:spPr>
        <a:xfrm>
          <a:off x="9351735" y="255791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5,86 m.)</a:t>
          </a:r>
        </a:p>
      </xdr:txBody>
    </xdr:sp>
    <xdr:clientData/>
  </xdr:twoCellAnchor>
  <xdr:twoCellAnchor>
    <xdr:from>
      <xdr:col>5</xdr:col>
      <xdr:colOff>114300</xdr:colOff>
      <xdr:row>5</xdr:row>
      <xdr:rowOff>171450</xdr:rowOff>
    </xdr:from>
    <xdr:to>
      <xdr:col>6</xdr:col>
      <xdr:colOff>749300</xdr:colOff>
      <xdr:row>7</xdr:row>
      <xdr:rowOff>47171</xdr:rowOff>
    </xdr:to>
    <xdr:sp macro="" textlink="">
      <xdr:nvSpPr>
        <xdr:cNvPr id="5" name="5 CuadroTexto"/>
        <xdr:cNvSpPr txBox="1"/>
      </xdr:nvSpPr>
      <xdr:spPr>
        <a:xfrm>
          <a:off x="5886450" y="1428750"/>
          <a:ext cx="1397000" cy="332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585171"/>
          <a:ext cx="0" cy="0"/>
          <a:chOff x="7397362" y="3585171"/>
          <a:chExt cx="0" cy="0"/>
        </a:xfrm>
      </cdr:grpSpPr>
    </cdr:grpSp>
  </cdr:relSizeAnchor>
  <cdr:relSizeAnchor xmlns:cdr="http://schemas.openxmlformats.org/drawingml/2006/chartDrawing">
    <cdr:from>
      <cdr:x>0.6828</cdr:x>
      <cdr:y>0.58337</cdr:y>
    </cdr:from>
    <cdr:to>
      <cdr:x>0.93061</cdr:x>
      <cdr:y>0.76362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793" y="4969201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Pto Arturo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20160830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585171"/>
          <a:ext cx="0" cy="0"/>
          <a:chOff x="7397362" y="3585171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0.11981</cdr:x>
      <cdr:y>0.2506</cdr:y>
    </cdr:from>
    <cdr:to>
      <cdr:x>0.16891</cdr:x>
      <cdr:y>0.29715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90336" y="2134657"/>
          <a:ext cx="610787" cy="396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0.09183</cdr:x>
      <cdr:y>0.70541</cdr:y>
    </cdr:from>
    <cdr:to>
      <cdr:x>0.32898</cdr:x>
      <cdr:y>0.75609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42353" y="6008697"/>
          <a:ext cx="2950063" cy="431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0.11065</cdr:x>
      <cdr:y>0.21502</cdr:y>
    </cdr:from>
    <cdr:to>
      <cdr:x>0.16845</cdr:x>
      <cdr:y>0.24633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376462" y="1831572"/>
          <a:ext cx="719011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0.10055</cdr:x>
      <cdr:y>0.18402</cdr:y>
    </cdr:from>
    <cdr:to>
      <cdr:x>0.14965</cdr:x>
      <cdr:y>0.23057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250859" y="1567469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0.27973</cdr:x>
      <cdr:y>0.1491</cdr:y>
    </cdr:from>
    <cdr:to>
      <cdr:x>0.63085</cdr:x>
      <cdr:y>0.18041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479781" y="1270031"/>
          <a:ext cx="4367810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9,86 m.)</a:t>
          </a:r>
        </a:p>
      </cdr:txBody>
    </cdr:sp>
  </cdr:relSizeAnchor>
  <cdr:relSizeAnchor xmlns:cdr="http://schemas.openxmlformats.org/drawingml/2006/chartDrawing">
    <cdr:from>
      <cdr:x>0.10056</cdr:x>
      <cdr:y>0.16028</cdr:y>
    </cdr:from>
    <cdr:to>
      <cdr:x>0.14966</cdr:x>
      <cdr:y>0.20683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250950" y="136525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0.12813</cdr:x>
      <cdr:y>0.27433</cdr:y>
    </cdr:from>
    <cdr:to>
      <cdr:x>0.17723</cdr:x>
      <cdr:y>0.32088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93850" y="233680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0.12966</cdr:x>
      <cdr:y>0.31012</cdr:y>
    </cdr:from>
    <cdr:to>
      <cdr:x>0.17876</cdr:x>
      <cdr:y>0.35667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12900" y="264160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288124</xdr:colOff>
      <xdr:row>17</xdr:row>
      <xdr:rowOff>209548</xdr:rowOff>
    </xdr:from>
    <xdr:to>
      <xdr:col>12</xdr:col>
      <xdr:colOff>669914</xdr:colOff>
      <xdr:row>26</xdr:row>
      <xdr:rowOff>38099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9851224" y="4248148"/>
          <a:ext cx="1905790" cy="1952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169635</xdr:colOff>
      <xdr:row>12</xdr:row>
      <xdr:rowOff>214764</xdr:rowOff>
    </xdr:from>
    <xdr:to>
      <xdr:col>13</xdr:col>
      <xdr:colOff>373742</xdr:colOff>
      <xdr:row>14</xdr:row>
      <xdr:rowOff>142306</xdr:rowOff>
    </xdr:to>
    <xdr:sp macro="" textlink="">
      <xdr:nvSpPr>
        <xdr:cNvPr id="4" name="5 CuadroTexto"/>
        <xdr:cNvSpPr txBox="1"/>
      </xdr:nvSpPr>
      <xdr:spPr>
        <a:xfrm>
          <a:off x="9751785" y="311036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3.83 m.)</a:t>
          </a:r>
        </a:p>
      </xdr:txBody>
    </xdr:sp>
    <xdr:clientData/>
  </xdr:twoCellAnchor>
  <xdr:twoCellAnchor>
    <xdr:from>
      <xdr:col>5</xdr:col>
      <xdr:colOff>114300</xdr:colOff>
      <xdr:row>5</xdr:row>
      <xdr:rowOff>171450</xdr:rowOff>
    </xdr:from>
    <xdr:to>
      <xdr:col>6</xdr:col>
      <xdr:colOff>749300</xdr:colOff>
      <xdr:row>7</xdr:row>
      <xdr:rowOff>47171</xdr:rowOff>
    </xdr:to>
    <xdr:sp macro="" textlink="">
      <xdr:nvSpPr>
        <xdr:cNvPr id="5" name="5 CuadroTexto"/>
        <xdr:cNvSpPr txBox="1"/>
      </xdr:nvSpPr>
      <xdr:spPr>
        <a:xfrm>
          <a:off x="5867400" y="1400175"/>
          <a:ext cx="1397000" cy="332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839165" y="3585171"/>
          <a:ext cx="0" cy="0"/>
          <a:chOff x="7839165" y="3585171"/>
          <a:chExt cx="0" cy="0"/>
        </a:xfrm>
      </cdr:grpSpPr>
    </cdr:grpSp>
  </cdr:relSizeAnchor>
  <cdr:relSizeAnchor xmlns:cdr="http://schemas.openxmlformats.org/drawingml/2006/chartDrawing">
    <cdr:from>
      <cdr:x>0.6828</cdr:x>
      <cdr:y>0.58337</cdr:y>
    </cdr:from>
    <cdr:to>
      <cdr:x>0.93061</cdr:x>
      <cdr:y>0.76362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793" y="4969201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Pto Arturo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20170314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839165" y="3585171"/>
          <a:ext cx="0" cy="0"/>
          <a:chOff x="7839165" y="3585171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0.11981</cdr:x>
      <cdr:y>0.2506</cdr:y>
    </cdr:from>
    <cdr:to>
      <cdr:x>0.16891</cdr:x>
      <cdr:y>0.29715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90336" y="2134657"/>
          <a:ext cx="610787" cy="396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0.09183</cdr:x>
      <cdr:y>0.70541</cdr:y>
    </cdr:from>
    <cdr:to>
      <cdr:x>0.32898</cdr:x>
      <cdr:y>0.75609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42353" y="6008697"/>
          <a:ext cx="2950063" cy="431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0.11065</cdr:x>
      <cdr:y>0.21502</cdr:y>
    </cdr:from>
    <cdr:to>
      <cdr:x>0.16845</cdr:x>
      <cdr:y>0.24633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376462" y="1831572"/>
          <a:ext cx="719011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0.10055</cdr:x>
      <cdr:y>0.18402</cdr:y>
    </cdr:from>
    <cdr:to>
      <cdr:x>0.14965</cdr:x>
      <cdr:y>0.23057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250859" y="1567469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0.25829</cdr:x>
      <cdr:y>0.16923</cdr:y>
    </cdr:from>
    <cdr:to>
      <cdr:x>0.60941</cdr:x>
      <cdr:y>0.20054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213043" y="1441494"/>
          <a:ext cx="4367810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9,043 m.)</a:t>
          </a:r>
        </a:p>
      </cdr:txBody>
    </cdr:sp>
  </cdr:relSizeAnchor>
  <cdr:relSizeAnchor xmlns:cdr="http://schemas.openxmlformats.org/drawingml/2006/chartDrawing">
    <cdr:from>
      <cdr:x>0.10056</cdr:x>
      <cdr:y>0.16028</cdr:y>
    </cdr:from>
    <cdr:to>
      <cdr:x>0.14966</cdr:x>
      <cdr:y>0.20683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250950" y="136525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0.12813</cdr:x>
      <cdr:y>0.27433</cdr:y>
    </cdr:from>
    <cdr:to>
      <cdr:x>0.17723</cdr:x>
      <cdr:y>0.32088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93850" y="233680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0.12966</cdr:x>
      <cdr:y>0.31012</cdr:y>
    </cdr:from>
    <cdr:to>
      <cdr:x>0.17876</cdr:x>
      <cdr:y>0.35667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12900" y="264160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0.13255</cdr:x>
      <cdr:y>0.36667</cdr:y>
    </cdr:from>
    <cdr:to>
      <cdr:x>0.18165</cdr:x>
      <cdr:y>0.41322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1648883" y="3109384"/>
          <a:ext cx="610787" cy="394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3 m.</a:t>
          </a:r>
        </a:p>
      </cdr:txBody>
    </cdr:sp>
  </cdr:relSizeAnchor>
  <cdr:relSizeAnchor xmlns:cdr="http://schemas.openxmlformats.org/drawingml/2006/chartDrawing">
    <cdr:from>
      <cdr:x>0.1317</cdr:x>
      <cdr:y>0.33298</cdr:y>
    </cdr:from>
    <cdr:to>
      <cdr:x>0.1808</cdr:x>
      <cdr:y>0.37953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1638300" y="2823633"/>
          <a:ext cx="610787" cy="394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 m.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440524</xdr:colOff>
      <xdr:row>20</xdr:row>
      <xdr:rowOff>152108</xdr:rowOff>
    </xdr:from>
    <xdr:to>
      <xdr:col>12</xdr:col>
      <xdr:colOff>438150</xdr:colOff>
      <xdr:row>30</xdr:row>
      <xdr:rowOff>171449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0003624" y="5028908"/>
          <a:ext cx="2283626" cy="2419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93435</xdr:colOff>
      <xdr:row>9</xdr:row>
      <xdr:rowOff>195714</xdr:rowOff>
    </xdr:from>
    <xdr:to>
      <xdr:col>13</xdr:col>
      <xdr:colOff>297542</xdr:colOff>
      <xdr:row>11</xdr:row>
      <xdr:rowOff>161356</xdr:rowOff>
    </xdr:to>
    <xdr:sp macro="" textlink="">
      <xdr:nvSpPr>
        <xdr:cNvPr id="4" name="5 CuadroTexto"/>
        <xdr:cNvSpPr txBox="1"/>
      </xdr:nvSpPr>
      <xdr:spPr>
        <a:xfrm>
          <a:off x="10418535" y="238646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6.85 m.)</a:t>
          </a:r>
        </a:p>
      </xdr:txBody>
    </xdr:sp>
    <xdr:clientData/>
  </xdr:twoCellAnchor>
  <xdr:twoCellAnchor>
    <xdr:from>
      <xdr:col>4</xdr:col>
      <xdr:colOff>990600</xdr:colOff>
      <xdr:row>5</xdr:row>
      <xdr:rowOff>171450</xdr:rowOff>
    </xdr:from>
    <xdr:to>
      <xdr:col>6</xdr:col>
      <xdr:colOff>120650</xdr:colOff>
      <xdr:row>7</xdr:row>
      <xdr:rowOff>47171</xdr:rowOff>
    </xdr:to>
    <xdr:sp macro="" textlink="">
      <xdr:nvSpPr>
        <xdr:cNvPr id="5" name="5 CuadroTexto"/>
        <xdr:cNvSpPr txBox="1"/>
      </xdr:nvSpPr>
      <xdr:spPr>
        <a:xfrm>
          <a:off x="6000750" y="1428750"/>
          <a:ext cx="1397000" cy="332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839165" y="3577153"/>
          <a:ext cx="0" cy="0"/>
          <a:chOff x="7839165" y="3577153"/>
          <a:chExt cx="0" cy="0"/>
        </a:xfrm>
      </cdr:grpSpPr>
    </cdr:grpSp>
  </cdr:relSizeAnchor>
  <cdr:relSizeAnchor xmlns:cdr="http://schemas.openxmlformats.org/drawingml/2006/chartDrawing">
    <cdr:from>
      <cdr:x>0.66546</cdr:x>
      <cdr:y>0.6663</cdr:y>
    </cdr:from>
    <cdr:to>
      <cdr:x>0.91327</cdr:x>
      <cdr:y>0.84655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772479" y="5662924"/>
          <a:ext cx="3266780" cy="1531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Pto Arturo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20170613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839165" y="3577153"/>
          <a:ext cx="0" cy="0"/>
          <a:chOff x="7839165" y="3577153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0.12993</cdr:x>
      <cdr:y>0.24388</cdr:y>
    </cdr:from>
    <cdr:to>
      <cdr:x>0.17903</cdr:x>
      <cdr:y>0.29043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712757" y="2072705"/>
          <a:ext cx="647266" cy="3956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0.09617</cdr:x>
      <cdr:y>0.82196</cdr:y>
    </cdr:from>
    <cdr:to>
      <cdr:x>0.33332</cdr:x>
      <cdr:y>0.87264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267708" y="6985894"/>
          <a:ext cx="3126254" cy="4307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0.12944</cdr:x>
      <cdr:y>0.21278</cdr:y>
    </cdr:from>
    <cdr:to>
      <cdr:x>0.18724</cdr:x>
      <cdr:y>0.24409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706305" y="1808409"/>
          <a:ext cx="761954" cy="266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0.10489</cdr:x>
      <cdr:y>0.18626</cdr:y>
    </cdr:from>
    <cdr:to>
      <cdr:x>0.15399</cdr:x>
      <cdr:y>0.23281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382660" y="1583040"/>
          <a:ext cx="647266" cy="3956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0.25829</cdr:x>
      <cdr:y>0.16923</cdr:y>
    </cdr:from>
    <cdr:to>
      <cdr:x>0.60941</cdr:x>
      <cdr:y>0.20054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213043" y="1441494"/>
          <a:ext cx="4367810" cy="266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9,038 m.)</a:t>
          </a:r>
        </a:p>
      </cdr:txBody>
    </cdr:sp>
  </cdr:relSizeAnchor>
  <cdr:relSizeAnchor xmlns:cdr="http://schemas.openxmlformats.org/drawingml/2006/chartDrawing">
    <cdr:from>
      <cdr:x>0.10056</cdr:x>
      <cdr:y>0.15356</cdr:y>
    </cdr:from>
    <cdr:to>
      <cdr:x>0.14966</cdr:x>
      <cdr:y>0.20011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325642" y="1305073"/>
          <a:ext cx="647266" cy="39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0.12813</cdr:x>
      <cdr:y>0.28722</cdr:y>
    </cdr:from>
    <cdr:to>
      <cdr:x>0.17341</cdr:x>
      <cdr:y>0.32088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89087" y="2441120"/>
          <a:ext cx="596913" cy="286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0.61079</cdr:x>
      <cdr:y>0.1082</cdr:y>
    </cdr:from>
    <cdr:to>
      <cdr:x>0.83153</cdr:x>
      <cdr:y>0.15433</cdr:y>
    </cdr:to>
    <cdr:sp macro="" textlink="">
      <cdr:nvSpPr>
        <cdr:cNvPr id="131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2984" y="800201"/>
          <a:ext cx="2527263" cy="341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174.959 m (10.194 m)</a:t>
          </a:r>
          <a:endParaRPr lang="es-CO"/>
        </a:p>
      </cdr:txBody>
    </cdr:sp>
  </cdr:relSizeAnchor>
  <cdr:relSizeAnchor xmlns:cdr="http://schemas.openxmlformats.org/drawingml/2006/chartDrawing">
    <cdr:from>
      <cdr:x>0.07654</cdr:x>
      <cdr:y>0.06873</cdr:y>
    </cdr:from>
    <cdr:to>
      <cdr:x>0.14784</cdr:x>
      <cdr:y>0.10238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6278" y="508313"/>
          <a:ext cx="816318" cy="2488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0.03172</cdr:x>
      <cdr:y>0.53636</cdr:y>
    </cdr:from>
    <cdr:to>
      <cdr:x>0.1359</cdr:x>
      <cdr:y>0.56515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21" y="3966884"/>
          <a:ext cx="1192816" cy="2129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0.1799</cdr:x>
      <cdr:y>0.34946</cdr:y>
    </cdr:from>
    <cdr:to>
      <cdr:x>0.285</cdr:x>
      <cdr:y>0.39213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9641" y="2584588"/>
          <a:ext cx="1203295" cy="3155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2.73 m </a:t>
          </a:r>
          <a:endParaRPr lang="es-CO"/>
        </a:p>
      </cdr:txBody>
    </cdr:sp>
  </cdr:relSizeAnchor>
  <cdr:relSizeAnchor xmlns:cdr="http://schemas.openxmlformats.org/drawingml/2006/chartDrawing">
    <cdr:from>
      <cdr:x>0.64076</cdr:x>
      <cdr:y>0.30747</cdr:y>
    </cdr:from>
    <cdr:to>
      <cdr:x>0.82046</cdr:x>
      <cdr:y>0.42665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36134" y="2273992"/>
          <a:ext cx="2057394" cy="881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0.62106</cdr:x>
      <cdr:y>0.56596</cdr:y>
    </cdr:from>
    <cdr:to>
      <cdr:x>0.85266</cdr:x>
      <cdr:y>0.80274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7110507" y="4185767"/>
          <a:ext cx="2651600" cy="17511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JPV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20050301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0.42636</cdr:x>
      <cdr:y>0.71904</cdr:y>
    </cdr:from>
    <cdr:to>
      <cdr:x>0.42636</cdr:x>
      <cdr:y>0.71904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0.71904</cdr:y>
    </cdr:from>
    <cdr:to>
      <cdr:x>0.45612</cdr:x>
      <cdr:y>0.71904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2207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0.07654</cdr:x>
      <cdr:y>0.06873</cdr:y>
    </cdr:from>
    <cdr:to>
      <cdr:x>0.14784</cdr:x>
      <cdr:y>0.10238</cdr:y>
    </cdr:to>
    <cdr:sp macro="" textlink="">
      <cdr:nvSpPr>
        <cdr:cNvPr id="131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6278" y="508313"/>
          <a:ext cx="816318" cy="2488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cdr:txBody>
    </cdr:sp>
  </cdr:relSizeAnchor>
  <cdr:relSizeAnchor xmlns:cdr="http://schemas.openxmlformats.org/drawingml/2006/chartDrawing">
    <cdr:from>
      <cdr:x>0.03172</cdr:x>
      <cdr:y>0.53636</cdr:y>
    </cdr:from>
    <cdr:to>
      <cdr:x>0.1359</cdr:x>
      <cdr:y>0.56515</cdr:y>
    </cdr:to>
    <cdr:sp macro="" textlink="">
      <cdr:nvSpPr>
        <cdr:cNvPr id="9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21" y="3966884"/>
          <a:ext cx="1192816" cy="2129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cdr:txBody>
    </cdr:sp>
  </cdr:relSizeAnchor>
  <cdr:relSizeAnchor xmlns:cdr="http://schemas.openxmlformats.org/drawingml/2006/chartDrawing">
    <cdr:from>
      <cdr:x>0.18088</cdr:x>
      <cdr:y>0.3131</cdr:y>
    </cdr:from>
    <cdr:to>
      <cdr:x>0.28598</cdr:x>
      <cdr:y>0.35577</cdr:y>
    </cdr:to>
    <cdr:sp macro="" textlink="">
      <cdr:nvSpPr>
        <cdr:cNvPr id="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0890" y="2315624"/>
          <a:ext cx="1203295" cy="3155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2.93 m </a:t>
          </a:r>
          <a:endParaRPr lang="es-CO"/>
        </a:p>
      </cdr:txBody>
    </cdr:sp>
  </cdr:relSizeAnchor>
  <cdr:relSizeAnchor xmlns:cdr="http://schemas.openxmlformats.org/drawingml/2006/chartDrawing">
    <cdr:from>
      <cdr:x>0.64076</cdr:x>
      <cdr:y>0.30747</cdr:y>
    </cdr:from>
    <cdr:to>
      <cdr:x>0.82046</cdr:x>
      <cdr:y>0.42665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36134" y="2273992"/>
          <a:ext cx="2057394" cy="881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0.62106</cdr:x>
      <cdr:y>0.56596</cdr:y>
    </cdr:from>
    <cdr:to>
      <cdr:x>0.85266</cdr:x>
      <cdr:y>0.80274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7110507" y="4185767"/>
          <a:ext cx="2651600" cy="175119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400" b="1">
              <a:latin typeface="Arial" panose="020B0604020202020204" pitchFamily="34" charset="0"/>
              <a:cs typeface="Arial" panose="020B0604020202020204" pitchFamily="34" charset="0"/>
            </a:rPr>
            <a:t>           Convenciones</a:t>
          </a:r>
        </a:p>
        <a:p xmlns:a="http://schemas.openxmlformats.org/drawingml/2006/main">
          <a:endParaRPr lang="es-CO" sz="14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Estación:          Puerto arturo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Corriente:         Guaviare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Código:             32107010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Lenvantó:         JPV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Dibujó:              </a:t>
          </a:r>
        </a:p>
        <a:p xmlns:a="http://schemas.openxmlformats.org/drawingml/2006/main"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Fecha:              20060322 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Ideam               Área Operativa N° 03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</v>
      </c>
      <c r="C3" s="77" t="s">
        <v>45</v>
      </c>
      <c r="D3" s="152"/>
      <c r="S3" s="68"/>
      <c r="T3" s="68"/>
    </row>
    <row r="4" spans="1:20" ht="14.1" customHeight="1" x14ac:dyDescent="0.2">
      <c r="A4" s="78">
        <v>0</v>
      </c>
      <c r="B4" s="79">
        <v>175.29</v>
      </c>
      <c r="C4" s="80" t="s">
        <v>46</v>
      </c>
      <c r="D4" s="152"/>
      <c r="S4" s="68"/>
      <c r="T4" s="68"/>
    </row>
    <row r="5" spans="1:20" ht="14.1" customHeight="1" x14ac:dyDescent="0.2">
      <c r="A5" s="81">
        <v>0</v>
      </c>
      <c r="B5" s="82">
        <v>173.755</v>
      </c>
      <c r="C5" s="83" t="s">
        <v>47</v>
      </c>
      <c r="D5" s="152"/>
      <c r="S5" s="68"/>
      <c r="T5" s="68"/>
    </row>
    <row r="6" spans="1:20" ht="14.1" customHeight="1" x14ac:dyDescent="0.2">
      <c r="A6" s="84">
        <v>0</v>
      </c>
      <c r="B6" s="85">
        <v>174.81800000000001</v>
      </c>
      <c r="C6" s="86" t="s">
        <v>48</v>
      </c>
      <c r="D6" s="152"/>
      <c r="S6" s="68"/>
      <c r="T6" s="68"/>
    </row>
    <row r="7" spans="1:20" ht="14.1" customHeight="1" x14ac:dyDescent="0.2">
      <c r="A7" s="84">
        <v>0</v>
      </c>
      <c r="B7" s="85">
        <v>172.39599999999999</v>
      </c>
      <c r="C7" s="86" t="s">
        <v>49</v>
      </c>
      <c r="D7" s="152"/>
      <c r="S7" s="68"/>
      <c r="T7" s="68"/>
    </row>
    <row r="8" spans="1:20" ht="14.1" customHeight="1" x14ac:dyDescent="0.2">
      <c r="A8" s="84">
        <v>0</v>
      </c>
      <c r="B8" s="85">
        <v>170.92500000000001</v>
      </c>
      <c r="C8" s="83" t="s">
        <v>50</v>
      </c>
      <c r="D8" s="152"/>
      <c r="S8" s="68"/>
      <c r="T8" s="68"/>
    </row>
    <row r="9" spans="1:20" ht="14.1" customHeight="1" x14ac:dyDescent="0.2">
      <c r="A9" s="84">
        <v>0</v>
      </c>
      <c r="B9" s="85">
        <v>171.76499999999999</v>
      </c>
      <c r="C9" s="86" t="s">
        <v>51</v>
      </c>
      <c r="D9" s="152"/>
      <c r="S9" s="68"/>
      <c r="T9" s="68"/>
    </row>
    <row r="10" spans="1:20" ht="14.1" customHeight="1" x14ac:dyDescent="0.2">
      <c r="A10" s="87">
        <v>23</v>
      </c>
      <c r="B10" s="88">
        <v>166.82900000000001</v>
      </c>
      <c r="C10" s="89" t="s">
        <v>52</v>
      </c>
      <c r="D10" s="152"/>
      <c r="S10" s="68"/>
      <c r="T10" s="68"/>
    </row>
    <row r="11" spans="1:20" ht="14.1" customHeight="1" x14ac:dyDescent="0.2">
      <c r="A11" s="84">
        <v>36</v>
      </c>
      <c r="B11" s="85">
        <v>166.12899999999999</v>
      </c>
      <c r="C11" s="83"/>
      <c r="D11" s="152"/>
      <c r="S11" s="68"/>
      <c r="T11" s="68"/>
    </row>
    <row r="12" spans="1:20" ht="14.1" customHeight="1" x14ac:dyDescent="0.2">
      <c r="A12" s="84">
        <v>49</v>
      </c>
      <c r="B12" s="85">
        <v>165.82900000000001</v>
      </c>
      <c r="C12" s="86"/>
      <c r="D12" s="152"/>
      <c r="S12" s="68"/>
      <c r="T12" s="68"/>
    </row>
    <row r="13" spans="1:20" ht="14.1" customHeight="1" x14ac:dyDescent="0.2">
      <c r="A13" s="84">
        <v>62</v>
      </c>
      <c r="B13" s="85">
        <v>164.09899999999999</v>
      </c>
      <c r="C13" s="86"/>
      <c r="D13" s="152"/>
      <c r="S13" s="68"/>
      <c r="T13" s="68"/>
    </row>
    <row r="14" spans="1:20" ht="14.1" customHeight="1" x14ac:dyDescent="0.2">
      <c r="A14" s="84">
        <v>75</v>
      </c>
      <c r="B14" s="85">
        <v>163.589</v>
      </c>
      <c r="C14" s="86"/>
      <c r="D14" s="152"/>
      <c r="S14" s="68"/>
      <c r="T14" s="68"/>
    </row>
    <row r="15" spans="1:20" ht="14.1" customHeight="1" x14ac:dyDescent="0.2">
      <c r="A15" s="84">
        <v>88</v>
      </c>
      <c r="B15" s="85">
        <v>162.79900000000001</v>
      </c>
      <c r="C15" s="86"/>
      <c r="D15" s="152"/>
      <c r="S15" s="68"/>
      <c r="T15" s="68"/>
    </row>
    <row r="16" spans="1:20" ht="14.1" customHeight="1" x14ac:dyDescent="0.2">
      <c r="A16" s="84">
        <v>101</v>
      </c>
      <c r="B16" s="85">
        <v>161.76900000000001</v>
      </c>
      <c r="C16" s="86"/>
      <c r="D16" s="152"/>
      <c r="S16" s="68"/>
      <c r="T16" s="68"/>
    </row>
    <row r="17" spans="1:20" ht="14.1" customHeight="1" x14ac:dyDescent="0.2">
      <c r="A17" s="84">
        <v>114</v>
      </c>
      <c r="B17" s="85">
        <v>161.529</v>
      </c>
      <c r="C17" s="86"/>
      <c r="D17" s="152"/>
      <c r="S17" s="68"/>
      <c r="T17" s="68"/>
    </row>
    <row r="18" spans="1:20" ht="14.1" customHeight="1" x14ac:dyDescent="0.2">
      <c r="A18" s="84">
        <v>127</v>
      </c>
      <c r="B18" s="85">
        <v>161.25899999999999</v>
      </c>
      <c r="C18" s="86"/>
      <c r="D18" s="152"/>
      <c r="S18" s="68"/>
      <c r="T18" s="68"/>
    </row>
    <row r="19" spans="1:20" ht="14.1" customHeight="1" x14ac:dyDescent="0.2">
      <c r="A19" s="84">
        <v>140</v>
      </c>
      <c r="B19" s="85">
        <v>161.28899999999999</v>
      </c>
      <c r="C19" s="86"/>
      <c r="D19" s="152"/>
      <c r="S19" s="68"/>
      <c r="T19" s="68"/>
    </row>
    <row r="20" spans="1:20" ht="14.1" customHeight="1" x14ac:dyDescent="0.2">
      <c r="A20" s="84">
        <v>153</v>
      </c>
      <c r="B20" s="85">
        <v>161.96899999999999</v>
      </c>
      <c r="C20" s="86"/>
      <c r="D20" s="152"/>
      <c r="S20" s="68"/>
      <c r="T20" s="68"/>
    </row>
    <row r="21" spans="1:20" ht="14.1" customHeight="1" x14ac:dyDescent="0.2">
      <c r="A21" s="84">
        <v>166</v>
      </c>
      <c r="B21" s="85">
        <v>161.82900000000001</v>
      </c>
      <c r="C21" s="86"/>
      <c r="D21" s="152"/>
      <c r="S21" s="68"/>
      <c r="T21" s="68"/>
    </row>
    <row r="22" spans="1:20" ht="14.1" customHeight="1" x14ac:dyDescent="0.2">
      <c r="A22" s="84">
        <v>179</v>
      </c>
      <c r="B22" s="85">
        <v>162.309</v>
      </c>
      <c r="C22" s="86"/>
      <c r="D22" s="152"/>
      <c r="S22" s="68"/>
      <c r="T22" s="68"/>
    </row>
    <row r="23" spans="1:20" ht="14.1" customHeight="1" x14ac:dyDescent="0.2">
      <c r="A23" s="84">
        <v>192</v>
      </c>
      <c r="B23" s="85">
        <v>163.239</v>
      </c>
      <c r="C23" s="86"/>
      <c r="D23" s="152"/>
      <c r="S23" s="68"/>
      <c r="T23" s="68"/>
    </row>
    <row r="24" spans="1:20" ht="14.1" customHeight="1" x14ac:dyDescent="0.2">
      <c r="A24" s="87">
        <v>205</v>
      </c>
      <c r="B24" s="88">
        <v>166.82900000000001</v>
      </c>
      <c r="C24" s="90" t="s">
        <v>53</v>
      </c>
      <c r="D24" s="152"/>
      <c r="S24" s="68"/>
      <c r="T24" s="68"/>
    </row>
    <row r="25" spans="1:20" ht="14.1" customHeight="1" x14ac:dyDescent="0.2">
      <c r="A25" s="84">
        <v>210</v>
      </c>
      <c r="B25" s="85">
        <v>168.23</v>
      </c>
      <c r="C25" s="86" t="s">
        <v>54</v>
      </c>
      <c r="D25" s="152"/>
      <c r="S25" s="68"/>
      <c r="T25" s="68"/>
    </row>
    <row r="26" spans="1:20" ht="14.1" customHeight="1" x14ac:dyDescent="0.2">
      <c r="A26" s="84">
        <v>215</v>
      </c>
      <c r="B26" s="85">
        <v>168.792</v>
      </c>
      <c r="C26" s="86" t="s">
        <v>54</v>
      </c>
      <c r="D26" s="152"/>
      <c r="S26" s="68"/>
      <c r="T26" s="68"/>
    </row>
    <row r="27" spans="1:20" ht="14.1" customHeight="1" x14ac:dyDescent="0.2">
      <c r="A27" s="84">
        <v>218</v>
      </c>
      <c r="B27" s="85">
        <v>174.291</v>
      </c>
      <c r="C27" s="86" t="s">
        <v>55</v>
      </c>
      <c r="D27" s="152"/>
      <c r="S27" s="68"/>
      <c r="T27" s="68"/>
    </row>
    <row r="28" spans="1:20" ht="14.1" customHeight="1" x14ac:dyDescent="0.2">
      <c r="A28" s="91"/>
      <c r="B28" s="92"/>
      <c r="C28" s="93"/>
      <c r="D28" s="152"/>
      <c r="S28" s="68"/>
      <c r="T28" s="68"/>
    </row>
    <row r="29" spans="1:20" ht="14.1" customHeight="1" x14ac:dyDescent="0.2">
      <c r="A29" s="91"/>
      <c r="B29" s="92"/>
      <c r="C29" s="93"/>
      <c r="D29" s="152"/>
      <c r="S29" s="68"/>
      <c r="T29" s="68"/>
    </row>
    <row r="30" spans="1:20" ht="14.1" customHeight="1" x14ac:dyDescent="0.2">
      <c r="A30" s="91"/>
      <c r="B30" s="92"/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thickBot="1" x14ac:dyDescent="0.25">
      <c r="A33" s="94"/>
      <c r="B33" s="95"/>
      <c r="C33" s="96"/>
      <c r="D33" s="153"/>
      <c r="S33" s="68"/>
      <c r="T33" s="68"/>
    </row>
    <row r="34" spans="1:20" ht="14.1" customHeight="1" x14ac:dyDescent="0.2">
      <c r="A34" s="97">
        <v>23</v>
      </c>
      <c r="B34" s="98">
        <v>166.82900000000001</v>
      </c>
      <c r="C34" s="99" t="s">
        <v>56</v>
      </c>
      <c r="D34" s="154" t="s">
        <v>57</v>
      </c>
      <c r="S34" s="68"/>
      <c r="T34" s="68"/>
    </row>
    <row r="35" spans="1:20" ht="14.1" customHeight="1" thickBot="1" x14ac:dyDescent="0.25">
      <c r="A35" s="100">
        <v>205</v>
      </c>
      <c r="B35" s="101">
        <v>166.827</v>
      </c>
      <c r="C35" s="102" t="s">
        <v>58</v>
      </c>
      <c r="D35" s="155"/>
      <c r="S35" s="68"/>
      <c r="T35" s="68"/>
    </row>
    <row r="36" spans="1:20" ht="14.1" customHeight="1" x14ac:dyDescent="0.2">
      <c r="A36" s="97">
        <v>10</v>
      </c>
      <c r="B36" s="98">
        <v>173.755</v>
      </c>
      <c r="C36" s="99" t="s">
        <v>59</v>
      </c>
      <c r="D36" s="155"/>
      <c r="S36" s="68"/>
      <c r="T36" s="68"/>
    </row>
    <row r="37" spans="1:20" ht="14.1" customHeight="1" thickBot="1" x14ac:dyDescent="0.25">
      <c r="A37" s="103">
        <v>10</v>
      </c>
      <c r="B37" s="104">
        <v>164.76499999999999</v>
      </c>
      <c r="C37" s="102" t="s">
        <v>59</v>
      </c>
      <c r="D37" s="155"/>
      <c r="S37" s="68"/>
      <c r="T37" s="68"/>
    </row>
    <row r="38" spans="1:20" ht="14.1" customHeight="1" x14ac:dyDescent="0.2">
      <c r="A38" s="97">
        <v>15</v>
      </c>
      <c r="B38" s="98">
        <v>175.29</v>
      </c>
      <c r="C38" s="99" t="s">
        <v>60</v>
      </c>
      <c r="D38" s="155"/>
      <c r="S38" s="68"/>
      <c r="T38" s="68"/>
    </row>
    <row r="39" spans="1:20" ht="14.1" customHeight="1" thickBot="1" x14ac:dyDescent="0.25">
      <c r="A39" s="103">
        <v>15</v>
      </c>
      <c r="B39" s="104">
        <v>173.79</v>
      </c>
      <c r="C39" s="102" t="s">
        <v>60</v>
      </c>
      <c r="D39" s="155"/>
      <c r="S39" s="68"/>
      <c r="T39" s="68"/>
    </row>
    <row r="40" spans="1:20" ht="14.1" customHeight="1" x14ac:dyDescent="0.2">
      <c r="A40" s="97">
        <v>218</v>
      </c>
      <c r="B40" s="98">
        <v>174.291</v>
      </c>
      <c r="C40" s="105" t="s">
        <v>61</v>
      </c>
      <c r="D40" s="155"/>
      <c r="S40" s="68"/>
      <c r="T40" s="68"/>
    </row>
    <row r="41" spans="1:20" ht="14.1" customHeight="1" thickBot="1" x14ac:dyDescent="0.25">
      <c r="A41" s="103">
        <v>0</v>
      </c>
      <c r="B41" s="103">
        <v>0</v>
      </c>
      <c r="C41" s="106" t="s">
        <v>62</v>
      </c>
      <c r="D41" s="155"/>
      <c r="S41" s="68"/>
      <c r="T41" s="68"/>
    </row>
    <row r="42" spans="1:20" ht="14.1" customHeight="1" x14ac:dyDescent="0.2">
      <c r="A42" s="107" t="s">
        <v>63</v>
      </c>
      <c r="B42" s="108" t="s">
        <v>64</v>
      </c>
      <c r="C42" s="109"/>
      <c r="D42" s="155"/>
      <c r="S42" s="68"/>
      <c r="T42" s="68"/>
    </row>
    <row r="43" spans="1:20" ht="14.1" customHeight="1" x14ac:dyDescent="0.2">
      <c r="A43" s="110" t="s">
        <v>65</v>
      </c>
      <c r="B43" s="111" t="s">
        <v>66</v>
      </c>
      <c r="C43" s="112"/>
      <c r="D43" s="155"/>
      <c r="S43" s="68"/>
      <c r="T43" s="68"/>
    </row>
    <row r="44" spans="1:20" ht="14.1" customHeight="1" x14ac:dyDescent="0.2">
      <c r="A44" s="157" t="s">
        <v>67</v>
      </c>
      <c r="B44" s="158"/>
      <c r="C44" s="159"/>
      <c r="D44" s="155"/>
      <c r="S44" s="68"/>
      <c r="T44" s="68"/>
    </row>
    <row r="45" spans="1:20" ht="14.1" customHeight="1" thickBot="1" x14ac:dyDescent="0.25">
      <c r="A45" s="160" t="s">
        <v>68</v>
      </c>
      <c r="B45" s="161"/>
      <c r="C45" s="162"/>
      <c r="D45" s="156"/>
      <c r="S45" s="68"/>
      <c r="T45" s="68"/>
    </row>
    <row r="46" spans="1:20" x14ac:dyDescent="0.2">
      <c r="A46" s="113" t="s">
        <v>69</v>
      </c>
      <c r="B46" s="68"/>
      <c r="C46" s="68"/>
      <c r="D46" s="68"/>
      <c r="E46" s="68"/>
      <c r="F46" s="114"/>
      <c r="G46" s="114"/>
      <c r="H46" s="114"/>
      <c r="I46" s="114"/>
      <c r="J46" s="114"/>
      <c r="K46" s="114"/>
      <c r="L46" s="114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F47" s="114"/>
      <c r="G47" s="114"/>
      <c r="H47" s="114"/>
      <c r="I47" s="114"/>
      <c r="J47" s="114"/>
      <c r="K47" s="114"/>
      <c r="L47" s="114"/>
    </row>
    <row r="48" spans="1:20" ht="15" x14ac:dyDescent="0.2">
      <c r="B48" s="115">
        <v>302.577</v>
      </c>
      <c r="F48" s="114"/>
      <c r="G48" s="114"/>
      <c r="H48" s="116"/>
      <c r="I48" s="116"/>
      <c r="J48" s="114"/>
      <c r="K48" s="114"/>
      <c r="L48" s="114"/>
    </row>
    <row r="49" spans="2:12" ht="15" x14ac:dyDescent="0.2">
      <c r="B49" s="115">
        <v>2.79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f>(B48+B49)</f>
        <v>305.36700000000002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x14ac:dyDescent="0.2">
      <c r="F73" s="114"/>
      <c r="G73" s="114"/>
      <c r="H73" s="114"/>
      <c r="I73" s="114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</sheetData>
  <mergeCells count="5">
    <mergeCell ref="A1:S1"/>
    <mergeCell ref="D2:D33"/>
    <mergeCell ref="D34:D45"/>
    <mergeCell ref="A44:C44"/>
    <mergeCell ref="A45:C4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22">
        <v>0</v>
      </c>
      <c r="B3" s="123">
        <v>175.36500000000001</v>
      </c>
      <c r="C3" s="124" t="s">
        <v>111</v>
      </c>
      <c r="D3" s="152"/>
      <c r="S3" s="68"/>
      <c r="T3" s="68"/>
    </row>
    <row r="4" spans="1:20" ht="14.1" customHeight="1" x14ac:dyDescent="0.2">
      <c r="A4" s="125"/>
      <c r="B4" s="126">
        <v>175</v>
      </c>
      <c r="C4" s="127" t="s">
        <v>91</v>
      </c>
      <c r="D4" s="152"/>
      <c r="S4" s="68"/>
      <c r="T4" s="68"/>
    </row>
    <row r="5" spans="1:20" ht="14.1" customHeight="1" x14ac:dyDescent="0.2">
      <c r="A5" s="128"/>
      <c r="B5" s="129">
        <v>173.57400000000001</v>
      </c>
      <c r="C5" s="130" t="s">
        <v>135</v>
      </c>
      <c r="D5" s="152"/>
      <c r="S5" s="68"/>
      <c r="T5" s="68"/>
    </row>
    <row r="6" spans="1:20" ht="14.1" customHeight="1" x14ac:dyDescent="0.2">
      <c r="A6" s="91"/>
      <c r="B6" s="92">
        <v>175.25399999999999</v>
      </c>
      <c r="C6" s="93" t="s">
        <v>136</v>
      </c>
      <c r="D6" s="152"/>
      <c r="S6" s="68"/>
      <c r="T6" s="68"/>
    </row>
    <row r="7" spans="1:20" ht="14.1" customHeight="1" x14ac:dyDescent="0.2">
      <c r="A7" s="91"/>
      <c r="B7" s="92">
        <v>174.732</v>
      </c>
      <c r="C7" s="93" t="s">
        <v>137</v>
      </c>
      <c r="D7" s="152"/>
      <c r="S7" s="68"/>
      <c r="T7" s="68"/>
    </row>
    <row r="8" spans="1:20" ht="14.1" customHeight="1" x14ac:dyDescent="0.2">
      <c r="A8" s="117">
        <v>8</v>
      </c>
      <c r="B8" s="118">
        <v>172.69300000000001</v>
      </c>
      <c r="C8" s="131" t="s">
        <v>52</v>
      </c>
      <c r="D8" s="152"/>
      <c r="S8" s="68"/>
      <c r="T8" s="68"/>
    </row>
    <row r="9" spans="1:20" ht="14.1" customHeight="1" x14ac:dyDescent="0.2">
      <c r="A9" s="91">
        <v>24</v>
      </c>
      <c r="B9" s="92">
        <v>167.44300000000001</v>
      </c>
      <c r="C9" s="93"/>
      <c r="D9" s="152"/>
      <c r="S9" s="68"/>
      <c r="T9" s="68"/>
    </row>
    <row r="10" spans="1:20" ht="14.1" customHeight="1" x14ac:dyDescent="0.2">
      <c r="A10" s="91">
        <v>44</v>
      </c>
      <c r="B10" s="92">
        <v>162.09299999999999</v>
      </c>
      <c r="C10" s="93"/>
      <c r="D10" s="152"/>
      <c r="S10" s="68"/>
      <c r="T10" s="68"/>
    </row>
    <row r="11" spans="1:20" ht="14.1" customHeight="1" x14ac:dyDescent="0.2">
      <c r="A11" s="91">
        <v>54</v>
      </c>
      <c r="B11" s="92">
        <v>160.613</v>
      </c>
      <c r="C11" s="130"/>
      <c r="D11" s="152"/>
      <c r="S11" s="68"/>
      <c r="T11" s="68"/>
    </row>
    <row r="12" spans="1:20" ht="14.1" customHeight="1" x14ac:dyDescent="0.2">
      <c r="A12" s="91">
        <v>64</v>
      </c>
      <c r="B12" s="92">
        <v>159.31299999999999</v>
      </c>
      <c r="C12" s="93"/>
      <c r="D12" s="152"/>
      <c r="S12" s="68"/>
      <c r="T12" s="68"/>
    </row>
    <row r="13" spans="1:20" ht="14.1" customHeight="1" x14ac:dyDescent="0.2">
      <c r="A13" s="91">
        <v>74</v>
      </c>
      <c r="B13" s="92">
        <v>157.04300000000001</v>
      </c>
      <c r="C13" s="93"/>
      <c r="D13" s="152"/>
      <c r="S13" s="68"/>
      <c r="T13" s="68"/>
    </row>
    <row r="14" spans="1:20" ht="14.1" customHeight="1" x14ac:dyDescent="0.2">
      <c r="A14" s="91">
        <v>84</v>
      </c>
      <c r="B14" s="92">
        <v>157.35300000000001</v>
      </c>
      <c r="C14" s="93"/>
      <c r="D14" s="152"/>
      <c r="S14" s="68"/>
      <c r="T14" s="68"/>
    </row>
    <row r="15" spans="1:20" ht="14.1" customHeight="1" x14ac:dyDescent="0.2">
      <c r="A15" s="91">
        <v>94</v>
      </c>
      <c r="B15" s="92">
        <v>157.773</v>
      </c>
      <c r="C15" s="93"/>
      <c r="D15" s="152"/>
      <c r="S15" s="68"/>
      <c r="T15" s="68"/>
    </row>
    <row r="16" spans="1:20" ht="14.1" customHeight="1" x14ac:dyDescent="0.2">
      <c r="A16" s="91">
        <v>104</v>
      </c>
      <c r="B16" s="92">
        <v>157.893</v>
      </c>
      <c r="C16" s="93"/>
      <c r="D16" s="152"/>
      <c r="S16" s="68"/>
      <c r="T16" s="68"/>
    </row>
    <row r="17" spans="1:20" ht="14.1" customHeight="1" x14ac:dyDescent="0.2">
      <c r="A17" s="91">
        <v>121</v>
      </c>
      <c r="B17" s="92">
        <v>160.233</v>
      </c>
      <c r="C17" s="93"/>
      <c r="D17" s="152"/>
      <c r="S17" s="68"/>
      <c r="T17" s="68"/>
    </row>
    <row r="18" spans="1:20" ht="14.1" customHeight="1" x14ac:dyDescent="0.2">
      <c r="A18" s="91">
        <v>138</v>
      </c>
      <c r="B18" s="92">
        <v>162.173</v>
      </c>
      <c r="C18" s="93"/>
      <c r="D18" s="152"/>
      <c r="S18" s="68"/>
      <c r="T18" s="68"/>
    </row>
    <row r="19" spans="1:20" ht="14.1" customHeight="1" x14ac:dyDescent="0.2">
      <c r="A19" s="91">
        <v>155</v>
      </c>
      <c r="B19" s="92">
        <v>165.84299999999999</v>
      </c>
      <c r="C19" s="93"/>
      <c r="D19" s="152"/>
      <c r="S19" s="68"/>
      <c r="T19" s="68"/>
    </row>
    <row r="20" spans="1:20" ht="14.1" customHeight="1" x14ac:dyDescent="0.2">
      <c r="A20" s="91">
        <v>172</v>
      </c>
      <c r="B20" s="92">
        <v>165.91300000000001</v>
      </c>
      <c r="C20" s="93"/>
      <c r="D20" s="152"/>
      <c r="S20" s="68"/>
      <c r="T20" s="68"/>
    </row>
    <row r="21" spans="1:20" ht="14.1" customHeight="1" x14ac:dyDescent="0.2">
      <c r="A21" s="91">
        <v>189</v>
      </c>
      <c r="B21" s="92">
        <v>166.083</v>
      </c>
      <c r="C21" s="93"/>
      <c r="D21" s="152"/>
      <c r="S21" s="68"/>
      <c r="T21" s="68"/>
    </row>
    <row r="22" spans="1:20" ht="14.1" customHeight="1" x14ac:dyDescent="0.2">
      <c r="A22" s="91">
        <v>206</v>
      </c>
      <c r="B22" s="92">
        <v>166.68299999999999</v>
      </c>
      <c r="C22" s="93"/>
      <c r="D22" s="152"/>
      <c r="S22" s="68"/>
      <c r="T22" s="68"/>
    </row>
    <row r="23" spans="1:20" ht="14.1" customHeight="1" x14ac:dyDescent="0.2">
      <c r="A23" s="91">
        <v>223</v>
      </c>
      <c r="B23" s="92">
        <v>166.76300000000001</v>
      </c>
      <c r="C23" s="93"/>
      <c r="D23" s="152"/>
      <c r="S23" s="68"/>
      <c r="T23" s="68"/>
    </row>
    <row r="24" spans="1:20" ht="14.1" customHeight="1" x14ac:dyDescent="0.2">
      <c r="A24" s="91">
        <v>240</v>
      </c>
      <c r="B24" s="92">
        <v>167.113</v>
      </c>
      <c r="C24" s="130"/>
      <c r="D24" s="152"/>
      <c r="S24" s="68"/>
      <c r="T24" s="68"/>
    </row>
    <row r="25" spans="1:20" ht="14.1" customHeight="1" x14ac:dyDescent="0.2">
      <c r="A25" s="91">
        <v>257</v>
      </c>
      <c r="B25" s="92">
        <v>167.54300000000001</v>
      </c>
      <c r="C25" s="93"/>
      <c r="D25" s="152"/>
      <c r="S25" s="68"/>
      <c r="T25" s="68"/>
    </row>
    <row r="26" spans="1:20" ht="14.1" customHeight="1" x14ac:dyDescent="0.2">
      <c r="A26" s="91">
        <v>272</v>
      </c>
      <c r="B26" s="92">
        <v>167.22300000000001</v>
      </c>
      <c r="C26" s="93"/>
      <c r="D26" s="152"/>
      <c r="S26" s="68"/>
      <c r="T26" s="68"/>
    </row>
    <row r="27" spans="1:20" ht="14.1" customHeight="1" x14ac:dyDescent="0.2">
      <c r="A27" s="91">
        <v>287</v>
      </c>
      <c r="B27" s="92">
        <v>167.15299999999999</v>
      </c>
      <c r="C27" s="93"/>
      <c r="D27" s="152"/>
      <c r="S27" s="68"/>
      <c r="T27" s="68"/>
    </row>
    <row r="28" spans="1:20" ht="14.1" customHeight="1" x14ac:dyDescent="0.2">
      <c r="A28" s="91">
        <v>302</v>
      </c>
      <c r="B28" s="92">
        <v>167.04300000000001</v>
      </c>
      <c r="C28" s="93"/>
      <c r="D28" s="152"/>
      <c r="S28" s="68"/>
      <c r="T28" s="68"/>
    </row>
    <row r="29" spans="1:20" ht="14.1" customHeight="1" x14ac:dyDescent="0.2">
      <c r="A29" s="91">
        <v>317</v>
      </c>
      <c r="B29" s="92">
        <v>166.82300000000001</v>
      </c>
      <c r="C29" s="93"/>
      <c r="D29" s="152"/>
      <c r="S29" s="68"/>
      <c r="T29" s="68"/>
    </row>
    <row r="30" spans="1:20" ht="14.1" customHeight="1" x14ac:dyDescent="0.2">
      <c r="A30" s="91">
        <v>332</v>
      </c>
      <c r="B30" s="92">
        <v>166.613</v>
      </c>
      <c r="C30" s="93"/>
      <c r="D30" s="152"/>
      <c r="S30" s="68"/>
      <c r="T30" s="68"/>
    </row>
    <row r="31" spans="1:20" ht="14.1" customHeight="1" x14ac:dyDescent="0.2">
      <c r="A31" s="91">
        <v>347</v>
      </c>
      <c r="B31" s="92">
        <v>166.68299999999999</v>
      </c>
      <c r="C31" s="93"/>
      <c r="D31" s="152"/>
      <c r="S31" s="68"/>
      <c r="T31" s="68"/>
    </row>
    <row r="32" spans="1:20" ht="14.1" customHeight="1" x14ac:dyDescent="0.2">
      <c r="A32" s="91">
        <v>362</v>
      </c>
      <c r="B32" s="92">
        <v>166.74299999999999</v>
      </c>
      <c r="C32" s="93"/>
      <c r="D32" s="152"/>
      <c r="S32" s="68"/>
      <c r="T32" s="68"/>
    </row>
    <row r="33" spans="1:20" ht="14.1" customHeight="1" x14ac:dyDescent="0.2">
      <c r="A33" s="91">
        <v>377</v>
      </c>
      <c r="B33" s="92">
        <v>166.833</v>
      </c>
      <c r="C33" s="93"/>
      <c r="D33" s="152"/>
      <c r="S33" s="68"/>
      <c r="T33" s="68"/>
    </row>
    <row r="34" spans="1:20" ht="14.1" customHeight="1" x14ac:dyDescent="0.2">
      <c r="A34" s="117">
        <v>392</v>
      </c>
      <c r="B34" s="118">
        <v>172.69300000000001</v>
      </c>
      <c r="C34" s="119" t="s">
        <v>53</v>
      </c>
      <c r="D34" s="152"/>
      <c r="S34" s="68"/>
      <c r="T34" s="68"/>
    </row>
    <row r="35" spans="1:20" ht="14.1" customHeight="1" x14ac:dyDescent="0.2">
      <c r="A35" s="91">
        <v>392</v>
      </c>
      <c r="B35" s="92">
        <v>173.893</v>
      </c>
      <c r="C35" s="93"/>
      <c r="D35" s="152"/>
      <c r="S35" s="68"/>
      <c r="T35" s="68"/>
    </row>
    <row r="36" spans="1:20" ht="14.1" customHeight="1" x14ac:dyDescent="0.2">
      <c r="A36" s="91">
        <v>430</v>
      </c>
      <c r="B36" s="92">
        <v>173.893</v>
      </c>
      <c r="C36" s="93"/>
      <c r="D36" s="152"/>
      <c r="S36" s="68"/>
      <c r="T36" s="68"/>
    </row>
    <row r="37" spans="1:20" ht="14.1" customHeight="1" thickBot="1" x14ac:dyDescent="0.25">
      <c r="A37" s="94"/>
      <c r="B37" s="95"/>
      <c r="C37" s="96"/>
      <c r="D37" s="153"/>
      <c r="S37" s="68"/>
      <c r="T37" s="68"/>
    </row>
    <row r="38" spans="1:20" ht="14.1" customHeight="1" x14ac:dyDescent="0.2">
      <c r="A38" s="97">
        <v>0</v>
      </c>
      <c r="B38" s="98">
        <v>172.69300000000001</v>
      </c>
      <c r="C38" s="99" t="s">
        <v>56</v>
      </c>
      <c r="D38" s="154" t="s">
        <v>57</v>
      </c>
      <c r="S38" s="68"/>
      <c r="T38" s="68"/>
    </row>
    <row r="39" spans="1:20" ht="14.1" customHeight="1" thickBot="1" x14ac:dyDescent="0.25">
      <c r="A39" s="100">
        <v>392</v>
      </c>
      <c r="B39" s="101">
        <v>172.69300000000001</v>
      </c>
      <c r="C39" s="102" t="s">
        <v>58</v>
      </c>
      <c r="D39" s="155"/>
      <c r="S39" s="68"/>
      <c r="T39" s="68"/>
    </row>
    <row r="40" spans="1:20" ht="14.1" customHeight="1" x14ac:dyDescent="0.2">
      <c r="A40" s="97">
        <v>10</v>
      </c>
      <c r="B40" s="98">
        <v>174.732</v>
      </c>
      <c r="C40" s="99" t="s">
        <v>138</v>
      </c>
      <c r="D40" s="155"/>
      <c r="S40" s="68"/>
      <c r="T40" s="68"/>
    </row>
    <row r="41" spans="1:20" ht="14.1" customHeight="1" thickBot="1" x14ac:dyDescent="0.25">
      <c r="A41" s="103">
        <v>10</v>
      </c>
      <c r="B41" s="104">
        <v>164.732</v>
      </c>
      <c r="C41" s="102" t="s">
        <v>59</v>
      </c>
      <c r="D41" s="155"/>
      <c r="S41" s="68"/>
      <c r="T41" s="68"/>
    </row>
    <row r="42" spans="1:20" ht="14.1" customHeight="1" x14ac:dyDescent="0.2">
      <c r="A42" s="97">
        <v>15</v>
      </c>
      <c r="B42" s="98">
        <v>175.25399999999999</v>
      </c>
      <c r="C42" s="99" t="s">
        <v>60</v>
      </c>
      <c r="D42" s="155"/>
      <c r="S42" s="68"/>
      <c r="T42" s="68"/>
    </row>
    <row r="43" spans="1:20" ht="14.1" customHeight="1" thickBot="1" x14ac:dyDescent="0.25">
      <c r="A43" s="103">
        <v>15</v>
      </c>
      <c r="B43" s="104">
        <v>173.75399999999999</v>
      </c>
      <c r="C43" s="102" t="s">
        <v>60</v>
      </c>
      <c r="D43" s="155"/>
      <c r="S43" s="68"/>
      <c r="T43" s="68"/>
    </row>
    <row r="44" spans="1:20" ht="14.1" customHeight="1" x14ac:dyDescent="0.2">
      <c r="A44" s="97">
        <v>392</v>
      </c>
      <c r="B44" s="98">
        <v>173.893</v>
      </c>
      <c r="C44" s="105" t="s">
        <v>61</v>
      </c>
      <c r="D44" s="155"/>
      <c r="S44" s="68"/>
      <c r="T44" s="68"/>
    </row>
    <row r="45" spans="1:20" ht="14.1" customHeight="1" thickBot="1" x14ac:dyDescent="0.25">
      <c r="A45" s="103">
        <v>0</v>
      </c>
      <c r="B45" s="103">
        <v>0</v>
      </c>
      <c r="C45" s="106" t="s">
        <v>62</v>
      </c>
      <c r="D45" s="155"/>
      <c r="S45" s="68"/>
      <c r="T45" s="68"/>
    </row>
    <row r="46" spans="1:20" ht="14.1" customHeight="1" x14ac:dyDescent="0.2">
      <c r="A46" s="107" t="s">
        <v>139</v>
      </c>
      <c r="B46" s="108" t="s">
        <v>140</v>
      </c>
      <c r="C46" s="109"/>
      <c r="D46" s="155"/>
      <c r="S46" s="68"/>
      <c r="T46" s="68"/>
    </row>
    <row r="47" spans="1:20" ht="14.1" customHeight="1" x14ac:dyDescent="0.2">
      <c r="A47" s="110" t="s">
        <v>65</v>
      </c>
      <c r="B47" s="111" t="s">
        <v>109</v>
      </c>
      <c r="C47" s="112"/>
      <c r="D47" s="155"/>
      <c r="S47" s="68"/>
      <c r="T47" s="68"/>
    </row>
    <row r="48" spans="1:20" ht="14.1" customHeight="1" x14ac:dyDescent="0.2">
      <c r="A48" s="157" t="s">
        <v>141</v>
      </c>
      <c r="B48" s="158"/>
      <c r="C48" s="159"/>
      <c r="D48" s="155"/>
      <c r="S48" s="68"/>
      <c r="T48" s="68"/>
    </row>
    <row r="49" spans="1:20" ht="14.1" customHeight="1" thickBot="1" x14ac:dyDescent="0.25">
      <c r="A49" s="160" t="s">
        <v>142</v>
      </c>
      <c r="B49" s="161"/>
      <c r="C49" s="162"/>
      <c r="D49" s="156"/>
      <c r="S49" s="68"/>
      <c r="T49" s="68"/>
    </row>
    <row r="50" spans="1:20" x14ac:dyDescent="0.2">
      <c r="A50" s="113" t="s">
        <v>69</v>
      </c>
      <c r="B50" s="68"/>
      <c r="C50" s="68"/>
      <c r="D50" s="68"/>
      <c r="E50" s="68"/>
      <c r="F50" s="114"/>
      <c r="G50" s="114"/>
      <c r="H50" s="114"/>
      <c r="I50" s="114"/>
      <c r="J50" s="114"/>
      <c r="K50" s="114"/>
      <c r="L50" s="114"/>
      <c r="M50" s="68"/>
      <c r="N50" s="68"/>
      <c r="O50" s="68"/>
      <c r="P50" s="68"/>
      <c r="Q50" s="68"/>
      <c r="R50" s="68"/>
      <c r="S50" s="68"/>
      <c r="T50" s="68"/>
    </row>
    <row r="51" spans="1:20" x14ac:dyDescent="0.2">
      <c r="F51" s="114"/>
      <c r="G51" s="114"/>
      <c r="H51" s="114"/>
      <c r="I51" s="114"/>
      <c r="J51" s="114"/>
      <c r="K51" s="114"/>
      <c r="L51" s="114"/>
    </row>
    <row r="52" spans="1:20" ht="15" x14ac:dyDescent="0.2">
      <c r="B52" s="115">
        <v>302.577</v>
      </c>
      <c r="F52" s="114"/>
      <c r="G52" s="114"/>
      <c r="H52" s="116"/>
      <c r="I52" s="116"/>
      <c r="J52" s="114"/>
      <c r="K52" s="114"/>
      <c r="L52" s="114"/>
    </row>
    <row r="53" spans="1:20" ht="15" x14ac:dyDescent="0.2">
      <c r="B53" s="115">
        <v>2.79</v>
      </c>
      <c r="F53" s="114"/>
      <c r="G53" s="114"/>
      <c r="H53" s="116"/>
      <c r="I53" s="116"/>
      <c r="J53" s="114"/>
      <c r="K53" s="114"/>
      <c r="L53" s="114"/>
    </row>
    <row r="54" spans="1:20" ht="15" x14ac:dyDescent="0.2">
      <c r="B54" s="115">
        <f>(B52+B53)</f>
        <v>305.36700000000002</v>
      </c>
      <c r="F54" s="114"/>
      <c r="G54" s="114"/>
      <c r="H54" s="116"/>
      <c r="I54" s="116"/>
      <c r="J54" s="114"/>
      <c r="K54" s="114"/>
      <c r="L54" s="114"/>
    </row>
    <row r="55" spans="1:20" ht="15" x14ac:dyDescent="0.2">
      <c r="F55" s="114"/>
      <c r="G55" s="114"/>
      <c r="H55" s="116"/>
      <c r="I55" s="116"/>
      <c r="J55" s="114"/>
      <c r="K55" s="114"/>
      <c r="L55" s="114"/>
    </row>
    <row r="56" spans="1:20" ht="15" x14ac:dyDescent="0.2">
      <c r="F56" s="114"/>
      <c r="G56" s="114"/>
      <c r="H56" s="116"/>
      <c r="I56" s="116"/>
      <c r="J56" s="114"/>
      <c r="K56" s="114"/>
      <c r="L56" s="114"/>
    </row>
    <row r="57" spans="1:20" ht="15" x14ac:dyDescent="0.2">
      <c r="F57" s="114"/>
      <c r="G57" s="114"/>
      <c r="H57" s="116"/>
      <c r="I57" s="116"/>
      <c r="J57" s="114"/>
      <c r="K57" s="114"/>
      <c r="L57" s="114"/>
    </row>
    <row r="58" spans="1:20" ht="15" x14ac:dyDescent="0.2"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x14ac:dyDescent="0.2">
      <c r="F77" s="114"/>
      <c r="G77" s="114"/>
      <c r="H77" s="114"/>
      <c r="I77" s="114"/>
      <c r="J77" s="114"/>
      <c r="K77" s="114"/>
      <c r="L77" s="114"/>
    </row>
    <row r="78" spans="6:12" x14ac:dyDescent="0.2">
      <c r="F78" s="114"/>
      <c r="G78" s="114"/>
      <c r="H78" s="114"/>
      <c r="I78" s="114"/>
      <c r="J78" s="114"/>
      <c r="K78" s="114"/>
      <c r="L78" s="114"/>
    </row>
    <row r="79" spans="6:12" x14ac:dyDescent="0.2">
      <c r="F79" s="114"/>
      <c r="G79" s="114"/>
      <c r="H79" s="114"/>
      <c r="I79" s="114"/>
      <c r="J79" s="114"/>
      <c r="K79" s="114"/>
      <c r="L79" s="114"/>
    </row>
  </sheetData>
  <mergeCells count="5">
    <mergeCell ref="A1:S1"/>
    <mergeCell ref="D2:D37"/>
    <mergeCell ref="D38:D49"/>
    <mergeCell ref="A48:C48"/>
    <mergeCell ref="A49:C49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22">
        <v>0</v>
      </c>
      <c r="B3" s="123">
        <v>175</v>
      </c>
      <c r="C3" s="124" t="s">
        <v>91</v>
      </c>
      <c r="D3" s="152"/>
      <c r="S3" s="68"/>
      <c r="T3" s="68"/>
    </row>
    <row r="4" spans="1:20" ht="14.1" customHeight="1" x14ac:dyDescent="0.2">
      <c r="A4" s="125">
        <v>0</v>
      </c>
      <c r="B4" s="126">
        <v>174.74199999999999</v>
      </c>
      <c r="C4" s="127"/>
      <c r="D4" s="152"/>
      <c r="S4" s="68"/>
      <c r="T4" s="68"/>
    </row>
    <row r="5" spans="1:20" ht="14.1" customHeight="1" x14ac:dyDescent="0.2">
      <c r="A5" s="132">
        <v>10</v>
      </c>
      <c r="B5" s="133">
        <v>172.06200000000001</v>
      </c>
      <c r="C5" s="131" t="s">
        <v>97</v>
      </c>
      <c r="D5" s="152"/>
      <c r="S5" s="68"/>
      <c r="T5" s="68"/>
    </row>
    <row r="6" spans="1:20" ht="14.1" customHeight="1" x14ac:dyDescent="0.2">
      <c r="A6" s="91">
        <v>30</v>
      </c>
      <c r="B6" s="92">
        <v>165.762</v>
      </c>
      <c r="C6" s="93"/>
      <c r="D6" s="152"/>
      <c r="S6" s="68"/>
      <c r="T6" s="68"/>
    </row>
    <row r="7" spans="1:20" ht="14.1" customHeight="1" x14ac:dyDescent="0.2">
      <c r="A7" s="91">
        <v>55</v>
      </c>
      <c r="B7" s="92">
        <v>160.482</v>
      </c>
      <c r="C7" s="93"/>
      <c r="D7" s="152"/>
      <c r="S7" s="68"/>
      <c r="T7" s="68"/>
    </row>
    <row r="8" spans="1:20" ht="14.1" customHeight="1" x14ac:dyDescent="0.2">
      <c r="A8" s="91">
        <v>67</v>
      </c>
      <c r="B8" s="92">
        <v>159.642</v>
      </c>
      <c r="C8" s="130"/>
      <c r="D8" s="152"/>
      <c r="S8" s="68"/>
      <c r="T8" s="68"/>
    </row>
    <row r="9" spans="1:20" ht="14.1" customHeight="1" x14ac:dyDescent="0.2">
      <c r="A9" s="91">
        <v>79</v>
      </c>
      <c r="B9" s="92">
        <v>158.46199999999999</v>
      </c>
      <c r="C9" s="93"/>
      <c r="D9" s="152"/>
      <c r="S9" s="68"/>
      <c r="T9" s="68"/>
    </row>
    <row r="10" spans="1:20" ht="14.1" customHeight="1" x14ac:dyDescent="0.2">
      <c r="A10" s="91">
        <v>91</v>
      </c>
      <c r="B10" s="92">
        <v>159.172</v>
      </c>
      <c r="C10" s="93"/>
      <c r="D10" s="152"/>
      <c r="S10" s="68"/>
      <c r="T10" s="68"/>
    </row>
    <row r="11" spans="1:20" ht="14.1" customHeight="1" x14ac:dyDescent="0.2">
      <c r="A11" s="91">
        <v>105</v>
      </c>
      <c r="B11" s="92">
        <v>159.65199999999999</v>
      </c>
      <c r="C11" s="130"/>
      <c r="D11" s="152"/>
      <c r="S11" s="68"/>
      <c r="T11" s="68"/>
    </row>
    <row r="12" spans="1:20" ht="14.1" customHeight="1" x14ac:dyDescent="0.2">
      <c r="A12" s="91">
        <v>119</v>
      </c>
      <c r="B12" s="92">
        <v>163.13200000000001</v>
      </c>
      <c r="C12" s="93"/>
      <c r="D12" s="152"/>
      <c r="S12" s="68"/>
      <c r="T12" s="68"/>
    </row>
    <row r="13" spans="1:20" ht="14.1" customHeight="1" x14ac:dyDescent="0.2">
      <c r="A13" s="91">
        <v>134</v>
      </c>
      <c r="B13" s="92">
        <v>166.262</v>
      </c>
      <c r="C13" s="93"/>
      <c r="D13" s="152"/>
      <c r="S13" s="68"/>
      <c r="T13" s="68"/>
    </row>
    <row r="14" spans="1:20" ht="14.1" customHeight="1" x14ac:dyDescent="0.2">
      <c r="A14" s="91">
        <v>149</v>
      </c>
      <c r="B14" s="92">
        <v>166.352</v>
      </c>
      <c r="C14" s="93"/>
      <c r="D14" s="152"/>
      <c r="S14" s="68"/>
      <c r="T14" s="68"/>
    </row>
    <row r="15" spans="1:20" ht="14.1" customHeight="1" x14ac:dyDescent="0.2">
      <c r="A15" s="91">
        <v>169</v>
      </c>
      <c r="B15" s="92">
        <v>166.41200000000001</v>
      </c>
      <c r="C15" s="93"/>
      <c r="D15" s="152"/>
      <c r="S15" s="68"/>
      <c r="T15" s="68"/>
    </row>
    <row r="16" spans="1:20" ht="14.1" customHeight="1" x14ac:dyDescent="0.2">
      <c r="A16" s="91">
        <v>189</v>
      </c>
      <c r="B16" s="92">
        <v>166.452</v>
      </c>
      <c r="C16" s="93"/>
      <c r="D16" s="152"/>
      <c r="S16" s="68"/>
      <c r="T16" s="68"/>
    </row>
    <row r="17" spans="1:20" ht="14.1" customHeight="1" x14ac:dyDescent="0.2">
      <c r="A17" s="91">
        <v>209</v>
      </c>
      <c r="B17" s="92">
        <v>166.202</v>
      </c>
      <c r="C17" s="93"/>
      <c r="D17" s="152"/>
      <c r="S17" s="68"/>
      <c r="T17" s="68"/>
    </row>
    <row r="18" spans="1:20" ht="14.1" customHeight="1" x14ac:dyDescent="0.2">
      <c r="A18" s="91">
        <v>229</v>
      </c>
      <c r="B18" s="92">
        <v>166.642</v>
      </c>
      <c r="C18" s="93"/>
      <c r="D18" s="152"/>
      <c r="S18" s="68"/>
      <c r="T18" s="68"/>
    </row>
    <row r="19" spans="1:20" ht="14.1" customHeight="1" x14ac:dyDescent="0.2">
      <c r="A19" s="91">
        <v>249</v>
      </c>
      <c r="B19" s="92">
        <v>166.81200000000001</v>
      </c>
      <c r="C19" s="93"/>
      <c r="D19" s="152"/>
      <c r="S19" s="68"/>
      <c r="T19" s="68"/>
    </row>
    <row r="20" spans="1:20" ht="14.1" customHeight="1" x14ac:dyDescent="0.2">
      <c r="A20" s="91">
        <v>269</v>
      </c>
      <c r="B20" s="92">
        <v>166.93199999999999</v>
      </c>
      <c r="C20" s="93"/>
      <c r="D20" s="152"/>
      <c r="S20" s="68"/>
      <c r="T20" s="68"/>
    </row>
    <row r="21" spans="1:20" ht="14.1" customHeight="1" x14ac:dyDescent="0.2">
      <c r="A21" s="91">
        <v>289</v>
      </c>
      <c r="B21" s="92">
        <v>167.40199999999999</v>
      </c>
      <c r="C21" s="93"/>
      <c r="D21" s="152"/>
      <c r="S21" s="68"/>
      <c r="T21" s="68"/>
    </row>
    <row r="22" spans="1:20" ht="14.1" customHeight="1" x14ac:dyDescent="0.2">
      <c r="A22" s="91">
        <v>309</v>
      </c>
      <c r="B22" s="92">
        <v>166.77199999999999</v>
      </c>
      <c r="C22" s="93"/>
      <c r="D22" s="152"/>
      <c r="S22" s="68"/>
      <c r="T22" s="68"/>
    </row>
    <row r="23" spans="1:20" ht="14.1" customHeight="1" x14ac:dyDescent="0.2">
      <c r="A23" s="91">
        <v>329</v>
      </c>
      <c r="B23" s="92">
        <v>166.22200000000001</v>
      </c>
      <c r="C23" s="93"/>
      <c r="D23" s="152"/>
      <c r="S23" s="68"/>
      <c r="T23" s="68"/>
    </row>
    <row r="24" spans="1:20" ht="14.1" customHeight="1" x14ac:dyDescent="0.2">
      <c r="A24" s="91">
        <v>349</v>
      </c>
      <c r="B24" s="92">
        <v>165.83199999999999</v>
      </c>
      <c r="C24" s="130"/>
      <c r="D24" s="152"/>
      <c r="S24" s="68"/>
      <c r="T24" s="68"/>
    </row>
    <row r="25" spans="1:20" ht="14.1" customHeight="1" x14ac:dyDescent="0.2">
      <c r="A25" s="91">
        <v>369</v>
      </c>
      <c r="B25" s="92">
        <v>165.44200000000001</v>
      </c>
      <c r="C25" s="93"/>
      <c r="D25" s="152"/>
      <c r="S25" s="68"/>
      <c r="T25" s="68"/>
    </row>
    <row r="26" spans="1:20" ht="14.1" customHeight="1" x14ac:dyDescent="0.2">
      <c r="A26" s="91">
        <v>389</v>
      </c>
      <c r="B26" s="92">
        <v>166.172</v>
      </c>
      <c r="C26" s="93"/>
      <c r="D26" s="152"/>
      <c r="S26" s="68"/>
      <c r="T26" s="68"/>
    </row>
    <row r="27" spans="1:20" ht="14.1" customHeight="1" x14ac:dyDescent="0.2">
      <c r="A27" s="91">
        <v>409</v>
      </c>
      <c r="B27" s="92">
        <v>167.12200000000001</v>
      </c>
      <c r="C27" s="93"/>
      <c r="D27" s="152"/>
      <c r="S27" s="68"/>
      <c r="T27" s="68"/>
    </row>
    <row r="28" spans="1:20" ht="14.1" customHeight="1" x14ac:dyDescent="0.2">
      <c r="A28" s="91">
        <v>429</v>
      </c>
      <c r="B28" s="92">
        <v>166.762</v>
      </c>
      <c r="C28" s="93"/>
      <c r="D28" s="152"/>
      <c r="S28" s="68"/>
      <c r="T28" s="68"/>
    </row>
    <row r="29" spans="1:20" ht="14.1" customHeight="1" x14ac:dyDescent="0.2">
      <c r="A29" s="91">
        <v>449</v>
      </c>
      <c r="B29" s="92">
        <v>166.62200000000001</v>
      </c>
      <c r="C29" s="93"/>
      <c r="D29" s="152"/>
      <c r="S29" s="68"/>
      <c r="T29" s="68"/>
    </row>
    <row r="30" spans="1:20" ht="14.1" customHeight="1" x14ac:dyDescent="0.2">
      <c r="A30" s="91">
        <v>459.2</v>
      </c>
      <c r="B30" s="92">
        <v>171.762</v>
      </c>
      <c r="C30" s="93"/>
      <c r="D30" s="152"/>
      <c r="S30" s="68"/>
      <c r="T30" s="68"/>
    </row>
    <row r="31" spans="1:20" ht="14.1" customHeight="1" x14ac:dyDescent="0.2">
      <c r="A31" s="117">
        <v>459.2</v>
      </c>
      <c r="B31" s="118">
        <v>172.06200000000001</v>
      </c>
      <c r="C31" s="119" t="s">
        <v>53</v>
      </c>
      <c r="D31" s="152"/>
      <c r="S31" s="68"/>
      <c r="T31" s="68"/>
    </row>
    <row r="32" spans="1:20" ht="14.1" customHeight="1" x14ac:dyDescent="0.2">
      <c r="A32" s="91">
        <v>460</v>
      </c>
      <c r="B32" s="92">
        <v>173.71199999999999</v>
      </c>
      <c r="C32" s="93" t="s">
        <v>98</v>
      </c>
      <c r="D32" s="152"/>
      <c r="S32" s="68"/>
      <c r="T32" s="68"/>
    </row>
    <row r="33" spans="1:20" ht="14.1" customHeight="1" x14ac:dyDescent="0.2">
      <c r="A33" s="91">
        <v>485</v>
      </c>
      <c r="B33" s="92">
        <v>173.55500000000001</v>
      </c>
      <c r="C33" s="93"/>
      <c r="D33" s="152"/>
      <c r="S33" s="68"/>
      <c r="T33" s="68"/>
    </row>
    <row r="34" spans="1:20" ht="14.1" customHeight="1" thickBot="1" x14ac:dyDescent="0.25">
      <c r="A34" s="94"/>
      <c r="B34" s="95"/>
      <c r="C34" s="96"/>
      <c r="D34" s="153"/>
      <c r="S34" s="68"/>
      <c r="T34" s="68"/>
    </row>
    <row r="35" spans="1:20" ht="14.1" customHeight="1" x14ac:dyDescent="0.2">
      <c r="A35" s="97">
        <v>460</v>
      </c>
      <c r="B35" s="98">
        <v>172.06200000000001</v>
      </c>
      <c r="C35" s="99" t="s">
        <v>56</v>
      </c>
      <c r="D35" s="154" t="s">
        <v>57</v>
      </c>
      <c r="S35" s="68"/>
      <c r="T35" s="68"/>
    </row>
    <row r="36" spans="1:20" ht="14.1" customHeight="1" thickBot="1" x14ac:dyDescent="0.25">
      <c r="A36" s="100">
        <v>10</v>
      </c>
      <c r="B36" s="101">
        <v>172.06200000000001</v>
      </c>
      <c r="C36" s="102" t="s">
        <v>58</v>
      </c>
      <c r="D36" s="155"/>
      <c r="S36" s="68"/>
      <c r="T36" s="68"/>
    </row>
    <row r="37" spans="1:20" ht="14.1" customHeight="1" x14ac:dyDescent="0.2">
      <c r="A37" s="97">
        <v>18</v>
      </c>
      <c r="B37" s="98">
        <v>164.74199999999999</v>
      </c>
      <c r="C37" s="99" t="s">
        <v>59</v>
      </c>
      <c r="D37" s="155"/>
      <c r="S37" s="68"/>
      <c r="T37" s="68"/>
    </row>
    <row r="38" spans="1:20" ht="14.1" customHeight="1" thickBot="1" x14ac:dyDescent="0.25">
      <c r="A38" s="103">
        <v>18</v>
      </c>
      <c r="B38" s="104">
        <v>174.74199999999999</v>
      </c>
      <c r="C38" s="102" t="s">
        <v>59</v>
      </c>
      <c r="D38" s="155"/>
      <c r="S38" s="68"/>
      <c r="T38" s="68"/>
    </row>
    <row r="39" spans="1:20" ht="14.1" customHeight="1" x14ac:dyDescent="0.2">
      <c r="A39" s="97">
        <v>22</v>
      </c>
      <c r="B39" s="98">
        <v>173.74</v>
      </c>
      <c r="C39" s="99" t="s">
        <v>60</v>
      </c>
      <c r="D39" s="155"/>
      <c r="S39" s="68"/>
      <c r="T39" s="68"/>
    </row>
    <row r="40" spans="1:20" ht="14.1" customHeight="1" thickBot="1" x14ac:dyDescent="0.25">
      <c r="A40" s="103">
        <v>22</v>
      </c>
      <c r="B40" s="104">
        <v>175.24</v>
      </c>
      <c r="C40" s="102" t="s">
        <v>60</v>
      </c>
      <c r="D40" s="155"/>
      <c r="S40" s="68"/>
      <c r="T40" s="68"/>
    </row>
    <row r="41" spans="1:20" ht="14.1" customHeight="1" x14ac:dyDescent="0.2">
      <c r="A41" s="97">
        <v>460</v>
      </c>
      <c r="B41" s="98">
        <v>173.71199999999999</v>
      </c>
      <c r="C41" s="105" t="s">
        <v>61</v>
      </c>
      <c r="D41" s="155"/>
      <c r="S41" s="68"/>
      <c r="T41" s="68"/>
    </row>
    <row r="42" spans="1:20" ht="14.1" customHeight="1" thickBot="1" x14ac:dyDescent="0.25">
      <c r="A42" s="103">
        <v>0</v>
      </c>
      <c r="B42" s="103">
        <v>0</v>
      </c>
      <c r="C42" s="106" t="s">
        <v>62</v>
      </c>
      <c r="D42" s="155"/>
      <c r="S42" s="68"/>
      <c r="T42" s="68"/>
    </row>
    <row r="43" spans="1:20" ht="14.1" customHeight="1" x14ac:dyDescent="0.2">
      <c r="A43" s="107" t="s">
        <v>143</v>
      </c>
      <c r="B43" s="108" t="s">
        <v>99</v>
      </c>
      <c r="C43" s="109"/>
      <c r="D43" s="155"/>
      <c r="S43" s="68"/>
      <c r="T43" s="68"/>
    </row>
    <row r="44" spans="1:20" ht="14.1" customHeight="1" x14ac:dyDescent="0.2">
      <c r="A44" s="110" t="s">
        <v>65</v>
      </c>
      <c r="B44" s="111" t="s">
        <v>100</v>
      </c>
      <c r="C44" s="112"/>
      <c r="D44" s="155"/>
      <c r="S44" s="68"/>
      <c r="T44" s="68"/>
    </row>
    <row r="45" spans="1:20" ht="14.1" customHeight="1" x14ac:dyDescent="0.2">
      <c r="A45" s="157" t="s">
        <v>144</v>
      </c>
      <c r="B45" s="158"/>
      <c r="C45" s="159"/>
      <c r="D45" s="155"/>
      <c r="S45" s="68"/>
      <c r="T45" s="68"/>
    </row>
    <row r="46" spans="1:20" ht="14.1" customHeight="1" thickBot="1" x14ac:dyDescent="0.25">
      <c r="A46" s="160" t="s">
        <v>145</v>
      </c>
      <c r="B46" s="161"/>
      <c r="C46" s="162"/>
      <c r="D46" s="156"/>
      <c r="S46" s="68"/>
      <c r="T46" s="68"/>
    </row>
    <row r="47" spans="1:20" x14ac:dyDescent="0.2">
      <c r="A47" s="113" t="s">
        <v>69</v>
      </c>
      <c r="B47" s="68"/>
      <c r="C47" s="68"/>
      <c r="D47" s="68"/>
      <c r="E47" s="68"/>
      <c r="F47" s="114"/>
      <c r="G47" s="114"/>
      <c r="H47" s="114"/>
      <c r="I47" s="114"/>
      <c r="J47" s="114"/>
      <c r="K47" s="114"/>
      <c r="L47" s="114"/>
      <c r="M47" s="68"/>
      <c r="N47" s="68"/>
      <c r="O47" s="68"/>
      <c r="P47" s="68"/>
      <c r="Q47" s="68"/>
      <c r="R47" s="68"/>
      <c r="S47" s="68"/>
      <c r="T47" s="68"/>
    </row>
    <row r="48" spans="1:20" x14ac:dyDescent="0.2">
      <c r="F48" s="114"/>
      <c r="G48" s="114"/>
      <c r="H48" s="114"/>
      <c r="I48" s="114"/>
      <c r="J48" s="114"/>
      <c r="K48" s="114"/>
      <c r="L48" s="114"/>
    </row>
    <row r="49" spans="2:12" ht="15" x14ac:dyDescent="0.2">
      <c r="B49" s="115">
        <v>302.577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v>2.79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B51" s="115">
        <f>(B49+B50)</f>
        <v>305.36700000000002</v>
      </c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  <row r="76" spans="6:12" x14ac:dyDescent="0.2">
      <c r="F76" s="114"/>
      <c r="G76" s="114"/>
      <c r="H76" s="114"/>
      <c r="I76" s="114"/>
      <c r="J76" s="114"/>
      <c r="K76" s="114"/>
      <c r="L76" s="114"/>
    </row>
  </sheetData>
  <mergeCells count="5">
    <mergeCell ref="A1:S1"/>
    <mergeCell ref="D2:D34"/>
    <mergeCell ref="D35:D46"/>
    <mergeCell ref="A45:C45"/>
    <mergeCell ref="A46:C46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22">
        <v>0</v>
      </c>
      <c r="B3" s="123">
        <v>175</v>
      </c>
      <c r="C3" s="124" t="s">
        <v>91</v>
      </c>
      <c r="D3" s="152"/>
      <c r="S3" s="68"/>
      <c r="T3" s="68"/>
    </row>
    <row r="4" spans="1:20" ht="14.1" customHeight="1" x14ac:dyDescent="0.2">
      <c r="A4" s="125">
        <v>0</v>
      </c>
      <c r="B4" s="126">
        <v>175.70099999999999</v>
      </c>
      <c r="C4" s="127" t="s">
        <v>85</v>
      </c>
      <c r="D4" s="152"/>
      <c r="S4" s="68"/>
      <c r="T4" s="68"/>
    </row>
    <row r="5" spans="1:20" ht="14.1" customHeight="1" x14ac:dyDescent="0.2">
      <c r="A5" s="128">
        <v>26</v>
      </c>
      <c r="B5" s="129">
        <v>173.03299999999999</v>
      </c>
      <c r="C5" s="130"/>
      <c r="D5" s="152"/>
      <c r="S5" s="68"/>
      <c r="T5" s="68"/>
    </row>
    <row r="6" spans="1:20" ht="14.1" customHeight="1" x14ac:dyDescent="0.2">
      <c r="A6" s="91">
        <v>35.5</v>
      </c>
      <c r="B6" s="92">
        <v>172.316</v>
      </c>
      <c r="C6" s="93"/>
      <c r="D6" s="152"/>
      <c r="S6" s="68"/>
      <c r="T6" s="68"/>
    </row>
    <row r="7" spans="1:20" ht="14.1" customHeight="1" x14ac:dyDescent="0.2">
      <c r="A7" s="91">
        <v>36</v>
      </c>
      <c r="B7" s="92">
        <v>171.39099999999999</v>
      </c>
      <c r="C7" s="93"/>
      <c r="D7" s="152"/>
      <c r="S7" s="68"/>
      <c r="T7" s="68"/>
    </row>
    <row r="8" spans="1:20" ht="14.1" customHeight="1" x14ac:dyDescent="0.2">
      <c r="A8" s="91">
        <v>41</v>
      </c>
      <c r="B8" s="92">
        <v>169.00899999999999</v>
      </c>
      <c r="C8" s="130"/>
      <c r="D8" s="152"/>
      <c r="S8" s="68"/>
      <c r="T8" s="68"/>
    </row>
    <row r="9" spans="1:20" ht="14.1" customHeight="1" x14ac:dyDescent="0.2">
      <c r="A9" s="117">
        <v>44</v>
      </c>
      <c r="B9" s="118">
        <v>168.02500000000001</v>
      </c>
      <c r="C9" s="119" t="s">
        <v>52</v>
      </c>
      <c r="D9" s="152"/>
      <c r="S9" s="68"/>
      <c r="T9" s="68"/>
    </row>
    <row r="10" spans="1:20" ht="14.1" customHeight="1" x14ac:dyDescent="0.2">
      <c r="A10" s="91">
        <v>48</v>
      </c>
      <c r="B10" s="92">
        <v>166.19499999999999</v>
      </c>
      <c r="C10" s="93"/>
      <c r="D10" s="152"/>
      <c r="S10" s="68"/>
      <c r="T10" s="68"/>
    </row>
    <row r="11" spans="1:20" ht="14.1" customHeight="1" x14ac:dyDescent="0.2">
      <c r="A11" s="91">
        <v>55</v>
      </c>
      <c r="B11" s="92">
        <v>165.27500000000001</v>
      </c>
      <c r="C11" s="130"/>
      <c r="D11" s="152"/>
      <c r="S11" s="68"/>
      <c r="T11" s="68"/>
    </row>
    <row r="12" spans="1:20" ht="14.1" customHeight="1" x14ac:dyDescent="0.2">
      <c r="A12" s="91">
        <v>64</v>
      </c>
      <c r="B12" s="92">
        <v>165.16499999999999</v>
      </c>
      <c r="C12" s="93"/>
      <c r="D12" s="152"/>
      <c r="S12" s="68"/>
      <c r="T12" s="68"/>
    </row>
    <row r="13" spans="1:20" ht="14.1" customHeight="1" x14ac:dyDescent="0.2">
      <c r="A13" s="91">
        <v>74</v>
      </c>
      <c r="B13" s="92">
        <v>165.02500000000001</v>
      </c>
      <c r="C13" s="93"/>
      <c r="D13" s="152"/>
      <c r="S13" s="68"/>
      <c r="T13" s="68"/>
    </row>
    <row r="14" spans="1:20" ht="14.1" customHeight="1" x14ac:dyDescent="0.2">
      <c r="A14" s="91">
        <v>84</v>
      </c>
      <c r="B14" s="92">
        <v>165.245</v>
      </c>
      <c r="C14" s="93"/>
      <c r="D14" s="152"/>
      <c r="S14" s="68"/>
      <c r="T14" s="68"/>
    </row>
    <row r="15" spans="1:20" ht="14.1" customHeight="1" x14ac:dyDescent="0.2">
      <c r="A15" s="91">
        <v>94</v>
      </c>
      <c r="B15" s="92">
        <v>165.375</v>
      </c>
      <c r="C15" s="93"/>
      <c r="D15" s="152"/>
      <c r="S15" s="68"/>
      <c r="T15" s="68"/>
    </row>
    <row r="16" spans="1:20" ht="14.1" customHeight="1" x14ac:dyDescent="0.2">
      <c r="A16" s="91">
        <v>104</v>
      </c>
      <c r="B16" s="92">
        <v>165.54499999999999</v>
      </c>
      <c r="C16" s="93"/>
      <c r="D16" s="152"/>
      <c r="S16" s="68"/>
      <c r="T16" s="68"/>
    </row>
    <row r="17" spans="1:20" ht="14.1" customHeight="1" x14ac:dyDescent="0.2">
      <c r="A17" s="91">
        <v>114</v>
      </c>
      <c r="B17" s="92">
        <v>165.72499999999999</v>
      </c>
      <c r="C17" s="93"/>
      <c r="D17" s="152"/>
      <c r="S17" s="68"/>
      <c r="T17" s="68"/>
    </row>
    <row r="18" spans="1:20" ht="14.1" customHeight="1" x14ac:dyDescent="0.2">
      <c r="A18" s="91">
        <v>124</v>
      </c>
      <c r="B18" s="92">
        <v>165.70500000000001</v>
      </c>
      <c r="C18" s="93"/>
      <c r="D18" s="152"/>
      <c r="S18" s="68"/>
      <c r="T18" s="68"/>
    </row>
    <row r="19" spans="1:20" ht="14.1" customHeight="1" x14ac:dyDescent="0.2">
      <c r="A19" s="91">
        <v>139</v>
      </c>
      <c r="B19" s="92">
        <v>166.17500000000001</v>
      </c>
      <c r="C19" s="93"/>
      <c r="D19" s="152"/>
      <c r="S19" s="68"/>
      <c r="T19" s="68"/>
    </row>
    <row r="20" spans="1:20" ht="14.1" customHeight="1" x14ac:dyDescent="0.2">
      <c r="A20" s="91">
        <v>154</v>
      </c>
      <c r="B20" s="92">
        <v>165.51499999999999</v>
      </c>
      <c r="C20" s="93"/>
      <c r="D20" s="152"/>
      <c r="S20" s="68"/>
      <c r="T20" s="68"/>
    </row>
    <row r="21" spans="1:20" ht="14.1" customHeight="1" x14ac:dyDescent="0.2">
      <c r="A21" s="91">
        <v>164</v>
      </c>
      <c r="B21" s="92">
        <v>165.42500000000001</v>
      </c>
      <c r="C21" s="93"/>
      <c r="D21" s="152"/>
      <c r="S21" s="68"/>
      <c r="T21" s="68"/>
    </row>
    <row r="22" spans="1:20" ht="14.1" customHeight="1" x14ac:dyDescent="0.2">
      <c r="A22" s="91">
        <v>174</v>
      </c>
      <c r="B22" s="92">
        <v>165.375</v>
      </c>
      <c r="C22" s="93"/>
      <c r="D22" s="152"/>
      <c r="S22" s="68"/>
      <c r="T22" s="68"/>
    </row>
    <row r="23" spans="1:20" ht="14.1" customHeight="1" x14ac:dyDescent="0.2">
      <c r="A23" s="91">
        <v>193</v>
      </c>
      <c r="B23" s="92">
        <v>165.565</v>
      </c>
      <c r="C23" s="93"/>
      <c r="D23" s="152"/>
      <c r="S23" s="68"/>
      <c r="T23" s="68"/>
    </row>
    <row r="24" spans="1:20" ht="14.1" customHeight="1" x14ac:dyDescent="0.2">
      <c r="A24" s="91">
        <v>208</v>
      </c>
      <c r="B24" s="92">
        <v>165.70500000000001</v>
      </c>
      <c r="C24" s="130"/>
      <c r="D24" s="152"/>
      <c r="S24" s="68"/>
      <c r="T24" s="68"/>
    </row>
    <row r="25" spans="1:20" ht="14.1" customHeight="1" x14ac:dyDescent="0.2">
      <c r="A25" s="91">
        <v>223</v>
      </c>
      <c r="B25" s="92">
        <v>166.67500000000001</v>
      </c>
      <c r="C25" s="93"/>
      <c r="D25" s="152"/>
      <c r="S25" s="68"/>
      <c r="T25" s="68"/>
    </row>
    <row r="26" spans="1:20" ht="14.1" customHeight="1" x14ac:dyDescent="0.2">
      <c r="A26" s="91">
        <v>243</v>
      </c>
      <c r="B26" s="92">
        <v>167.70500000000001</v>
      </c>
      <c r="C26" s="93"/>
      <c r="D26" s="152"/>
      <c r="S26" s="68"/>
      <c r="T26" s="68"/>
    </row>
    <row r="27" spans="1:20" ht="14.1" customHeight="1" x14ac:dyDescent="0.2">
      <c r="A27" s="91">
        <v>258</v>
      </c>
      <c r="B27" s="92">
        <v>167.685</v>
      </c>
      <c r="C27" s="93"/>
      <c r="D27" s="152"/>
      <c r="S27" s="68"/>
      <c r="T27" s="68"/>
    </row>
    <row r="28" spans="1:20" ht="14.1" customHeight="1" x14ac:dyDescent="0.2">
      <c r="A28" s="91">
        <v>273</v>
      </c>
      <c r="B28" s="92">
        <v>167.70500000000001</v>
      </c>
      <c r="C28" s="93"/>
      <c r="D28" s="152"/>
      <c r="S28" s="68"/>
      <c r="T28" s="68"/>
    </row>
    <row r="29" spans="1:20" ht="14.1" customHeight="1" x14ac:dyDescent="0.2">
      <c r="A29" s="91">
        <v>293</v>
      </c>
      <c r="B29" s="92">
        <v>167.67500000000001</v>
      </c>
      <c r="C29" s="93"/>
      <c r="D29" s="152"/>
      <c r="S29" s="68"/>
      <c r="T29" s="68"/>
    </row>
    <row r="30" spans="1:20" ht="14.1" customHeight="1" x14ac:dyDescent="0.2">
      <c r="A30" s="91">
        <v>313</v>
      </c>
      <c r="B30" s="92">
        <v>167.685</v>
      </c>
      <c r="C30" s="93"/>
      <c r="D30" s="152"/>
      <c r="S30" s="68"/>
      <c r="T30" s="68"/>
    </row>
    <row r="31" spans="1:20" ht="14.1" customHeight="1" x14ac:dyDescent="0.2">
      <c r="A31" s="91">
        <v>333</v>
      </c>
      <c r="B31" s="92">
        <v>167.65549999999999</v>
      </c>
      <c r="C31" s="93"/>
      <c r="D31" s="152"/>
      <c r="S31" s="68"/>
      <c r="T31" s="68"/>
    </row>
    <row r="32" spans="1:20" ht="14.1" customHeight="1" x14ac:dyDescent="0.2">
      <c r="A32" s="91">
        <v>348</v>
      </c>
      <c r="B32" s="92">
        <v>167.715</v>
      </c>
      <c r="C32" s="93"/>
      <c r="D32" s="152"/>
      <c r="S32" s="68"/>
      <c r="T32" s="68"/>
    </row>
    <row r="33" spans="1:20" ht="14.1" customHeight="1" x14ac:dyDescent="0.2">
      <c r="A33" s="91">
        <v>362</v>
      </c>
      <c r="B33" s="92">
        <v>167.42500000000001</v>
      </c>
      <c r="C33" s="93"/>
      <c r="D33" s="152"/>
      <c r="S33" s="68"/>
      <c r="T33" s="68"/>
    </row>
    <row r="34" spans="1:20" ht="14.1" customHeight="1" x14ac:dyDescent="0.2">
      <c r="A34" s="91">
        <v>372</v>
      </c>
      <c r="B34" s="92">
        <v>166.125</v>
      </c>
      <c r="C34" s="93"/>
      <c r="D34" s="152"/>
      <c r="S34" s="68"/>
      <c r="T34" s="68"/>
    </row>
    <row r="35" spans="1:20" ht="14.1" customHeight="1" x14ac:dyDescent="0.2">
      <c r="A35" s="91">
        <v>387</v>
      </c>
      <c r="B35" s="92">
        <v>165.405</v>
      </c>
      <c r="C35" s="93"/>
      <c r="D35" s="152"/>
      <c r="S35" s="68"/>
      <c r="T35" s="68"/>
    </row>
    <row r="36" spans="1:20" ht="14.1" customHeight="1" x14ac:dyDescent="0.2">
      <c r="A36" s="91">
        <v>402</v>
      </c>
      <c r="B36" s="92">
        <v>164.67500000000001</v>
      </c>
      <c r="C36" s="93"/>
      <c r="D36" s="152"/>
      <c r="S36" s="68"/>
      <c r="T36" s="68"/>
    </row>
    <row r="37" spans="1:20" ht="14.1" customHeight="1" x14ac:dyDescent="0.2">
      <c r="A37" s="91">
        <v>412</v>
      </c>
      <c r="B37" s="92">
        <v>163.905</v>
      </c>
      <c r="C37" s="93"/>
      <c r="D37" s="152"/>
      <c r="S37" s="68"/>
      <c r="T37" s="68"/>
    </row>
    <row r="38" spans="1:20" ht="14.1" customHeight="1" x14ac:dyDescent="0.2">
      <c r="A38" s="91">
        <v>422</v>
      </c>
      <c r="B38" s="92">
        <v>162.97499999999999</v>
      </c>
      <c r="C38" s="93"/>
      <c r="D38" s="152"/>
      <c r="S38" s="68"/>
      <c r="T38" s="68"/>
    </row>
    <row r="39" spans="1:20" ht="14.1" customHeight="1" x14ac:dyDescent="0.2">
      <c r="A39" s="91">
        <v>432</v>
      </c>
      <c r="B39" s="92">
        <v>163.11500000000001</v>
      </c>
      <c r="C39" s="93"/>
      <c r="D39" s="152"/>
      <c r="S39" s="68"/>
      <c r="T39" s="68"/>
    </row>
    <row r="40" spans="1:20" ht="14.1" customHeight="1" x14ac:dyDescent="0.2">
      <c r="A40" s="91">
        <v>444</v>
      </c>
      <c r="B40" s="92">
        <v>163.22499999999999</v>
      </c>
      <c r="C40" s="93"/>
      <c r="D40" s="152"/>
      <c r="S40" s="68"/>
      <c r="T40" s="68"/>
    </row>
    <row r="41" spans="1:20" ht="14.1" customHeight="1" x14ac:dyDescent="0.2">
      <c r="A41" s="117">
        <v>456</v>
      </c>
      <c r="B41" s="118">
        <v>168.02500000000001</v>
      </c>
      <c r="C41" s="119" t="s">
        <v>53</v>
      </c>
      <c r="D41" s="152"/>
      <c r="S41" s="68"/>
      <c r="T41" s="68"/>
    </row>
    <row r="42" spans="1:20" ht="14.1" customHeight="1" x14ac:dyDescent="0.2">
      <c r="A42" s="91">
        <v>465</v>
      </c>
      <c r="B42" s="92">
        <v>172.15100000000001</v>
      </c>
      <c r="C42" s="93"/>
      <c r="D42" s="152"/>
      <c r="S42" s="68"/>
      <c r="T42" s="68"/>
    </row>
    <row r="43" spans="1:20" ht="14.1" customHeight="1" x14ac:dyDescent="0.2">
      <c r="A43" s="91">
        <v>466</v>
      </c>
      <c r="B43" s="92">
        <v>173.58500000000001</v>
      </c>
      <c r="C43" s="93" t="s">
        <v>146</v>
      </c>
      <c r="D43" s="152"/>
      <c r="S43" s="68"/>
      <c r="T43" s="68"/>
    </row>
    <row r="44" spans="1:20" ht="14.1" customHeight="1" x14ac:dyDescent="0.2">
      <c r="A44" s="91">
        <v>531</v>
      </c>
      <c r="B44" s="92">
        <v>173.303</v>
      </c>
      <c r="C44" s="93"/>
      <c r="D44" s="152"/>
      <c r="S44" s="68"/>
      <c r="T44" s="68"/>
    </row>
    <row r="45" spans="1:20" ht="14.1" customHeight="1" thickBot="1" x14ac:dyDescent="0.25">
      <c r="A45" s="94"/>
      <c r="B45" s="95"/>
      <c r="C45" s="96"/>
      <c r="D45" s="153"/>
      <c r="S45" s="68"/>
      <c r="T45" s="68"/>
    </row>
    <row r="46" spans="1:20" ht="14.1" customHeight="1" x14ac:dyDescent="0.2">
      <c r="A46" s="97">
        <v>456</v>
      </c>
      <c r="B46" s="98">
        <v>168.02500000000001</v>
      </c>
      <c r="C46" s="99" t="s">
        <v>56</v>
      </c>
      <c r="D46" s="154" t="s">
        <v>57</v>
      </c>
      <c r="S46" s="68"/>
      <c r="T46" s="68"/>
    </row>
    <row r="47" spans="1:20" ht="14.1" customHeight="1" thickBot="1" x14ac:dyDescent="0.25">
      <c r="A47" s="100">
        <v>44</v>
      </c>
      <c r="B47" s="101">
        <v>168.02500000000001</v>
      </c>
      <c r="C47" s="102" t="s">
        <v>58</v>
      </c>
      <c r="D47" s="155"/>
      <c r="S47" s="68"/>
      <c r="T47" s="68"/>
    </row>
    <row r="48" spans="1:20" ht="14.1" customHeight="1" x14ac:dyDescent="0.2">
      <c r="A48" s="97">
        <v>52</v>
      </c>
      <c r="B48" s="98">
        <v>174.74600000000001</v>
      </c>
      <c r="C48" s="99" t="s">
        <v>59</v>
      </c>
      <c r="D48" s="155"/>
      <c r="S48" s="68"/>
      <c r="T48" s="68"/>
    </row>
    <row r="49" spans="1:20" ht="14.1" customHeight="1" thickBot="1" x14ac:dyDescent="0.25">
      <c r="A49" s="103">
        <v>52</v>
      </c>
      <c r="B49" s="104">
        <v>164.74600000000001</v>
      </c>
      <c r="C49" s="102" t="s">
        <v>59</v>
      </c>
      <c r="D49" s="155"/>
      <c r="S49" s="68"/>
      <c r="T49" s="68"/>
    </row>
    <row r="50" spans="1:20" ht="14.1" customHeight="1" x14ac:dyDescent="0.2">
      <c r="A50" s="97">
        <v>56</v>
      </c>
      <c r="B50" s="98">
        <v>173.251</v>
      </c>
      <c r="C50" s="99" t="s">
        <v>60</v>
      </c>
      <c r="D50" s="155"/>
      <c r="S50" s="68"/>
      <c r="T50" s="68"/>
    </row>
    <row r="51" spans="1:20" ht="14.1" customHeight="1" thickBot="1" x14ac:dyDescent="0.25">
      <c r="A51" s="103">
        <v>56</v>
      </c>
      <c r="B51" s="104">
        <v>174.751</v>
      </c>
      <c r="C51" s="102" t="s">
        <v>60</v>
      </c>
      <c r="D51" s="155"/>
      <c r="S51" s="68"/>
      <c r="T51" s="68"/>
    </row>
    <row r="52" spans="1:20" ht="14.1" customHeight="1" x14ac:dyDescent="0.2">
      <c r="A52" s="97">
        <v>466</v>
      </c>
      <c r="B52" s="98">
        <v>173.58500000000001</v>
      </c>
      <c r="C52" s="105" t="s">
        <v>61</v>
      </c>
      <c r="D52" s="155"/>
      <c r="S52" s="68"/>
      <c r="T52" s="68"/>
    </row>
    <row r="53" spans="1:20" ht="14.1" customHeight="1" thickBot="1" x14ac:dyDescent="0.25">
      <c r="A53" s="103">
        <v>0</v>
      </c>
      <c r="B53" s="103">
        <v>0</v>
      </c>
      <c r="C53" s="106" t="s">
        <v>62</v>
      </c>
      <c r="D53" s="155"/>
      <c r="S53" s="68"/>
      <c r="T53" s="68"/>
    </row>
    <row r="54" spans="1:20" ht="14.1" customHeight="1" x14ac:dyDescent="0.2">
      <c r="A54" s="107" t="s">
        <v>143</v>
      </c>
      <c r="B54" s="108" t="s">
        <v>147</v>
      </c>
      <c r="C54" s="109"/>
      <c r="D54" s="155"/>
      <c r="S54" s="68"/>
      <c r="T54" s="68"/>
    </row>
    <row r="55" spans="1:20" ht="14.1" customHeight="1" x14ac:dyDescent="0.2">
      <c r="A55" s="110" t="s">
        <v>65</v>
      </c>
      <c r="B55" s="111" t="s">
        <v>148</v>
      </c>
      <c r="C55" s="112"/>
      <c r="D55" s="155"/>
      <c r="S55" s="68"/>
      <c r="T55" s="68"/>
    </row>
    <row r="56" spans="1:20" ht="14.1" customHeight="1" x14ac:dyDescent="0.2">
      <c r="A56" s="157" t="s">
        <v>149</v>
      </c>
      <c r="B56" s="158"/>
      <c r="C56" s="159"/>
      <c r="D56" s="155"/>
      <c r="S56" s="68"/>
      <c r="T56" s="68"/>
    </row>
    <row r="57" spans="1:20" ht="14.1" customHeight="1" thickBot="1" x14ac:dyDescent="0.25">
      <c r="A57" s="160" t="s">
        <v>150</v>
      </c>
      <c r="B57" s="161"/>
      <c r="C57" s="162"/>
      <c r="D57" s="156"/>
      <c r="S57" s="68"/>
      <c r="T57" s="68"/>
    </row>
    <row r="58" spans="1:20" x14ac:dyDescent="0.2">
      <c r="A58" s="113" t="s">
        <v>69</v>
      </c>
      <c r="B58" s="68"/>
      <c r="C58" s="68"/>
      <c r="D58" s="68"/>
      <c r="E58" s="68"/>
      <c r="F58" s="114"/>
      <c r="G58" s="114"/>
      <c r="H58" s="114"/>
      <c r="I58" s="114"/>
      <c r="J58" s="114"/>
      <c r="K58" s="114"/>
      <c r="L58" s="114"/>
      <c r="M58" s="68"/>
      <c r="N58" s="68"/>
      <c r="O58" s="68"/>
      <c r="P58" s="68"/>
      <c r="Q58" s="68"/>
      <c r="R58" s="68"/>
      <c r="S58" s="68"/>
      <c r="T58" s="68"/>
    </row>
    <row r="59" spans="1:20" x14ac:dyDescent="0.2">
      <c r="F59" s="114"/>
      <c r="G59" s="114"/>
      <c r="H59" s="114"/>
      <c r="I59" s="114"/>
      <c r="J59" s="114"/>
      <c r="K59" s="114"/>
      <c r="L59" s="114"/>
    </row>
    <row r="60" spans="1:20" ht="15" x14ac:dyDescent="0.2">
      <c r="B60" s="115">
        <v>302.577</v>
      </c>
      <c r="F60" s="114"/>
      <c r="G60" s="114"/>
      <c r="H60" s="116"/>
      <c r="I60" s="116"/>
      <c r="J60" s="114"/>
      <c r="K60" s="114"/>
      <c r="L60" s="114"/>
    </row>
    <row r="61" spans="1:20" ht="15" x14ac:dyDescent="0.2">
      <c r="B61" s="115">
        <v>2.79</v>
      </c>
      <c r="F61" s="114"/>
      <c r="G61" s="114"/>
      <c r="H61" s="116"/>
      <c r="I61" s="116"/>
      <c r="J61" s="114"/>
      <c r="K61" s="114"/>
      <c r="L61" s="114"/>
    </row>
    <row r="62" spans="1:20" ht="15" x14ac:dyDescent="0.2">
      <c r="B62" s="115">
        <f>(B60+B61)</f>
        <v>305.36700000000002</v>
      </c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ht="15" x14ac:dyDescent="0.2">
      <c r="F81" s="114"/>
      <c r="G81" s="114"/>
      <c r="H81" s="116"/>
      <c r="I81" s="116"/>
      <c r="J81" s="114"/>
      <c r="K81" s="114"/>
      <c r="L81" s="114"/>
    </row>
    <row r="82" spans="6:12" ht="15" x14ac:dyDescent="0.2">
      <c r="F82" s="114"/>
      <c r="G82" s="114"/>
      <c r="H82" s="116"/>
      <c r="I82" s="116"/>
      <c r="J82" s="114"/>
      <c r="K82" s="114"/>
      <c r="L82" s="114"/>
    </row>
    <row r="83" spans="6:12" ht="15" x14ac:dyDescent="0.2">
      <c r="F83" s="114"/>
      <c r="G83" s="114"/>
      <c r="H83" s="116"/>
      <c r="I83" s="116"/>
      <c r="J83" s="114"/>
      <c r="K83" s="114"/>
      <c r="L83" s="114"/>
    </row>
    <row r="84" spans="6:12" ht="15" x14ac:dyDescent="0.2">
      <c r="F84" s="114"/>
      <c r="G84" s="114"/>
      <c r="H84" s="116"/>
      <c r="I84" s="116"/>
      <c r="J84" s="114"/>
      <c r="K84" s="114"/>
      <c r="L84" s="114"/>
    </row>
    <row r="85" spans="6:12" x14ac:dyDescent="0.2">
      <c r="F85" s="114"/>
      <c r="G85" s="114"/>
      <c r="H85" s="114"/>
      <c r="I85" s="114"/>
      <c r="J85" s="114"/>
      <c r="K85" s="114"/>
      <c r="L85" s="114"/>
    </row>
    <row r="86" spans="6:12" x14ac:dyDescent="0.2">
      <c r="F86" s="114"/>
      <c r="G86" s="114"/>
      <c r="H86" s="114"/>
      <c r="I86" s="114"/>
      <c r="J86" s="114"/>
      <c r="K86" s="114"/>
      <c r="L86" s="114"/>
    </row>
    <row r="87" spans="6:12" x14ac:dyDescent="0.2">
      <c r="F87" s="114"/>
      <c r="G87" s="114"/>
      <c r="H87" s="114"/>
      <c r="I87" s="114"/>
      <c r="J87" s="114"/>
      <c r="K87" s="114"/>
      <c r="L87" s="114"/>
    </row>
  </sheetData>
  <mergeCells count="5">
    <mergeCell ref="A1:S1"/>
    <mergeCell ref="D2:D45"/>
    <mergeCell ref="D46:D57"/>
    <mergeCell ref="A56:C56"/>
    <mergeCell ref="A57:C57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22">
        <v>0</v>
      </c>
      <c r="B3" s="123">
        <v>175</v>
      </c>
      <c r="C3" s="124" t="s">
        <v>85</v>
      </c>
      <c r="D3" s="152"/>
      <c r="S3" s="68"/>
      <c r="T3" s="68"/>
    </row>
    <row r="4" spans="1:20" ht="14.1" customHeight="1" x14ac:dyDescent="0.2">
      <c r="A4" s="125">
        <v>0</v>
      </c>
      <c r="B4" s="126">
        <v>174.74700000000001</v>
      </c>
      <c r="C4" s="127" t="s">
        <v>151</v>
      </c>
      <c r="D4" s="152"/>
      <c r="S4" s="68"/>
      <c r="T4" s="68"/>
    </row>
    <row r="5" spans="1:20" ht="14.1" customHeight="1" x14ac:dyDescent="0.2">
      <c r="A5" s="132">
        <v>20.5</v>
      </c>
      <c r="B5" s="133">
        <v>169.637</v>
      </c>
      <c r="C5" s="131" t="s">
        <v>52</v>
      </c>
      <c r="D5" s="152"/>
      <c r="S5" s="68"/>
      <c r="T5" s="68"/>
    </row>
    <row r="6" spans="1:20" ht="14.1" customHeight="1" x14ac:dyDescent="0.2">
      <c r="A6" s="91">
        <v>20</v>
      </c>
      <c r="B6" s="92">
        <v>155.797</v>
      </c>
      <c r="C6" s="93"/>
      <c r="D6" s="152"/>
      <c r="S6" s="68"/>
      <c r="T6" s="68"/>
    </row>
    <row r="7" spans="1:20" ht="14.1" customHeight="1" x14ac:dyDescent="0.2">
      <c r="A7" s="91">
        <v>34</v>
      </c>
      <c r="B7" s="92">
        <v>156.68700000000001</v>
      </c>
      <c r="C7" s="93"/>
      <c r="D7" s="152"/>
      <c r="S7" s="68"/>
      <c r="T7" s="68"/>
    </row>
    <row r="8" spans="1:20" ht="14.1" customHeight="1" x14ac:dyDescent="0.2">
      <c r="A8" s="91">
        <v>35</v>
      </c>
      <c r="B8" s="92">
        <v>158.39699999999999</v>
      </c>
      <c r="C8" s="130"/>
      <c r="D8" s="152"/>
      <c r="S8" s="68"/>
      <c r="T8" s="68"/>
    </row>
    <row r="9" spans="1:20" ht="14.1" customHeight="1" x14ac:dyDescent="0.2">
      <c r="A9" s="91">
        <v>50</v>
      </c>
      <c r="B9" s="92">
        <v>160.357</v>
      </c>
      <c r="C9" s="93"/>
      <c r="D9" s="152"/>
      <c r="S9" s="68"/>
      <c r="T9" s="68"/>
    </row>
    <row r="10" spans="1:20" ht="14.1" customHeight="1" x14ac:dyDescent="0.2">
      <c r="A10" s="91">
        <v>65</v>
      </c>
      <c r="B10" s="92">
        <v>165.73699999999999</v>
      </c>
      <c r="C10" s="93"/>
      <c r="D10" s="152"/>
      <c r="S10" s="68"/>
      <c r="T10" s="68"/>
    </row>
    <row r="11" spans="1:20" ht="14.1" customHeight="1" x14ac:dyDescent="0.2">
      <c r="A11" s="91">
        <v>91</v>
      </c>
      <c r="B11" s="92">
        <v>165.92699999999999</v>
      </c>
      <c r="C11" s="130"/>
      <c r="D11" s="152"/>
      <c r="S11" s="68"/>
      <c r="T11" s="68"/>
    </row>
    <row r="12" spans="1:20" ht="14.1" customHeight="1" x14ac:dyDescent="0.2">
      <c r="A12" s="91">
        <v>115</v>
      </c>
      <c r="B12" s="92">
        <v>165.92699999999999</v>
      </c>
      <c r="C12" s="93"/>
      <c r="D12" s="152"/>
      <c r="S12" s="68"/>
      <c r="T12" s="68"/>
    </row>
    <row r="13" spans="1:20" ht="14.1" customHeight="1" x14ac:dyDescent="0.2">
      <c r="A13" s="91">
        <v>139</v>
      </c>
      <c r="B13" s="92">
        <v>166.75700000000001</v>
      </c>
      <c r="C13" s="93"/>
      <c r="D13" s="152"/>
      <c r="S13" s="68"/>
      <c r="T13" s="68"/>
    </row>
    <row r="14" spans="1:20" ht="14.1" customHeight="1" x14ac:dyDescent="0.2">
      <c r="A14" s="91">
        <v>163</v>
      </c>
      <c r="B14" s="92">
        <v>166.83699999999999</v>
      </c>
      <c r="C14" s="93"/>
      <c r="D14" s="152"/>
      <c r="S14" s="68"/>
      <c r="T14" s="68"/>
    </row>
    <row r="15" spans="1:20" ht="14.1" customHeight="1" x14ac:dyDescent="0.2">
      <c r="A15" s="91">
        <v>193</v>
      </c>
      <c r="B15" s="92">
        <v>166.17699999999999</v>
      </c>
      <c r="C15" s="93"/>
      <c r="D15" s="152"/>
      <c r="S15" s="68"/>
      <c r="T15" s="68"/>
    </row>
    <row r="16" spans="1:20" ht="14.1" customHeight="1" x14ac:dyDescent="0.2">
      <c r="A16" s="91">
        <v>217</v>
      </c>
      <c r="B16" s="92">
        <v>166.18700000000001</v>
      </c>
      <c r="C16" s="93"/>
      <c r="D16" s="152"/>
      <c r="S16" s="68"/>
      <c r="T16" s="68"/>
    </row>
    <row r="17" spans="1:20" ht="14.1" customHeight="1" x14ac:dyDescent="0.2">
      <c r="A17" s="91">
        <v>241</v>
      </c>
      <c r="B17" s="92">
        <v>166.547</v>
      </c>
      <c r="C17" s="93"/>
      <c r="D17" s="152"/>
      <c r="S17" s="68"/>
      <c r="T17" s="68"/>
    </row>
    <row r="18" spans="1:20" ht="14.1" customHeight="1" x14ac:dyDescent="0.2">
      <c r="A18" s="91">
        <v>265</v>
      </c>
      <c r="B18" s="92">
        <v>164.95699999999999</v>
      </c>
      <c r="C18" s="93"/>
      <c r="D18" s="152"/>
      <c r="S18" s="68"/>
      <c r="T18" s="68"/>
    </row>
    <row r="19" spans="1:20" ht="14.1" customHeight="1" x14ac:dyDescent="0.2">
      <c r="A19" s="91">
        <v>289</v>
      </c>
      <c r="B19" s="92">
        <v>164.137</v>
      </c>
      <c r="C19" s="93"/>
      <c r="D19" s="152"/>
      <c r="S19" s="68"/>
      <c r="T19" s="68"/>
    </row>
    <row r="20" spans="1:20" ht="14.1" customHeight="1" x14ac:dyDescent="0.2">
      <c r="A20" s="91">
        <v>309</v>
      </c>
      <c r="B20" s="92">
        <v>162.727</v>
      </c>
      <c r="C20" s="93"/>
      <c r="D20" s="152"/>
      <c r="S20" s="68"/>
      <c r="T20" s="68"/>
    </row>
    <row r="21" spans="1:20" ht="14.1" customHeight="1" x14ac:dyDescent="0.2">
      <c r="A21" s="91">
        <v>329</v>
      </c>
      <c r="B21" s="92">
        <v>162.39699999999999</v>
      </c>
      <c r="C21" s="93"/>
      <c r="D21" s="152"/>
      <c r="S21" s="68"/>
      <c r="T21" s="68"/>
    </row>
    <row r="22" spans="1:20" ht="14.1" customHeight="1" x14ac:dyDescent="0.2">
      <c r="A22" s="91">
        <v>349</v>
      </c>
      <c r="B22" s="92">
        <v>164.23699999999999</v>
      </c>
      <c r="C22" s="93"/>
      <c r="D22" s="152"/>
      <c r="S22" s="68"/>
      <c r="T22" s="68"/>
    </row>
    <row r="23" spans="1:20" ht="14.1" customHeight="1" x14ac:dyDescent="0.2">
      <c r="A23" s="91">
        <v>369</v>
      </c>
      <c r="B23" s="92">
        <v>168.137</v>
      </c>
      <c r="C23" s="93"/>
      <c r="D23" s="152"/>
      <c r="S23" s="68"/>
      <c r="T23" s="68"/>
    </row>
    <row r="24" spans="1:20" ht="14.1" customHeight="1" x14ac:dyDescent="0.2">
      <c r="A24" s="117">
        <v>404</v>
      </c>
      <c r="B24" s="118">
        <v>169.637</v>
      </c>
      <c r="C24" s="131" t="s">
        <v>52</v>
      </c>
      <c r="D24" s="152"/>
      <c r="S24" s="68"/>
      <c r="T24" s="68"/>
    </row>
    <row r="25" spans="1:20" ht="14.1" customHeight="1" x14ac:dyDescent="0.2">
      <c r="A25" s="91">
        <v>414</v>
      </c>
      <c r="B25" s="92">
        <v>170.77199999999999</v>
      </c>
      <c r="C25" s="93" t="s">
        <v>152</v>
      </c>
      <c r="D25" s="152"/>
      <c r="S25" s="68"/>
      <c r="T25" s="68"/>
    </row>
    <row r="26" spans="1:20" ht="14.1" customHeight="1" x14ac:dyDescent="0.2">
      <c r="A26" s="91">
        <v>422</v>
      </c>
      <c r="B26" s="92">
        <v>172.82499999999999</v>
      </c>
      <c r="C26" s="93" t="s">
        <v>153</v>
      </c>
      <c r="D26" s="152"/>
      <c r="S26" s="68"/>
      <c r="T26" s="68"/>
    </row>
    <row r="27" spans="1:20" ht="14.1" customHeight="1" x14ac:dyDescent="0.2">
      <c r="A27" s="91">
        <v>429</v>
      </c>
      <c r="B27" s="92">
        <v>173.821</v>
      </c>
      <c r="C27" s="93" t="s">
        <v>154</v>
      </c>
      <c r="D27" s="152"/>
      <c r="S27" s="68"/>
      <c r="T27" s="68"/>
    </row>
    <row r="28" spans="1:20" ht="14.1" customHeight="1" x14ac:dyDescent="0.2">
      <c r="A28" s="91">
        <v>454</v>
      </c>
      <c r="B28" s="92">
        <v>173.887</v>
      </c>
      <c r="C28" s="93" t="s">
        <v>155</v>
      </c>
      <c r="D28" s="152"/>
      <c r="S28" s="68"/>
      <c r="T28" s="68"/>
    </row>
    <row r="29" spans="1:20" ht="14.1" customHeight="1" x14ac:dyDescent="0.2">
      <c r="A29" s="91"/>
      <c r="B29" s="92"/>
      <c r="C29" s="93"/>
      <c r="D29" s="152"/>
      <c r="S29" s="68"/>
      <c r="T29" s="68"/>
    </row>
    <row r="30" spans="1:20" ht="14.1" customHeight="1" x14ac:dyDescent="0.2">
      <c r="A30" s="91"/>
      <c r="B30" s="92"/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x14ac:dyDescent="0.2">
      <c r="A33" s="91"/>
      <c r="B33" s="92"/>
      <c r="C33" s="93"/>
      <c r="D33" s="152"/>
      <c r="S33" s="68"/>
      <c r="T33" s="68"/>
    </row>
    <row r="34" spans="1:20" ht="14.1" customHeight="1" x14ac:dyDescent="0.2">
      <c r="A34" s="91"/>
      <c r="B34" s="92"/>
      <c r="C34" s="93"/>
      <c r="D34" s="152"/>
      <c r="S34" s="68"/>
      <c r="T34" s="68"/>
    </row>
    <row r="35" spans="1:20" ht="14.1" customHeight="1" x14ac:dyDescent="0.2">
      <c r="A35" s="91"/>
      <c r="B35" s="92"/>
      <c r="C35" s="93"/>
      <c r="D35" s="152"/>
      <c r="S35" s="68"/>
      <c r="T35" s="68"/>
    </row>
    <row r="36" spans="1:20" ht="14.1" customHeight="1" x14ac:dyDescent="0.2">
      <c r="A36" s="91"/>
      <c r="B36" s="92"/>
      <c r="C36" s="93"/>
      <c r="D36" s="152"/>
      <c r="S36" s="68"/>
      <c r="T36" s="68"/>
    </row>
    <row r="37" spans="1:20" ht="14.1" customHeight="1" x14ac:dyDescent="0.2">
      <c r="A37" s="91"/>
      <c r="B37" s="92"/>
      <c r="C37" s="93"/>
      <c r="D37" s="152"/>
      <c r="S37" s="68"/>
      <c r="T37" s="68"/>
    </row>
    <row r="38" spans="1:20" ht="14.1" customHeight="1" x14ac:dyDescent="0.2">
      <c r="A38" s="91"/>
      <c r="B38" s="92"/>
      <c r="C38" s="93"/>
      <c r="D38" s="152"/>
      <c r="S38" s="68"/>
      <c r="T38" s="68"/>
    </row>
    <row r="39" spans="1:20" ht="14.1" customHeight="1" x14ac:dyDescent="0.2">
      <c r="A39" s="91"/>
      <c r="B39" s="92"/>
      <c r="C39" s="93"/>
      <c r="D39" s="152"/>
      <c r="S39" s="68"/>
      <c r="T39" s="68"/>
    </row>
    <row r="40" spans="1:20" ht="14.1" customHeight="1" x14ac:dyDescent="0.2">
      <c r="A40" s="91"/>
      <c r="B40" s="92"/>
      <c r="C40" s="93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20.5</v>
      </c>
      <c r="B42" s="98">
        <v>169.637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404</v>
      </c>
      <c r="B43" s="101">
        <v>169.637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25</v>
      </c>
      <c r="B44" s="98">
        <v>174.74100000000001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25</v>
      </c>
      <c r="B45" s="104">
        <v>164.74100000000001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30</v>
      </c>
      <c r="B46" s="98">
        <v>174.74700000000001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30</v>
      </c>
      <c r="B47" s="104">
        <v>173.24700000000001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454</v>
      </c>
      <c r="B48" s="98">
        <v>173.821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156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157</v>
      </c>
      <c r="C51" s="112"/>
      <c r="D51" s="155"/>
      <c r="S51" s="68"/>
      <c r="T51" s="68"/>
    </row>
    <row r="52" spans="1:20" ht="14.1" customHeight="1" x14ac:dyDescent="0.2">
      <c r="A52" s="157" t="s">
        <v>67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158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B56" s="115">
        <v>302.577</v>
      </c>
      <c r="F56" s="114"/>
      <c r="G56" s="114"/>
      <c r="H56" s="116"/>
      <c r="I56" s="116"/>
      <c r="J56" s="114"/>
      <c r="K56" s="114"/>
      <c r="L56" s="114"/>
    </row>
    <row r="57" spans="1:20" ht="15" x14ac:dyDescent="0.2">
      <c r="B57" s="115">
        <v>2.79</v>
      </c>
      <c r="F57" s="114"/>
      <c r="G57" s="114"/>
      <c r="H57" s="116"/>
      <c r="I57" s="116"/>
      <c r="J57" s="114"/>
      <c r="K57" s="114"/>
      <c r="L57" s="114"/>
    </row>
    <row r="58" spans="1:20" ht="15" x14ac:dyDescent="0.2">
      <c r="B58" s="115">
        <f>(B56+B57)</f>
        <v>305.36700000000002</v>
      </c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24" t="s">
        <v>159</v>
      </c>
      <c r="D3" s="152"/>
      <c r="S3" s="68"/>
      <c r="T3" s="68"/>
    </row>
    <row r="4" spans="1:20" ht="14.1" customHeight="1" x14ac:dyDescent="0.2">
      <c r="A4" s="91">
        <v>0</v>
      </c>
      <c r="B4" s="92">
        <v>174.535</v>
      </c>
      <c r="C4" s="127" t="s">
        <v>160</v>
      </c>
      <c r="D4" s="152"/>
      <c r="S4" s="68"/>
      <c r="T4" s="68"/>
    </row>
    <row r="5" spans="1:20" ht="14.1" customHeight="1" x14ac:dyDescent="0.2">
      <c r="A5" s="91">
        <v>5</v>
      </c>
      <c r="B5" s="92">
        <v>174.01</v>
      </c>
      <c r="C5" s="130"/>
      <c r="D5" s="152"/>
      <c r="S5" s="68"/>
      <c r="T5" s="68"/>
    </row>
    <row r="6" spans="1:20" ht="14.1" customHeight="1" x14ac:dyDescent="0.2">
      <c r="A6" s="91">
        <v>10</v>
      </c>
      <c r="B6" s="92">
        <v>173.667</v>
      </c>
      <c r="C6" s="135"/>
      <c r="D6" s="152"/>
      <c r="S6" s="68"/>
      <c r="T6" s="68"/>
    </row>
    <row r="7" spans="1:20" ht="14.1" customHeight="1" x14ac:dyDescent="0.2">
      <c r="A7" s="91">
        <v>15</v>
      </c>
      <c r="B7" s="92">
        <v>173.517</v>
      </c>
      <c r="C7" s="93"/>
      <c r="D7" s="152"/>
      <c r="S7" s="68"/>
      <c r="T7" s="68"/>
    </row>
    <row r="8" spans="1:20" ht="14.1" customHeight="1" x14ac:dyDescent="0.2">
      <c r="A8" s="91">
        <v>20</v>
      </c>
      <c r="B8" s="92">
        <v>173.30500000000001</v>
      </c>
      <c r="C8" s="130"/>
      <c r="D8" s="152"/>
      <c r="S8" s="68"/>
      <c r="T8" s="68"/>
    </row>
    <row r="9" spans="1:20" ht="14.1" customHeight="1" x14ac:dyDescent="0.2">
      <c r="A9" s="91">
        <v>25</v>
      </c>
      <c r="B9" s="92">
        <v>173.25399999999999</v>
      </c>
      <c r="C9" s="93"/>
      <c r="D9" s="152"/>
      <c r="S9" s="68"/>
      <c r="T9" s="68"/>
    </row>
    <row r="10" spans="1:20" ht="14.1" customHeight="1" x14ac:dyDescent="0.2">
      <c r="A10" s="91">
        <v>28.6</v>
      </c>
      <c r="B10" s="92">
        <v>172.31</v>
      </c>
      <c r="C10" s="93" t="s">
        <v>161</v>
      </c>
      <c r="D10" s="152"/>
      <c r="S10" s="68"/>
      <c r="T10" s="68"/>
    </row>
    <row r="11" spans="1:20" ht="14.1" customHeight="1" x14ac:dyDescent="0.2">
      <c r="A11" s="117">
        <v>28.6</v>
      </c>
      <c r="B11" s="118">
        <v>171.45500000000001</v>
      </c>
      <c r="C11" s="119" t="s">
        <v>58</v>
      </c>
      <c r="D11" s="152"/>
      <c r="S11" s="68"/>
      <c r="T11" s="68"/>
    </row>
    <row r="12" spans="1:20" ht="14.1" customHeight="1" x14ac:dyDescent="0.2">
      <c r="A12" s="91">
        <v>28.6</v>
      </c>
      <c r="B12" s="92">
        <v>170.655</v>
      </c>
      <c r="C12" s="93"/>
      <c r="D12" s="152"/>
      <c r="S12" s="68"/>
      <c r="T12" s="68"/>
    </row>
    <row r="13" spans="1:20" ht="14.1" customHeight="1" x14ac:dyDescent="0.2">
      <c r="A13" s="91">
        <v>40</v>
      </c>
      <c r="B13" s="92">
        <v>160.98500000000001</v>
      </c>
      <c r="C13" s="93"/>
      <c r="D13" s="152"/>
      <c r="S13" s="68"/>
      <c r="T13" s="68"/>
    </row>
    <row r="14" spans="1:20" ht="14.1" customHeight="1" x14ac:dyDescent="0.2">
      <c r="A14" s="91">
        <v>50</v>
      </c>
      <c r="B14" s="92">
        <v>154.935</v>
      </c>
      <c r="C14" s="93"/>
      <c r="D14" s="152"/>
      <c r="S14" s="68"/>
      <c r="T14" s="68"/>
    </row>
    <row r="15" spans="1:20" ht="14.1" customHeight="1" x14ac:dyDescent="0.2">
      <c r="A15" s="91">
        <v>60</v>
      </c>
      <c r="B15" s="92">
        <v>153.83500000000001</v>
      </c>
      <c r="C15" s="93"/>
      <c r="D15" s="152"/>
      <c r="S15" s="68"/>
      <c r="T15" s="68"/>
    </row>
    <row r="16" spans="1:20" ht="14.1" customHeight="1" x14ac:dyDescent="0.2">
      <c r="A16" s="91">
        <v>70</v>
      </c>
      <c r="B16" s="92">
        <v>153.875</v>
      </c>
      <c r="C16" s="93"/>
      <c r="D16" s="152"/>
      <c r="S16" s="68"/>
      <c r="T16" s="68"/>
    </row>
    <row r="17" spans="1:20" ht="14.1" customHeight="1" x14ac:dyDescent="0.2">
      <c r="A17" s="91">
        <v>80</v>
      </c>
      <c r="B17" s="92">
        <v>155.39500000000001</v>
      </c>
      <c r="C17" s="93"/>
      <c r="D17" s="152"/>
      <c r="S17" s="68"/>
      <c r="T17" s="68"/>
    </row>
    <row r="18" spans="1:20" ht="14.1" customHeight="1" x14ac:dyDescent="0.2">
      <c r="A18" s="91">
        <v>90</v>
      </c>
      <c r="B18" s="92">
        <v>156.92500000000001</v>
      </c>
      <c r="C18" s="93"/>
      <c r="D18" s="152"/>
      <c r="S18" s="68"/>
      <c r="T18" s="68"/>
    </row>
    <row r="19" spans="1:20" ht="14.1" customHeight="1" x14ac:dyDescent="0.2">
      <c r="A19" s="91">
        <v>100</v>
      </c>
      <c r="B19" s="92">
        <v>157.66499999999999</v>
      </c>
      <c r="C19" s="93"/>
      <c r="D19" s="152"/>
      <c r="S19" s="68"/>
      <c r="T19" s="68"/>
    </row>
    <row r="20" spans="1:20" ht="14.1" customHeight="1" x14ac:dyDescent="0.2">
      <c r="A20" s="91">
        <v>110</v>
      </c>
      <c r="B20" s="92">
        <v>158.125</v>
      </c>
      <c r="C20" s="93"/>
      <c r="D20" s="152"/>
      <c r="S20" s="68"/>
      <c r="T20" s="68"/>
    </row>
    <row r="21" spans="1:20" ht="14.1" customHeight="1" x14ac:dyDescent="0.2">
      <c r="A21" s="91">
        <v>135</v>
      </c>
      <c r="B21" s="92">
        <v>164.72499999999999</v>
      </c>
      <c r="C21" s="93"/>
      <c r="D21" s="152"/>
      <c r="S21" s="68"/>
      <c r="T21" s="68"/>
    </row>
    <row r="22" spans="1:20" ht="14.1" customHeight="1" x14ac:dyDescent="0.2">
      <c r="A22" s="94">
        <v>160</v>
      </c>
      <c r="B22" s="95">
        <v>165.45500000000001</v>
      </c>
      <c r="C22" s="93"/>
      <c r="D22" s="152"/>
      <c r="S22" s="68"/>
      <c r="T22" s="68"/>
    </row>
    <row r="23" spans="1:20" ht="14.1" customHeight="1" x14ac:dyDescent="0.2">
      <c r="A23" s="94">
        <v>185</v>
      </c>
      <c r="B23" s="95">
        <v>166.745</v>
      </c>
      <c r="C23" s="93"/>
      <c r="D23" s="152"/>
      <c r="S23" s="68"/>
      <c r="T23" s="68"/>
    </row>
    <row r="24" spans="1:20" ht="14.1" customHeight="1" x14ac:dyDescent="0.2">
      <c r="A24" s="94">
        <v>210</v>
      </c>
      <c r="B24" s="95">
        <v>166.57499999999999</v>
      </c>
      <c r="C24" s="130"/>
      <c r="D24" s="152"/>
      <c r="S24" s="68"/>
      <c r="T24" s="68"/>
    </row>
    <row r="25" spans="1:20" ht="14.1" customHeight="1" x14ac:dyDescent="0.2">
      <c r="A25" s="94">
        <v>235</v>
      </c>
      <c r="B25" s="95">
        <v>168.375</v>
      </c>
      <c r="C25" s="93"/>
      <c r="D25" s="152"/>
      <c r="S25" s="68"/>
      <c r="T25" s="68"/>
    </row>
    <row r="26" spans="1:20" ht="14.1" customHeight="1" x14ac:dyDescent="0.2">
      <c r="A26" s="91">
        <v>260</v>
      </c>
      <c r="B26" s="92">
        <v>166.92500000000001</v>
      </c>
      <c r="C26" s="93"/>
      <c r="D26" s="152"/>
      <c r="S26" s="68"/>
      <c r="T26" s="68"/>
    </row>
    <row r="27" spans="1:20" ht="14.1" customHeight="1" x14ac:dyDescent="0.2">
      <c r="A27" s="91">
        <v>285</v>
      </c>
      <c r="B27" s="92">
        <v>166.61500000000001</v>
      </c>
      <c r="C27" s="93"/>
      <c r="D27" s="152"/>
      <c r="S27" s="68"/>
      <c r="T27" s="68"/>
    </row>
    <row r="28" spans="1:20" ht="14.1" customHeight="1" x14ac:dyDescent="0.2">
      <c r="A28" s="91">
        <v>310</v>
      </c>
      <c r="B28" s="92">
        <v>166.495</v>
      </c>
      <c r="C28" s="93"/>
      <c r="D28" s="152"/>
      <c r="S28" s="68"/>
      <c r="T28" s="68"/>
    </row>
    <row r="29" spans="1:20" ht="14.1" customHeight="1" x14ac:dyDescent="0.2">
      <c r="A29" s="91">
        <v>335</v>
      </c>
      <c r="B29" s="92">
        <v>167.13499999999999</v>
      </c>
      <c r="C29" s="93"/>
      <c r="D29" s="152"/>
      <c r="S29" s="68"/>
      <c r="T29" s="68"/>
    </row>
    <row r="30" spans="1:20" ht="14.1" customHeight="1" x14ac:dyDescent="0.2">
      <c r="A30" s="91">
        <v>360</v>
      </c>
      <c r="B30" s="92">
        <v>162.935</v>
      </c>
      <c r="C30" s="93"/>
      <c r="D30" s="152"/>
      <c r="S30" s="68"/>
      <c r="T30" s="68"/>
    </row>
    <row r="31" spans="1:20" ht="14.1" customHeight="1" x14ac:dyDescent="0.2">
      <c r="A31" s="91">
        <v>380</v>
      </c>
      <c r="B31" s="92">
        <v>162.315</v>
      </c>
      <c r="C31" s="93"/>
      <c r="D31" s="152"/>
      <c r="S31" s="68"/>
      <c r="T31" s="68"/>
    </row>
    <row r="32" spans="1:20" ht="14.1" customHeight="1" x14ac:dyDescent="0.2">
      <c r="A32" s="94">
        <v>400</v>
      </c>
      <c r="B32" s="95">
        <v>160.95500000000001</v>
      </c>
      <c r="C32" s="93"/>
      <c r="D32" s="152"/>
      <c r="S32" s="68"/>
      <c r="T32" s="68"/>
    </row>
    <row r="33" spans="1:20" ht="14.1" customHeight="1" x14ac:dyDescent="0.2">
      <c r="A33" s="94">
        <v>420</v>
      </c>
      <c r="B33" s="95">
        <v>162.10499999999999</v>
      </c>
      <c r="C33" s="93"/>
      <c r="D33" s="152"/>
      <c r="S33" s="68"/>
      <c r="T33" s="68"/>
    </row>
    <row r="34" spans="1:20" ht="14.1" customHeight="1" x14ac:dyDescent="0.2">
      <c r="A34" s="94">
        <v>440</v>
      </c>
      <c r="B34" s="95">
        <v>166.155</v>
      </c>
      <c r="C34" s="93"/>
      <c r="D34" s="152"/>
      <c r="S34" s="68"/>
      <c r="T34" s="68"/>
    </row>
    <row r="35" spans="1:20" ht="14.1" customHeight="1" x14ac:dyDescent="0.2">
      <c r="A35" s="94">
        <v>467.2</v>
      </c>
      <c r="B35" s="95">
        <v>170.755</v>
      </c>
      <c r="C35" s="93"/>
      <c r="D35" s="152"/>
      <c r="S35" s="68"/>
      <c r="T35" s="68"/>
    </row>
    <row r="36" spans="1:20" ht="14.1" customHeight="1" x14ac:dyDescent="0.2">
      <c r="A36" s="117">
        <v>467.2</v>
      </c>
      <c r="B36" s="118">
        <v>171.5</v>
      </c>
      <c r="C36" s="119" t="s">
        <v>56</v>
      </c>
      <c r="D36" s="152"/>
      <c r="S36" s="68"/>
      <c r="T36" s="68"/>
    </row>
    <row r="37" spans="1:20" ht="14.1" customHeight="1" x14ac:dyDescent="0.2">
      <c r="A37" s="94">
        <v>467.8</v>
      </c>
      <c r="B37" s="95">
        <v>173.59800000000001</v>
      </c>
      <c r="C37" s="93" t="s">
        <v>162</v>
      </c>
      <c r="D37" s="152"/>
      <c r="S37" s="68"/>
      <c r="T37" s="68"/>
    </row>
    <row r="38" spans="1:20" ht="14.1" customHeight="1" x14ac:dyDescent="0.2">
      <c r="A38" s="94">
        <v>472.8</v>
      </c>
      <c r="B38" s="95">
        <v>173.99</v>
      </c>
      <c r="C38" s="93"/>
      <c r="D38" s="152"/>
      <c r="S38" s="68"/>
      <c r="T38" s="68"/>
    </row>
    <row r="39" spans="1:20" ht="14.1" customHeight="1" x14ac:dyDescent="0.2">
      <c r="A39" s="94">
        <v>477.8</v>
      </c>
      <c r="B39" s="95">
        <v>173.94900000000001</v>
      </c>
      <c r="C39" s="93" t="s">
        <v>26</v>
      </c>
      <c r="D39" s="152"/>
      <c r="S39" s="68"/>
      <c r="T39" s="68"/>
    </row>
    <row r="40" spans="1:20" ht="14.1" customHeight="1" x14ac:dyDescent="0.2">
      <c r="A40" s="94"/>
      <c r="B40" s="95">
        <v>175</v>
      </c>
      <c r="C40" s="93" t="s">
        <v>163</v>
      </c>
      <c r="D40" s="152"/>
      <c r="S40" s="68"/>
      <c r="T40" s="68"/>
    </row>
    <row r="41" spans="1:20" ht="14.1" customHeight="1" thickBot="1" x14ac:dyDescent="0.25">
      <c r="A41" s="94"/>
      <c r="B41" s="95"/>
      <c r="C41" s="135"/>
      <c r="D41" s="152"/>
      <c r="S41" s="68"/>
      <c r="T41" s="68"/>
    </row>
    <row r="42" spans="1:20" ht="14.1" customHeight="1" x14ac:dyDescent="0.2">
      <c r="A42" s="97">
        <v>467.2</v>
      </c>
      <c r="B42" s="98">
        <v>171.5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28.6</v>
      </c>
      <c r="B43" s="101">
        <v>171.45500000000001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38</v>
      </c>
      <c r="B44" s="98">
        <v>174.744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38</v>
      </c>
      <c r="B45" s="104">
        <v>164.744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32</v>
      </c>
      <c r="B46" s="98">
        <f>B47+1.5</f>
        <v>174.721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32</v>
      </c>
      <c r="B47" s="104">
        <v>173.221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477.8</v>
      </c>
      <c r="B48" s="98">
        <v>173.94900000000001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164</v>
      </c>
      <c r="B50" s="108" t="s">
        <v>165</v>
      </c>
      <c r="C50" s="109"/>
      <c r="D50" s="155"/>
      <c r="S50" s="68"/>
      <c r="T50" s="68"/>
    </row>
    <row r="51" spans="1:20" ht="14.1" customHeight="1" x14ac:dyDescent="0.2">
      <c r="A51" s="110" t="s">
        <v>166</v>
      </c>
      <c r="B51" s="111" t="s">
        <v>167</v>
      </c>
      <c r="C51" s="112"/>
      <c r="D51" s="155"/>
      <c r="S51" s="68"/>
      <c r="T51" s="68"/>
    </row>
    <row r="52" spans="1:20" ht="14.1" customHeight="1" x14ac:dyDescent="0.2">
      <c r="A52" s="157" t="s">
        <v>168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169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B56" s="115">
        <v>302.577</v>
      </c>
      <c r="F56" s="114"/>
      <c r="G56" s="114"/>
      <c r="H56" s="116"/>
      <c r="I56" s="116"/>
      <c r="J56" s="114"/>
      <c r="K56" s="114"/>
      <c r="L56" s="114"/>
    </row>
    <row r="57" spans="1:20" ht="15" x14ac:dyDescent="0.2">
      <c r="B57" s="115">
        <v>2.79</v>
      </c>
      <c r="F57" s="114"/>
      <c r="G57" s="114"/>
      <c r="H57" s="116"/>
      <c r="I57" s="116"/>
      <c r="J57" s="114"/>
      <c r="K57" s="114"/>
      <c r="L57" s="114"/>
    </row>
    <row r="58" spans="1:20" ht="15" x14ac:dyDescent="0.2">
      <c r="B58" s="115">
        <f>(B56+B57)</f>
        <v>305.36700000000002</v>
      </c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36"/>
      <c r="D3" s="152"/>
      <c r="S3" s="68"/>
      <c r="T3" s="68"/>
    </row>
    <row r="4" spans="1:20" ht="14.1" customHeight="1" x14ac:dyDescent="0.2">
      <c r="A4" s="137">
        <v>0</v>
      </c>
      <c r="B4" s="126">
        <v>174.47200000000001</v>
      </c>
      <c r="C4" s="138"/>
      <c r="D4" s="152"/>
      <c r="S4" s="68"/>
      <c r="T4" s="68"/>
    </row>
    <row r="5" spans="1:20" ht="14.1" customHeight="1" x14ac:dyDescent="0.2">
      <c r="A5" s="128">
        <v>28</v>
      </c>
      <c r="B5" s="129">
        <v>172.35</v>
      </c>
      <c r="C5" s="139"/>
      <c r="D5" s="152"/>
      <c r="S5" s="68"/>
      <c r="T5" s="68"/>
    </row>
    <row r="6" spans="1:20" ht="14.1" customHeight="1" x14ac:dyDescent="0.2">
      <c r="A6" s="117">
        <v>31</v>
      </c>
      <c r="B6" s="118">
        <v>170.13200000000001</v>
      </c>
      <c r="C6" s="119" t="s">
        <v>58</v>
      </c>
      <c r="D6" s="152"/>
      <c r="S6" s="68"/>
      <c r="T6" s="68"/>
    </row>
    <row r="7" spans="1:20" ht="14.1" customHeight="1" x14ac:dyDescent="0.2">
      <c r="A7" s="91">
        <v>36</v>
      </c>
      <c r="B7" s="92">
        <v>164.53200000000001</v>
      </c>
      <c r="C7" s="135"/>
      <c r="D7" s="152"/>
      <c r="S7" s="68"/>
      <c r="T7" s="68"/>
    </row>
    <row r="8" spans="1:20" ht="14.1" customHeight="1" x14ac:dyDescent="0.2">
      <c r="A8" s="91">
        <v>48</v>
      </c>
      <c r="B8" s="92">
        <v>162.642</v>
      </c>
      <c r="C8" s="139"/>
      <c r="D8" s="152"/>
      <c r="S8" s="68"/>
      <c r="T8" s="68"/>
    </row>
    <row r="9" spans="1:20" ht="14.1" customHeight="1" x14ac:dyDescent="0.2">
      <c r="A9" s="91">
        <v>63</v>
      </c>
      <c r="B9" s="92">
        <v>161.03200000000001</v>
      </c>
      <c r="C9" s="135"/>
      <c r="D9" s="152"/>
      <c r="S9" s="68"/>
      <c r="T9" s="68"/>
    </row>
    <row r="10" spans="1:20" ht="14.1" customHeight="1" x14ac:dyDescent="0.2">
      <c r="A10" s="91">
        <v>73</v>
      </c>
      <c r="B10" s="92">
        <v>159.88200000000001</v>
      </c>
      <c r="C10" s="93"/>
      <c r="D10" s="152"/>
      <c r="S10" s="68"/>
      <c r="T10" s="68"/>
    </row>
    <row r="11" spans="1:20" ht="14.1" customHeight="1" x14ac:dyDescent="0.2">
      <c r="A11" s="91">
        <v>83</v>
      </c>
      <c r="B11" s="92">
        <v>159.59200000000001</v>
      </c>
      <c r="C11" s="139"/>
      <c r="D11" s="152"/>
      <c r="S11" s="68"/>
      <c r="T11" s="68"/>
    </row>
    <row r="12" spans="1:20" ht="14.1" customHeight="1" x14ac:dyDescent="0.2">
      <c r="A12" s="91">
        <v>93</v>
      </c>
      <c r="B12" s="92">
        <v>158.80199999999999</v>
      </c>
      <c r="C12" s="135"/>
      <c r="D12" s="152"/>
      <c r="S12" s="68"/>
      <c r="T12" s="68"/>
    </row>
    <row r="13" spans="1:20" ht="14.1" customHeight="1" x14ac:dyDescent="0.2">
      <c r="A13" s="91">
        <v>103</v>
      </c>
      <c r="B13" s="92">
        <v>158.38200000000001</v>
      </c>
      <c r="C13" s="135"/>
      <c r="D13" s="152"/>
      <c r="S13" s="68"/>
      <c r="T13" s="68"/>
    </row>
    <row r="14" spans="1:20" ht="14.1" customHeight="1" x14ac:dyDescent="0.2">
      <c r="A14" s="91">
        <v>115</v>
      </c>
      <c r="B14" s="92">
        <v>158.06200000000001</v>
      </c>
      <c r="C14" s="135"/>
      <c r="D14" s="152"/>
      <c r="S14" s="68"/>
      <c r="T14" s="68"/>
    </row>
    <row r="15" spans="1:20" ht="14.1" customHeight="1" x14ac:dyDescent="0.2">
      <c r="A15" s="91">
        <v>128</v>
      </c>
      <c r="B15" s="92">
        <v>158.68199999999999</v>
      </c>
      <c r="C15" s="135"/>
      <c r="D15" s="152"/>
      <c r="S15" s="68"/>
      <c r="T15" s="68"/>
    </row>
    <row r="16" spans="1:20" ht="14.1" customHeight="1" x14ac:dyDescent="0.2">
      <c r="A16" s="91">
        <v>143</v>
      </c>
      <c r="B16" s="92">
        <v>161.59200000000001</v>
      </c>
      <c r="C16" s="135"/>
      <c r="D16" s="152"/>
      <c r="S16" s="68"/>
      <c r="T16" s="68"/>
    </row>
    <row r="17" spans="1:20" ht="14.1" customHeight="1" x14ac:dyDescent="0.2">
      <c r="A17" s="91">
        <v>160</v>
      </c>
      <c r="B17" s="92">
        <v>164.46199999999999</v>
      </c>
      <c r="C17" s="135"/>
      <c r="D17" s="152"/>
      <c r="S17" s="68"/>
      <c r="T17" s="68"/>
    </row>
    <row r="18" spans="1:20" ht="14.1" customHeight="1" x14ac:dyDescent="0.2">
      <c r="A18" s="91">
        <v>180</v>
      </c>
      <c r="B18" s="92">
        <v>165.69200000000001</v>
      </c>
      <c r="C18" s="135"/>
      <c r="D18" s="152"/>
      <c r="S18" s="68"/>
      <c r="T18" s="68"/>
    </row>
    <row r="19" spans="1:20" ht="14.1" customHeight="1" x14ac:dyDescent="0.2">
      <c r="A19" s="91">
        <v>205</v>
      </c>
      <c r="B19" s="92">
        <v>166.62200000000001</v>
      </c>
      <c r="C19" s="135"/>
      <c r="D19" s="152"/>
      <c r="S19" s="68"/>
      <c r="T19" s="68"/>
    </row>
    <row r="20" spans="1:20" ht="14.1" customHeight="1" x14ac:dyDescent="0.2">
      <c r="A20" s="91">
        <v>235</v>
      </c>
      <c r="B20" s="92">
        <v>167.86199999999999</v>
      </c>
      <c r="C20" s="135"/>
      <c r="D20" s="152"/>
      <c r="S20" s="68"/>
      <c r="T20" s="68"/>
    </row>
    <row r="21" spans="1:20" ht="14.1" customHeight="1" x14ac:dyDescent="0.2">
      <c r="A21" s="91">
        <v>265</v>
      </c>
      <c r="B21" s="92">
        <v>168.012</v>
      </c>
      <c r="C21" s="135"/>
      <c r="D21" s="152"/>
      <c r="S21" s="68"/>
      <c r="T21" s="68"/>
    </row>
    <row r="22" spans="1:20" ht="14.1" customHeight="1" x14ac:dyDescent="0.2">
      <c r="A22" s="91">
        <v>295</v>
      </c>
      <c r="B22" s="92">
        <v>167.56200000000001</v>
      </c>
      <c r="C22" s="135"/>
      <c r="D22" s="152"/>
      <c r="S22" s="68"/>
      <c r="T22" s="68"/>
    </row>
    <row r="23" spans="1:20" ht="14.1" customHeight="1" x14ac:dyDescent="0.2">
      <c r="A23" s="91">
        <v>325</v>
      </c>
      <c r="B23" s="92">
        <v>166.06200000000001</v>
      </c>
      <c r="C23" s="135"/>
      <c r="D23" s="152"/>
      <c r="S23" s="68"/>
      <c r="T23" s="68"/>
    </row>
    <row r="24" spans="1:20" ht="14.1" customHeight="1" x14ac:dyDescent="0.2">
      <c r="A24" s="91">
        <v>350</v>
      </c>
      <c r="B24" s="92">
        <v>165.63200000000001</v>
      </c>
      <c r="C24" s="139"/>
      <c r="D24" s="152"/>
      <c r="S24" s="68"/>
      <c r="T24" s="68"/>
    </row>
    <row r="25" spans="1:20" ht="14.1" customHeight="1" x14ac:dyDescent="0.2">
      <c r="A25" s="91">
        <v>375</v>
      </c>
      <c r="B25" s="92">
        <v>165.512</v>
      </c>
      <c r="C25" s="135"/>
      <c r="D25" s="152"/>
      <c r="S25" s="68"/>
      <c r="T25" s="68"/>
    </row>
    <row r="26" spans="1:20" ht="14.1" customHeight="1" x14ac:dyDescent="0.2">
      <c r="A26" s="94">
        <v>400</v>
      </c>
      <c r="B26" s="95">
        <v>165.22200000000001</v>
      </c>
      <c r="C26" s="135"/>
      <c r="D26" s="152"/>
      <c r="S26" s="68"/>
      <c r="T26" s="68"/>
    </row>
    <row r="27" spans="1:20" ht="14.1" customHeight="1" x14ac:dyDescent="0.2">
      <c r="A27" s="94">
        <v>425</v>
      </c>
      <c r="B27" s="95">
        <v>165.88200000000001</v>
      </c>
      <c r="C27" s="135"/>
      <c r="D27" s="152"/>
      <c r="S27" s="68"/>
      <c r="T27" s="68"/>
    </row>
    <row r="28" spans="1:20" ht="14.1" customHeight="1" x14ac:dyDescent="0.2">
      <c r="A28" s="94">
        <v>450</v>
      </c>
      <c r="B28" s="95">
        <v>166.08199999999999</v>
      </c>
      <c r="C28" s="135"/>
      <c r="D28" s="152"/>
      <c r="S28" s="68"/>
      <c r="T28" s="68"/>
    </row>
    <row r="29" spans="1:20" ht="14.1" customHeight="1" x14ac:dyDescent="0.2">
      <c r="A29" s="94">
        <v>475</v>
      </c>
      <c r="B29" s="95">
        <v>166.09200000000001</v>
      </c>
      <c r="C29" s="135"/>
      <c r="D29" s="152"/>
      <c r="S29" s="68"/>
      <c r="T29" s="68"/>
    </row>
    <row r="30" spans="1:20" ht="14.1" customHeight="1" x14ac:dyDescent="0.2">
      <c r="A30" s="117">
        <v>486</v>
      </c>
      <c r="B30" s="118">
        <v>170.13200000000001</v>
      </c>
      <c r="C30" s="119" t="s">
        <v>56</v>
      </c>
      <c r="D30" s="152"/>
      <c r="S30" s="68"/>
      <c r="T30" s="68"/>
    </row>
    <row r="31" spans="1:20" ht="14.1" customHeight="1" x14ac:dyDescent="0.2">
      <c r="A31" s="140">
        <v>491</v>
      </c>
      <c r="B31" s="141">
        <v>173.7</v>
      </c>
      <c r="C31" s="135" t="s">
        <v>82</v>
      </c>
      <c r="D31" s="152"/>
      <c r="S31" s="68"/>
      <c r="T31" s="68"/>
    </row>
    <row r="32" spans="1:20" ht="14.1" customHeight="1" x14ac:dyDescent="0.2">
      <c r="A32" s="94">
        <v>531</v>
      </c>
      <c r="B32" s="95">
        <v>173.303</v>
      </c>
      <c r="C32" s="135"/>
      <c r="D32" s="152"/>
      <c r="S32" s="68"/>
      <c r="T32" s="68"/>
    </row>
    <row r="33" spans="1:20" ht="14.1" customHeight="1" x14ac:dyDescent="0.2">
      <c r="A33" s="94"/>
      <c r="B33" s="95"/>
      <c r="C33" s="135"/>
      <c r="D33" s="152"/>
      <c r="S33" s="68"/>
      <c r="T33" s="68"/>
    </row>
    <row r="34" spans="1:20" ht="14.1" customHeight="1" x14ac:dyDescent="0.2">
      <c r="A34" s="94"/>
      <c r="B34" s="95"/>
      <c r="C34" s="135"/>
      <c r="D34" s="152"/>
      <c r="S34" s="68"/>
      <c r="T34" s="68"/>
    </row>
    <row r="35" spans="1:20" ht="14.1" customHeight="1" x14ac:dyDescent="0.2">
      <c r="A35" s="94"/>
      <c r="B35" s="95"/>
      <c r="C35" s="135"/>
      <c r="D35" s="152"/>
      <c r="S35" s="68"/>
      <c r="T35" s="68"/>
    </row>
    <row r="36" spans="1:20" ht="14.1" customHeight="1" x14ac:dyDescent="0.2">
      <c r="A36" s="94"/>
      <c r="B36" s="95"/>
      <c r="C36" s="135"/>
      <c r="D36" s="152"/>
      <c r="S36" s="68"/>
      <c r="T36" s="68"/>
    </row>
    <row r="37" spans="1:20" ht="14.1" customHeight="1" x14ac:dyDescent="0.2">
      <c r="A37" s="94"/>
      <c r="B37" s="95"/>
      <c r="C37" s="135"/>
      <c r="D37" s="152"/>
      <c r="S37" s="68"/>
      <c r="T37" s="68"/>
    </row>
    <row r="38" spans="1:20" ht="14.1" customHeight="1" x14ac:dyDescent="0.2">
      <c r="A38" s="94"/>
      <c r="B38" s="95"/>
      <c r="C38" s="135"/>
      <c r="D38" s="152"/>
      <c r="S38" s="68"/>
      <c r="T38" s="68"/>
    </row>
    <row r="39" spans="1:20" ht="14.1" customHeight="1" x14ac:dyDescent="0.2">
      <c r="A39" s="94"/>
      <c r="B39" s="95"/>
      <c r="C39" s="135"/>
      <c r="D39" s="152"/>
      <c r="S39" s="68"/>
      <c r="T39" s="68"/>
    </row>
    <row r="40" spans="1:20" ht="14.1" customHeight="1" x14ac:dyDescent="0.2">
      <c r="A40" s="94"/>
      <c r="B40" s="95"/>
      <c r="C40" s="135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486</v>
      </c>
      <c r="B42" s="98">
        <v>170.13200000000001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31</v>
      </c>
      <c r="B43" s="101">
        <v>170.13200000000001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33</v>
      </c>
      <c r="B44" s="98">
        <v>174.69300000000001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33</v>
      </c>
      <c r="B45" s="104">
        <v>164.69300000000001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38</v>
      </c>
      <c r="B46" s="98">
        <f>B47+1.5</f>
        <v>174.68199999999999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38</v>
      </c>
      <c r="B47" s="104">
        <v>173.18199999999999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491</v>
      </c>
      <c r="B48" s="98">
        <v>173.7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170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171</v>
      </c>
      <c r="C51" s="112"/>
      <c r="D51" s="155"/>
      <c r="S51" s="68"/>
      <c r="T51" s="68"/>
    </row>
    <row r="52" spans="1:20" ht="14.1" customHeight="1" x14ac:dyDescent="0.2">
      <c r="A52" s="157" t="s">
        <v>172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173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B56" s="115">
        <v>302.577</v>
      </c>
      <c r="F56" s="114"/>
      <c r="G56" s="114"/>
      <c r="H56" s="116"/>
      <c r="I56" s="116"/>
      <c r="J56" s="114"/>
      <c r="K56" s="114"/>
      <c r="L56" s="114"/>
    </row>
    <row r="57" spans="1:20" ht="15" x14ac:dyDescent="0.2">
      <c r="B57" s="115">
        <v>2.79</v>
      </c>
      <c r="F57" s="114"/>
      <c r="G57" s="114"/>
      <c r="H57" s="116"/>
      <c r="I57" s="116"/>
      <c r="J57" s="114"/>
      <c r="K57" s="114"/>
      <c r="L57" s="114"/>
    </row>
    <row r="58" spans="1:20" ht="15" x14ac:dyDescent="0.2">
      <c r="B58" s="115">
        <f>(B56+B57)</f>
        <v>305.36700000000002</v>
      </c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pane ySplit="1" topLeftCell="A17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15.140625" style="69" bestFit="1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15.140625" style="69" bestFit="1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15.140625" style="69" bestFit="1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15.140625" style="69" bestFit="1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15.140625" style="69" bestFit="1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15.140625" style="69" bestFit="1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15.140625" style="69" bestFit="1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15.140625" style="69" bestFit="1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15.140625" style="69" bestFit="1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15.140625" style="69" bestFit="1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15.140625" style="69" bestFit="1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15.140625" style="69" bestFit="1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15.140625" style="69" bestFit="1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15.140625" style="69" bestFit="1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15.140625" style="69" bestFit="1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15.140625" style="69" bestFit="1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15.140625" style="69" bestFit="1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15.140625" style="69" bestFit="1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15.140625" style="69" bestFit="1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15.140625" style="69" bestFit="1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15.140625" style="69" bestFit="1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15.140625" style="69" bestFit="1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15.140625" style="69" bestFit="1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15.140625" style="69" bestFit="1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15.140625" style="69" bestFit="1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15.140625" style="69" bestFit="1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15.140625" style="69" bestFit="1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15.140625" style="69" bestFit="1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15.140625" style="69" bestFit="1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15.140625" style="69" bestFit="1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15.140625" style="69" bestFit="1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15.140625" style="69" bestFit="1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15.140625" style="69" bestFit="1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15.140625" style="69" bestFit="1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15.140625" style="69" bestFit="1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15.140625" style="69" bestFit="1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15.140625" style="69" bestFit="1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15.140625" style="69" bestFit="1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15.140625" style="69" bestFit="1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15.140625" style="69" bestFit="1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15.140625" style="69" bestFit="1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15.140625" style="69" bestFit="1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15.140625" style="69" bestFit="1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15.140625" style="69" bestFit="1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15.140625" style="69" bestFit="1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15.140625" style="69" bestFit="1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15.140625" style="69" bestFit="1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15.140625" style="69" bestFit="1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15.140625" style="69" bestFit="1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15.140625" style="69" bestFit="1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15.140625" style="69" bestFit="1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15.140625" style="69" bestFit="1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15.140625" style="69" bestFit="1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15.140625" style="69" bestFit="1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15.140625" style="69" bestFit="1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15.140625" style="69" bestFit="1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15.140625" style="69" bestFit="1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15.140625" style="69" bestFit="1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15.140625" style="69" bestFit="1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15.140625" style="69" bestFit="1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15.140625" style="69" bestFit="1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15.140625" style="69" bestFit="1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15.140625" style="69" bestFit="1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15.140625" style="69" bestFit="1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24" t="s">
        <v>174</v>
      </c>
      <c r="D3" s="152"/>
      <c r="S3" s="68"/>
      <c r="T3" s="68"/>
    </row>
    <row r="4" spans="1:20" ht="14.1" customHeight="1" x14ac:dyDescent="0.2">
      <c r="A4" s="137">
        <v>0</v>
      </c>
      <c r="B4" s="126">
        <v>174.11099999999999</v>
      </c>
      <c r="C4" s="127" t="s">
        <v>175</v>
      </c>
      <c r="D4" s="152"/>
      <c r="S4" s="68"/>
      <c r="T4" s="68"/>
    </row>
    <row r="5" spans="1:20" ht="14.1" customHeight="1" x14ac:dyDescent="0.2">
      <c r="A5" s="128">
        <v>0</v>
      </c>
      <c r="B5" s="129">
        <v>173.74100000000001</v>
      </c>
      <c r="C5" s="130" t="s">
        <v>176</v>
      </c>
      <c r="D5" s="152"/>
      <c r="S5" s="68"/>
      <c r="T5" s="68"/>
    </row>
    <row r="6" spans="1:20" ht="14.1" customHeight="1" x14ac:dyDescent="0.2">
      <c r="A6" s="140">
        <v>19</v>
      </c>
      <c r="B6" s="141">
        <v>173.30199999999999</v>
      </c>
      <c r="C6" s="135" t="s">
        <v>58</v>
      </c>
      <c r="D6" s="152"/>
      <c r="S6" s="68"/>
      <c r="T6" s="68"/>
    </row>
    <row r="7" spans="1:20" ht="14.1" customHeight="1" x14ac:dyDescent="0.2">
      <c r="A7" s="91">
        <v>28</v>
      </c>
      <c r="B7" s="92">
        <v>168.80199999999999</v>
      </c>
      <c r="C7" s="93"/>
      <c r="D7" s="152"/>
      <c r="S7" s="68"/>
      <c r="T7" s="68"/>
    </row>
    <row r="8" spans="1:20" ht="14.1" customHeight="1" x14ac:dyDescent="0.2">
      <c r="A8" s="91">
        <v>37</v>
      </c>
      <c r="B8" s="92">
        <v>163.80199999999999</v>
      </c>
      <c r="C8" s="130"/>
      <c r="D8" s="152"/>
      <c r="S8" s="68"/>
      <c r="T8" s="68"/>
    </row>
    <row r="9" spans="1:20" ht="14.1" customHeight="1" x14ac:dyDescent="0.2">
      <c r="A9" s="91">
        <v>47</v>
      </c>
      <c r="B9" s="92">
        <v>160.74199999999999</v>
      </c>
      <c r="C9" s="93"/>
      <c r="D9" s="152"/>
      <c r="S9" s="68"/>
      <c r="T9" s="68"/>
    </row>
    <row r="10" spans="1:20" ht="14.1" customHeight="1" x14ac:dyDescent="0.2">
      <c r="A10" s="91">
        <v>57</v>
      </c>
      <c r="B10" s="92">
        <v>162.202</v>
      </c>
      <c r="C10" s="93"/>
      <c r="D10" s="152"/>
      <c r="S10" s="68"/>
      <c r="T10" s="68"/>
    </row>
    <row r="11" spans="1:20" ht="14.1" customHeight="1" x14ac:dyDescent="0.2">
      <c r="A11" s="91">
        <v>67</v>
      </c>
      <c r="B11" s="92">
        <v>160.30199999999999</v>
      </c>
      <c r="C11" s="130"/>
      <c r="D11" s="152"/>
      <c r="S11" s="68"/>
      <c r="T11" s="68"/>
    </row>
    <row r="12" spans="1:20" ht="14.1" customHeight="1" x14ac:dyDescent="0.2">
      <c r="A12" s="91">
        <v>77</v>
      </c>
      <c r="B12" s="92">
        <v>158.80199999999999</v>
      </c>
      <c r="C12" s="93"/>
      <c r="D12" s="152"/>
      <c r="S12" s="68"/>
      <c r="T12" s="68"/>
    </row>
    <row r="13" spans="1:20" ht="14.1" customHeight="1" x14ac:dyDescent="0.2">
      <c r="A13" s="91">
        <v>87</v>
      </c>
      <c r="B13" s="92">
        <v>159.25200000000001</v>
      </c>
      <c r="C13" s="93"/>
      <c r="D13" s="152"/>
      <c r="S13" s="68"/>
      <c r="T13" s="68"/>
    </row>
    <row r="14" spans="1:20" ht="14.1" customHeight="1" x14ac:dyDescent="0.2">
      <c r="A14" s="91">
        <v>97</v>
      </c>
      <c r="B14" s="92">
        <v>159.482</v>
      </c>
      <c r="C14" s="93"/>
      <c r="D14" s="152"/>
      <c r="S14" s="68"/>
      <c r="T14" s="68"/>
    </row>
    <row r="15" spans="1:20" ht="14.1" customHeight="1" x14ac:dyDescent="0.2">
      <c r="A15" s="91">
        <v>109</v>
      </c>
      <c r="B15" s="92">
        <v>159.38200000000001</v>
      </c>
      <c r="C15" s="93"/>
      <c r="D15" s="152"/>
      <c r="S15" s="68"/>
      <c r="T15" s="68"/>
    </row>
    <row r="16" spans="1:20" ht="14.1" customHeight="1" x14ac:dyDescent="0.2">
      <c r="A16" s="91">
        <v>122</v>
      </c>
      <c r="B16" s="92">
        <v>160.792</v>
      </c>
      <c r="C16" s="93"/>
      <c r="D16" s="152"/>
      <c r="S16" s="68"/>
      <c r="T16" s="68"/>
    </row>
    <row r="17" spans="1:20" ht="14.1" customHeight="1" x14ac:dyDescent="0.2">
      <c r="A17" s="91">
        <v>137</v>
      </c>
      <c r="B17" s="92">
        <v>161.80199999999999</v>
      </c>
      <c r="C17" s="93"/>
      <c r="D17" s="152"/>
      <c r="S17" s="68"/>
      <c r="T17" s="68"/>
    </row>
    <row r="18" spans="1:20" ht="14.1" customHeight="1" x14ac:dyDescent="0.2">
      <c r="A18" s="91">
        <v>157</v>
      </c>
      <c r="B18" s="92">
        <v>164.202</v>
      </c>
      <c r="C18" s="93"/>
      <c r="D18" s="152"/>
      <c r="S18" s="68"/>
      <c r="T18" s="68"/>
    </row>
    <row r="19" spans="1:20" ht="14.1" customHeight="1" x14ac:dyDescent="0.2">
      <c r="A19" s="91">
        <v>180</v>
      </c>
      <c r="B19" s="92">
        <v>166.80199999999999</v>
      </c>
      <c r="C19" s="93"/>
      <c r="D19" s="152"/>
      <c r="S19" s="68"/>
      <c r="T19" s="68"/>
    </row>
    <row r="20" spans="1:20" ht="14.1" customHeight="1" x14ac:dyDescent="0.2">
      <c r="A20" s="91">
        <v>205</v>
      </c>
      <c r="B20" s="92">
        <v>165.892</v>
      </c>
      <c r="C20" s="93"/>
      <c r="D20" s="152"/>
      <c r="S20" s="68"/>
      <c r="T20" s="68"/>
    </row>
    <row r="21" spans="1:20" ht="14.1" customHeight="1" x14ac:dyDescent="0.2">
      <c r="A21" s="91">
        <v>230</v>
      </c>
      <c r="B21" s="92">
        <v>165.18199999999999</v>
      </c>
      <c r="C21" s="93"/>
      <c r="D21" s="152"/>
      <c r="S21" s="68"/>
      <c r="T21" s="68"/>
    </row>
    <row r="22" spans="1:20" ht="14.1" customHeight="1" x14ac:dyDescent="0.2">
      <c r="A22" s="91">
        <v>253</v>
      </c>
      <c r="B22" s="92">
        <v>166.352</v>
      </c>
      <c r="C22" s="93"/>
      <c r="D22" s="152"/>
      <c r="S22" s="68"/>
      <c r="T22" s="68"/>
    </row>
    <row r="23" spans="1:20" ht="14.1" customHeight="1" x14ac:dyDescent="0.2">
      <c r="A23" s="91">
        <v>273</v>
      </c>
      <c r="B23" s="92">
        <v>166.93199999999999</v>
      </c>
      <c r="C23" s="93"/>
      <c r="D23" s="152"/>
      <c r="S23" s="68"/>
      <c r="T23" s="68"/>
    </row>
    <row r="24" spans="1:20" ht="14.1" customHeight="1" x14ac:dyDescent="0.2">
      <c r="A24" s="91">
        <v>293</v>
      </c>
      <c r="B24" s="92">
        <v>166.232</v>
      </c>
      <c r="C24" s="130"/>
      <c r="D24" s="152"/>
      <c r="S24" s="68"/>
      <c r="T24" s="68"/>
    </row>
    <row r="25" spans="1:20" ht="14.1" customHeight="1" x14ac:dyDescent="0.2">
      <c r="A25" s="91">
        <v>313</v>
      </c>
      <c r="B25" s="92">
        <v>165.63200000000001</v>
      </c>
      <c r="C25" s="93"/>
      <c r="D25" s="152"/>
      <c r="S25" s="68"/>
      <c r="T25" s="68"/>
    </row>
    <row r="26" spans="1:20" ht="14.1" customHeight="1" x14ac:dyDescent="0.2">
      <c r="A26" s="91">
        <v>338</v>
      </c>
      <c r="B26" s="92">
        <v>165.322</v>
      </c>
      <c r="C26" s="93"/>
      <c r="D26" s="152"/>
      <c r="S26" s="68"/>
      <c r="T26" s="68"/>
    </row>
    <row r="27" spans="1:20" ht="14.1" customHeight="1" x14ac:dyDescent="0.2">
      <c r="A27" s="91">
        <v>363</v>
      </c>
      <c r="B27" s="92">
        <v>165.13200000000001</v>
      </c>
      <c r="C27" s="93"/>
      <c r="D27" s="152"/>
      <c r="S27" s="68"/>
      <c r="T27" s="68"/>
    </row>
    <row r="28" spans="1:20" ht="14.1" customHeight="1" x14ac:dyDescent="0.2">
      <c r="A28" s="91">
        <v>388</v>
      </c>
      <c r="B28" s="92">
        <v>162.602</v>
      </c>
      <c r="C28" s="93"/>
      <c r="D28" s="152"/>
      <c r="S28" s="68"/>
      <c r="T28" s="68"/>
    </row>
    <row r="29" spans="1:20" ht="14.1" customHeight="1" x14ac:dyDescent="0.2">
      <c r="A29" s="91">
        <v>405</v>
      </c>
      <c r="B29" s="92">
        <v>159.602</v>
      </c>
      <c r="C29" s="93"/>
      <c r="D29" s="152"/>
      <c r="S29" s="68"/>
      <c r="T29" s="68"/>
    </row>
    <row r="30" spans="1:20" ht="14.1" customHeight="1" x14ac:dyDescent="0.2">
      <c r="A30" s="91">
        <v>423</v>
      </c>
      <c r="B30" s="92">
        <v>163.06200000000001</v>
      </c>
      <c r="C30" s="93"/>
      <c r="D30" s="152"/>
      <c r="S30" s="68"/>
      <c r="T30" s="68"/>
    </row>
    <row r="31" spans="1:20" ht="14.1" customHeight="1" x14ac:dyDescent="0.2">
      <c r="A31" s="91">
        <v>443</v>
      </c>
      <c r="B31" s="92">
        <v>165.672</v>
      </c>
      <c r="C31" s="93"/>
      <c r="D31" s="152"/>
      <c r="S31" s="68"/>
      <c r="T31" s="68"/>
    </row>
    <row r="32" spans="1:20" ht="14.1" customHeight="1" x14ac:dyDescent="0.2">
      <c r="A32" s="142">
        <v>459</v>
      </c>
      <c r="B32" s="143">
        <v>173.30199999999999</v>
      </c>
      <c r="C32" s="135" t="s">
        <v>56</v>
      </c>
      <c r="D32" s="152"/>
      <c r="S32" s="68"/>
      <c r="T32" s="68"/>
    </row>
    <row r="33" spans="1:20" ht="14.1" customHeight="1" x14ac:dyDescent="0.2">
      <c r="A33" s="94">
        <v>460</v>
      </c>
      <c r="B33" s="95">
        <v>173.93799999999999</v>
      </c>
      <c r="C33" s="135" t="s">
        <v>82</v>
      </c>
      <c r="D33" s="152"/>
      <c r="S33" s="68"/>
      <c r="T33" s="68"/>
    </row>
    <row r="34" spans="1:20" ht="14.1" customHeight="1" x14ac:dyDescent="0.2">
      <c r="A34" s="94"/>
      <c r="B34" s="95"/>
      <c r="C34" s="135"/>
      <c r="D34" s="152"/>
      <c r="S34" s="68"/>
      <c r="T34" s="68"/>
    </row>
    <row r="35" spans="1:20" ht="14.1" customHeight="1" x14ac:dyDescent="0.2">
      <c r="A35" s="94"/>
      <c r="B35" s="95"/>
      <c r="C35" s="135"/>
      <c r="D35" s="152"/>
      <c r="S35" s="68"/>
      <c r="T35" s="68"/>
    </row>
    <row r="36" spans="1:20" ht="14.1" customHeight="1" x14ac:dyDescent="0.2">
      <c r="A36" s="94"/>
      <c r="B36" s="95"/>
      <c r="C36" s="135"/>
      <c r="D36" s="152"/>
      <c r="S36" s="68"/>
      <c r="T36" s="68"/>
    </row>
    <row r="37" spans="1:20" ht="14.1" customHeight="1" x14ac:dyDescent="0.2">
      <c r="A37" s="94"/>
      <c r="B37" s="95"/>
      <c r="C37" s="135"/>
      <c r="D37" s="152"/>
      <c r="S37" s="68"/>
      <c r="T37" s="68"/>
    </row>
    <row r="38" spans="1:20" ht="14.1" customHeight="1" x14ac:dyDescent="0.2">
      <c r="A38" s="94"/>
      <c r="B38" s="95"/>
      <c r="C38" s="135"/>
      <c r="D38" s="152"/>
      <c r="S38" s="68"/>
      <c r="T38" s="68"/>
    </row>
    <row r="39" spans="1:20" ht="14.1" customHeight="1" x14ac:dyDescent="0.2">
      <c r="A39" s="94"/>
      <c r="B39" s="95"/>
      <c r="C39" s="135"/>
      <c r="D39" s="152"/>
      <c r="S39" s="68"/>
      <c r="T39" s="68"/>
    </row>
    <row r="40" spans="1:20" ht="14.1" customHeight="1" x14ac:dyDescent="0.2">
      <c r="A40" s="94"/>
      <c r="B40" s="95"/>
      <c r="C40" s="135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459</v>
      </c>
      <c r="B42" s="98">
        <v>173.30199999999999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19</v>
      </c>
      <c r="B43" s="101">
        <v>173.30199999999999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33</v>
      </c>
      <c r="B44" s="98">
        <v>174.744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33</v>
      </c>
      <c r="B45" s="104">
        <v>164.744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38</v>
      </c>
      <c r="B46" s="98">
        <f>B47+1.5</f>
        <v>174.74799999999999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38</v>
      </c>
      <c r="B47" s="104">
        <v>173.24799999999999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460</v>
      </c>
      <c r="B48" s="98">
        <v>173.93799999999999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177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178</v>
      </c>
      <c r="C51" s="112"/>
      <c r="D51" s="155"/>
      <c r="S51" s="68"/>
      <c r="T51" s="68"/>
    </row>
    <row r="52" spans="1:20" ht="14.1" customHeight="1" x14ac:dyDescent="0.2">
      <c r="A52" s="157" t="s">
        <v>179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180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B56" s="115">
        <v>302.577</v>
      </c>
      <c r="F56" s="114"/>
      <c r="G56" s="114"/>
      <c r="H56" s="116"/>
      <c r="I56" s="116"/>
      <c r="J56" s="114"/>
      <c r="K56" s="114"/>
      <c r="L56" s="114"/>
    </row>
    <row r="57" spans="1:20" ht="15" x14ac:dyDescent="0.2">
      <c r="B57" s="115">
        <v>2.79</v>
      </c>
      <c r="F57" s="114"/>
      <c r="G57" s="114"/>
      <c r="H57" s="116"/>
      <c r="I57" s="116"/>
      <c r="J57" s="114"/>
      <c r="K57" s="114"/>
      <c r="L57" s="114"/>
    </row>
    <row r="58" spans="1:20" ht="15" x14ac:dyDescent="0.2">
      <c r="B58" s="115">
        <f>(B56+B57)</f>
        <v>305.36700000000002</v>
      </c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pane ySplit="1" topLeftCell="A20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15.140625" style="69" bestFit="1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15.140625" style="69" bestFit="1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15.140625" style="69" bestFit="1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15.140625" style="69" bestFit="1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15.140625" style="69" bestFit="1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15.140625" style="69" bestFit="1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15.140625" style="69" bestFit="1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15.140625" style="69" bestFit="1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15.140625" style="69" bestFit="1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15.140625" style="69" bestFit="1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15.140625" style="69" bestFit="1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15.140625" style="69" bestFit="1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15.140625" style="69" bestFit="1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15.140625" style="69" bestFit="1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15.140625" style="69" bestFit="1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15.140625" style="69" bestFit="1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15.140625" style="69" bestFit="1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15.140625" style="69" bestFit="1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15.140625" style="69" bestFit="1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15.140625" style="69" bestFit="1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15.140625" style="69" bestFit="1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15.140625" style="69" bestFit="1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15.140625" style="69" bestFit="1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15.140625" style="69" bestFit="1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15.140625" style="69" bestFit="1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15.140625" style="69" bestFit="1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15.140625" style="69" bestFit="1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15.140625" style="69" bestFit="1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15.140625" style="69" bestFit="1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15.140625" style="69" bestFit="1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15.140625" style="69" bestFit="1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15.140625" style="69" bestFit="1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15.140625" style="69" bestFit="1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15.140625" style="69" bestFit="1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15.140625" style="69" bestFit="1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15.140625" style="69" bestFit="1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15.140625" style="69" bestFit="1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15.140625" style="69" bestFit="1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15.140625" style="69" bestFit="1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15.140625" style="69" bestFit="1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15.140625" style="69" bestFit="1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15.140625" style="69" bestFit="1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15.140625" style="69" bestFit="1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15.140625" style="69" bestFit="1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15.140625" style="69" bestFit="1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15.140625" style="69" bestFit="1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15.140625" style="69" bestFit="1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15.140625" style="69" bestFit="1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15.140625" style="69" bestFit="1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15.140625" style="69" bestFit="1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15.140625" style="69" bestFit="1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15.140625" style="69" bestFit="1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15.140625" style="69" bestFit="1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15.140625" style="69" bestFit="1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15.140625" style="69" bestFit="1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15.140625" style="69" bestFit="1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15.140625" style="69" bestFit="1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15.140625" style="69" bestFit="1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15.140625" style="69" bestFit="1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15.140625" style="69" bestFit="1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15.140625" style="69" bestFit="1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15.140625" style="69" bestFit="1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15.140625" style="69" bestFit="1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15.140625" style="69" bestFit="1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24" t="s">
        <v>181</v>
      </c>
      <c r="D3" s="152"/>
      <c r="S3" s="68"/>
      <c r="T3" s="68"/>
    </row>
    <row r="4" spans="1:20" ht="14.1" customHeight="1" x14ac:dyDescent="0.2">
      <c r="A4" s="137">
        <v>0</v>
      </c>
      <c r="B4" s="126">
        <v>174.49799999999999</v>
      </c>
      <c r="C4" s="127" t="s">
        <v>160</v>
      </c>
      <c r="D4" s="152"/>
      <c r="S4" s="68"/>
      <c r="T4" s="68"/>
    </row>
    <row r="5" spans="1:20" ht="14.1" customHeight="1" x14ac:dyDescent="0.2">
      <c r="A5" s="137">
        <v>0</v>
      </c>
      <c r="B5" s="144">
        <v>174.714</v>
      </c>
      <c r="C5" s="127" t="s">
        <v>182</v>
      </c>
      <c r="D5" s="163"/>
      <c r="S5" s="68"/>
      <c r="T5" s="68"/>
    </row>
    <row r="6" spans="1:20" ht="14.1" customHeight="1" x14ac:dyDescent="0.2">
      <c r="A6" s="128">
        <v>28</v>
      </c>
      <c r="B6" s="129">
        <v>172.32599999999999</v>
      </c>
      <c r="C6" s="130"/>
      <c r="D6" s="152"/>
      <c r="S6" s="68"/>
      <c r="T6" s="68"/>
    </row>
    <row r="7" spans="1:20" ht="14.1" customHeight="1" x14ac:dyDescent="0.2">
      <c r="A7" s="140">
        <v>28.6</v>
      </c>
      <c r="B7" s="141">
        <v>171.43</v>
      </c>
      <c r="C7" s="135" t="s">
        <v>16</v>
      </c>
      <c r="D7" s="152"/>
      <c r="S7" s="68"/>
      <c r="T7" s="68"/>
    </row>
    <row r="8" spans="1:20" ht="14.1" customHeight="1" x14ac:dyDescent="0.2">
      <c r="A8" s="91">
        <v>28.6</v>
      </c>
      <c r="B8" s="92">
        <v>170.73</v>
      </c>
      <c r="C8" s="93"/>
      <c r="D8" s="152"/>
      <c r="S8" s="68"/>
      <c r="T8" s="68"/>
    </row>
    <row r="9" spans="1:20" ht="14.1" customHeight="1" x14ac:dyDescent="0.2">
      <c r="A9" s="91">
        <v>40</v>
      </c>
      <c r="B9" s="92">
        <v>161.63999999999999</v>
      </c>
      <c r="C9" s="130"/>
      <c r="D9" s="152"/>
      <c r="S9" s="68"/>
      <c r="T9" s="68"/>
    </row>
    <row r="10" spans="1:20" ht="14.1" customHeight="1" x14ac:dyDescent="0.2">
      <c r="A10" s="91">
        <v>60</v>
      </c>
      <c r="B10" s="92">
        <v>156.38999999999999</v>
      </c>
      <c r="C10" s="93"/>
      <c r="D10" s="152"/>
      <c r="S10" s="68"/>
      <c r="T10" s="68"/>
    </row>
    <row r="11" spans="1:20" ht="14.1" customHeight="1" x14ac:dyDescent="0.2">
      <c r="A11" s="91">
        <v>80</v>
      </c>
      <c r="B11" s="92">
        <v>156.44999999999999</v>
      </c>
      <c r="C11" s="93"/>
      <c r="D11" s="152"/>
      <c r="S11" s="68"/>
      <c r="T11" s="68"/>
    </row>
    <row r="12" spans="1:20" ht="14.1" customHeight="1" x14ac:dyDescent="0.2">
      <c r="A12" s="91">
        <v>100</v>
      </c>
      <c r="B12" s="92">
        <v>157.58000000000001</v>
      </c>
      <c r="C12" s="130"/>
      <c r="D12" s="152"/>
      <c r="S12" s="68"/>
      <c r="T12" s="68"/>
    </row>
    <row r="13" spans="1:20" ht="14.1" customHeight="1" x14ac:dyDescent="0.2">
      <c r="A13" s="91">
        <v>120</v>
      </c>
      <c r="B13" s="92">
        <v>158.22999999999999</v>
      </c>
      <c r="C13" s="93"/>
      <c r="D13" s="152"/>
      <c r="S13" s="68"/>
      <c r="T13" s="68"/>
    </row>
    <row r="14" spans="1:20" ht="14.1" customHeight="1" x14ac:dyDescent="0.2">
      <c r="A14" s="91">
        <v>140</v>
      </c>
      <c r="B14" s="92">
        <v>164.15</v>
      </c>
      <c r="C14" s="93"/>
      <c r="D14" s="152"/>
      <c r="S14" s="68"/>
      <c r="T14" s="68"/>
    </row>
    <row r="15" spans="1:20" ht="14.1" customHeight="1" x14ac:dyDescent="0.2">
      <c r="A15" s="91">
        <v>160</v>
      </c>
      <c r="B15" s="92">
        <v>164.35</v>
      </c>
      <c r="C15" s="93"/>
      <c r="D15" s="152"/>
      <c r="S15" s="68"/>
      <c r="T15" s="68"/>
    </row>
    <row r="16" spans="1:20" ht="14.1" customHeight="1" x14ac:dyDescent="0.2">
      <c r="A16" s="91">
        <v>180</v>
      </c>
      <c r="B16" s="92">
        <v>166.4</v>
      </c>
      <c r="C16" s="93"/>
      <c r="D16" s="152"/>
      <c r="S16" s="68"/>
      <c r="T16" s="68"/>
    </row>
    <row r="17" spans="1:20" ht="14.1" customHeight="1" x14ac:dyDescent="0.2">
      <c r="A17" s="91">
        <v>200</v>
      </c>
      <c r="B17" s="92">
        <v>166.89</v>
      </c>
      <c r="C17" s="93"/>
      <c r="D17" s="152"/>
      <c r="S17" s="68"/>
      <c r="T17" s="68"/>
    </row>
    <row r="18" spans="1:20" ht="14.1" customHeight="1" x14ac:dyDescent="0.2">
      <c r="A18" s="91">
        <v>220</v>
      </c>
      <c r="B18" s="92">
        <v>167.75</v>
      </c>
      <c r="C18" s="93"/>
      <c r="D18" s="152"/>
      <c r="S18" s="68"/>
      <c r="T18" s="68"/>
    </row>
    <row r="19" spans="1:20" ht="14.1" customHeight="1" x14ac:dyDescent="0.2">
      <c r="A19" s="91">
        <v>240</v>
      </c>
      <c r="B19" s="92">
        <v>168.52</v>
      </c>
      <c r="C19" s="93"/>
      <c r="D19" s="152"/>
      <c r="S19" s="68"/>
      <c r="T19" s="68"/>
    </row>
    <row r="20" spans="1:20" ht="14.1" customHeight="1" x14ac:dyDescent="0.2">
      <c r="A20" s="91">
        <v>260</v>
      </c>
      <c r="B20" s="92">
        <v>167.34</v>
      </c>
      <c r="C20" s="93"/>
      <c r="D20" s="152"/>
      <c r="S20" s="68"/>
      <c r="T20" s="68"/>
    </row>
    <row r="21" spans="1:20" ht="14.1" customHeight="1" x14ac:dyDescent="0.2">
      <c r="A21" s="91">
        <v>280</v>
      </c>
      <c r="B21" s="92">
        <v>167.7</v>
      </c>
      <c r="C21" s="93"/>
      <c r="D21" s="152"/>
      <c r="S21" s="68"/>
      <c r="T21" s="68"/>
    </row>
    <row r="22" spans="1:20" ht="14.1" customHeight="1" x14ac:dyDescent="0.2">
      <c r="A22" s="91">
        <v>300</v>
      </c>
      <c r="B22" s="92">
        <v>167.59</v>
      </c>
      <c r="C22" s="93"/>
      <c r="D22" s="152"/>
      <c r="S22" s="68"/>
      <c r="T22" s="68"/>
    </row>
    <row r="23" spans="1:20" ht="14.1" customHeight="1" x14ac:dyDescent="0.2">
      <c r="A23" s="91">
        <v>320</v>
      </c>
      <c r="B23" s="92">
        <v>167.52</v>
      </c>
      <c r="C23" s="93"/>
      <c r="D23" s="152"/>
      <c r="S23" s="68"/>
      <c r="T23" s="68"/>
    </row>
    <row r="24" spans="1:20" ht="14.1" customHeight="1" x14ac:dyDescent="0.2">
      <c r="A24" s="91">
        <v>340</v>
      </c>
      <c r="B24" s="92">
        <v>168.1</v>
      </c>
      <c r="C24" s="93"/>
      <c r="D24" s="152"/>
      <c r="S24" s="68"/>
      <c r="T24" s="68"/>
    </row>
    <row r="25" spans="1:20" ht="14.1" customHeight="1" x14ac:dyDescent="0.2">
      <c r="A25" s="91">
        <v>360</v>
      </c>
      <c r="B25" s="92">
        <v>165.16</v>
      </c>
      <c r="C25" s="130"/>
      <c r="D25" s="152"/>
      <c r="S25" s="68"/>
      <c r="T25" s="68"/>
    </row>
    <row r="26" spans="1:20" ht="14.1" customHeight="1" x14ac:dyDescent="0.2">
      <c r="A26" s="91">
        <v>380</v>
      </c>
      <c r="B26" s="92">
        <v>164.43</v>
      </c>
      <c r="C26" s="93"/>
      <c r="D26" s="152"/>
      <c r="S26" s="68"/>
      <c r="T26" s="68"/>
    </row>
    <row r="27" spans="1:20" ht="14.1" customHeight="1" x14ac:dyDescent="0.2">
      <c r="A27" s="91">
        <v>400</v>
      </c>
      <c r="B27" s="92">
        <v>160.46</v>
      </c>
      <c r="C27" s="93"/>
      <c r="D27" s="152"/>
      <c r="S27" s="68"/>
      <c r="T27" s="68"/>
    </row>
    <row r="28" spans="1:20" ht="14.1" customHeight="1" x14ac:dyDescent="0.2">
      <c r="A28" s="91">
        <v>420</v>
      </c>
      <c r="B28" s="92">
        <v>159.47</v>
      </c>
      <c r="C28" s="93"/>
      <c r="D28" s="152"/>
      <c r="S28" s="68"/>
      <c r="T28" s="68"/>
    </row>
    <row r="29" spans="1:20" ht="14.1" customHeight="1" x14ac:dyDescent="0.2">
      <c r="A29" s="91">
        <v>440</v>
      </c>
      <c r="B29" s="92">
        <v>159.78</v>
      </c>
      <c r="C29" s="93"/>
      <c r="D29" s="152"/>
      <c r="S29" s="68"/>
      <c r="T29" s="68"/>
    </row>
    <row r="30" spans="1:20" ht="14.1" customHeight="1" x14ac:dyDescent="0.2">
      <c r="A30" s="91">
        <v>460</v>
      </c>
      <c r="B30" s="92">
        <v>165.63</v>
      </c>
      <c r="C30" s="93"/>
      <c r="D30" s="152"/>
      <c r="S30" s="68"/>
      <c r="T30" s="68"/>
    </row>
    <row r="31" spans="1:20" ht="14.1" customHeight="1" x14ac:dyDescent="0.2">
      <c r="A31" s="91">
        <v>472</v>
      </c>
      <c r="B31" s="92">
        <v>170.43</v>
      </c>
      <c r="C31" s="93"/>
      <c r="D31" s="152"/>
      <c r="S31" s="68"/>
      <c r="T31" s="68"/>
    </row>
    <row r="32" spans="1:20" ht="14.1" customHeight="1" x14ac:dyDescent="0.2">
      <c r="A32" s="140">
        <v>472</v>
      </c>
      <c r="B32" s="141">
        <v>171.43</v>
      </c>
      <c r="C32" s="135" t="s">
        <v>21</v>
      </c>
      <c r="D32" s="152"/>
      <c r="S32" s="68"/>
      <c r="T32" s="68"/>
    </row>
    <row r="33" spans="1:20" ht="14.1" customHeight="1" x14ac:dyDescent="0.2">
      <c r="A33" s="91">
        <v>472</v>
      </c>
      <c r="B33" s="92">
        <v>171.828</v>
      </c>
      <c r="C33" s="93" t="s">
        <v>125</v>
      </c>
      <c r="D33" s="152"/>
      <c r="S33" s="68"/>
      <c r="T33" s="68"/>
    </row>
    <row r="34" spans="1:20" ht="14.1" customHeight="1" x14ac:dyDescent="0.2">
      <c r="A34" s="94">
        <v>472</v>
      </c>
      <c r="B34" s="95">
        <v>172.81</v>
      </c>
      <c r="C34" s="93" t="s">
        <v>183</v>
      </c>
      <c r="D34" s="152"/>
      <c r="S34" s="68"/>
      <c r="T34" s="68"/>
    </row>
    <row r="35" spans="1:20" ht="14.1" customHeight="1" x14ac:dyDescent="0.2">
      <c r="A35" s="94"/>
      <c r="B35" s="95"/>
      <c r="C35" s="135"/>
      <c r="D35" s="152"/>
      <c r="S35" s="68"/>
      <c r="T35" s="68"/>
    </row>
    <row r="36" spans="1:20" ht="14.1" customHeight="1" x14ac:dyDescent="0.2">
      <c r="A36" s="94"/>
      <c r="B36" s="95"/>
      <c r="C36" s="135"/>
      <c r="D36" s="152"/>
      <c r="S36" s="68"/>
      <c r="T36" s="68"/>
    </row>
    <row r="37" spans="1:20" ht="14.1" customHeight="1" x14ac:dyDescent="0.2">
      <c r="A37" s="94"/>
      <c r="B37" s="95"/>
      <c r="C37" s="135"/>
      <c r="D37" s="152"/>
      <c r="S37" s="68"/>
      <c r="T37" s="68"/>
    </row>
    <row r="38" spans="1:20" ht="14.1" customHeight="1" x14ac:dyDescent="0.2">
      <c r="A38" s="94"/>
      <c r="B38" s="95"/>
      <c r="C38" s="135"/>
      <c r="D38" s="152"/>
      <c r="S38" s="68"/>
      <c r="T38" s="68"/>
    </row>
    <row r="39" spans="1:20" ht="14.1" customHeight="1" x14ac:dyDescent="0.2">
      <c r="A39" s="94"/>
      <c r="B39" s="95"/>
      <c r="C39" s="135"/>
      <c r="D39" s="152"/>
      <c r="S39" s="68"/>
      <c r="T39" s="68"/>
    </row>
    <row r="40" spans="1:20" ht="14.1" customHeight="1" x14ac:dyDescent="0.2">
      <c r="A40" s="94"/>
      <c r="B40" s="95"/>
      <c r="C40" s="135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472</v>
      </c>
      <c r="B42" s="98">
        <v>171.43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28.6</v>
      </c>
      <c r="B43" s="101">
        <v>171.43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40</v>
      </c>
      <c r="B44" s="98">
        <v>174.74199999999999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40</v>
      </c>
      <c r="B45" s="104">
        <v>164.74199999999999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38</v>
      </c>
      <c r="B46" s="98">
        <f>B47+1.5</f>
        <v>174.74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38</v>
      </c>
      <c r="B47" s="104">
        <v>173.24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0</v>
      </c>
      <c r="B48" s="98">
        <v>0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184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185</v>
      </c>
      <c r="C51" s="112"/>
      <c r="D51" s="155"/>
      <c r="S51" s="68"/>
      <c r="T51" s="68"/>
    </row>
    <row r="52" spans="1:20" ht="14.1" customHeight="1" x14ac:dyDescent="0.2">
      <c r="A52" s="157" t="s">
        <v>186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187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F56" s="114"/>
      <c r="G56" s="114"/>
      <c r="H56" s="116"/>
      <c r="I56" s="116"/>
      <c r="J56" s="114"/>
      <c r="K56" s="114"/>
      <c r="L56" s="114"/>
    </row>
    <row r="57" spans="1:20" ht="15" x14ac:dyDescent="0.2">
      <c r="F57" s="114"/>
      <c r="G57" s="114"/>
      <c r="H57" s="116"/>
      <c r="I57" s="116"/>
      <c r="J57" s="114"/>
      <c r="K57" s="114"/>
      <c r="L57" s="114"/>
    </row>
    <row r="58" spans="1:20" ht="15" x14ac:dyDescent="0.2"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15.140625" style="69" bestFit="1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15.140625" style="69" bestFit="1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15.140625" style="69" bestFit="1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15.140625" style="69" bestFit="1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15.140625" style="69" bestFit="1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15.140625" style="69" bestFit="1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15.140625" style="69" bestFit="1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15.140625" style="69" bestFit="1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15.140625" style="69" bestFit="1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15.140625" style="69" bestFit="1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15.140625" style="69" bestFit="1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15.140625" style="69" bestFit="1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15.140625" style="69" bestFit="1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15.140625" style="69" bestFit="1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15.140625" style="69" bestFit="1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15.140625" style="69" bestFit="1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15.140625" style="69" bestFit="1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15.140625" style="69" bestFit="1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15.140625" style="69" bestFit="1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15.140625" style="69" bestFit="1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15.140625" style="69" bestFit="1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15.140625" style="69" bestFit="1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15.140625" style="69" bestFit="1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15.140625" style="69" bestFit="1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15.140625" style="69" bestFit="1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15.140625" style="69" bestFit="1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15.140625" style="69" bestFit="1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15.140625" style="69" bestFit="1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15.140625" style="69" bestFit="1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15.140625" style="69" bestFit="1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15.140625" style="69" bestFit="1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15.140625" style="69" bestFit="1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15.140625" style="69" bestFit="1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15.140625" style="69" bestFit="1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15.140625" style="69" bestFit="1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15.140625" style="69" bestFit="1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15.140625" style="69" bestFit="1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15.140625" style="69" bestFit="1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15.140625" style="69" bestFit="1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15.140625" style="69" bestFit="1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15.140625" style="69" bestFit="1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15.140625" style="69" bestFit="1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15.140625" style="69" bestFit="1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15.140625" style="69" bestFit="1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15.140625" style="69" bestFit="1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15.140625" style="69" bestFit="1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15.140625" style="69" bestFit="1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15.140625" style="69" bestFit="1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15.140625" style="69" bestFit="1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15.140625" style="69" bestFit="1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15.140625" style="69" bestFit="1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15.140625" style="69" bestFit="1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15.140625" style="69" bestFit="1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15.140625" style="69" bestFit="1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15.140625" style="69" bestFit="1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15.140625" style="69" bestFit="1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15.140625" style="69" bestFit="1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15.140625" style="69" bestFit="1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15.140625" style="69" bestFit="1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15.140625" style="69" bestFit="1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15.140625" style="69" bestFit="1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15.140625" style="69" bestFit="1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15.140625" style="69" bestFit="1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15.140625" style="69" bestFit="1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24" t="s">
        <v>181</v>
      </c>
      <c r="D3" s="152"/>
      <c r="S3" s="68"/>
      <c r="T3" s="68"/>
    </row>
    <row r="4" spans="1:20" ht="14.1" customHeight="1" x14ac:dyDescent="0.2">
      <c r="A4" s="137">
        <v>0</v>
      </c>
      <c r="B4" s="126">
        <v>174.75</v>
      </c>
      <c r="C4" s="127" t="s">
        <v>18</v>
      </c>
      <c r="D4" s="152"/>
      <c r="S4" s="68"/>
      <c r="T4" s="68"/>
    </row>
    <row r="5" spans="1:20" ht="14.1" customHeight="1" x14ac:dyDescent="0.2">
      <c r="A5" s="137">
        <v>0</v>
      </c>
      <c r="B5" s="144">
        <v>174.05</v>
      </c>
      <c r="C5" s="127" t="s">
        <v>188</v>
      </c>
      <c r="D5" s="163"/>
      <c r="S5" s="68"/>
      <c r="T5" s="68"/>
    </row>
    <row r="6" spans="1:20" ht="14.1" customHeight="1" x14ac:dyDescent="0.2">
      <c r="A6" s="140">
        <v>12</v>
      </c>
      <c r="B6" s="141">
        <v>173.60900000000001</v>
      </c>
      <c r="C6" s="135" t="s">
        <v>16</v>
      </c>
      <c r="D6" s="152"/>
      <c r="S6" s="68"/>
      <c r="T6" s="68"/>
    </row>
    <row r="7" spans="1:20" ht="14.1" customHeight="1" x14ac:dyDescent="0.2">
      <c r="A7" s="91">
        <v>42</v>
      </c>
      <c r="B7" s="92">
        <v>159.00899999999999</v>
      </c>
      <c r="C7" s="93"/>
      <c r="D7" s="152"/>
      <c r="S7" s="68"/>
      <c r="T7" s="68"/>
    </row>
    <row r="8" spans="1:20" ht="14.1" customHeight="1" x14ac:dyDescent="0.2">
      <c r="A8" s="91">
        <v>62</v>
      </c>
      <c r="B8" s="92">
        <v>155.559</v>
      </c>
      <c r="C8" s="93"/>
      <c r="D8" s="152"/>
      <c r="S8" s="68"/>
      <c r="T8" s="68"/>
    </row>
    <row r="9" spans="1:20" ht="14.1" customHeight="1" x14ac:dyDescent="0.2">
      <c r="A9" s="91">
        <v>82</v>
      </c>
      <c r="B9" s="92">
        <v>156.489</v>
      </c>
      <c r="C9" s="130"/>
      <c r="D9" s="152"/>
      <c r="S9" s="68"/>
      <c r="T9" s="68"/>
    </row>
    <row r="10" spans="1:20" ht="14.1" customHeight="1" x14ac:dyDescent="0.2">
      <c r="A10" s="91">
        <v>102</v>
      </c>
      <c r="B10" s="92">
        <v>157.619</v>
      </c>
      <c r="C10" s="93"/>
      <c r="D10" s="152"/>
      <c r="S10" s="68"/>
      <c r="T10" s="68"/>
    </row>
    <row r="11" spans="1:20" ht="14.1" customHeight="1" x14ac:dyDescent="0.2">
      <c r="A11" s="91">
        <v>122</v>
      </c>
      <c r="B11" s="92">
        <v>158.26900000000001</v>
      </c>
      <c r="C11" s="93"/>
      <c r="D11" s="152"/>
      <c r="S11" s="68"/>
      <c r="T11" s="68"/>
    </row>
    <row r="12" spans="1:20" ht="14.1" customHeight="1" x14ac:dyDescent="0.2">
      <c r="A12" s="91">
        <v>142</v>
      </c>
      <c r="B12" s="92">
        <v>164.029</v>
      </c>
      <c r="C12" s="130"/>
      <c r="D12" s="152"/>
      <c r="S12" s="68"/>
      <c r="T12" s="68"/>
    </row>
    <row r="13" spans="1:20" ht="14.1" customHeight="1" x14ac:dyDescent="0.2">
      <c r="A13" s="91">
        <v>162</v>
      </c>
      <c r="B13" s="92">
        <v>164.18899999999999</v>
      </c>
      <c r="C13" s="93"/>
      <c r="D13" s="152"/>
      <c r="S13" s="68"/>
      <c r="T13" s="68"/>
    </row>
    <row r="14" spans="1:20" ht="14.1" customHeight="1" x14ac:dyDescent="0.2">
      <c r="A14" s="91">
        <v>182</v>
      </c>
      <c r="B14" s="92">
        <v>166.43899999999999</v>
      </c>
      <c r="C14" s="93"/>
      <c r="D14" s="152"/>
      <c r="S14" s="68"/>
      <c r="T14" s="68"/>
    </row>
    <row r="15" spans="1:20" ht="14.1" customHeight="1" x14ac:dyDescent="0.2">
      <c r="A15" s="91">
        <v>202</v>
      </c>
      <c r="B15" s="92">
        <v>166.929</v>
      </c>
      <c r="C15" s="93"/>
      <c r="D15" s="152"/>
      <c r="S15" s="68"/>
      <c r="T15" s="68"/>
    </row>
    <row r="16" spans="1:20" ht="14.1" customHeight="1" x14ac:dyDescent="0.2">
      <c r="A16" s="91">
        <v>222</v>
      </c>
      <c r="B16" s="92">
        <v>167.78899999999999</v>
      </c>
      <c r="C16" s="93"/>
      <c r="D16" s="152"/>
      <c r="S16" s="68"/>
      <c r="T16" s="68"/>
    </row>
    <row r="17" spans="1:20" ht="14.1" customHeight="1" x14ac:dyDescent="0.2">
      <c r="A17" s="91">
        <v>242</v>
      </c>
      <c r="B17" s="92">
        <v>168.37899999999999</v>
      </c>
      <c r="C17" s="93"/>
      <c r="D17" s="152"/>
      <c r="S17" s="68"/>
      <c r="T17" s="68"/>
    </row>
    <row r="18" spans="1:20" ht="14.1" customHeight="1" x14ac:dyDescent="0.2">
      <c r="A18" s="91">
        <v>262</v>
      </c>
      <c r="B18" s="92">
        <v>167.37899999999999</v>
      </c>
      <c r="C18" s="93"/>
      <c r="D18" s="152"/>
      <c r="S18" s="68"/>
      <c r="T18" s="68"/>
    </row>
    <row r="19" spans="1:20" ht="14.1" customHeight="1" x14ac:dyDescent="0.2">
      <c r="A19" s="91">
        <v>282</v>
      </c>
      <c r="B19" s="92">
        <v>167.739</v>
      </c>
      <c r="C19" s="93"/>
      <c r="D19" s="152"/>
      <c r="S19" s="68"/>
      <c r="T19" s="68"/>
    </row>
    <row r="20" spans="1:20" ht="14.1" customHeight="1" x14ac:dyDescent="0.2">
      <c r="A20" s="91">
        <v>302</v>
      </c>
      <c r="B20" s="92">
        <v>167.62899999999999</v>
      </c>
      <c r="C20" s="93"/>
      <c r="D20" s="152"/>
      <c r="S20" s="68"/>
      <c r="T20" s="68"/>
    </row>
    <row r="21" spans="1:20" ht="14.1" customHeight="1" x14ac:dyDescent="0.2">
      <c r="A21" s="91">
        <v>322</v>
      </c>
      <c r="B21" s="92">
        <v>167.559</v>
      </c>
      <c r="C21" s="93"/>
      <c r="D21" s="152"/>
      <c r="S21" s="68"/>
      <c r="T21" s="68"/>
    </row>
    <row r="22" spans="1:20" ht="14.1" customHeight="1" x14ac:dyDescent="0.2">
      <c r="A22" s="91">
        <v>342</v>
      </c>
      <c r="B22" s="92">
        <v>168.13900000000001</v>
      </c>
      <c r="C22" s="93"/>
      <c r="D22" s="152"/>
      <c r="S22" s="68"/>
      <c r="T22" s="68"/>
    </row>
    <row r="23" spans="1:20" ht="14.1" customHeight="1" x14ac:dyDescent="0.2">
      <c r="A23" s="91">
        <v>362</v>
      </c>
      <c r="B23" s="92">
        <v>165.19900000000001</v>
      </c>
      <c r="C23" s="93"/>
      <c r="D23" s="152"/>
      <c r="S23" s="68"/>
      <c r="T23" s="68"/>
    </row>
    <row r="24" spans="1:20" ht="14.1" customHeight="1" x14ac:dyDescent="0.2">
      <c r="A24" s="91">
        <v>382</v>
      </c>
      <c r="B24" s="92">
        <v>164.46899999999999</v>
      </c>
      <c r="C24" s="93"/>
      <c r="D24" s="152"/>
      <c r="S24" s="68"/>
      <c r="T24" s="68"/>
    </row>
    <row r="25" spans="1:20" ht="14.1" customHeight="1" x14ac:dyDescent="0.2">
      <c r="A25" s="91">
        <v>402</v>
      </c>
      <c r="B25" s="92">
        <v>160.499</v>
      </c>
      <c r="C25" s="130"/>
      <c r="D25" s="152"/>
      <c r="S25" s="68"/>
      <c r="T25" s="68"/>
    </row>
    <row r="26" spans="1:20" ht="14.1" customHeight="1" x14ac:dyDescent="0.2">
      <c r="A26" s="91">
        <v>422</v>
      </c>
      <c r="B26" s="92">
        <v>159.50899999999999</v>
      </c>
      <c r="C26" s="93"/>
      <c r="D26" s="152"/>
      <c r="S26" s="68"/>
      <c r="T26" s="68"/>
    </row>
    <row r="27" spans="1:20" ht="14.1" customHeight="1" x14ac:dyDescent="0.2">
      <c r="A27" s="91">
        <v>442</v>
      </c>
      <c r="B27" s="92">
        <v>159.81899999999999</v>
      </c>
      <c r="C27" s="93"/>
      <c r="D27" s="152"/>
      <c r="S27" s="68"/>
      <c r="T27" s="68"/>
    </row>
    <row r="28" spans="1:20" ht="14.1" customHeight="1" x14ac:dyDescent="0.2">
      <c r="A28" s="91">
        <v>462</v>
      </c>
      <c r="B28" s="92">
        <v>165.66900000000001</v>
      </c>
      <c r="C28" s="93"/>
      <c r="D28" s="152"/>
      <c r="S28" s="68"/>
      <c r="T28" s="68"/>
    </row>
    <row r="29" spans="1:20" ht="14.1" customHeight="1" x14ac:dyDescent="0.2">
      <c r="A29" s="140">
        <v>475</v>
      </c>
      <c r="B29" s="141">
        <v>173.60900000000001</v>
      </c>
      <c r="C29" s="135" t="s">
        <v>189</v>
      </c>
      <c r="D29" s="152"/>
      <c r="S29" s="68"/>
      <c r="T29" s="68"/>
    </row>
    <row r="30" spans="1:20" ht="14.1" customHeight="1" x14ac:dyDescent="0.2">
      <c r="A30" s="91"/>
      <c r="B30" s="92"/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140"/>
      <c r="B32" s="141"/>
      <c r="C32" s="135" t="s">
        <v>21</v>
      </c>
      <c r="D32" s="152"/>
      <c r="S32" s="68"/>
      <c r="T32" s="68"/>
    </row>
    <row r="33" spans="1:20" ht="14.1" customHeight="1" x14ac:dyDescent="0.2">
      <c r="A33" s="91"/>
      <c r="B33" s="92"/>
      <c r="C33" s="93" t="s">
        <v>125</v>
      </c>
      <c r="D33" s="152"/>
      <c r="S33" s="68"/>
      <c r="T33" s="68"/>
    </row>
    <row r="34" spans="1:20" ht="14.1" customHeight="1" x14ac:dyDescent="0.2">
      <c r="A34" s="94"/>
      <c r="B34" s="95"/>
      <c r="C34" s="93" t="s">
        <v>183</v>
      </c>
      <c r="D34" s="152"/>
      <c r="S34" s="68"/>
      <c r="T34" s="68"/>
    </row>
    <row r="35" spans="1:20" ht="14.1" customHeight="1" x14ac:dyDescent="0.2">
      <c r="A35" s="94"/>
      <c r="B35" s="95"/>
      <c r="C35" s="135"/>
      <c r="D35" s="152"/>
      <c r="S35" s="68"/>
      <c r="T35" s="68"/>
    </row>
    <row r="36" spans="1:20" ht="14.1" customHeight="1" x14ac:dyDescent="0.2">
      <c r="A36" s="94"/>
      <c r="B36" s="95"/>
      <c r="C36" s="135"/>
      <c r="D36" s="152"/>
      <c r="S36" s="68"/>
      <c r="T36" s="68"/>
    </row>
    <row r="37" spans="1:20" ht="14.1" customHeight="1" x14ac:dyDescent="0.2">
      <c r="A37" s="94"/>
      <c r="B37" s="95"/>
      <c r="C37" s="135"/>
      <c r="D37" s="152"/>
      <c r="S37" s="68"/>
      <c r="T37" s="68"/>
    </row>
    <row r="38" spans="1:20" ht="14.1" customHeight="1" x14ac:dyDescent="0.2">
      <c r="A38" s="94"/>
      <c r="B38" s="95"/>
      <c r="C38" s="135"/>
      <c r="D38" s="152"/>
      <c r="S38" s="68"/>
      <c r="T38" s="68"/>
    </row>
    <row r="39" spans="1:20" ht="14.1" customHeight="1" x14ac:dyDescent="0.2">
      <c r="A39" s="94"/>
      <c r="B39" s="95"/>
      <c r="C39" s="135"/>
      <c r="D39" s="152"/>
      <c r="S39" s="68"/>
      <c r="T39" s="68"/>
    </row>
    <row r="40" spans="1:20" ht="14.1" customHeight="1" x14ac:dyDescent="0.2">
      <c r="A40" s="94"/>
      <c r="B40" s="95"/>
      <c r="C40" s="135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600</v>
      </c>
      <c r="B42" s="98">
        <v>173.60900000000001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12</v>
      </c>
      <c r="B43" s="101">
        <v>173.60900000000001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40</v>
      </c>
      <c r="B44" s="98">
        <v>174.75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40</v>
      </c>
      <c r="B45" s="104">
        <v>164.75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38</v>
      </c>
      <c r="B46" s="98">
        <f>B47+1.5</f>
        <v>174.75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38</v>
      </c>
      <c r="B47" s="104">
        <v>173.25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0</v>
      </c>
      <c r="B48" s="98">
        <v>0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190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191</v>
      </c>
      <c r="C51" s="112"/>
      <c r="D51" s="155"/>
      <c r="S51" s="68"/>
      <c r="T51" s="68"/>
    </row>
    <row r="52" spans="1:20" ht="14.1" customHeight="1" x14ac:dyDescent="0.2">
      <c r="A52" s="157" t="s">
        <v>192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193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F56" s="114"/>
      <c r="G56" s="114"/>
      <c r="H56" s="116"/>
      <c r="I56" s="116"/>
      <c r="J56" s="114"/>
      <c r="K56" s="114"/>
      <c r="L56" s="114"/>
    </row>
    <row r="57" spans="1:20" ht="15" x14ac:dyDescent="0.2">
      <c r="F57" s="114"/>
      <c r="G57" s="114"/>
      <c r="H57" s="116"/>
      <c r="I57" s="116"/>
      <c r="J57" s="114"/>
      <c r="K57" s="114"/>
      <c r="L57" s="114"/>
    </row>
    <row r="58" spans="1:20" ht="15" x14ac:dyDescent="0.2"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15.140625" style="69" bestFit="1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15.140625" style="69" bestFit="1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15.140625" style="69" bestFit="1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15.140625" style="69" bestFit="1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15.140625" style="69" bestFit="1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15.140625" style="69" bestFit="1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15.140625" style="69" bestFit="1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15.140625" style="69" bestFit="1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15.140625" style="69" bestFit="1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15.140625" style="69" bestFit="1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15.140625" style="69" bestFit="1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15.140625" style="69" bestFit="1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15.140625" style="69" bestFit="1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15.140625" style="69" bestFit="1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15.140625" style="69" bestFit="1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15.140625" style="69" bestFit="1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15.140625" style="69" bestFit="1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15.140625" style="69" bestFit="1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15.140625" style="69" bestFit="1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15.140625" style="69" bestFit="1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15.140625" style="69" bestFit="1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15.140625" style="69" bestFit="1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15.140625" style="69" bestFit="1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15.140625" style="69" bestFit="1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15.140625" style="69" bestFit="1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15.140625" style="69" bestFit="1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15.140625" style="69" bestFit="1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15.140625" style="69" bestFit="1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15.140625" style="69" bestFit="1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15.140625" style="69" bestFit="1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15.140625" style="69" bestFit="1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15.140625" style="69" bestFit="1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15.140625" style="69" bestFit="1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15.140625" style="69" bestFit="1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15.140625" style="69" bestFit="1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15.140625" style="69" bestFit="1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15.140625" style="69" bestFit="1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15.140625" style="69" bestFit="1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15.140625" style="69" bestFit="1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15.140625" style="69" bestFit="1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15.140625" style="69" bestFit="1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15.140625" style="69" bestFit="1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15.140625" style="69" bestFit="1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15.140625" style="69" bestFit="1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15.140625" style="69" bestFit="1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15.140625" style="69" bestFit="1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15.140625" style="69" bestFit="1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15.140625" style="69" bestFit="1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15.140625" style="69" bestFit="1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15.140625" style="69" bestFit="1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15.140625" style="69" bestFit="1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15.140625" style="69" bestFit="1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15.140625" style="69" bestFit="1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15.140625" style="69" bestFit="1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15.140625" style="69" bestFit="1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15.140625" style="69" bestFit="1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15.140625" style="69" bestFit="1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15.140625" style="69" bestFit="1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15.140625" style="69" bestFit="1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15.140625" style="69" bestFit="1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15.140625" style="69" bestFit="1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15.140625" style="69" bestFit="1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15.140625" style="69" bestFit="1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15.140625" style="69" bestFit="1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134">
        <v>0</v>
      </c>
      <c r="B3" s="123">
        <v>175</v>
      </c>
      <c r="C3" s="124" t="s">
        <v>181</v>
      </c>
      <c r="D3" s="152"/>
      <c r="S3" s="68"/>
      <c r="T3" s="68"/>
    </row>
    <row r="4" spans="1:20" ht="14.1" customHeight="1" x14ac:dyDescent="0.2">
      <c r="A4" s="137">
        <v>0</v>
      </c>
      <c r="B4" s="126">
        <v>174.523</v>
      </c>
      <c r="C4" s="127" t="s">
        <v>194</v>
      </c>
      <c r="D4" s="152"/>
      <c r="S4" s="68"/>
      <c r="T4" s="68"/>
    </row>
    <row r="5" spans="1:20" ht="14.1" customHeight="1" x14ac:dyDescent="0.2">
      <c r="A5" s="137">
        <v>10</v>
      </c>
      <c r="B5" s="145">
        <v>173.673</v>
      </c>
      <c r="C5" s="127"/>
      <c r="D5" s="163"/>
      <c r="S5" s="68"/>
      <c r="T5" s="68"/>
    </row>
    <row r="6" spans="1:20" ht="14.1" customHeight="1" x14ac:dyDescent="0.2">
      <c r="A6" s="137">
        <v>20</v>
      </c>
      <c r="B6" s="126">
        <v>173.262</v>
      </c>
      <c r="C6" s="135"/>
      <c r="D6" s="152"/>
      <c r="S6" s="68"/>
      <c r="T6" s="68"/>
    </row>
    <row r="7" spans="1:20" ht="14.1" customHeight="1" x14ac:dyDescent="0.2">
      <c r="A7" s="91">
        <v>23.5</v>
      </c>
      <c r="B7" s="92">
        <v>172.36799999999999</v>
      </c>
      <c r="C7" s="93" t="s">
        <v>195</v>
      </c>
      <c r="D7" s="152"/>
      <c r="S7" s="68"/>
      <c r="T7" s="68"/>
    </row>
    <row r="8" spans="1:20" ht="14.1" customHeight="1" x14ac:dyDescent="0.2">
      <c r="A8" s="140">
        <v>28.5</v>
      </c>
      <c r="B8" s="141">
        <v>168.73500000000001</v>
      </c>
      <c r="C8" s="135" t="s">
        <v>16</v>
      </c>
      <c r="D8" s="152"/>
      <c r="S8" s="68"/>
      <c r="T8" s="68"/>
    </row>
    <row r="9" spans="1:20" ht="14.1" customHeight="1" x14ac:dyDescent="0.2">
      <c r="A9" s="91">
        <v>28.5</v>
      </c>
      <c r="B9" s="92">
        <v>168.63499999999999</v>
      </c>
      <c r="C9" s="130"/>
      <c r="D9" s="152"/>
      <c r="S9" s="68"/>
      <c r="T9" s="68"/>
    </row>
    <row r="10" spans="1:20" ht="14.1" customHeight="1" x14ac:dyDescent="0.2">
      <c r="A10" s="91">
        <v>36.5</v>
      </c>
      <c r="B10" s="92">
        <v>163.73500000000001</v>
      </c>
      <c r="C10" s="93"/>
      <c r="D10" s="152"/>
      <c r="S10" s="68"/>
      <c r="T10" s="68"/>
    </row>
    <row r="11" spans="1:20" ht="14.1" customHeight="1" x14ac:dyDescent="0.2">
      <c r="A11" s="91">
        <v>44.5</v>
      </c>
      <c r="B11" s="92">
        <v>162.315</v>
      </c>
      <c r="C11" s="93"/>
      <c r="D11" s="152"/>
      <c r="S11" s="68"/>
      <c r="T11" s="68"/>
    </row>
    <row r="12" spans="1:20" ht="14.1" customHeight="1" x14ac:dyDescent="0.2">
      <c r="A12" s="91">
        <v>52.5</v>
      </c>
      <c r="B12" s="92">
        <v>162.83500000000001</v>
      </c>
      <c r="C12" s="130"/>
      <c r="D12" s="152"/>
      <c r="S12" s="68"/>
      <c r="T12" s="68"/>
    </row>
    <row r="13" spans="1:20" ht="14.1" customHeight="1" x14ac:dyDescent="0.2">
      <c r="A13" s="91">
        <v>60.5</v>
      </c>
      <c r="B13" s="92">
        <v>161.41499999999999</v>
      </c>
      <c r="C13" s="93"/>
      <c r="D13" s="152"/>
      <c r="S13" s="68"/>
      <c r="T13" s="68"/>
    </row>
    <row r="14" spans="1:20" ht="14.1" customHeight="1" x14ac:dyDescent="0.2">
      <c r="A14" s="91">
        <v>68.5</v>
      </c>
      <c r="B14" s="92">
        <v>161.285</v>
      </c>
      <c r="C14" s="93"/>
      <c r="D14" s="152"/>
      <c r="S14" s="68"/>
      <c r="T14" s="68"/>
    </row>
    <row r="15" spans="1:20" ht="14.1" customHeight="1" x14ac:dyDescent="0.2">
      <c r="A15" s="91">
        <v>76.5</v>
      </c>
      <c r="B15" s="92">
        <v>161.39500000000001</v>
      </c>
      <c r="C15" s="93"/>
      <c r="D15" s="152"/>
      <c r="S15" s="68"/>
      <c r="T15" s="68"/>
    </row>
    <row r="16" spans="1:20" ht="14.1" customHeight="1" x14ac:dyDescent="0.2">
      <c r="A16" s="91">
        <v>84.5</v>
      </c>
      <c r="B16" s="92">
        <v>161.08500000000001</v>
      </c>
      <c r="C16" s="93"/>
      <c r="D16" s="152"/>
      <c r="S16" s="68"/>
      <c r="T16" s="68"/>
    </row>
    <row r="17" spans="1:20" ht="14.1" customHeight="1" x14ac:dyDescent="0.2">
      <c r="A17" s="91">
        <v>92.5</v>
      </c>
      <c r="B17" s="92">
        <v>161.13499999999999</v>
      </c>
      <c r="C17" s="93"/>
      <c r="D17" s="152"/>
      <c r="S17" s="68"/>
      <c r="T17" s="68"/>
    </row>
    <row r="18" spans="1:20" ht="14.1" customHeight="1" x14ac:dyDescent="0.2">
      <c r="A18" s="91">
        <v>100.5</v>
      </c>
      <c r="B18" s="92">
        <v>160.935</v>
      </c>
      <c r="C18" s="93"/>
      <c r="D18" s="152"/>
      <c r="S18" s="68"/>
      <c r="T18" s="68"/>
    </row>
    <row r="19" spans="1:20" ht="14.1" customHeight="1" x14ac:dyDescent="0.2">
      <c r="A19" s="91">
        <v>108.5</v>
      </c>
      <c r="B19" s="92">
        <v>161.26499999999999</v>
      </c>
      <c r="C19" s="93"/>
      <c r="D19" s="152"/>
      <c r="S19" s="68"/>
      <c r="T19" s="68"/>
    </row>
    <row r="20" spans="1:20" ht="14.1" customHeight="1" x14ac:dyDescent="0.2">
      <c r="A20" s="91">
        <v>116.5</v>
      </c>
      <c r="B20" s="92">
        <v>161.41499999999999</v>
      </c>
      <c r="C20" s="93"/>
      <c r="D20" s="152"/>
      <c r="S20" s="68"/>
      <c r="T20" s="68"/>
    </row>
    <row r="21" spans="1:20" ht="14.1" customHeight="1" x14ac:dyDescent="0.2">
      <c r="A21" s="91">
        <v>124.5</v>
      </c>
      <c r="B21" s="92">
        <v>161.535</v>
      </c>
      <c r="C21" s="93"/>
      <c r="D21" s="152"/>
      <c r="S21" s="68"/>
      <c r="T21" s="68"/>
    </row>
    <row r="22" spans="1:20" ht="14.1" customHeight="1" x14ac:dyDescent="0.2">
      <c r="A22" s="91">
        <v>132.5</v>
      </c>
      <c r="B22" s="92">
        <v>161.38499999999999</v>
      </c>
      <c r="C22" s="93"/>
      <c r="D22" s="152"/>
      <c r="S22" s="68"/>
      <c r="T22" s="68"/>
    </row>
    <row r="23" spans="1:20" ht="14.1" customHeight="1" x14ac:dyDescent="0.2">
      <c r="A23" s="91">
        <v>140.5</v>
      </c>
      <c r="B23" s="92">
        <v>162.595</v>
      </c>
      <c r="C23" s="93"/>
      <c r="D23" s="152"/>
      <c r="S23" s="68"/>
      <c r="T23" s="68"/>
    </row>
    <row r="24" spans="1:20" ht="14.1" customHeight="1" x14ac:dyDescent="0.2">
      <c r="A24" s="91">
        <v>152.5</v>
      </c>
      <c r="B24" s="92">
        <v>163.33500000000001</v>
      </c>
      <c r="C24" s="93"/>
      <c r="D24" s="152"/>
      <c r="S24" s="68"/>
      <c r="T24" s="68"/>
    </row>
    <row r="25" spans="1:20" ht="14.1" customHeight="1" x14ac:dyDescent="0.2">
      <c r="A25" s="91">
        <v>164.5</v>
      </c>
      <c r="B25" s="92">
        <v>163.715</v>
      </c>
      <c r="C25" s="130"/>
      <c r="D25" s="152"/>
      <c r="S25" s="68"/>
      <c r="T25" s="68"/>
    </row>
    <row r="26" spans="1:20" ht="14.1" customHeight="1" x14ac:dyDescent="0.2">
      <c r="A26" s="91">
        <v>176.5</v>
      </c>
      <c r="B26" s="92">
        <v>163.935</v>
      </c>
      <c r="C26" s="93"/>
      <c r="D26" s="152"/>
      <c r="S26" s="68"/>
      <c r="T26" s="68"/>
    </row>
    <row r="27" spans="1:20" ht="14.1" customHeight="1" x14ac:dyDescent="0.2">
      <c r="A27" s="91">
        <v>188.5</v>
      </c>
      <c r="B27" s="92">
        <v>164.435</v>
      </c>
      <c r="C27" s="93"/>
      <c r="D27" s="152"/>
      <c r="S27" s="68"/>
      <c r="T27" s="68"/>
    </row>
    <row r="28" spans="1:20" ht="14.1" customHeight="1" x14ac:dyDescent="0.2">
      <c r="A28" s="91">
        <v>200.5</v>
      </c>
      <c r="B28" s="92">
        <v>164.995</v>
      </c>
      <c r="C28" s="93"/>
      <c r="D28" s="152"/>
      <c r="S28" s="68"/>
      <c r="T28" s="68"/>
    </row>
    <row r="29" spans="1:20" ht="14.1" customHeight="1" x14ac:dyDescent="0.2">
      <c r="A29" s="91">
        <v>220.5</v>
      </c>
      <c r="B29" s="92">
        <v>165.48500000000001</v>
      </c>
      <c r="C29" s="135"/>
      <c r="D29" s="152"/>
      <c r="S29" s="68"/>
      <c r="T29" s="68"/>
    </row>
    <row r="30" spans="1:20" ht="14.1" customHeight="1" x14ac:dyDescent="0.2">
      <c r="A30" s="91">
        <v>240.5</v>
      </c>
      <c r="B30" s="92">
        <v>165.95500000000001</v>
      </c>
      <c r="C30" s="93"/>
      <c r="D30" s="152"/>
      <c r="S30" s="68"/>
      <c r="T30" s="68"/>
    </row>
    <row r="31" spans="1:20" ht="14.1" customHeight="1" x14ac:dyDescent="0.2">
      <c r="A31" s="91">
        <v>260.5</v>
      </c>
      <c r="B31" s="92">
        <v>166.04499999999999</v>
      </c>
      <c r="C31" s="93"/>
      <c r="D31" s="152"/>
      <c r="S31" s="68"/>
      <c r="T31" s="68"/>
    </row>
    <row r="32" spans="1:20" ht="14.1" customHeight="1" x14ac:dyDescent="0.2">
      <c r="A32" s="91">
        <v>285.5</v>
      </c>
      <c r="B32" s="92">
        <v>166.10499999999999</v>
      </c>
      <c r="C32" s="135"/>
      <c r="D32" s="152"/>
      <c r="S32" s="68"/>
      <c r="T32" s="68"/>
    </row>
    <row r="33" spans="1:20" ht="14.1" customHeight="1" x14ac:dyDescent="0.2">
      <c r="A33" s="91">
        <v>310.5</v>
      </c>
      <c r="B33" s="92">
        <v>166.23500000000001</v>
      </c>
      <c r="C33" s="93"/>
      <c r="D33" s="152"/>
      <c r="S33" s="68"/>
      <c r="T33" s="68"/>
    </row>
    <row r="34" spans="1:20" ht="14.1" customHeight="1" x14ac:dyDescent="0.2">
      <c r="A34" s="94">
        <v>335.5</v>
      </c>
      <c r="B34" s="95">
        <v>165.935</v>
      </c>
      <c r="C34" s="93"/>
      <c r="D34" s="152"/>
      <c r="S34" s="68"/>
      <c r="T34" s="68"/>
    </row>
    <row r="35" spans="1:20" ht="14.1" customHeight="1" x14ac:dyDescent="0.2">
      <c r="A35" s="140">
        <v>342.5</v>
      </c>
      <c r="B35" s="141">
        <v>168.73500000000001</v>
      </c>
      <c r="C35" s="135" t="s">
        <v>21</v>
      </c>
      <c r="D35" s="152"/>
      <c r="S35" s="68"/>
      <c r="T35" s="68"/>
    </row>
    <row r="36" spans="1:20" ht="14.1" customHeight="1" x14ac:dyDescent="0.2">
      <c r="A36" s="94">
        <v>347.5</v>
      </c>
      <c r="B36" s="95">
        <v>170.36799999999999</v>
      </c>
      <c r="C36" s="93" t="s">
        <v>125</v>
      </c>
      <c r="D36" s="152"/>
      <c r="S36" s="68"/>
      <c r="T36" s="68"/>
    </row>
    <row r="37" spans="1:20" ht="14.1" customHeight="1" x14ac:dyDescent="0.2">
      <c r="A37" s="94">
        <v>347.5</v>
      </c>
      <c r="B37" s="95">
        <v>170.69</v>
      </c>
      <c r="C37" s="93" t="s">
        <v>183</v>
      </c>
      <c r="D37" s="152"/>
      <c r="S37" s="68"/>
      <c r="T37" s="68"/>
    </row>
    <row r="38" spans="1:20" ht="14.1" customHeight="1" x14ac:dyDescent="0.2">
      <c r="A38" s="94">
        <v>350.3</v>
      </c>
      <c r="B38" s="95">
        <v>172.74799999999999</v>
      </c>
      <c r="C38" s="93" t="s">
        <v>125</v>
      </c>
      <c r="D38" s="152"/>
      <c r="S38" s="68"/>
      <c r="T38" s="68"/>
    </row>
    <row r="39" spans="1:20" ht="14.1" customHeight="1" x14ac:dyDescent="0.2">
      <c r="A39" s="94">
        <v>351.3</v>
      </c>
      <c r="B39" s="95">
        <v>173.33799999999999</v>
      </c>
      <c r="C39" s="135" t="s">
        <v>196</v>
      </c>
      <c r="D39" s="152"/>
      <c r="S39" s="68"/>
      <c r="T39" s="68"/>
    </row>
    <row r="40" spans="1:20" ht="14.1" customHeight="1" x14ac:dyDescent="0.2">
      <c r="A40" s="94"/>
      <c r="B40" s="95"/>
      <c r="C40" s="135"/>
      <c r="D40" s="152"/>
      <c r="S40" s="68"/>
      <c r="T40" s="68"/>
    </row>
    <row r="41" spans="1:20" ht="14.1" customHeight="1" thickBot="1" x14ac:dyDescent="0.25">
      <c r="A41" s="94"/>
      <c r="B41" s="95"/>
      <c r="C41" s="96"/>
      <c r="D41" s="153"/>
      <c r="S41" s="68"/>
      <c r="T41" s="68"/>
    </row>
    <row r="42" spans="1:20" ht="14.1" customHeight="1" x14ac:dyDescent="0.2">
      <c r="A42" s="97">
        <v>342.5</v>
      </c>
      <c r="B42" s="98">
        <v>168.73500000000001</v>
      </c>
      <c r="C42" s="99" t="s">
        <v>56</v>
      </c>
      <c r="D42" s="154" t="s">
        <v>57</v>
      </c>
      <c r="S42" s="68"/>
      <c r="T42" s="68"/>
    </row>
    <row r="43" spans="1:20" ht="14.1" customHeight="1" thickBot="1" x14ac:dyDescent="0.25">
      <c r="A43" s="100">
        <v>28.5</v>
      </c>
      <c r="B43" s="101">
        <v>168.73500000000001</v>
      </c>
      <c r="C43" s="102" t="s">
        <v>58</v>
      </c>
      <c r="D43" s="155"/>
      <c r="S43" s="68"/>
      <c r="T43" s="68"/>
    </row>
    <row r="44" spans="1:20" ht="14.1" customHeight="1" x14ac:dyDescent="0.2">
      <c r="A44" s="97">
        <v>40</v>
      </c>
      <c r="B44" s="98">
        <v>174.75</v>
      </c>
      <c r="C44" s="99" t="s">
        <v>59</v>
      </c>
      <c r="D44" s="155"/>
      <c r="S44" s="68"/>
      <c r="T44" s="68"/>
    </row>
    <row r="45" spans="1:20" ht="14.1" customHeight="1" thickBot="1" x14ac:dyDescent="0.25">
      <c r="A45" s="103">
        <v>40</v>
      </c>
      <c r="B45" s="104">
        <v>164.733</v>
      </c>
      <c r="C45" s="102" t="s">
        <v>59</v>
      </c>
      <c r="D45" s="155"/>
      <c r="S45" s="68"/>
      <c r="T45" s="68"/>
    </row>
    <row r="46" spans="1:20" ht="14.1" customHeight="1" x14ac:dyDescent="0.2">
      <c r="A46" s="97">
        <v>38</v>
      </c>
      <c r="B46" s="98">
        <f>B47+1.5</f>
        <v>174.72300000000001</v>
      </c>
      <c r="C46" s="99" t="s">
        <v>60</v>
      </c>
      <c r="D46" s="155"/>
      <c r="S46" s="68"/>
      <c r="T46" s="68"/>
    </row>
    <row r="47" spans="1:20" ht="14.1" customHeight="1" thickBot="1" x14ac:dyDescent="0.25">
      <c r="A47" s="103">
        <v>38</v>
      </c>
      <c r="B47" s="104">
        <v>173.22300000000001</v>
      </c>
      <c r="C47" s="102" t="s">
        <v>60</v>
      </c>
      <c r="D47" s="155"/>
      <c r="S47" s="68"/>
      <c r="T47" s="68"/>
    </row>
    <row r="48" spans="1:20" ht="14.1" customHeight="1" x14ac:dyDescent="0.2">
      <c r="A48" s="97">
        <v>0</v>
      </c>
      <c r="B48" s="97">
        <v>0</v>
      </c>
      <c r="C48" s="105" t="s">
        <v>61</v>
      </c>
      <c r="D48" s="155"/>
      <c r="S48" s="68"/>
      <c r="T48" s="68"/>
    </row>
    <row r="49" spans="1:20" ht="14.1" customHeight="1" thickBot="1" x14ac:dyDescent="0.25">
      <c r="A49" s="103">
        <v>0</v>
      </c>
      <c r="B49" s="103">
        <v>0</v>
      </c>
      <c r="C49" s="106" t="s">
        <v>62</v>
      </c>
      <c r="D49" s="155"/>
      <c r="S49" s="68"/>
      <c r="T49" s="68"/>
    </row>
    <row r="50" spans="1:20" ht="14.1" customHeight="1" x14ac:dyDescent="0.2">
      <c r="A50" s="107" t="s">
        <v>143</v>
      </c>
      <c r="B50" s="108" t="s">
        <v>197</v>
      </c>
      <c r="C50" s="109"/>
      <c r="D50" s="155"/>
      <c r="S50" s="68"/>
      <c r="T50" s="68"/>
    </row>
    <row r="51" spans="1:20" ht="14.1" customHeight="1" x14ac:dyDescent="0.2">
      <c r="A51" s="110" t="s">
        <v>65</v>
      </c>
      <c r="B51" s="111" t="s">
        <v>198</v>
      </c>
      <c r="C51" s="112"/>
      <c r="D51" s="155"/>
      <c r="S51" s="68"/>
      <c r="T51" s="68"/>
    </row>
    <row r="52" spans="1:20" ht="14.1" customHeight="1" x14ac:dyDescent="0.2">
      <c r="A52" s="157" t="s">
        <v>199</v>
      </c>
      <c r="B52" s="158"/>
      <c r="C52" s="159"/>
      <c r="D52" s="155"/>
      <c r="S52" s="68"/>
      <c r="T52" s="68"/>
    </row>
    <row r="53" spans="1:20" ht="14.1" customHeight="1" thickBot="1" x14ac:dyDescent="0.25">
      <c r="A53" s="160" t="s">
        <v>200</v>
      </c>
      <c r="B53" s="161"/>
      <c r="C53" s="162"/>
      <c r="D53" s="156"/>
      <c r="S53" s="68"/>
      <c r="T53" s="68"/>
    </row>
    <row r="54" spans="1:20" x14ac:dyDescent="0.2">
      <c r="A54" s="113" t="s">
        <v>69</v>
      </c>
      <c r="B54" s="68"/>
      <c r="C54" s="68"/>
      <c r="D54" s="68"/>
      <c r="E54" s="68"/>
      <c r="F54" s="114"/>
      <c r="G54" s="114"/>
      <c r="H54" s="114"/>
      <c r="I54" s="114"/>
      <c r="J54" s="114"/>
      <c r="K54" s="114"/>
      <c r="L54" s="114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F55" s="114"/>
      <c r="G55" s="114"/>
      <c r="H55" s="114"/>
      <c r="I55" s="114"/>
      <c r="J55" s="114"/>
      <c r="K55" s="114"/>
      <c r="L55" s="114"/>
    </row>
    <row r="56" spans="1:20" ht="15" x14ac:dyDescent="0.2">
      <c r="F56" s="114"/>
      <c r="G56" s="114"/>
      <c r="H56" s="116"/>
      <c r="I56" s="116"/>
      <c r="J56" s="114"/>
      <c r="K56" s="114"/>
      <c r="L56" s="114"/>
    </row>
    <row r="57" spans="1:20" ht="15" x14ac:dyDescent="0.2">
      <c r="F57" s="114"/>
      <c r="G57" s="114"/>
      <c r="H57" s="116"/>
      <c r="I57" s="116"/>
      <c r="J57" s="114"/>
      <c r="K57" s="114"/>
      <c r="L57" s="114"/>
    </row>
    <row r="58" spans="1:20" ht="15" x14ac:dyDescent="0.2">
      <c r="F58" s="114"/>
      <c r="G58" s="114"/>
      <c r="H58" s="116"/>
      <c r="I58" s="116"/>
      <c r="J58" s="114"/>
      <c r="K58" s="114"/>
      <c r="L58" s="114"/>
    </row>
    <row r="59" spans="1:20" ht="15" x14ac:dyDescent="0.2">
      <c r="F59" s="114"/>
      <c r="G59" s="114"/>
      <c r="H59" s="116"/>
      <c r="I59" s="116"/>
      <c r="J59" s="114"/>
      <c r="K59" s="114"/>
      <c r="L59" s="114"/>
    </row>
    <row r="60" spans="1:20" ht="15" x14ac:dyDescent="0.2"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x14ac:dyDescent="0.2">
      <c r="F81" s="114"/>
      <c r="G81" s="114"/>
      <c r="H81" s="114"/>
      <c r="I81" s="114"/>
      <c r="J81" s="114"/>
      <c r="K81" s="114"/>
      <c r="L81" s="114"/>
    </row>
    <row r="82" spans="6:12" x14ac:dyDescent="0.2">
      <c r="F82" s="114"/>
      <c r="G82" s="114"/>
      <c r="H82" s="114"/>
      <c r="I82" s="114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</sheetData>
  <mergeCells count="5">
    <mergeCell ref="A1:S1"/>
    <mergeCell ref="D2:D41"/>
    <mergeCell ref="D42:D53"/>
    <mergeCell ref="A52:C52"/>
    <mergeCell ref="A53:C53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175.29</v>
      </c>
      <c r="C3" s="77" t="s">
        <v>46</v>
      </c>
      <c r="D3" s="152"/>
      <c r="S3" s="68"/>
      <c r="T3" s="68"/>
    </row>
    <row r="4" spans="1:20" ht="14.1" customHeight="1" x14ac:dyDescent="0.2">
      <c r="A4" s="78">
        <v>0</v>
      </c>
      <c r="B4" s="79">
        <v>175</v>
      </c>
      <c r="C4" s="80" t="s">
        <v>45</v>
      </c>
      <c r="D4" s="152"/>
      <c r="S4" s="68"/>
      <c r="T4" s="68"/>
    </row>
    <row r="5" spans="1:20" ht="14.1" customHeight="1" x14ac:dyDescent="0.2">
      <c r="A5" s="81">
        <v>0</v>
      </c>
      <c r="B5" s="82">
        <v>173.756</v>
      </c>
      <c r="C5" s="83" t="s">
        <v>47</v>
      </c>
      <c r="D5" s="152"/>
      <c r="S5" s="68"/>
      <c r="T5" s="68"/>
    </row>
    <row r="6" spans="1:20" ht="14.1" customHeight="1" x14ac:dyDescent="0.2">
      <c r="A6" s="84">
        <v>0</v>
      </c>
      <c r="B6" s="85">
        <v>174.81800000000001</v>
      </c>
      <c r="C6" s="86" t="s">
        <v>48</v>
      </c>
      <c r="D6" s="152"/>
      <c r="S6" s="68"/>
      <c r="T6" s="68"/>
    </row>
    <row r="7" spans="1:20" ht="14.1" customHeight="1" x14ac:dyDescent="0.2">
      <c r="A7" s="84">
        <v>0</v>
      </c>
      <c r="B7" s="85">
        <v>172.39599999999999</v>
      </c>
      <c r="C7" s="86" t="s">
        <v>70</v>
      </c>
      <c r="D7" s="152"/>
      <c r="S7" s="68"/>
      <c r="T7" s="68"/>
    </row>
    <row r="8" spans="1:20" ht="14.1" customHeight="1" x14ac:dyDescent="0.2">
      <c r="A8" s="87">
        <v>0</v>
      </c>
      <c r="B8" s="88">
        <v>171.488</v>
      </c>
      <c r="C8" s="90" t="s">
        <v>52</v>
      </c>
      <c r="D8" s="152"/>
      <c r="S8" s="68"/>
      <c r="T8" s="68"/>
    </row>
    <row r="9" spans="1:20" ht="14.1" customHeight="1" x14ac:dyDescent="0.2">
      <c r="A9" s="84">
        <v>11.6</v>
      </c>
      <c r="B9" s="85">
        <v>170.13800000000001</v>
      </c>
      <c r="C9" s="86"/>
      <c r="D9" s="152"/>
      <c r="S9" s="68"/>
      <c r="T9" s="68"/>
    </row>
    <row r="10" spans="1:20" ht="14.1" customHeight="1" x14ac:dyDescent="0.2">
      <c r="A10" s="84">
        <v>46</v>
      </c>
      <c r="B10" s="85">
        <v>162.988</v>
      </c>
      <c r="C10" s="86"/>
      <c r="D10" s="152"/>
      <c r="S10" s="68"/>
      <c r="T10" s="68"/>
    </row>
    <row r="11" spans="1:20" ht="14.1" customHeight="1" x14ac:dyDescent="0.2">
      <c r="A11" s="84">
        <v>82</v>
      </c>
      <c r="B11" s="85">
        <v>161.96799999999999</v>
      </c>
      <c r="C11" s="83"/>
      <c r="D11" s="152"/>
      <c r="S11" s="68"/>
      <c r="T11" s="68"/>
    </row>
    <row r="12" spans="1:20" ht="14.1" customHeight="1" x14ac:dyDescent="0.2">
      <c r="A12" s="84">
        <v>118</v>
      </c>
      <c r="B12" s="85">
        <v>161.88800000000001</v>
      </c>
      <c r="C12" s="86"/>
      <c r="D12" s="152"/>
      <c r="S12" s="68"/>
      <c r="T12" s="68"/>
    </row>
    <row r="13" spans="1:20" ht="14.1" customHeight="1" x14ac:dyDescent="0.2">
      <c r="A13" s="84">
        <v>154</v>
      </c>
      <c r="B13" s="85">
        <v>163.16800000000001</v>
      </c>
      <c r="C13" s="86"/>
      <c r="D13" s="152"/>
      <c r="S13" s="68"/>
      <c r="T13" s="68"/>
    </row>
    <row r="14" spans="1:20" ht="14.1" customHeight="1" x14ac:dyDescent="0.2">
      <c r="A14" s="84">
        <v>190</v>
      </c>
      <c r="B14" s="85">
        <v>163.548</v>
      </c>
      <c r="C14" s="86"/>
      <c r="D14" s="152"/>
      <c r="S14" s="68"/>
      <c r="T14" s="68"/>
    </row>
    <row r="15" spans="1:20" ht="14.1" customHeight="1" x14ac:dyDescent="0.2">
      <c r="A15" s="84">
        <v>226</v>
      </c>
      <c r="B15" s="85">
        <v>164.488</v>
      </c>
      <c r="C15" s="86"/>
      <c r="D15" s="152"/>
      <c r="S15" s="68"/>
      <c r="T15" s="68"/>
    </row>
    <row r="16" spans="1:20" ht="14.1" customHeight="1" x14ac:dyDescent="0.2">
      <c r="A16" s="84">
        <v>262</v>
      </c>
      <c r="B16" s="85">
        <v>164.97800000000001</v>
      </c>
      <c r="C16" s="86"/>
      <c r="D16" s="152"/>
      <c r="S16" s="68"/>
      <c r="T16" s="68"/>
    </row>
    <row r="17" spans="1:20" ht="14.1" customHeight="1" x14ac:dyDescent="0.2">
      <c r="A17" s="84">
        <v>298</v>
      </c>
      <c r="B17" s="85">
        <v>165.488</v>
      </c>
      <c r="C17" s="86"/>
      <c r="D17" s="152"/>
      <c r="S17" s="68"/>
      <c r="T17" s="68"/>
    </row>
    <row r="18" spans="1:20" ht="14.1" customHeight="1" x14ac:dyDescent="0.2">
      <c r="A18" s="84">
        <v>334</v>
      </c>
      <c r="B18" s="85">
        <v>167.58799999999999</v>
      </c>
      <c r="C18" s="86"/>
      <c r="D18" s="152"/>
      <c r="S18" s="68"/>
      <c r="T18" s="68"/>
    </row>
    <row r="19" spans="1:20" ht="14.1" customHeight="1" x14ac:dyDescent="0.2">
      <c r="A19" s="84">
        <v>370</v>
      </c>
      <c r="B19" s="85">
        <v>167.488</v>
      </c>
      <c r="C19" s="86"/>
      <c r="D19" s="152"/>
      <c r="S19" s="68"/>
      <c r="T19" s="68"/>
    </row>
    <row r="20" spans="1:20" ht="14.1" customHeight="1" x14ac:dyDescent="0.2">
      <c r="A20" s="84">
        <v>406</v>
      </c>
      <c r="B20" s="85">
        <v>167.40799999999999</v>
      </c>
      <c r="C20" s="86"/>
      <c r="D20" s="152"/>
      <c r="S20" s="68"/>
      <c r="T20" s="68"/>
    </row>
    <row r="21" spans="1:20" ht="14.1" customHeight="1" x14ac:dyDescent="0.2">
      <c r="A21" s="84">
        <v>442</v>
      </c>
      <c r="B21" s="85">
        <v>166.648</v>
      </c>
      <c r="C21" s="86"/>
      <c r="D21" s="152"/>
      <c r="S21" s="68"/>
      <c r="T21" s="68"/>
    </row>
    <row r="22" spans="1:20" ht="14.1" customHeight="1" x14ac:dyDescent="0.2">
      <c r="A22" s="84">
        <v>478</v>
      </c>
      <c r="B22" s="85">
        <v>166.78800000000001</v>
      </c>
      <c r="C22" s="86"/>
      <c r="D22" s="152"/>
      <c r="S22" s="68"/>
      <c r="T22" s="68"/>
    </row>
    <row r="23" spans="1:20" ht="14.1" customHeight="1" x14ac:dyDescent="0.2">
      <c r="A23" s="84">
        <v>514</v>
      </c>
      <c r="B23" s="85">
        <v>166.41800000000001</v>
      </c>
      <c r="C23" s="86"/>
      <c r="D23" s="152"/>
      <c r="S23" s="68"/>
      <c r="T23" s="68"/>
    </row>
    <row r="24" spans="1:20" ht="14.1" customHeight="1" x14ac:dyDescent="0.2">
      <c r="A24" s="84">
        <v>550</v>
      </c>
      <c r="B24" s="85">
        <v>169.96799999999999</v>
      </c>
      <c r="C24" s="83"/>
      <c r="D24" s="152"/>
      <c r="S24" s="68"/>
      <c r="T24" s="68"/>
    </row>
    <row r="25" spans="1:20" ht="14.1" customHeight="1" x14ac:dyDescent="0.2">
      <c r="A25" s="87">
        <v>550</v>
      </c>
      <c r="B25" s="88">
        <v>171.49</v>
      </c>
      <c r="C25" s="89" t="s">
        <v>53</v>
      </c>
      <c r="D25" s="152"/>
      <c r="S25" s="68"/>
      <c r="T25" s="68"/>
    </row>
    <row r="26" spans="1:20" ht="14.1" customHeight="1" x14ac:dyDescent="0.2">
      <c r="A26" s="84">
        <v>550</v>
      </c>
      <c r="B26" s="85">
        <v>174</v>
      </c>
      <c r="C26" s="86" t="s">
        <v>71</v>
      </c>
      <c r="D26" s="152"/>
      <c r="S26" s="68"/>
      <c r="T26" s="68"/>
    </row>
    <row r="27" spans="1:20" ht="14.1" customHeight="1" x14ac:dyDescent="0.2">
      <c r="A27" s="84"/>
      <c r="B27" s="85"/>
      <c r="C27" s="86" t="s">
        <v>72</v>
      </c>
      <c r="D27" s="152"/>
      <c r="S27" s="68"/>
      <c r="T27" s="68"/>
    </row>
    <row r="28" spans="1:20" ht="14.1" customHeight="1" x14ac:dyDescent="0.2">
      <c r="A28" s="91"/>
      <c r="B28" s="92"/>
      <c r="C28" s="93"/>
      <c r="D28" s="152"/>
      <c r="S28" s="68"/>
      <c r="T28" s="68"/>
    </row>
    <row r="29" spans="1:20" ht="14.1" customHeight="1" x14ac:dyDescent="0.2">
      <c r="A29" s="91"/>
      <c r="B29" s="92"/>
      <c r="C29" s="93"/>
      <c r="D29" s="152"/>
      <c r="S29" s="68"/>
      <c r="T29" s="68"/>
    </row>
    <row r="30" spans="1:20" ht="14.1" customHeight="1" x14ac:dyDescent="0.2">
      <c r="A30" s="91"/>
      <c r="B30" s="92"/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thickBot="1" x14ac:dyDescent="0.25">
      <c r="A33" s="94"/>
      <c r="B33" s="95"/>
      <c r="C33" s="96"/>
      <c r="D33" s="153"/>
      <c r="S33" s="68"/>
      <c r="T33" s="68"/>
    </row>
    <row r="34" spans="1:20" ht="14.1" customHeight="1" x14ac:dyDescent="0.2">
      <c r="A34" s="97">
        <v>0</v>
      </c>
      <c r="B34" s="98">
        <v>171.75700000000001</v>
      </c>
      <c r="C34" s="99" t="s">
        <v>56</v>
      </c>
      <c r="D34" s="154" t="s">
        <v>57</v>
      </c>
      <c r="S34" s="68"/>
      <c r="T34" s="68"/>
    </row>
    <row r="35" spans="1:20" ht="14.1" customHeight="1" thickBot="1" x14ac:dyDescent="0.25">
      <c r="A35" s="100">
        <v>550</v>
      </c>
      <c r="B35" s="101">
        <v>171.488</v>
      </c>
      <c r="C35" s="102" t="s">
        <v>58</v>
      </c>
      <c r="D35" s="155"/>
      <c r="S35" s="68"/>
      <c r="T35" s="68"/>
    </row>
    <row r="36" spans="1:20" ht="14.1" customHeight="1" x14ac:dyDescent="0.2">
      <c r="A36" s="97">
        <v>10</v>
      </c>
      <c r="B36" s="98">
        <v>173.755</v>
      </c>
      <c r="C36" s="99" t="s">
        <v>59</v>
      </c>
      <c r="D36" s="155"/>
      <c r="S36" s="68"/>
      <c r="T36" s="68"/>
    </row>
    <row r="37" spans="1:20" ht="14.1" customHeight="1" thickBot="1" x14ac:dyDescent="0.25">
      <c r="A37" s="103">
        <v>10</v>
      </c>
      <c r="B37" s="104">
        <v>164.76499999999999</v>
      </c>
      <c r="C37" s="102" t="s">
        <v>59</v>
      </c>
      <c r="D37" s="155"/>
      <c r="S37" s="68"/>
      <c r="T37" s="68"/>
    </row>
    <row r="38" spans="1:20" ht="14.1" customHeight="1" x14ac:dyDescent="0.2">
      <c r="A38" s="97">
        <v>15</v>
      </c>
      <c r="B38" s="98">
        <v>175.29</v>
      </c>
      <c r="C38" s="99" t="s">
        <v>60</v>
      </c>
      <c r="D38" s="155"/>
      <c r="S38" s="68"/>
      <c r="T38" s="68"/>
    </row>
    <row r="39" spans="1:20" ht="14.1" customHeight="1" thickBot="1" x14ac:dyDescent="0.25">
      <c r="A39" s="103">
        <v>15</v>
      </c>
      <c r="B39" s="104">
        <v>173.29</v>
      </c>
      <c r="C39" s="102" t="s">
        <v>60</v>
      </c>
      <c r="D39" s="155"/>
      <c r="S39" s="68"/>
      <c r="T39" s="68"/>
    </row>
    <row r="40" spans="1:20" ht="14.1" customHeight="1" x14ac:dyDescent="0.2">
      <c r="A40" s="97">
        <v>0</v>
      </c>
      <c r="B40" s="98">
        <v>0</v>
      </c>
      <c r="C40" s="105" t="s">
        <v>61</v>
      </c>
      <c r="D40" s="155"/>
      <c r="S40" s="68"/>
      <c r="T40" s="68"/>
    </row>
    <row r="41" spans="1:20" ht="14.1" customHeight="1" thickBot="1" x14ac:dyDescent="0.25">
      <c r="A41" s="103">
        <v>0</v>
      </c>
      <c r="B41" s="103">
        <v>0</v>
      </c>
      <c r="C41" s="106" t="s">
        <v>62</v>
      </c>
      <c r="D41" s="155"/>
      <c r="S41" s="68"/>
      <c r="T41" s="68"/>
    </row>
    <row r="42" spans="1:20" ht="14.1" customHeight="1" x14ac:dyDescent="0.2">
      <c r="A42" s="107" t="s">
        <v>63</v>
      </c>
      <c r="B42" s="108" t="s">
        <v>73</v>
      </c>
      <c r="C42" s="109"/>
      <c r="D42" s="155"/>
      <c r="S42" s="68"/>
      <c r="T42" s="68"/>
    </row>
    <row r="43" spans="1:20" ht="14.1" customHeight="1" x14ac:dyDescent="0.2">
      <c r="A43" s="110" t="s">
        <v>65</v>
      </c>
      <c r="B43" s="111" t="s">
        <v>74</v>
      </c>
      <c r="C43" s="112"/>
      <c r="D43" s="155"/>
      <c r="S43" s="68"/>
      <c r="T43" s="68"/>
    </row>
    <row r="44" spans="1:20" ht="14.1" customHeight="1" x14ac:dyDescent="0.2">
      <c r="A44" s="157" t="s">
        <v>67</v>
      </c>
      <c r="B44" s="158"/>
      <c r="C44" s="159"/>
      <c r="D44" s="155"/>
      <c r="S44" s="68"/>
      <c r="T44" s="68"/>
    </row>
    <row r="45" spans="1:20" ht="14.1" customHeight="1" thickBot="1" x14ac:dyDescent="0.25">
      <c r="A45" s="160" t="s">
        <v>75</v>
      </c>
      <c r="B45" s="161"/>
      <c r="C45" s="162"/>
      <c r="D45" s="156"/>
      <c r="S45" s="68"/>
      <c r="T45" s="68"/>
    </row>
    <row r="46" spans="1:20" x14ac:dyDescent="0.2">
      <c r="A46" s="113" t="s">
        <v>69</v>
      </c>
      <c r="B46" s="68"/>
      <c r="C46" s="68"/>
      <c r="D46" s="68"/>
      <c r="E46" s="68"/>
      <c r="F46" s="114"/>
      <c r="G46" s="114"/>
      <c r="H46" s="114"/>
      <c r="I46" s="114"/>
      <c r="J46" s="114"/>
      <c r="K46" s="114"/>
      <c r="L46" s="114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F47" s="114"/>
      <c r="G47" s="114"/>
      <c r="H47" s="114"/>
      <c r="I47" s="114"/>
      <c r="J47" s="114"/>
      <c r="K47" s="114"/>
      <c r="L47" s="114"/>
    </row>
    <row r="48" spans="1:20" ht="15" x14ac:dyDescent="0.2">
      <c r="B48" s="115">
        <v>302.577</v>
      </c>
      <c r="F48" s="114"/>
      <c r="G48" s="114"/>
      <c r="H48" s="116"/>
      <c r="I48" s="116"/>
      <c r="J48" s="114"/>
      <c r="K48" s="114"/>
      <c r="L48" s="114"/>
    </row>
    <row r="49" spans="2:12" ht="15" x14ac:dyDescent="0.2">
      <c r="B49" s="115">
        <v>2.79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f>(B48+B49)</f>
        <v>305.36700000000002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x14ac:dyDescent="0.2">
      <c r="F73" s="114"/>
      <c r="G73" s="114"/>
      <c r="H73" s="114"/>
      <c r="I73" s="114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</sheetData>
  <mergeCells count="5">
    <mergeCell ref="A1:S1"/>
    <mergeCell ref="D2:D33"/>
    <mergeCell ref="D34:D45"/>
    <mergeCell ref="A44:C44"/>
    <mergeCell ref="A45:C4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1:AG57"/>
  <sheetViews>
    <sheetView topLeftCell="B1" zoomScale="50" zoomScaleNormal="50" workbookViewId="0">
      <selection activeCell="M47" sqref="M4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71" t="s">
        <v>3</v>
      </c>
      <c r="E1" s="172" t="s">
        <v>4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4"/>
      <c r="V1" s="173" t="s">
        <v>5</v>
      </c>
      <c r="W1" s="174"/>
      <c r="X1" s="174"/>
      <c r="Y1" s="174"/>
      <c r="Z1" s="174"/>
      <c r="AA1" s="174"/>
      <c r="AB1" s="175"/>
      <c r="AC1" s="4"/>
      <c r="AD1" s="173" t="s">
        <v>6</v>
      </c>
      <c r="AE1" s="174"/>
      <c r="AF1" s="174"/>
      <c r="AG1" s="175"/>
    </row>
    <row r="2" spans="1:33" ht="20.25" x14ac:dyDescent="0.3">
      <c r="A2" s="5"/>
      <c r="B2" s="6">
        <f>+Z4</f>
        <v>175</v>
      </c>
      <c r="C2" s="7" t="s">
        <v>7</v>
      </c>
      <c r="D2" s="17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6" t="s">
        <v>8</v>
      </c>
      <c r="W2" s="176" t="s">
        <v>9</v>
      </c>
      <c r="X2" s="176" t="s">
        <v>10</v>
      </c>
      <c r="Y2" s="176" t="s">
        <v>11</v>
      </c>
      <c r="Z2" s="176" t="s">
        <v>12</v>
      </c>
      <c r="AA2" s="178" t="s">
        <v>1</v>
      </c>
      <c r="AB2" s="165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+V9</f>
        <v>0</v>
      </c>
      <c r="B3" s="6">
        <f>+AA9</f>
        <v>172.41399999999999</v>
      </c>
      <c r="C3" s="7" t="s">
        <v>16</v>
      </c>
      <c r="D3" s="17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7"/>
      <c r="W3" s="177"/>
      <c r="X3" s="177"/>
      <c r="Y3" s="177"/>
      <c r="Z3" s="177"/>
      <c r="AA3" s="179"/>
      <c r="AB3" s="166"/>
      <c r="AC3" s="9"/>
      <c r="AD3" s="13">
        <v>0</v>
      </c>
      <c r="AE3" s="13">
        <v>0</v>
      </c>
      <c r="AF3" s="14">
        <f>+AA10</f>
        <v>172.41399999999999</v>
      </c>
      <c r="AG3" s="15" t="s">
        <v>16</v>
      </c>
    </row>
    <row r="4" spans="1:33" ht="18" x14ac:dyDescent="0.25">
      <c r="A4" s="5">
        <f t="shared" ref="A4:A27" si="0">+V10</f>
        <v>0</v>
      </c>
      <c r="B4" s="6">
        <f>+AA10</f>
        <v>172.41399999999999</v>
      </c>
      <c r="C4" s="16"/>
      <c r="D4" s="17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4">
        <v>0.14799999999999999</v>
      </c>
      <c r="X4" s="14"/>
      <c r="Y4" s="14"/>
      <c r="Z4" s="14">
        <v>175</v>
      </c>
      <c r="AA4" s="19">
        <f>+Z4+W4</f>
        <v>175.148</v>
      </c>
      <c r="AB4" s="7" t="s">
        <v>7</v>
      </c>
      <c r="AC4" s="9"/>
      <c r="AD4" s="13">
        <v>20</v>
      </c>
      <c r="AE4" s="13">
        <v>1.67</v>
      </c>
      <c r="AF4" s="14">
        <f t="shared" ref="AF4:AF26" si="1">+AA11</f>
        <v>170.744</v>
      </c>
      <c r="AG4" s="20"/>
    </row>
    <row r="5" spans="1:33" ht="18" x14ac:dyDescent="0.25">
      <c r="A5" s="5">
        <f t="shared" si="0"/>
        <v>20</v>
      </c>
      <c r="B5" s="6">
        <f t="shared" ref="B5:B27" si="2">+AA11</f>
        <v>170.744</v>
      </c>
      <c r="D5" s="17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4"/>
      <c r="X5" s="14">
        <v>1.0920000000000001</v>
      </c>
      <c r="Y5" s="14"/>
      <c r="Z5" s="18"/>
      <c r="AA5" s="21">
        <f>+$AA$4-X5</f>
        <v>174.05599999999998</v>
      </c>
      <c r="AB5" s="15" t="s">
        <v>17</v>
      </c>
      <c r="AC5" s="22"/>
      <c r="AD5" s="13">
        <v>40</v>
      </c>
      <c r="AE5" s="13">
        <v>11.25</v>
      </c>
      <c r="AF5" s="14">
        <f t="shared" si="1"/>
        <v>161.16399999999999</v>
      </c>
      <c r="AG5" s="20"/>
    </row>
    <row r="6" spans="1:33" ht="18" x14ac:dyDescent="0.25">
      <c r="A6" s="5">
        <f t="shared" si="0"/>
        <v>40</v>
      </c>
      <c r="B6" s="6">
        <f t="shared" si="2"/>
        <v>161.16399999999999</v>
      </c>
      <c r="C6" s="15"/>
      <c r="D6" s="17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4"/>
      <c r="X6" s="14">
        <v>0.39900000000000002</v>
      </c>
      <c r="Y6" s="14"/>
      <c r="Z6" s="18"/>
      <c r="AA6" s="21">
        <f t="shared" ref="AA6:AA8" si="3">+$AA$4-X6</f>
        <v>174.749</v>
      </c>
      <c r="AB6" s="7" t="s">
        <v>18</v>
      </c>
      <c r="AC6" s="22"/>
      <c r="AD6" s="13">
        <v>60</v>
      </c>
      <c r="AE6" s="13">
        <v>12.25</v>
      </c>
      <c r="AF6" s="14">
        <f t="shared" si="1"/>
        <v>160.16399999999999</v>
      </c>
      <c r="AG6" s="20"/>
    </row>
    <row r="7" spans="1:33" ht="18" x14ac:dyDescent="0.25">
      <c r="A7" s="5">
        <f t="shared" si="0"/>
        <v>60</v>
      </c>
      <c r="B7" s="6">
        <f t="shared" si="2"/>
        <v>160.16399999999999</v>
      </c>
      <c r="C7" s="7"/>
      <c r="D7" s="17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1.4159999999999999</v>
      </c>
      <c r="Y7" s="14"/>
      <c r="Z7" s="18"/>
      <c r="AA7" s="21">
        <f t="shared" si="3"/>
        <v>173.732</v>
      </c>
      <c r="AB7" s="15" t="s">
        <v>19</v>
      </c>
      <c r="AC7" s="22"/>
      <c r="AD7" s="13">
        <v>80</v>
      </c>
      <c r="AE7" s="13">
        <v>12.3</v>
      </c>
      <c r="AF7" s="14">
        <f t="shared" si="1"/>
        <v>160.11399999999998</v>
      </c>
      <c r="AG7" s="20"/>
    </row>
    <row r="8" spans="1:33" ht="18" x14ac:dyDescent="0.25">
      <c r="A8" s="5">
        <f t="shared" si="0"/>
        <v>80</v>
      </c>
      <c r="B8" s="6">
        <f t="shared" si="2"/>
        <v>160.11399999999998</v>
      </c>
      <c r="D8" s="17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2.4159999999999999</v>
      </c>
      <c r="Y8" s="14"/>
      <c r="Z8" s="18"/>
      <c r="AA8" s="21">
        <f t="shared" si="3"/>
        <v>172.732</v>
      </c>
      <c r="AB8" s="16" t="s">
        <v>20</v>
      </c>
      <c r="AC8" s="22"/>
      <c r="AD8" s="13">
        <v>100</v>
      </c>
      <c r="AE8" s="13">
        <v>13.23</v>
      </c>
      <c r="AF8" s="14">
        <f t="shared" si="1"/>
        <v>159.184</v>
      </c>
      <c r="AG8" s="20"/>
    </row>
    <row r="9" spans="1:33" ht="18.75" x14ac:dyDescent="0.3">
      <c r="A9" s="5">
        <f t="shared" si="0"/>
        <v>100</v>
      </c>
      <c r="B9" s="6">
        <f t="shared" si="2"/>
        <v>159.184</v>
      </c>
      <c r="C9" s="23"/>
      <c r="D9" s="17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0</v>
      </c>
      <c r="W9" s="14"/>
      <c r="X9" s="14">
        <v>2.734</v>
      </c>
      <c r="Y9" s="14"/>
      <c r="Z9" s="18"/>
      <c r="AA9" s="21">
        <f>+$AA$4-X9</f>
        <v>172.41399999999999</v>
      </c>
      <c r="AB9" s="15" t="s">
        <v>16</v>
      </c>
      <c r="AC9" s="22"/>
      <c r="AD9" s="13">
        <v>120</v>
      </c>
      <c r="AE9" s="13">
        <v>12.7</v>
      </c>
      <c r="AF9" s="14">
        <f t="shared" si="1"/>
        <v>159.714</v>
      </c>
      <c r="AG9" s="20"/>
    </row>
    <row r="10" spans="1:33" ht="18" x14ac:dyDescent="0.25">
      <c r="A10" s="5">
        <f t="shared" si="0"/>
        <v>120</v>
      </c>
      <c r="B10" s="6">
        <f t="shared" si="2"/>
        <v>159.714</v>
      </c>
      <c r="C10" s="7"/>
      <c r="D10" s="17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>
        <f>+AD3</f>
        <v>0</v>
      </c>
      <c r="W10" s="14"/>
      <c r="X10" s="25">
        <f>+AE3</f>
        <v>0</v>
      </c>
      <c r="Y10" s="14"/>
      <c r="Z10" s="18"/>
      <c r="AA10" s="21">
        <f>+$AA$9-X10</f>
        <v>172.41399999999999</v>
      </c>
      <c r="AB10" s="26"/>
      <c r="AC10" s="22"/>
      <c r="AD10" s="13">
        <v>140</v>
      </c>
      <c r="AE10" s="13">
        <v>11.9</v>
      </c>
      <c r="AF10" s="14">
        <f t="shared" si="1"/>
        <v>160.51399999999998</v>
      </c>
      <c r="AG10" s="20"/>
    </row>
    <row r="11" spans="1:33" ht="18" x14ac:dyDescent="0.25">
      <c r="A11" s="5">
        <f t="shared" si="0"/>
        <v>140</v>
      </c>
      <c r="B11" s="6">
        <f t="shared" si="2"/>
        <v>160.51399999999998</v>
      </c>
      <c r="C11" s="7"/>
      <c r="D11" s="17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>
        <f t="shared" ref="V11:V33" si="4">+AD4</f>
        <v>20</v>
      </c>
      <c r="W11" s="14"/>
      <c r="X11" s="25">
        <f t="shared" ref="X11:X33" si="5">+AE4</f>
        <v>1.67</v>
      </c>
      <c r="Y11" s="14"/>
      <c r="Z11" s="18"/>
      <c r="AA11" s="21">
        <f t="shared" ref="AA11:AA33" si="6">+$AA$9-X11</f>
        <v>170.744</v>
      </c>
      <c r="AB11" s="16"/>
      <c r="AC11" s="22"/>
      <c r="AD11" s="13">
        <v>160</v>
      </c>
      <c r="AE11" s="13">
        <v>11.1</v>
      </c>
      <c r="AF11" s="14">
        <f t="shared" si="1"/>
        <v>161.31399999999999</v>
      </c>
      <c r="AG11" s="20"/>
    </row>
    <row r="12" spans="1:33" ht="18.75" x14ac:dyDescent="0.3">
      <c r="A12" s="5">
        <f t="shared" si="0"/>
        <v>160</v>
      </c>
      <c r="B12" s="6">
        <f t="shared" si="2"/>
        <v>161.31399999999999</v>
      </c>
      <c r="C12" s="27"/>
      <c r="D12" s="17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>
        <f t="shared" si="4"/>
        <v>40</v>
      </c>
      <c r="W12" s="14"/>
      <c r="X12" s="25">
        <f t="shared" si="5"/>
        <v>11.25</v>
      </c>
      <c r="Y12" s="14"/>
      <c r="Z12" s="18"/>
      <c r="AA12" s="21">
        <f t="shared" si="6"/>
        <v>161.16399999999999</v>
      </c>
      <c r="AB12" s="16"/>
      <c r="AC12" s="22"/>
      <c r="AD12" s="13">
        <v>180</v>
      </c>
      <c r="AE12" s="13">
        <v>8.2200000000000006</v>
      </c>
      <c r="AF12" s="14">
        <f t="shared" si="1"/>
        <v>164.19399999999999</v>
      </c>
      <c r="AG12" s="20"/>
    </row>
    <row r="13" spans="1:33" ht="18.75" x14ac:dyDescent="0.3">
      <c r="A13" s="5">
        <f t="shared" si="0"/>
        <v>180</v>
      </c>
      <c r="B13" s="6">
        <f t="shared" si="2"/>
        <v>164.19399999999999</v>
      </c>
      <c r="C13" s="27"/>
      <c r="D13" s="17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>
        <f t="shared" si="4"/>
        <v>60</v>
      </c>
      <c r="W13" s="14"/>
      <c r="X13" s="25">
        <f t="shared" si="5"/>
        <v>12.25</v>
      </c>
      <c r="Y13" s="14"/>
      <c r="Z13" s="18"/>
      <c r="AA13" s="21">
        <f t="shared" si="6"/>
        <v>160.16399999999999</v>
      </c>
      <c r="AB13" s="15"/>
      <c r="AC13" s="22"/>
      <c r="AD13" s="13">
        <v>200</v>
      </c>
      <c r="AE13" s="13">
        <v>5.34</v>
      </c>
      <c r="AF13" s="14">
        <f t="shared" si="1"/>
        <v>167.07399999999998</v>
      </c>
      <c r="AG13" s="20"/>
    </row>
    <row r="14" spans="1:33" ht="18.75" x14ac:dyDescent="0.3">
      <c r="A14" s="5">
        <f t="shared" si="0"/>
        <v>200</v>
      </c>
      <c r="B14" s="6">
        <f t="shared" si="2"/>
        <v>167.07399999999998</v>
      </c>
      <c r="C14" s="27"/>
      <c r="D14" s="17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>
        <f t="shared" si="4"/>
        <v>80</v>
      </c>
      <c r="W14" s="14"/>
      <c r="X14" s="25">
        <f t="shared" si="5"/>
        <v>12.3</v>
      </c>
      <c r="Y14" s="14"/>
      <c r="Z14" s="18"/>
      <c r="AA14" s="21">
        <f t="shared" si="6"/>
        <v>160.11399999999998</v>
      </c>
      <c r="AB14" s="26"/>
      <c r="AC14" s="22"/>
      <c r="AD14" s="13">
        <v>220</v>
      </c>
      <c r="AE14" s="13">
        <v>4.82</v>
      </c>
      <c r="AF14" s="14">
        <f t="shared" si="1"/>
        <v>167.59399999999999</v>
      </c>
      <c r="AG14" s="20"/>
    </row>
    <row r="15" spans="1:33" ht="18.75" x14ac:dyDescent="0.3">
      <c r="A15" s="5">
        <f t="shared" si="0"/>
        <v>220</v>
      </c>
      <c r="B15" s="6">
        <f t="shared" si="2"/>
        <v>167.59399999999999</v>
      </c>
      <c r="C15" s="27"/>
      <c r="D15" s="17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>
        <f t="shared" si="4"/>
        <v>100</v>
      </c>
      <c r="W15" s="14"/>
      <c r="X15" s="25">
        <f t="shared" si="5"/>
        <v>13.23</v>
      </c>
      <c r="Y15" s="14"/>
      <c r="Z15" s="18"/>
      <c r="AA15" s="21">
        <f t="shared" si="6"/>
        <v>159.184</v>
      </c>
      <c r="AB15" s="15"/>
      <c r="AC15" s="22"/>
      <c r="AD15" s="13">
        <v>240</v>
      </c>
      <c r="AE15" s="13">
        <v>4.3</v>
      </c>
      <c r="AF15" s="14">
        <f t="shared" si="1"/>
        <v>168.11399999999998</v>
      </c>
      <c r="AG15" s="20"/>
    </row>
    <row r="16" spans="1:33" ht="18.75" x14ac:dyDescent="0.3">
      <c r="A16" s="5">
        <f t="shared" si="0"/>
        <v>240</v>
      </c>
      <c r="B16" s="6">
        <f t="shared" si="2"/>
        <v>168.11399999999998</v>
      </c>
      <c r="C16" s="27"/>
      <c r="D16" s="17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>
        <f t="shared" si="4"/>
        <v>120</v>
      </c>
      <c r="W16" s="14"/>
      <c r="X16" s="25">
        <f t="shared" si="5"/>
        <v>12.7</v>
      </c>
      <c r="Y16" s="14"/>
      <c r="Z16" s="18"/>
      <c r="AA16" s="21">
        <f t="shared" si="6"/>
        <v>159.714</v>
      </c>
      <c r="AB16" s="15"/>
      <c r="AC16" s="22"/>
      <c r="AD16" s="13">
        <v>260</v>
      </c>
      <c r="AE16" s="13">
        <v>3.92</v>
      </c>
      <c r="AF16" s="14">
        <f t="shared" si="1"/>
        <v>168.494</v>
      </c>
      <c r="AG16" s="20"/>
    </row>
    <row r="17" spans="1:33" ht="18.75" x14ac:dyDescent="0.3">
      <c r="A17" s="5">
        <f t="shared" si="0"/>
        <v>260</v>
      </c>
      <c r="B17" s="6">
        <f t="shared" si="2"/>
        <v>168.494</v>
      </c>
      <c r="C17" s="27"/>
      <c r="D17" s="17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>
        <f t="shared" si="4"/>
        <v>140</v>
      </c>
      <c r="W17" s="14"/>
      <c r="X17" s="25">
        <f t="shared" si="5"/>
        <v>11.9</v>
      </c>
      <c r="Y17" s="14"/>
      <c r="Z17" s="18"/>
      <c r="AA17" s="21">
        <f t="shared" si="6"/>
        <v>160.51399999999998</v>
      </c>
      <c r="AB17" s="26"/>
      <c r="AC17" s="22"/>
      <c r="AD17" s="28">
        <v>280</v>
      </c>
      <c r="AE17" s="13">
        <v>3.55</v>
      </c>
      <c r="AF17" s="14">
        <f t="shared" si="1"/>
        <v>168.86399999999998</v>
      </c>
      <c r="AG17" s="7"/>
    </row>
    <row r="18" spans="1:33" ht="18.75" x14ac:dyDescent="0.3">
      <c r="A18" s="5">
        <f t="shared" si="0"/>
        <v>280</v>
      </c>
      <c r="B18" s="6">
        <f t="shared" si="2"/>
        <v>168.86399999999998</v>
      </c>
      <c r="C18" s="27"/>
      <c r="D18" s="17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>
        <f t="shared" si="4"/>
        <v>160</v>
      </c>
      <c r="W18" s="14"/>
      <c r="X18" s="25">
        <f t="shared" si="5"/>
        <v>11.1</v>
      </c>
      <c r="Y18" s="14"/>
      <c r="Z18" s="18"/>
      <c r="AA18" s="21">
        <f t="shared" si="6"/>
        <v>161.31399999999999</v>
      </c>
      <c r="AB18" s="29"/>
      <c r="AC18" s="22"/>
      <c r="AD18" s="28">
        <v>300</v>
      </c>
      <c r="AE18" s="30">
        <v>3.94</v>
      </c>
      <c r="AF18" s="14">
        <f t="shared" si="1"/>
        <v>168.47399999999999</v>
      </c>
      <c r="AG18" s="20"/>
    </row>
    <row r="19" spans="1:33" ht="18.75" x14ac:dyDescent="0.3">
      <c r="A19" s="5">
        <f t="shared" si="0"/>
        <v>300</v>
      </c>
      <c r="B19" s="6">
        <f t="shared" si="2"/>
        <v>168.47399999999999</v>
      </c>
      <c r="C19" s="27"/>
      <c r="D19" s="17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>
        <f t="shared" si="4"/>
        <v>180</v>
      </c>
      <c r="W19" s="14"/>
      <c r="X19" s="25">
        <f t="shared" si="5"/>
        <v>8.2200000000000006</v>
      </c>
      <c r="Y19" s="14"/>
      <c r="Z19" s="18"/>
      <c r="AA19" s="21">
        <f t="shared" si="6"/>
        <v>164.19399999999999</v>
      </c>
      <c r="AB19" s="29"/>
      <c r="AC19" s="9"/>
      <c r="AD19" s="28">
        <v>320</v>
      </c>
      <c r="AE19" s="30">
        <v>4.33</v>
      </c>
      <c r="AF19" s="14">
        <f t="shared" si="1"/>
        <v>168.08399999999997</v>
      </c>
      <c r="AG19" s="26"/>
    </row>
    <row r="20" spans="1:33" ht="18.75" x14ac:dyDescent="0.3">
      <c r="A20" s="5">
        <f t="shared" si="0"/>
        <v>320</v>
      </c>
      <c r="B20" s="6">
        <f t="shared" si="2"/>
        <v>168.08399999999997</v>
      </c>
      <c r="C20" s="27"/>
      <c r="D20" s="17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>
        <f t="shared" si="4"/>
        <v>200</v>
      </c>
      <c r="W20" s="14"/>
      <c r="X20" s="25">
        <f t="shared" si="5"/>
        <v>5.34</v>
      </c>
      <c r="Y20" s="14"/>
      <c r="Z20" s="18"/>
      <c r="AA20" s="21">
        <f t="shared" si="6"/>
        <v>167.07399999999998</v>
      </c>
      <c r="AB20" s="15"/>
      <c r="AC20" s="9"/>
      <c r="AD20" s="28">
        <v>340</v>
      </c>
      <c r="AE20" s="30">
        <v>5.17</v>
      </c>
      <c r="AF20" s="14">
        <f t="shared" si="1"/>
        <v>167.244</v>
      </c>
      <c r="AG20" s="15"/>
    </row>
    <row r="21" spans="1:33" ht="18.75" x14ac:dyDescent="0.3">
      <c r="A21" s="5">
        <f t="shared" si="0"/>
        <v>340</v>
      </c>
      <c r="B21" s="6">
        <f t="shared" si="2"/>
        <v>167.244</v>
      </c>
      <c r="C21" s="27"/>
      <c r="D21" s="17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>
        <f t="shared" si="4"/>
        <v>220</v>
      </c>
      <c r="W21" s="14"/>
      <c r="X21" s="25">
        <f t="shared" si="5"/>
        <v>4.82</v>
      </c>
      <c r="Y21" s="14"/>
      <c r="Z21" s="18"/>
      <c r="AA21" s="21">
        <f t="shared" si="6"/>
        <v>167.59399999999999</v>
      </c>
      <c r="AB21" s="15"/>
      <c r="AC21" s="9"/>
      <c r="AD21" s="28">
        <v>360</v>
      </c>
      <c r="AE21" s="30">
        <v>6</v>
      </c>
      <c r="AF21" s="14">
        <f t="shared" si="1"/>
        <v>166.41399999999999</v>
      </c>
      <c r="AG21" s="7"/>
    </row>
    <row r="22" spans="1:33" ht="18" x14ac:dyDescent="0.25">
      <c r="A22" s="5">
        <f t="shared" si="0"/>
        <v>360</v>
      </c>
      <c r="B22" s="6">
        <f t="shared" si="2"/>
        <v>166.41399999999999</v>
      </c>
      <c r="C22" s="15"/>
      <c r="D22" s="17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>
        <f t="shared" si="4"/>
        <v>240</v>
      </c>
      <c r="W22" s="14"/>
      <c r="X22" s="25">
        <f t="shared" si="5"/>
        <v>4.3</v>
      </c>
      <c r="Y22" s="14"/>
      <c r="Z22" s="18"/>
      <c r="AA22" s="21">
        <f t="shared" si="6"/>
        <v>168.11399999999998</v>
      </c>
      <c r="AB22" s="15"/>
      <c r="AC22" s="9"/>
      <c r="AD22" s="28">
        <v>380</v>
      </c>
      <c r="AE22" s="30">
        <v>5.57</v>
      </c>
      <c r="AF22" s="14">
        <f t="shared" si="1"/>
        <v>166.84399999999999</v>
      </c>
      <c r="AG22" s="26"/>
    </row>
    <row r="23" spans="1:33" ht="18.75" x14ac:dyDescent="0.3">
      <c r="A23" s="5">
        <f t="shared" si="0"/>
        <v>380</v>
      </c>
      <c r="B23" s="6">
        <f t="shared" si="2"/>
        <v>166.84399999999999</v>
      </c>
      <c r="C23" s="27"/>
      <c r="D23" s="17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>
        <f t="shared" si="4"/>
        <v>260</v>
      </c>
      <c r="W23" s="14"/>
      <c r="X23" s="25">
        <f t="shared" si="5"/>
        <v>3.92</v>
      </c>
      <c r="Y23" s="14"/>
      <c r="Z23" s="18"/>
      <c r="AA23" s="21">
        <f t="shared" si="6"/>
        <v>168.494</v>
      </c>
      <c r="AB23" s="26"/>
      <c r="AC23" s="9"/>
      <c r="AD23" s="28">
        <v>400</v>
      </c>
      <c r="AE23" s="30">
        <v>5.15</v>
      </c>
      <c r="AF23" s="14">
        <f t="shared" si="1"/>
        <v>167.26399999999998</v>
      </c>
      <c r="AG23" s="26"/>
    </row>
    <row r="24" spans="1:33" ht="18" x14ac:dyDescent="0.25">
      <c r="A24" s="5">
        <f t="shared" si="0"/>
        <v>400</v>
      </c>
      <c r="B24" s="6">
        <f t="shared" si="2"/>
        <v>167.26399999999998</v>
      </c>
      <c r="D24" s="17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>
        <f t="shared" si="4"/>
        <v>280</v>
      </c>
      <c r="W24" s="14"/>
      <c r="X24" s="25">
        <f t="shared" si="5"/>
        <v>3.55</v>
      </c>
      <c r="Y24" s="31"/>
      <c r="Z24" s="31"/>
      <c r="AA24" s="21">
        <f t="shared" si="6"/>
        <v>168.86399999999998</v>
      </c>
      <c r="AB24" s="16"/>
      <c r="AC24" s="9"/>
      <c r="AD24" s="28">
        <v>420</v>
      </c>
      <c r="AE24" s="30">
        <v>4.82</v>
      </c>
      <c r="AF24" s="14">
        <f t="shared" si="1"/>
        <v>167.59399999999999</v>
      </c>
      <c r="AG24" s="20"/>
    </row>
    <row r="25" spans="1:33" ht="18.75" x14ac:dyDescent="0.3">
      <c r="A25" s="5">
        <f t="shared" si="0"/>
        <v>420</v>
      </c>
      <c r="B25" s="6">
        <f t="shared" si="2"/>
        <v>167.59399999999999</v>
      </c>
      <c r="C25" s="27"/>
      <c r="D25" s="17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>
        <f t="shared" si="4"/>
        <v>300</v>
      </c>
      <c r="W25" s="31"/>
      <c r="X25" s="25">
        <f t="shared" si="5"/>
        <v>3.94</v>
      </c>
      <c r="Y25" s="31"/>
      <c r="Z25" s="31"/>
      <c r="AA25" s="21">
        <f t="shared" si="6"/>
        <v>168.47399999999999</v>
      </c>
      <c r="AB25" s="16"/>
      <c r="AC25" s="9"/>
      <c r="AD25" s="28">
        <v>440</v>
      </c>
      <c r="AE25" s="32">
        <v>4.5</v>
      </c>
      <c r="AF25" s="14">
        <f t="shared" si="1"/>
        <v>167.91399999999999</v>
      </c>
      <c r="AG25" s="20"/>
    </row>
    <row r="26" spans="1:33" ht="18.75" x14ac:dyDescent="0.3">
      <c r="A26" s="5">
        <f t="shared" si="0"/>
        <v>440</v>
      </c>
      <c r="B26" s="6">
        <f t="shared" si="2"/>
        <v>167.91399999999999</v>
      </c>
      <c r="C26" s="27"/>
      <c r="D26" s="17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>
        <f t="shared" si="4"/>
        <v>320</v>
      </c>
      <c r="W26" s="31"/>
      <c r="X26" s="25">
        <f t="shared" si="5"/>
        <v>4.33</v>
      </c>
      <c r="Y26" s="31"/>
      <c r="Z26" s="31"/>
      <c r="AA26" s="21">
        <f t="shared" si="6"/>
        <v>168.08399999999997</v>
      </c>
      <c r="AB26" s="16"/>
      <c r="AC26" s="9"/>
      <c r="AD26" s="28">
        <v>453</v>
      </c>
      <c r="AE26" s="32">
        <v>0</v>
      </c>
      <c r="AF26" s="14">
        <f t="shared" si="1"/>
        <v>172.41399999999999</v>
      </c>
      <c r="AG26" s="15" t="s">
        <v>21</v>
      </c>
    </row>
    <row r="27" spans="1:33" ht="18.75" x14ac:dyDescent="0.3">
      <c r="A27" s="5">
        <f t="shared" si="0"/>
        <v>453</v>
      </c>
      <c r="B27" s="6">
        <f t="shared" si="2"/>
        <v>172.41399999999999</v>
      </c>
      <c r="C27" s="27" t="s">
        <v>21</v>
      </c>
      <c r="D27" s="17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>
        <f t="shared" si="4"/>
        <v>340</v>
      </c>
      <c r="W27" s="31"/>
      <c r="X27" s="25">
        <f t="shared" si="5"/>
        <v>5.17</v>
      </c>
      <c r="Y27" s="31"/>
      <c r="Z27" s="31"/>
      <c r="AA27" s="21">
        <f t="shared" si="6"/>
        <v>167.244</v>
      </c>
      <c r="AB27" s="26"/>
      <c r="AC27" s="9"/>
      <c r="AD27" s="28"/>
      <c r="AE27" s="32"/>
      <c r="AF27" s="14"/>
      <c r="AG27" s="26"/>
    </row>
    <row r="28" spans="1:33" ht="18.75" x14ac:dyDescent="0.3">
      <c r="A28" s="5">
        <f>+V35</f>
        <v>454.6</v>
      </c>
      <c r="B28" s="6">
        <f>+AA35</f>
        <v>173.45299999999997</v>
      </c>
      <c r="C28" s="27"/>
      <c r="D28" s="17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>
        <f t="shared" si="4"/>
        <v>360</v>
      </c>
      <c r="W28" s="31"/>
      <c r="X28" s="25">
        <f t="shared" si="5"/>
        <v>6</v>
      </c>
      <c r="Y28" s="31"/>
      <c r="Z28" s="31"/>
      <c r="AA28" s="21">
        <f t="shared" si="6"/>
        <v>166.41399999999999</v>
      </c>
      <c r="AB28" s="26"/>
      <c r="AC28" s="9"/>
      <c r="AD28" s="28"/>
      <c r="AE28" s="30"/>
      <c r="AF28" s="14"/>
      <c r="AG28" s="15"/>
    </row>
    <row r="29" spans="1:33" ht="18" x14ac:dyDescent="0.25">
      <c r="A29" s="5"/>
      <c r="B29" s="6"/>
      <c r="C29" s="16"/>
      <c r="D29" s="17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>
        <f t="shared" si="4"/>
        <v>380</v>
      </c>
      <c r="W29" s="31"/>
      <c r="X29" s="25">
        <f t="shared" si="5"/>
        <v>5.57</v>
      </c>
      <c r="Y29" s="31"/>
      <c r="Z29" s="31"/>
      <c r="AA29" s="21">
        <f t="shared" si="6"/>
        <v>166.84399999999999</v>
      </c>
      <c r="AB29" s="26"/>
      <c r="AC29" s="9"/>
      <c r="AD29" s="28"/>
      <c r="AE29" s="30"/>
      <c r="AF29" s="14"/>
      <c r="AG29" s="26"/>
    </row>
    <row r="30" spans="1:33" ht="18" x14ac:dyDescent="0.25">
      <c r="A30" s="5"/>
      <c r="B30" s="6"/>
      <c r="C30" s="33"/>
      <c r="D30" s="17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>
        <f>+AD23</f>
        <v>400</v>
      </c>
      <c r="W30" s="14"/>
      <c r="X30" s="25">
        <f t="shared" si="5"/>
        <v>5.15</v>
      </c>
      <c r="Y30" s="14"/>
      <c r="Z30" s="31"/>
      <c r="AA30" s="21">
        <f t="shared" si="6"/>
        <v>167.26399999999998</v>
      </c>
      <c r="AB30" s="15"/>
      <c r="AC30" s="9"/>
      <c r="AD30" s="28"/>
      <c r="AE30" s="30"/>
      <c r="AF30" s="14"/>
      <c r="AG30" s="16"/>
    </row>
    <row r="31" spans="1:33" ht="18" x14ac:dyDescent="0.25">
      <c r="A31" s="5"/>
      <c r="B31" s="6"/>
      <c r="C31" s="26"/>
      <c r="D31" s="17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>
        <f t="shared" si="4"/>
        <v>420</v>
      </c>
      <c r="W31" s="14"/>
      <c r="X31" s="25">
        <f t="shared" si="5"/>
        <v>4.82</v>
      </c>
      <c r="Y31" s="14"/>
      <c r="Z31" s="18"/>
      <c r="AA31" s="21">
        <f t="shared" si="6"/>
        <v>167.59399999999999</v>
      </c>
      <c r="AB31" s="15"/>
      <c r="AC31" s="9"/>
      <c r="AD31" s="28"/>
      <c r="AE31" s="30"/>
      <c r="AF31" s="14"/>
      <c r="AG31" s="20"/>
    </row>
    <row r="32" spans="1:33" ht="18" x14ac:dyDescent="0.25">
      <c r="A32" s="5"/>
      <c r="B32" s="6"/>
      <c r="C32" s="26"/>
      <c r="D32" s="17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>
        <f t="shared" si="4"/>
        <v>440</v>
      </c>
      <c r="W32" s="14"/>
      <c r="X32" s="25">
        <f t="shared" si="5"/>
        <v>4.5</v>
      </c>
      <c r="Y32" s="14"/>
      <c r="Z32" s="18"/>
      <c r="AA32" s="21">
        <f t="shared" si="6"/>
        <v>167.91399999999999</v>
      </c>
      <c r="AB32" s="15"/>
      <c r="AC32" s="9"/>
      <c r="AD32" s="34"/>
      <c r="AE32" s="34"/>
      <c r="AF32" s="34"/>
      <c r="AG32" s="34"/>
    </row>
    <row r="33" spans="1:33" ht="18" x14ac:dyDescent="0.25">
      <c r="A33" s="5"/>
      <c r="B33" s="6"/>
      <c r="C33" s="15"/>
      <c r="D33" s="17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>
        <f t="shared" si="4"/>
        <v>453</v>
      </c>
      <c r="W33" s="14"/>
      <c r="X33" s="25">
        <f t="shared" si="5"/>
        <v>0</v>
      </c>
      <c r="Y33" s="14"/>
      <c r="Z33" s="18"/>
      <c r="AA33" s="21">
        <f t="shared" si="6"/>
        <v>172.41399999999999</v>
      </c>
      <c r="AB33" s="15" t="s">
        <v>21</v>
      </c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7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4">
        <v>2.5059999999999998</v>
      </c>
      <c r="X34" s="14"/>
      <c r="Y34" s="14">
        <v>2.734</v>
      </c>
      <c r="Z34" s="18"/>
      <c r="AA34" s="21">
        <f>+$AA$4+W34-Y34</f>
        <v>174.92</v>
      </c>
      <c r="AB34" s="15"/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71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>
        <v>454.6</v>
      </c>
      <c r="W35" s="14"/>
      <c r="X35" s="14">
        <v>1.4670000000000001</v>
      </c>
      <c r="Y35" s="14"/>
      <c r="Z35" s="14"/>
      <c r="AA35" s="21">
        <f>+AA34-X35</f>
        <v>173.45299999999997</v>
      </c>
      <c r="AB35" s="16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7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4"/>
      <c r="X36" s="14">
        <v>1.585</v>
      </c>
      <c r="Y36" s="14"/>
      <c r="Z36" s="14"/>
      <c r="AA36" s="21">
        <f>+AA34-X36</f>
        <v>173.33499999999998</v>
      </c>
      <c r="AB36" s="26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7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4"/>
      <c r="X37" s="14"/>
      <c r="Y37" s="14"/>
      <c r="Z37" s="18"/>
      <c r="AA37" s="21"/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7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8"/>
      <c r="X38" s="14"/>
      <c r="Y38" s="18"/>
      <c r="Z38" s="31"/>
      <c r="AA38" s="21"/>
      <c r="AB38" s="15"/>
      <c r="AC38" s="9"/>
      <c r="AD38" s="9"/>
      <c r="AE38" s="9"/>
      <c r="AF38" s="9"/>
      <c r="AG38" s="9"/>
    </row>
    <row r="39" spans="1:33" ht="18.75" x14ac:dyDescent="0.3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8"/>
      <c r="X39" s="14"/>
      <c r="Y39" s="18"/>
      <c r="Z39" s="31"/>
      <c r="AA39" s="21"/>
      <c r="AB39" s="15"/>
      <c r="AC39" s="9"/>
      <c r="AD39" s="9"/>
      <c r="AE39" s="9"/>
      <c r="AF39" s="9"/>
      <c r="AG39" s="9"/>
    </row>
    <row r="40" spans="1:33" ht="18" x14ac:dyDescent="0.25">
      <c r="V40" s="18"/>
      <c r="W40" s="18"/>
      <c r="X40" s="14"/>
      <c r="Y40" s="18"/>
      <c r="Z40" s="18"/>
      <c r="AA40" s="21"/>
      <c r="AB40" s="26"/>
    </row>
    <row r="41" spans="1:33" ht="18" customHeight="1" x14ac:dyDescent="0.25">
      <c r="A41" s="45"/>
      <c r="B41" s="46"/>
      <c r="C41" s="47"/>
      <c r="D41" s="167" t="s">
        <v>22</v>
      </c>
    </row>
    <row r="42" spans="1:33" ht="18" x14ac:dyDescent="0.25">
      <c r="A42" s="48">
        <v>0</v>
      </c>
      <c r="B42" s="49">
        <v>172.41399999999999</v>
      </c>
      <c r="C42" s="50" t="s">
        <v>16</v>
      </c>
      <c r="D42" s="167"/>
    </row>
    <row r="43" spans="1:33" ht="18" x14ac:dyDescent="0.25">
      <c r="A43" s="48">
        <v>453</v>
      </c>
      <c r="B43" s="49">
        <v>172.41399999999999</v>
      </c>
      <c r="C43" s="50" t="s">
        <v>21</v>
      </c>
      <c r="D43" s="167"/>
    </row>
    <row r="44" spans="1:33" ht="18" x14ac:dyDescent="0.25">
      <c r="A44" s="51">
        <v>0</v>
      </c>
      <c r="B44" s="52">
        <v>174.749</v>
      </c>
      <c r="C44" s="168" t="s">
        <v>23</v>
      </c>
      <c r="D44" s="167"/>
    </row>
    <row r="45" spans="1:33" ht="18" x14ac:dyDescent="0.25">
      <c r="A45" s="51">
        <v>0</v>
      </c>
      <c r="B45" s="52">
        <f>+B44-1.5</f>
        <v>173.249</v>
      </c>
      <c r="C45" s="169"/>
      <c r="D45" s="167"/>
    </row>
    <row r="46" spans="1:33" ht="18" x14ac:dyDescent="0.25">
      <c r="A46" s="51">
        <v>2</v>
      </c>
      <c r="B46" s="52">
        <v>173.732</v>
      </c>
      <c r="C46" s="168" t="s">
        <v>24</v>
      </c>
      <c r="D46" s="167"/>
    </row>
    <row r="47" spans="1:33" ht="18" x14ac:dyDescent="0.25">
      <c r="A47" s="51">
        <v>2</v>
      </c>
      <c r="B47" s="52">
        <f>+B46-1</f>
        <v>172.732</v>
      </c>
      <c r="C47" s="169"/>
      <c r="D47" s="167"/>
    </row>
    <row r="48" spans="1:33" ht="18" x14ac:dyDescent="0.25">
      <c r="A48" s="51">
        <v>8</v>
      </c>
      <c r="B48" s="52">
        <v>172.732</v>
      </c>
      <c r="C48" s="170" t="s">
        <v>25</v>
      </c>
      <c r="D48" s="167"/>
    </row>
    <row r="49" spans="1:5" ht="18" x14ac:dyDescent="0.25">
      <c r="A49" s="51">
        <v>8</v>
      </c>
      <c r="B49" s="52">
        <f>+B48-1</f>
        <v>171.732</v>
      </c>
      <c r="C49" s="170"/>
      <c r="D49" s="167"/>
    </row>
    <row r="50" spans="1:5" ht="18" x14ac:dyDescent="0.25">
      <c r="A50" s="51"/>
      <c r="B50" s="52"/>
      <c r="C50" s="170"/>
      <c r="D50" s="53"/>
    </row>
    <row r="51" spans="1:5" ht="18" x14ac:dyDescent="0.25">
      <c r="A51" s="51"/>
      <c r="B51" s="52"/>
      <c r="C51" s="170"/>
      <c r="D51" s="53"/>
    </row>
    <row r="52" spans="1:5" ht="18" x14ac:dyDescent="0.25">
      <c r="A52" s="54">
        <v>0</v>
      </c>
      <c r="B52" s="55">
        <v>173.45299999999997</v>
      </c>
      <c r="C52" s="56" t="s">
        <v>26</v>
      </c>
    </row>
    <row r="53" spans="1:5" ht="18" x14ac:dyDescent="0.25">
      <c r="A53" s="54">
        <v>454.6</v>
      </c>
      <c r="B53" s="55">
        <v>173.45299999999997</v>
      </c>
      <c r="C53" s="56" t="s">
        <v>26</v>
      </c>
    </row>
    <row r="54" spans="1:5" ht="18" x14ac:dyDescent="0.25">
      <c r="A54" s="57" t="s">
        <v>27</v>
      </c>
      <c r="B54" s="57"/>
      <c r="C54" s="58">
        <v>164.732</v>
      </c>
      <c r="E54" s="62">
        <f>+B52-C54</f>
        <v>8.7209999999999752</v>
      </c>
    </row>
    <row r="55" spans="1:5" ht="18" x14ac:dyDescent="0.25">
      <c r="A55" s="59" t="s">
        <v>28</v>
      </c>
      <c r="B55" s="57"/>
      <c r="C55" s="60">
        <v>173.249</v>
      </c>
    </row>
    <row r="56" spans="1:5" ht="18" x14ac:dyDescent="0.25">
      <c r="A56" s="164" t="s">
        <v>29</v>
      </c>
      <c r="B56" s="164"/>
      <c r="C56" s="58">
        <f>+Z4</f>
        <v>175</v>
      </c>
    </row>
    <row r="57" spans="1:5" ht="18" x14ac:dyDescent="0.25">
      <c r="A57" s="164" t="s">
        <v>30</v>
      </c>
      <c r="B57" s="164"/>
      <c r="C57" s="58">
        <f>+B52</f>
        <v>173.45299999999997</v>
      </c>
    </row>
  </sheetData>
  <mergeCells count="18">
    <mergeCell ref="AD1:AG1"/>
    <mergeCell ref="V2:V3"/>
    <mergeCell ref="W2:W3"/>
    <mergeCell ref="X2:X3"/>
    <mergeCell ref="Y2:Y3"/>
    <mergeCell ref="Z2:Z3"/>
    <mergeCell ref="AA2:AA3"/>
    <mergeCell ref="A56:B56"/>
    <mergeCell ref="A57:B57"/>
    <mergeCell ref="AB2:AB3"/>
    <mergeCell ref="D41:D49"/>
    <mergeCell ref="C44:C45"/>
    <mergeCell ref="C46:C47"/>
    <mergeCell ref="C48:C49"/>
    <mergeCell ref="C50:C51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zoomScale="50" zoomScaleNormal="50" workbookViewId="0">
      <selection activeCell="S48" sqref="S48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71" t="s">
        <v>3</v>
      </c>
      <c r="E1" s="172" t="s">
        <v>4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4"/>
      <c r="V1" s="173" t="s">
        <v>5</v>
      </c>
      <c r="W1" s="174"/>
      <c r="X1" s="174"/>
      <c r="Y1" s="174"/>
      <c r="Z1" s="174"/>
      <c r="AA1" s="174"/>
      <c r="AB1" s="175"/>
      <c r="AC1" s="4"/>
      <c r="AD1" s="173" t="s">
        <v>6</v>
      </c>
      <c r="AE1" s="174"/>
      <c r="AF1" s="174"/>
      <c r="AG1" s="175"/>
    </row>
    <row r="2" spans="1:33" ht="20.25" x14ac:dyDescent="0.3">
      <c r="A2" s="5"/>
      <c r="B2" s="6">
        <f>+Z4</f>
        <v>175</v>
      </c>
      <c r="C2" s="7" t="s">
        <v>7</v>
      </c>
      <c r="D2" s="17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6" t="s">
        <v>8</v>
      </c>
      <c r="W2" s="176" t="s">
        <v>9</v>
      </c>
      <c r="X2" s="176" t="s">
        <v>10</v>
      </c>
      <c r="Y2" s="176" t="s">
        <v>11</v>
      </c>
      <c r="Z2" s="176" t="s">
        <v>12</v>
      </c>
      <c r="AA2" s="178" t="s">
        <v>1</v>
      </c>
      <c r="AB2" s="165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174.61</v>
      </c>
      <c r="C3" s="7" t="s">
        <v>31</v>
      </c>
      <c r="D3" s="17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7"/>
      <c r="W3" s="177"/>
      <c r="X3" s="177"/>
      <c r="Y3" s="177"/>
      <c r="Z3" s="177"/>
      <c r="AA3" s="179"/>
      <c r="AB3" s="166"/>
      <c r="AC3" s="9"/>
      <c r="AD3" s="13">
        <v>26</v>
      </c>
      <c r="AE3" s="13">
        <v>0</v>
      </c>
      <c r="AF3" s="14">
        <f>+AA16</f>
        <v>170.614</v>
      </c>
      <c r="AG3" s="15" t="s">
        <v>16</v>
      </c>
    </row>
    <row r="4" spans="1:33" ht="18" x14ac:dyDescent="0.25">
      <c r="A4" s="5">
        <f>+V6</f>
        <v>5</v>
      </c>
      <c r="B4" s="6">
        <f>+AA6</f>
        <v>174.03100000000001</v>
      </c>
      <c r="C4" s="16"/>
      <c r="D4" s="17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4">
        <v>0.217</v>
      </c>
      <c r="X4" s="14"/>
      <c r="Y4" s="14"/>
      <c r="Z4" s="14">
        <v>175</v>
      </c>
      <c r="AA4" s="19">
        <f>+Z4+W4</f>
        <v>175.21700000000001</v>
      </c>
      <c r="AB4" s="7" t="s">
        <v>7</v>
      </c>
      <c r="AC4" s="9"/>
      <c r="AD4" s="13">
        <v>46</v>
      </c>
      <c r="AE4" s="13">
        <v>6.4</v>
      </c>
      <c r="AF4" s="14">
        <f t="shared" ref="AF4:AF26" si="0">+AA17</f>
        <v>164.214</v>
      </c>
      <c r="AG4" s="20"/>
    </row>
    <row r="5" spans="1:33" ht="18" x14ac:dyDescent="0.25">
      <c r="A5" s="5">
        <f>+V15</f>
        <v>26</v>
      </c>
      <c r="B5" s="6">
        <f>+AA15</f>
        <v>170.614</v>
      </c>
      <c r="C5" s="7" t="s">
        <v>16</v>
      </c>
      <c r="D5" s="17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0.60699999999999998</v>
      </c>
      <c r="Y5" s="14"/>
      <c r="Z5" s="18"/>
      <c r="AA5" s="21">
        <f>+$AA$4-X5</f>
        <v>174.61</v>
      </c>
      <c r="AB5" s="15" t="s">
        <v>31</v>
      </c>
      <c r="AC5" s="22"/>
      <c r="AD5" s="13">
        <v>64</v>
      </c>
      <c r="AE5" s="13">
        <v>7.87</v>
      </c>
      <c r="AF5" s="14">
        <f t="shared" si="0"/>
        <v>162.744</v>
      </c>
      <c r="AG5" s="20"/>
    </row>
    <row r="6" spans="1:33" ht="18" x14ac:dyDescent="0.25">
      <c r="A6" s="5">
        <f t="shared" ref="A6:A29" si="1">+V16</f>
        <v>26</v>
      </c>
      <c r="B6" s="6">
        <f t="shared" ref="B6:B29" si="2">+AA16</f>
        <v>170.614</v>
      </c>
      <c r="C6" s="15"/>
      <c r="D6" s="17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5</v>
      </c>
      <c r="W6" s="14"/>
      <c r="X6" s="14">
        <v>1.1859999999999999</v>
      </c>
      <c r="Y6" s="14"/>
      <c r="Z6" s="18"/>
      <c r="AA6" s="21">
        <f t="shared" ref="AA6:AA14" si="3">+$AA$4-X6</f>
        <v>174.03100000000001</v>
      </c>
      <c r="AB6" s="26"/>
      <c r="AC6" s="22"/>
      <c r="AD6" s="13">
        <v>79</v>
      </c>
      <c r="AE6" s="13">
        <v>10.74</v>
      </c>
      <c r="AF6" s="14">
        <f t="shared" si="0"/>
        <v>159.874</v>
      </c>
      <c r="AG6" s="20"/>
    </row>
    <row r="7" spans="1:33" ht="18" x14ac:dyDescent="0.25">
      <c r="A7" s="5">
        <f t="shared" si="1"/>
        <v>46</v>
      </c>
      <c r="B7" s="6">
        <f t="shared" si="2"/>
        <v>164.214</v>
      </c>
      <c r="C7" s="7"/>
      <c r="D7" s="17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0.46600000000000003</v>
      </c>
      <c r="Y7" s="14"/>
      <c r="Z7" s="18"/>
      <c r="AA7" s="21">
        <f t="shared" si="3"/>
        <v>174.751</v>
      </c>
      <c r="AB7" s="16" t="s">
        <v>32</v>
      </c>
      <c r="AC7" s="22"/>
      <c r="AD7" s="13">
        <v>88</v>
      </c>
      <c r="AE7" s="13">
        <v>11.76</v>
      </c>
      <c r="AF7" s="14">
        <f t="shared" si="0"/>
        <v>158.85400000000001</v>
      </c>
      <c r="AG7" s="20"/>
    </row>
    <row r="8" spans="1:33" ht="18" x14ac:dyDescent="0.25">
      <c r="A8" s="5">
        <f t="shared" si="1"/>
        <v>64</v>
      </c>
      <c r="B8" s="6">
        <f t="shared" si="2"/>
        <v>162.744</v>
      </c>
      <c r="D8" s="17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0.46800000000000003</v>
      </c>
      <c r="Y8" s="14"/>
      <c r="Z8" s="18"/>
      <c r="AA8" s="21">
        <f t="shared" si="3"/>
        <v>174.74900000000002</v>
      </c>
      <c r="AB8" s="15" t="s">
        <v>18</v>
      </c>
      <c r="AC8" s="22"/>
      <c r="AD8" s="13">
        <v>97</v>
      </c>
      <c r="AE8" s="13">
        <v>12.93</v>
      </c>
      <c r="AF8" s="14">
        <f t="shared" si="0"/>
        <v>157.684</v>
      </c>
      <c r="AG8" s="20"/>
    </row>
    <row r="9" spans="1:33" ht="18.75" x14ac:dyDescent="0.3">
      <c r="A9" s="5">
        <f t="shared" si="1"/>
        <v>79</v>
      </c>
      <c r="B9" s="6">
        <f t="shared" si="2"/>
        <v>159.874</v>
      </c>
      <c r="C9" s="23"/>
      <c r="D9" s="17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1.1599999999999999</v>
      </c>
      <c r="Y9" s="14"/>
      <c r="Z9" s="18"/>
      <c r="AA9" s="21">
        <f t="shared" si="3"/>
        <v>174.05700000000002</v>
      </c>
      <c r="AB9" s="26" t="s">
        <v>33</v>
      </c>
      <c r="AC9" s="22"/>
      <c r="AD9" s="13">
        <v>106</v>
      </c>
      <c r="AE9" s="13">
        <v>13.54</v>
      </c>
      <c r="AF9" s="14">
        <f t="shared" si="0"/>
        <v>157.07400000000001</v>
      </c>
      <c r="AG9" s="20"/>
    </row>
    <row r="10" spans="1:33" ht="18" x14ac:dyDescent="0.25">
      <c r="A10" s="5">
        <f t="shared" si="1"/>
        <v>88</v>
      </c>
      <c r="B10" s="6">
        <f t="shared" si="2"/>
        <v>158.85400000000001</v>
      </c>
      <c r="C10" s="7"/>
      <c r="D10" s="17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4"/>
      <c r="X10" s="14">
        <v>1.466</v>
      </c>
      <c r="Y10" s="14"/>
      <c r="Z10" s="18"/>
      <c r="AA10" s="21">
        <f t="shared" si="3"/>
        <v>173.751</v>
      </c>
      <c r="AB10" s="16" t="s">
        <v>19</v>
      </c>
      <c r="AC10" s="22"/>
      <c r="AD10" s="13">
        <v>115</v>
      </c>
      <c r="AE10" s="13">
        <v>13.61</v>
      </c>
      <c r="AF10" s="14">
        <f t="shared" si="0"/>
        <v>157.00400000000002</v>
      </c>
      <c r="AG10" s="20"/>
    </row>
    <row r="11" spans="1:33" ht="18" x14ac:dyDescent="0.25">
      <c r="A11" s="5">
        <f t="shared" si="1"/>
        <v>97</v>
      </c>
      <c r="B11" s="6">
        <f t="shared" si="2"/>
        <v>157.684</v>
      </c>
      <c r="C11" s="7"/>
      <c r="D11" s="17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4"/>
      <c r="X11" s="14">
        <v>2.4729999999999999</v>
      </c>
      <c r="Y11" s="14"/>
      <c r="Z11" s="18"/>
      <c r="AA11" s="21">
        <f t="shared" si="3"/>
        <v>172.744</v>
      </c>
      <c r="AB11" s="16" t="s">
        <v>34</v>
      </c>
      <c r="AC11" s="22"/>
      <c r="AD11" s="13">
        <v>124</v>
      </c>
      <c r="AE11" s="13">
        <v>13.55</v>
      </c>
      <c r="AF11" s="14">
        <f t="shared" si="0"/>
        <v>157.06399999999999</v>
      </c>
      <c r="AG11" s="20"/>
    </row>
    <row r="12" spans="1:33" ht="18.75" x14ac:dyDescent="0.3">
      <c r="A12" s="5">
        <f t="shared" si="1"/>
        <v>106</v>
      </c>
      <c r="B12" s="6">
        <f t="shared" si="2"/>
        <v>157.07400000000001</v>
      </c>
      <c r="C12" s="27"/>
      <c r="D12" s="17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4"/>
      <c r="X12" s="14">
        <v>3.47</v>
      </c>
      <c r="Y12" s="14"/>
      <c r="Z12" s="18"/>
      <c r="AA12" s="21">
        <f t="shared" si="3"/>
        <v>171.74700000000001</v>
      </c>
      <c r="AB12" s="26" t="s">
        <v>35</v>
      </c>
      <c r="AC12" s="22"/>
      <c r="AD12" s="13">
        <v>134</v>
      </c>
      <c r="AE12" s="13">
        <v>11.9</v>
      </c>
      <c r="AF12" s="14">
        <f t="shared" si="0"/>
        <v>158.714</v>
      </c>
      <c r="AG12" s="20"/>
    </row>
    <row r="13" spans="1:33" ht="18.75" x14ac:dyDescent="0.3">
      <c r="A13" s="5">
        <f t="shared" si="1"/>
        <v>115</v>
      </c>
      <c r="B13" s="6">
        <f t="shared" si="2"/>
        <v>157.00400000000002</v>
      </c>
      <c r="C13" s="27"/>
      <c r="D13" s="17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4"/>
      <c r="X13" s="14">
        <v>4.476</v>
      </c>
      <c r="Y13" s="14"/>
      <c r="Z13" s="18"/>
      <c r="AA13" s="21">
        <f t="shared" si="3"/>
        <v>170.74100000000001</v>
      </c>
      <c r="AB13" s="15" t="s">
        <v>36</v>
      </c>
      <c r="AC13" s="22"/>
      <c r="AD13" s="13">
        <v>144</v>
      </c>
      <c r="AE13" s="13">
        <v>11.04</v>
      </c>
      <c r="AF13" s="14">
        <f t="shared" si="0"/>
        <v>159.57400000000001</v>
      </c>
      <c r="AG13" s="20"/>
    </row>
    <row r="14" spans="1:33" ht="18.75" x14ac:dyDescent="0.3">
      <c r="A14" s="5">
        <f t="shared" si="1"/>
        <v>124</v>
      </c>
      <c r="B14" s="6">
        <f t="shared" si="2"/>
        <v>157.06399999999999</v>
      </c>
      <c r="C14" s="27"/>
      <c r="D14" s="17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/>
      <c r="W14" s="14"/>
      <c r="X14" s="14">
        <v>2.7759999999999998</v>
      </c>
      <c r="Y14" s="14"/>
      <c r="Z14" s="18"/>
      <c r="AA14" s="21">
        <f t="shared" si="3"/>
        <v>172.441</v>
      </c>
      <c r="AB14" s="26"/>
      <c r="AC14" s="22"/>
      <c r="AD14" s="13">
        <v>159</v>
      </c>
      <c r="AE14" s="13">
        <v>9.4700000000000006</v>
      </c>
      <c r="AF14" s="14">
        <f t="shared" si="0"/>
        <v>161.14400000000001</v>
      </c>
      <c r="AG14" s="20"/>
    </row>
    <row r="15" spans="1:33" ht="18.75" x14ac:dyDescent="0.3">
      <c r="A15" s="5">
        <f t="shared" si="1"/>
        <v>134</v>
      </c>
      <c r="B15" s="6">
        <f t="shared" si="2"/>
        <v>158.714</v>
      </c>
      <c r="C15" s="27"/>
      <c r="D15" s="17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8">
        <v>26</v>
      </c>
      <c r="W15" s="14"/>
      <c r="X15" s="14">
        <v>4.6029999999999998</v>
      </c>
      <c r="Y15" s="14"/>
      <c r="Z15" s="18"/>
      <c r="AA15" s="21">
        <f>+$AA$4-X15</f>
        <v>170.614</v>
      </c>
      <c r="AB15" s="15" t="s">
        <v>16</v>
      </c>
      <c r="AC15" s="22"/>
      <c r="AD15" s="13">
        <v>176</v>
      </c>
      <c r="AE15" s="13">
        <v>5.66</v>
      </c>
      <c r="AF15" s="14">
        <f t="shared" si="0"/>
        <v>164.95400000000001</v>
      </c>
      <c r="AG15" s="20"/>
    </row>
    <row r="16" spans="1:33" ht="18.75" x14ac:dyDescent="0.3">
      <c r="A16" s="5">
        <f t="shared" si="1"/>
        <v>144</v>
      </c>
      <c r="B16" s="6">
        <f t="shared" si="2"/>
        <v>159.57400000000001</v>
      </c>
      <c r="C16" s="27"/>
      <c r="D16" s="17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3">
        <f>+AD3</f>
        <v>26</v>
      </c>
      <c r="W16" s="14"/>
      <c r="X16" s="64">
        <f>+AE3</f>
        <v>0</v>
      </c>
      <c r="Y16" s="14"/>
      <c r="Z16" s="18"/>
      <c r="AA16" s="21">
        <f>+$AA$15-X16</f>
        <v>170.614</v>
      </c>
      <c r="AB16" s="15"/>
      <c r="AC16" s="22"/>
      <c r="AD16" s="13">
        <v>196</v>
      </c>
      <c r="AE16" s="13">
        <v>4.4000000000000004</v>
      </c>
      <c r="AF16" s="14">
        <f t="shared" si="0"/>
        <v>166.214</v>
      </c>
      <c r="AG16" s="20"/>
    </row>
    <row r="17" spans="1:33" ht="18.75" x14ac:dyDescent="0.3">
      <c r="A17" s="5">
        <f t="shared" si="1"/>
        <v>159</v>
      </c>
      <c r="B17" s="6">
        <f t="shared" si="2"/>
        <v>161.14400000000001</v>
      </c>
      <c r="C17" s="27"/>
      <c r="D17" s="17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3">
        <f t="shared" ref="V17:V39" si="4">+AD4</f>
        <v>46</v>
      </c>
      <c r="W17" s="14"/>
      <c r="X17" s="64">
        <f t="shared" ref="X17:X39" si="5">+AE4</f>
        <v>6.4</v>
      </c>
      <c r="Y17" s="14"/>
      <c r="Z17" s="18"/>
      <c r="AA17" s="21">
        <f t="shared" ref="AA17:AA39" si="6">+$AA$15-X17</f>
        <v>164.214</v>
      </c>
      <c r="AB17" s="26"/>
      <c r="AC17" s="22"/>
      <c r="AD17" s="28">
        <v>216</v>
      </c>
      <c r="AE17" s="13">
        <v>4.57</v>
      </c>
      <c r="AF17" s="14">
        <f t="shared" si="0"/>
        <v>166.04400000000001</v>
      </c>
      <c r="AG17" s="7"/>
    </row>
    <row r="18" spans="1:33" ht="18.75" x14ac:dyDescent="0.3">
      <c r="A18" s="5">
        <f t="shared" si="1"/>
        <v>176</v>
      </c>
      <c r="B18" s="6">
        <f t="shared" si="2"/>
        <v>164.95400000000001</v>
      </c>
      <c r="C18" s="27"/>
      <c r="D18" s="17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3">
        <f t="shared" si="4"/>
        <v>64</v>
      </c>
      <c r="W18" s="14"/>
      <c r="X18" s="64">
        <f t="shared" si="5"/>
        <v>7.87</v>
      </c>
      <c r="Y18" s="14"/>
      <c r="Z18" s="18"/>
      <c r="AA18" s="21">
        <f t="shared" si="6"/>
        <v>162.744</v>
      </c>
      <c r="AB18" s="29"/>
      <c r="AC18" s="22"/>
      <c r="AD18" s="28">
        <v>246</v>
      </c>
      <c r="AE18" s="30">
        <v>2.19</v>
      </c>
      <c r="AF18" s="14">
        <f t="shared" si="0"/>
        <v>168.42400000000001</v>
      </c>
      <c r="AG18" s="20"/>
    </row>
    <row r="19" spans="1:33" ht="18.75" x14ac:dyDescent="0.3">
      <c r="A19" s="5">
        <f t="shared" si="1"/>
        <v>196</v>
      </c>
      <c r="B19" s="6">
        <f t="shared" si="2"/>
        <v>166.214</v>
      </c>
      <c r="C19" s="27"/>
      <c r="D19" s="17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3">
        <f t="shared" si="4"/>
        <v>79</v>
      </c>
      <c r="W19" s="14"/>
      <c r="X19" s="64">
        <f t="shared" si="5"/>
        <v>10.74</v>
      </c>
      <c r="Y19" s="14"/>
      <c r="Z19" s="18"/>
      <c r="AA19" s="21">
        <f t="shared" si="6"/>
        <v>159.874</v>
      </c>
      <c r="AB19" s="29"/>
      <c r="AC19" s="9"/>
      <c r="AD19" s="28">
        <v>286</v>
      </c>
      <c r="AE19" s="30">
        <v>1.82</v>
      </c>
      <c r="AF19" s="14">
        <f t="shared" si="0"/>
        <v>168.79400000000001</v>
      </c>
      <c r="AG19" s="26"/>
    </row>
    <row r="20" spans="1:33" ht="18.75" x14ac:dyDescent="0.3">
      <c r="A20" s="5">
        <f t="shared" si="1"/>
        <v>216</v>
      </c>
      <c r="B20" s="6">
        <f t="shared" si="2"/>
        <v>166.04400000000001</v>
      </c>
      <c r="C20" s="27"/>
      <c r="D20" s="17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3">
        <f t="shared" si="4"/>
        <v>88</v>
      </c>
      <c r="W20" s="14"/>
      <c r="X20" s="64">
        <f t="shared" si="5"/>
        <v>11.76</v>
      </c>
      <c r="Y20" s="14"/>
      <c r="Z20" s="18"/>
      <c r="AA20" s="21">
        <f t="shared" si="6"/>
        <v>158.85400000000001</v>
      </c>
      <c r="AB20" s="15"/>
      <c r="AC20" s="9"/>
      <c r="AD20" s="28">
        <v>326</v>
      </c>
      <c r="AE20" s="30">
        <v>2.2799999999999998</v>
      </c>
      <c r="AF20" s="14">
        <f t="shared" si="0"/>
        <v>168.334</v>
      </c>
      <c r="AG20" s="15"/>
    </row>
    <row r="21" spans="1:33" ht="18.75" x14ac:dyDescent="0.3">
      <c r="A21" s="5">
        <f t="shared" si="1"/>
        <v>246</v>
      </c>
      <c r="B21" s="6">
        <f t="shared" si="2"/>
        <v>168.42400000000001</v>
      </c>
      <c r="C21" s="27"/>
      <c r="D21" s="17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3">
        <f t="shared" si="4"/>
        <v>97</v>
      </c>
      <c r="W21" s="14"/>
      <c r="X21" s="64">
        <f t="shared" si="5"/>
        <v>12.93</v>
      </c>
      <c r="Y21" s="14"/>
      <c r="Z21" s="18"/>
      <c r="AA21" s="21">
        <f t="shared" si="6"/>
        <v>157.684</v>
      </c>
      <c r="AB21" s="15"/>
      <c r="AC21" s="9"/>
      <c r="AD21" s="28">
        <v>356</v>
      </c>
      <c r="AE21" s="30">
        <v>2.31</v>
      </c>
      <c r="AF21" s="14">
        <f t="shared" si="0"/>
        <v>168.304</v>
      </c>
      <c r="AG21" s="7"/>
    </row>
    <row r="22" spans="1:33" ht="18" x14ac:dyDescent="0.25">
      <c r="A22" s="5">
        <f t="shared" si="1"/>
        <v>286</v>
      </c>
      <c r="B22" s="6">
        <f t="shared" si="2"/>
        <v>168.79400000000001</v>
      </c>
      <c r="C22" s="15"/>
      <c r="D22" s="17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3">
        <f t="shared" si="4"/>
        <v>106</v>
      </c>
      <c r="W22" s="14"/>
      <c r="X22" s="64">
        <f t="shared" si="5"/>
        <v>13.54</v>
      </c>
      <c r="Y22" s="14"/>
      <c r="Z22" s="18"/>
      <c r="AA22" s="21">
        <f t="shared" si="6"/>
        <v>157.07400000000001</v>
      </c>
      <c r="AB22" s="15"/>
      <c r="AC22" s="9"/>
      <c r="AD22" s="28">
        <v>386</v>
      </c>
      <c r="AE22" s="30">
        <v>3.93</v>
      </c>
      <c r="AF22" s="14">
        <f t="shared" si="0"/>
        <v>166.684</v>
      </c>
      <c r="AG22" s="26"/>
    </row>
    <row r="23" spans="1:33" ht="18.75" x14ac:dyDescent="0.3">
      <c r="A23" s="5">
        <f t="shared" si="1"/>
        <v>326</v>
      </c>
      <c r="B23" s="6">
        <f t="shared" si="2"/>
        <v>168.334</v>
      </c>
      <c r="C23" s="27"/>
      <c r="D23" s="17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3">
        <f t="shared" si="4"/>
        <v>115</v>
      </c>
      <c r="W23" s="14"/>
      <c r="X23" s="64">
        <f t="shared" si="5"/>
        <v>13.61</v>
      </c>
      <c r="Y23" s="14"/>
      <c r="Z23" s="18"/>
      <c r="AA23" s="21">
        <f t="shared" si="6"/>
        <v>157.00400000000002</v>
      </c>
      <c r="AB23" s="26"/>
      <c r="AC23" s="9"/>
      <c r="AD23" s="28">
        <v>426</v>
      </c>
      <c r="AE23" s="30">
        <v>2.8</v>
      </c>
      <c r="AF23" s="14">
        <f t="shared" si="0"/>
        <v>167.81399999999999</v>
      </c>
      <c r="AG23" s="26"/>
    </row>
    <row r="24" spans="1:33" ht="18" x14ac:dyDescent="0.25">
      <c r="A24" s="5">
        <f t="shared" si="1"/>
        <v>356</v>
      </c>
      <c r="B24" s="6">
        <f t="shared" si="2"/>
        <v>168.304</v>
      </c>
      <c r="D24" s="17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3">
        <f t="shared" si="4"/>
        <v>124</v>
      </c>
      <c r="W24" s="14"/>
      <c r="X24" s="64">
        <f t="shared" si="5"/>
        <v>13.55</v>
      </c>
      <c r="Y24" s="31"/>
      <c r="Z24" s="31"/>
      <c r="AA24" s="21">
        <f t="shared" si="6"/>
        <v>157.06399999999999</v>
      </c>
      <c r="AB24" s="16"/>
      <c r="AC24" s="9"/>
      <c r="AD24" s="28">
        <v>466</v>
      </c>
      <c r="AE24" s="30">
        <v>2.52</v>
      </c>
      <c r="AF24" s="14">
        <f t="shared" si="0"/>
        <v>168.09399999999999</v>
      </c>
      <c r="AG24" s="20"/>
    </row>
    <row r="25" spans="1:33" ht="18.75" x14ac:dyDescent="0.3">
      <c r="A25" s="5">
        <f t="shared" si="1"/>
        <v>386</v>
      </c>
      <c r="B25" s="6">
        <f t="shared" si="2"/>
        <v>166.684</v>
      </c>
      <c r="C25" s="27"/>
      <c r="D25" s="17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3">
        <f t="shared" si="4"/>
        <v>134</v>
      </c>
      <c r="W25" s="31"/>
      <c r="X25" s="64">
        <f t="shared" si="5"/>
        <v>11.9</v>
      </c>
      <c r="Y25" s="31"/>
      <c r="Z25" s="31"/>
      <c r="AA25" s="21">
        <f t="shared" si="6"/>
        <v>158.714</v>
      </c>
      <c r="AB25" s="16"/>
      <c r="AC25" s="9"/>
      <c r="AD25" s="28">
        <v>496</v>
      </c>
      <c r="AE25" s="32">
        <v>2.04</v>
      </c>
      <c r="AF25" s="14">
        <f t="shared" si="0"/>
        <v>168.57400000000001</v>
      </c>
      <c r="AG25" s="20"/>
    </row>
    <row r="26" spans="1:33" ht="18.75" x14ac:dyDescent="0.3">
      <c r="A26" s="5">
        <f t="shared" si="1"/>
        <v>426</v>
      </c>
      <c r="B26" s="6">
        <f t="shared" si="2"/>
        <v>167.81399999999999</v>
      </c>
      <c r="C26" s="27"/>
      <c r="D26" s="17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3">
        <f t="shared" si="4"/>
        <v>144</v>
      </c>
      <c r="W26" s="31"/>
      <c r="X26" s="64">
        <f t="shared" si="5"/>
        <v>11.04</v>
      </c>
      <c r="Y26" s="31"/>
      <c r="Z26" s="31"/>
      <c r="AA26" s="21">
        <f t="shared" si="6"/>
        <v>159.57400000000001</v>
      </c>
      <c r="AB26" s="16"/>
      <c r="AC26" s="9"/>
      <c r="AD26" s="28">
        <v>503</v>
      </c>
      <c r="AE26" s="32">
        <v>0</v>
      </c>
      <c r="AF26" s="14">
        <f t="shared" si="0"/>
        <v>170.614</v>
      </c>
      <c r="AG26" s="15" t="s">
        <v>21</v>
      </c>
    </row>
    <row r="27" spans="1:33" ht="18.75" x14ac:dyDescent="0.3">
      <c r="A27" s="5">
        <f>+V37</f>
        <v>466</v>
      </c>
      <c r="B27" s="6">
        <f t="shared" si="2"/>
        <v>168.09399999999999</v>
      </c>
      <c r="C27" s="27"/>
      <c r="D27" s="17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3">
        <f t="shared" si="4"/>
        <v>159</v>
      </c>
      <c r="W27" s="31"/>
      <c r="X27" s="64">
        <f t="shared" si="5"/>
        <v>9.4700000000000006</v>
      </c>
      <c r="Y27" s="31"/>
      <c r="Z27" s="31"/>
      <c r="AA27" s="21">
        <f t="shared" si="6"/>
        <v>161.14400000000001</v>
      </c>
      <c r="AB27" s="26"/>
      <c r="AC27" s="9"/>
      <c r="AD27" s="28"/>
      <c r="AE27" s="32"/>
      <c r="AF27" s="14"/>
      <c r="AG27" s="26"/>
    </row>
    <row r="28" spans="1:33" ht="18.75" x14ac:dyDescent="0.3">
      <c r="A28" s="5">
        <f t="shared" si="1"/>
        <v>496</v>
      </c>
      <c r="B28" s="6">
        <f t="shared" si="2"/>
        <v>168.57400000000001</v>
      </c>
      <c r="C28" s="27"/>
      <c r="D28" s="17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3">
        <f t="shared" si="4"/>
        <v>176</v>
      </c>
      <c r="W28" s="31"/>
      <c r="X28" s="64">
        <f t="shared" si="5"/>
        <v>5.66</v>
      </c>
      <c r="Y28" s="31"/>
      <c r="Z28" s="31"/>
      <c r="AA28" s="21">
        <f t="shared" si="6"/>
        <v>164.95400000000001</v>
      </c>
      <c r="AB28" s="26"/>
      <c r="AC28" s="9"/>
      <c r="AD28" s="28"/>
      <c r="AE28" s="30"/>
      <c r="AF28" s="14"/>
      <c r="AG28" s="15"/>
    </row>
    <row r="29" spans="1:33" ht="18" x14ac:dyDescent="0.25">
      <c r="A29" s="5">
        <f t="shared" si="1"/>
        <v>503</v>
      </c>
      <c r="B29" s="6">
        <f t="shared" si="2"/>
        <v>170.614</v>
      </c>
      <c r="C29" s="16" t="s">
        <v>21</v>
      </c>
      <c r="D29" s="17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3">
        <f t="shared" si="4"/>
        <v>196</v>
      </c>
      <c r="W29" s="31"/>
      <c r="X29" s="64">
        <f t="shared" si="5"/>
        <v>4.4000000000000004</v>
      </c>
      <c r="Y29" s="31"/>
      <c r="Z29" s="31"/>
      <c r="AA29" s="21">
        <f t="shared" si="6"/>
        <v>166.214</v>
      </c>
      <c r="AB29" s="26"/>
      <c r="AC29" s="9"/>
      <c r="AD29" s="28"/>
      <c r="AE29" s="30"/>
      <c r="AF29" s="14"/>
      <c r="AG29" s="26"/>
    </row>
    <row r="30" spans="1:33" ht="18" x14ac:dyDescent="0.25">
      <c r="A30" s="5">
        <f>+V41</f>
        <v>503</v>
      </c>
      <c r="B30" s="6">
        <f>+AA41</f>
        <v>178.44500000000002</v>
      </c>
      <c r="C30" s="33"/>
      <c r="D30" s="17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3">
        <f t="shared" si="4"/>
        <v>216</v>
      </c>
      <c r="W30" s="14"/>
      <c r="X30" s="64">
        <f t="shared" si="5"/>
        <v>4.57</v>
      </c>
      <c r="Y30" s="14"/>
      <c r="Z30" s="31"/>
      <c r="AA30" s="21">
        <f t="shared" si="6"/>
        <v>166.04400000000001</v>
      </c>
      <c r="AB30" s="15"/>
      <c r="AC30" s="9"/>
      <c r="AD30" s="28"/>
      <c r="AE30" s="30"/>
      <c r="AF30" s="14"/>
      <c r="AG30" s="16"/>
    </row>
    <row r="31" spans="1:33" ht="18" x14ac:dyDescent="0.25">
      <c r="A31" s="5">
        <f>+V42</f>
        <v>545</v>
      </c>
      <c r="B31" s="6">
        <f>+AA42</f>
        <v>179.54400000000004</v>
      </c>
      <c r="C31" s="26"/>
      <c r="D31" s="17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3">
        <f t="shared" si="4"/>
        <v>246</v>
      </c>
      <c r="W31" s="14"/>
      <c r="X31" s="64">
        <f t="shared" si="5"/>
        <v>2.19</v>
      </c>
      <c r="Y31" s="14"/>
      <c r="Z31" s="18"/>
      <c r="AA31" s="21">
        <f t="shared" si="6"/>
        <v>168.42400000000001</v>
      </c>
      <c r="AB31" s="15"/>
      <c r="AC31" s="9"/>
      <c r="AD31" s="28"/>
      <c r="AE31" s="30"/>
      <c r="AF31" s="14"/>
      <c r="AG31" s="20"/>
    </row>
    <row r="32" spans="1:33" ht="18" x14ac:dyDescent="0.25">
      <c r="A32" s="5"/>
      <c r="B32" s="6"/>
      <c r="C32" s="26"/>
      <c r="D32" s="17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3">
        <f t="shared" si="4"/>
        <v>286</v>
      </c>
      <c r="W32" s="14"/>
      <c r="X32" s="64">
        <f t="shared" si="5"/>
        <v>1.82</v>
      </c>
      <c r="Y32" s="14"/>
      <c r="Z32" s="18"/>
      <c r="AA32" s="21">
        <f t="shared" si="6"/>
        <v>168.79400000000001</v>
      </c>
      <c r="AB32" s="15"/>
      <c r="AC32" s="9"/>
      <c r="AD32" s="34"/>
      <c r="AE32" s="34"/>
      <c r="AF32" s="34"/>
      <c r="AG32" s="34"/>
    </row>
    <row r="33" spans="1:33" ht="18" x14ac:dyDescent="0.25">
      <c r="A33" s="5"/>
      <c r="B33" s="6"/>
      <c r="C33" s="15"/>
      <c r="D33" s="17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3">
        <f t="shared" si="4"/>
        <v>326</v>
      </c>
      <c r="W33" s="14"/>
      <c r="X33" s="64">
        <f t="shared" si="5"/>
        <v>2.2799999999999998</v>
      </c>
      <c r="Y33" s="14"/>
      <c r="Z33" s="18"/>
      <c r="AA33" s="21">
        <f t="shared" si="6"/>
        <v>168.334</v>
      </c>
      <c r="AB33" s="26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7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3">
        <f t="shared" si="4"/>
        <v>356</v>
      </c>
      <c r="W34" s="14"/>
      <c r="X34" s="64">
        <f t="shared" si="5"/>
        <v>2.31</v>
      </c>
      <c r="Y34" s="14"/>
      <c r="Z34" s="18"/>
      <c r="AA34" s="21">
        <f t="shared" si="6"/>
        <v>168.304</v>
      </c>
      <c r="AB34" s="15"/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71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63">
        <f t="shared" si="4"/>
        <v>386</v>
      </c>
      <c r="W35" s="14"/>
      <c r="X35" s="64">
        <f t="shared" si="5"/>
        <v>3.93</v>
      </c>
      <c r="Y35" s="14"/>
      <c r="Z35" s="14"/>
      <c r="AA35" s="21">
        <f t="shared" si="6"/>
        <v>166.684</v>
      </c>
      <c r="AB35" s="16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7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3">
        <f t="shared" si="4"/>
        <v>426</v>
      </c>
      <c r="W36" s="14"/>
      <c r="X36" s="64">
        <f t="shared" si="5"/>
        <v>2.8</v>
      </c>
      <c r="Y36" s="14"/>
      <c r="Z36" s="14"/>
      <c r="AA36" s="21">
        <f t="shared" si="6"/>
        <v>167.81399999999999</v>
      </c>
      <c r="AB36" s="26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7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3">
        <f t="shared" si="4"/>
        <v>466</v>
      </c>
      <c r="W37" s="14"/>
      <c r="X37" s="64">
        <f t="shared" si="5"/>
        <v>2.52</v>
      </c>
      <c r="Y37" s="14"/>
      <c r="Z37" s="18"/>
      <c r="AA37" s="21">
        <f t="shared" si="6"/>
        <v>168.09399999999999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7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3">
        <f>+AD25</f>
        <v>496</v>
      </c>
      <c r="W38" s="18"/>
      <c r="X38" s="64">
        <f t="shared" si="5"/>
        <v>2.04</v>
      </c>
      <c r="Y38" s="18"/>
      <c r="Z38" s="31"/>
      <c r="AA38" s="21">
        <f t="shared" si="6"/>
        <v>168.57400000000001</v>
      </c>
      <c r="AB38" s="15"/>
      <c r="AC38" s="9"/>
      <c r="AD38" s="9"/>
      <c r="AE38" s="9"/>
      <c r="AF38" s="9"/>
      <c r="AG38" s="9"/>
    </row>
    <row r="39" spans="1:33" ht="18.75" x14ac:dyDescent="0.3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3">
        <f t="shared" si="4"/>
        <v>503</v>
      </c>
      <c r="W39" s="18"/>
      <c r="X39" s="64">
        <f t="shared" si="5"/>
        <v>0</v>
      </c>
      <c r="Y39" s="18"/>
      <c r="Z39" s="31"/>
      <c r="AA39" s="21">
        <f t="shared" si="6"/>
        <v>170.614</v>
      </c>
      <c r="AB39" s="15" t="s">
        <v>21</v>
      </c>
      <c r="AC39" s="9"/>
      <c r="AD39" s="9"/>
      <c r="AE39" s="9"/>
      <c r="AF39" s="9"/>
      <c r="AG39" s="9"/>
    </row>
    <row r="40" spans="1:33" ht="18.75" x14ac:dyDescent="0.3">
      <c r="A40" s="41"/>
      <c r="B40" s="42"/>
      <c r="C40" s="43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18">
        <v>4.8659999999999997</v>
      </c>
      <c r="X40" s="14"/>
      <c r="Y40" s="18"/>
      <c r="Z40" s="31"/>
      <c r="AA40" s="21">
        <f>+AA4+W40</f>
        <v>180.08300000000003</v>
      </c>
      <c r="AB40" s="15"/>
      <c r="AC40" s="9"/>
      <c r="AD40" s="9"/>
      <c r="AE40" s="9"/>
      <c r="AF40" s="9"/>
      <c r="AG40" s="9"/>
    </row>
    <row r="41" spans="1:33" ht="18.75" x14ac:dyDescent="0.3">
      <c r="A41" s="41"/>
      <c r="B41" s="42"/>
      <c r="C41" s="43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503</v>
      </c>
      <c r="W41" s="18"/>
      <c r="X41" s="14">
        <v>1.6379999999999999</v>
      </c>
      <c r="Y41" s="18"/>
      <c r="Z41" s="31"/>
      <c r="AA41" s="21">
        <f>+$AA$40-X41</f>
        <v>178.44500000000002</v>
      </c>
      <c r="AB41" s="15"/>
      <c r="AC41" s="9"/>
      <c r="AD41" s="9"/>
      <c r="AE41" s="9"/>
      <c r="AF41" s="9"/>
      <c r="AG41" s="9"/>
    </row>
    <row r="42" spans="1:33" ht="18.75" x14ac:dyDescent="0.3">
      <c r="A42" s="41"/>
      <c r="B42" s="42"/>
      <c r="C42" s="43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>
        <v>545</v>
      </c>
      <c r="W42" s="18"/>
      <c r="X42" s="14">
        <v>0.53900000000000003</v>
      </c>
      <c r="Y42" s="18"/>
      <c r="Z42" s="31"/>
      <c r="AA42" s="21">
        <f>+$AA$40-X42</f>
        <v>179.54400000000004</v>
      </c>
      <c r="AB42" s="15"/>
      <c r="AC42" s="9"/>
      <c r="AD42" s="9"/>
      <c r="AE42" s="9"/>
      <c r="AF42" s="9"/>
      <c r="AG42" s="9"/>
    </row>
    <row r="43" spans="1:33" ht="18.75" x14ac:dyDescent="0.3">
      <c r="A43" s="41"/>
      <c r="B43" s="42"/>
      <c r="C43" s="43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18"/>
      <c r="X43" s="14"/>
      <c r="Y43" s="18"/>
      <c r="Z43" s="31"/>
      <c r="AA43" s="21"/>
      <c r="AB43" s="15"/>
      <c r="AC43" s="9"/>
      <c r="AD43" s="9"/>
      <c r="AE43" s="9"/>
      <c r="AF43" s="9"/>
      <c r="AG43" s="9"/>
    </row>
    <row r="44" spans="1:33" ht="18" x14ac:dyDescent="0.25">
      <c r="V44" s="18"/>
      <c r="W44" s="18"/>
      <c r="X44" s="14"/>
      <c r="Y44" s="18"/>
      <c r="Z44" s="18"/>
      <c r="AA44" s="21"/>
      <c r="AB44" s="26"/>
    </row>
    <row r="45" spans="1:33" ht="18" customHeight="1" x14ac:dyDescent="0.25">
      <c r="A45" s="45"/>
      <c r="B45" s="46"/>
      <c r="C45" s="47"/>
      <c r="D45" s="167" t="s">
        <v>22</v>
      </c>
    </row>
    <row r="46" spans="1:33" ht="18" x14ac:dyDescent="0.25">
      <c r="A46" s="48">
        <v>26</v>
      </c>
      <c r="B46" s="49">
        <v>170.614</v>
      </c>
      <c r="C46" s="50" t="s">
        <v>16</v>
      </c>
      <c r="D46" s="167"/>
    </row>
    <row r="47" spans="1:33" ht="18" x14ac:dyDescent="0.25">
      <c r="A47" s="48">
        <v>503</v>
      </c>
      <c r="B47" s="49">
        <v>170.614</v>
      </c>
      <c r="C47" s="50" t="s">
        <v>21</v>
      </c>
      <c r="D47" s="167"/>
    </row>
    <row r="48" spans="1:33" ht="18" x14ac:dyDescent="0.25">
      <c r="A48" s="51">
        <v>5</v>
      </c>
      <c r="B48" s="52">
        <v>174.749</v>
      </c>
      <c r="C48" s="168" t="s">
        <v>23</v>
      </c>
      <c r="D48" s="167"/>
    </row>
    <row r="49" spans="1:5" ht="18" x14ac:dyDescent="0.25">
      <c r="A49" s="51">
        <v>5</v>
      </c>
      <c r="B49" s="52">
        <f>+B48-1.5</f>
        <v>173.249</v>
      </c>
      <c r="C49" s="169"/>
      <c r="D49" s="167"/>
    </row>
    <row r="50" spans="1:5" ht="18" x14ac:dyDescent="0.25">
      <c r="A50" s="51">
        <v>8</v>
      </c>
      <c r="B50" s="52">
        <v>174.751</v>
      </c>
      <c r="C50" s="168" t="s">
        <v>37</v>
      </c>
      <c r="D50" s="167"/>
    </row>
    <row r="51" spans="1:5" ht="18" x14ac:dyDescent="0.25">
      <c r="A51" s="51">
        <v>8</v>
      </c>
      <c r="B51" s="52">
        <f>+B50-1</f>
        <v>173.751</v>
      </c>
      <c r="C51" s="169"/>
      <c r="D51" s="167"/>
    </row>
    <row r="52" spans="1:5" ht="18" x14ac:dyDescent="0.25">
      <c r="A52" s="51">
        <v>14</v>
      </c>
      <c r="B52" s="52">
        <v>173.751</v>
      </c>
      <c r="C52" s="170" t="s">
        <v>24</v>
      </c>
      <c r="D52" s="167"/>
    </row>
    <row r="53" spans="1:5" ht="18" x14ac:dyDescent="0.25">
      <c r="A53" s="51">
        <v>14</v>
      </c>
      <c r="B53" s="52">
        <f>+B52-1</f>
        <v>172.751</v>
      </c>
      <c r="C53" s="170"/>
      <c r="D53" s="167"/>
    </row>
    <row r="54" spans="1:5" ht="18" x14ac:dyDescent="0.25">
      <c r="A54" s="51">
        <v>20</v>
      </c>
      <c r="B54" s="52">
        <v>172.744</v>
      </c>
      <c r="C54" s="170" t="s">
        <v>25</v>
      </c>
      <c r="D54" s="65"/>
    </row>
    <row r="55" spans="1:5" ht="18" x14ac:dyDescent="0.25">
      <c r="A55" s="51">
        <v>20</v>
      </c>
      <c r="B55" s="52">
        <f>+B54-1</f>
        <v>171.744</v>
      </c>
      <c r="C55" s="170"/>
      <c r="D55" s="65"/>
    </row>
    <row r="56" spans="1:5" ht="18" x14ac:dyDescent="0.25">
      <c r="A56" s="51">
        <v>25</v>
      </c>
      <c r="B56" s="52">
        <v>171.74700000000001</v>
      </c>
      <c r="C56" s="170" t="s">
        <v>38</v>
      </c>
      <c r="D56" s="65"/>
    </row>
    <row r="57" spans="1:5" ht="18" x14ac:dyDescent="0.25">
      <c r="A57" s="51">
        <v>25</v>
      </c>
      <c r="B57" s="52">
        <f>+B56-1</f>
        <v>170.74700000000001</v>
      </c>
      <c r="C57" s="170"/>
      <c r="D57" s="65"/>
    </row>
    <row r="58" spans="1:5" ht="18" x14ac:dyDescent="0.25">
      <c r="A58" s="51">
        <v>30</v>
      </c>
      <c r="B58" s="52">
        <v>170.74100000000001</v>
      </c>
      <c r="C58" s="170" t="s">
        <v>39</v>
      </c>
      <c r="D58" s="65"/>
    </row>
    <row r="59" spans="1:5" ht="18" x14ac:dyDescent="0.25">
      <c r="A59" s="51">
        <v>30</v>
      </c>
      <c r="B59" s="52">
        <f>+B58-1</f>
        <v>169.74100000000001</v>
      </c>
      <c r="C59" s="170"/>
      <c r="D59" s="65"/>
    </row>
    <row r="60" spans="1:5" ht="18" x14ac:dyDescent="0.25">
      <c r="A60" s="51"/>
      <c r="B60" s="52"/>
      <c r="C60" s="170"/>
      <c r="D60" s="53"/>
    </row>
    <row r="61" spans="1:5" ht="18" x14ac:dyDescent="0.25">
      <c r="A61" s="51"/>
      <c r="B61" s="52"/>
      <c r="C61" s="170"/>
      <c r="D61" s="53"/>
    </row>
    <row r="62" spans="1:5" ht="18" x14ac:dyDescent="0.25">
      <c r="A62" s="54">
        <v>0</v>
      </c>
      <c r="B62" s="55">
        <v>174.61</v>
      </c>
      <c r="C62" s="56" t="s">
        <v>26</v>
      </c>
    </row>
    <row r="63" spans="1:5" ht="18" x14ac:dyDescent="0.25">
      <c r="A63" s="54">
        <v>503</v>
      </c>
      <c r="B63" s="55">
        <v>174.61</v>
      </c>
      <c r="C63" s="56" t="s">
        <v>26</v>
      </c>
    </row>
    <row r="64" spans="1:5" ht="18" x14ac:dyDescent="0.25">
      <c r="A64" s="61" t="s">
        <v>27</v>
      </c>
      <c r="B64" s="61"/>
      <c r="C64" s="58">
        <v>164.751</v>
      </c>
      <c r="E64" s="62"/>
    </row>
    <row r="65" spans="1:5" ht="18" x14ac:dyDescent="0.25">
      <c r="A65" s="59" t="s">
        <v>28</v>
      </c>
      <c r="B65" s="61"/>
      <c r="C65" s="60">
        <v>173.249</v>
      </c>
      <c r="E65" s="66"/>
    </row>
    <row r="66" spans="1:5" ht="18" x14ac:dyDescent="0.25">
      <c r="A66" s="164" t="s">
        <v>29</v>
      </c>
      <c r="B66" s="164"/>
      <c r="C66" s="58">
        <f>+Z4</f>
        <v>175</v>
      </c>
    </row>
    <row r="67" spans="1:5" ht="18" x14ac:dyDescent="0.25">
      <c r="A67" s="164" t="s">
        <v>30</v>
      </c>
      <c r="B67" s="164"/>
      <c r="C67" s="58">
        <f>+B62</f>
        <v>174.61</v>
      </c>
    </row>
  </sheetData>
  <mergeCells count="21">
    <mergeCell ref="AD1:AG1"/>
    <mergeCell ref="V2:V3"/>
    <mergeCell ref="W2:W3"/>
    <mergeCell ref="X2:X3"/>
    <mergeCell ref="Y2:Y3"/>
    <mergeCell ref="Z2:Z3"/>
    <mergeCell ref="AA2:AA3"/>
    <mergeCell ref="AB2:AB3"/>
    <mergeCell ref="E1:T1"/>
    <mergeCell ref="V1:AB1"/>
    <mergeCell ref="A66:B66"/>
    <mergeCell ref="A67:B67"/>
    <mergeCell ref="C56:C57"/>
    <mergeCell ref="C54:C55"/>
    <mergeCell ref="C58:C59"/>
    <mergeCell ref="C60:C61"/>
    <mergeCell ref="D45:D53"/>
    <mergeCell ref="C48:C49"/>
    <mergeCell ref="C50:C51"/>
    <mergeCell ref="C52:C53"/>
    <mergeCell ref="D1:D38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zoomScale="50" zoomScaleNormal="50" workbookViewId="0">
      <selection activeCell="E67" sqref="E6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5" max="5" width="22.425781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71" t="s">
        <v>3</v>
      </c>
      <c r="E1" s="172" t="s">
        <v>4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4"/>
      <c r="V1" s="173" t="s">
        <v>5</v>
      </c>
      <c r="W1" s="174"/>
      <c r="X1" s="174"/>
      <c r="Y1" s="174"/>
      <c r="Z1" s="174"/>
      <c r="AA1" s="174"/>
      <c r="AB1" s="175"/>
      <c r="AC1" s="4"/>
      <c r="AD1" s="173" t="s">
        <v>6</v>
      </c>
      <c r="AE1" s="174"/>
      <c r="AF1" s="174"/>
      <c r="AG1" s="175"/>
    </row>
    <row r="2" spans="1:33" ht="20.25" x14ac:dyDescent="0.3">
      <c r="A2" s="5"/>
      <c r="B2" s="6">
        <f>+Z4</f>
        <v>175</v>
      </c>
      <c r="C2" s="7" t="s">
        <v>7</v>
      </c>
      <c r="D2" s="17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6" t="s">
        <v>8</v>
      </c>
      <c r="W2" s="176" t="s">
        <v>9</v>
      </c>
      <c r="X2" s="176" t="s">
        <v>10</v>
      </c>
      <c r="Y2" s="176" t="s">
        <v>11</v>
      </c>
      <c r="Z2" s="176" t="s">
        <v>12</v>
      </c>
      <c r="AA2" s="178" t="s">
        <v>1</v>
      </c>
      <c r="AB2" s="165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174.52499999999998</v>
      </c>
      <c r="C3" s="7" t="s">
        <v>31</v>
      </c>
      <c r="D3" s="17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7"/>
      <c r="W3" s="177"/>
      <c r="X3" s="177"/>
      <c r="Y3" s="177"/>
      <c r="Z3" s="177"/>
      <c r="AA3" s="179"/>
      <c r="AB3" s="166"/>
      <c r="AC3" s="9"/>
      <c r="AD3" s="13">
        <v>26</v>
      </c>
      <c r="AE3" s="13">
        <v>0</v>
      </c>
      <c r="AF3" s="14">
        <f>+AA15</f>
        <v>168.57500000000002</v>
      </c>
      <c r="AG3" s="15" t="s">
        <v>16</v>
      </c>
    </row>
    <row r="4" spans="1:33" ht="18" x14ac:dyDescent="0.25">
      <c r="A4" s="5">
        <f>+V14</f>
        <v>26</v>
      </c>
      <c r="B4" s="6">
        <f>+AA14</f>
        <v>168.57500000000002</v>
      </c>
      <c r="C4" s="7" t="s">
        <v>16</v>
      </c>
      <c r="D4" s="17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4">
        <v>0.313</v>
      </c>
      <c r="X4" s="14"/>
      <c r="Y4" s="14"/>
      <c r="Z4" s="14">
        <v>175</v>
      </c>
      <c r="AA4" s="19">
        <f>+Z4+W4</f>
        <v>175.31299999999999</v>
      </c>
      <c r="AB4" s="7" t="s">
        <v>7</v>
      </c>
      <c r="AC4" s="9"/>
      <c r="AD4" s="13">
        <v>35</v>
      </c>
      <c r="AE4" s="13">
        <v>3.54</v>
      </c>
      <c r="AF4" s="14">
        <f t="shared" ref="AF4:AF26" si="0">+AA16</f>
        <v>165.03500000000003</v>
      </c>
      <c r="AG4" s="20"/>
    </row>
    <row r="5" spans="1:33" ht="18" x14ac:dyDescent="0.25">
      <c r="A5" s="5">
        <f t="shared" ref="A5:A28" si="1">+V15</f>
        <v>26</v>
      </c>
      <c r="B5" s="6">
        <f t="shared" ref="B5:B29" si="2">+AA15</f>
        <v>168.57500000000002</v>
      </c>
      <c r="C5" s="7"/>
      <c r="D5" s="17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0.78800000000000003</v>
      </c>
      <c r="Y5" s="14"/>
      <c r="Z5" s="18"/>
      <c r="AA5" s="21">
        <f>+$AA$4-X5</f>
        <v>174.52499999999998</v>
      </c>
      <c r="AB5" s="15" t="s">
        <v>31</v>
      </c>
      <c r="AC5" s="22"/>
      <c r="AD5" s="13">
        <v>55</v>
      </c>
      <c r="AE5" s="13">
        <v>7.31</v>
      </c>
      <c r="AF5" s="14">
        <f t="shared" si="0"/>
        <v>161.26500000000001</v>
      </c>
      <c r="AG5" s="20"/>
    </row>
    <row r="6" spans="1:33" ht="18" x14ac:dyDescent="0.25">
      <c r="A6" s="5">
        <f t="shared" si="1"/>
        <v>35</v>
      </c>
      <c r="B6" s="6">
        <f t="shared" si="2"/>
        <v>165.03500000000003</v>
      </c>
      <c r="C6" s="15"/>
      <c r="D6" s="17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4"/>
      <c r="X6" s="14">
        <v>0.56899999999999995</v>
      </c>
      <c r="Y6" s="14"/>
      <c r="Z6" s="18"/>
      <c r="AA6" s="21">
        <f t="shared" ref="AA6:AA10" si="3">+$AA$4-X6</f>
        <v>174.744</v>
      </c>
      <c r="AB6" s="16" t="s">
        <v>201</v>
      </c>
      <c r="AC6" s="22"/>
      <c r="AD6" s="13">
        <v>65</v>
      </c>
      <c r="AE6" s="13">
        <v>8.19</v>
      </c>
      <c r="AF6" s="14">
        <f t="shared" si="0"/>
        <v>160.38500000000002</v>
      </c>
      <c r="AG6" s="20"/>
    </row>
    <row r="7" spans="1:33" ht="18" x14ac:dyDescent="0.25">
      <c r="A7" s="5">
        <f t="shared" si="1"/>
        <v>55</v>
      </c>
      <c r="B7" s="6">
        <f t="shared" si="2"/>
        <v>161.26500000000001</v>
      </c>
      <c r="C7" s="7"/>
      <c r="D7" s="17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1.58</v>
      </c>
      <c r="Y7" s="14"/>
      <c r="Z7" s="18"/>
      <c r="AA7" s="21">
        <f t="shared" si="3"/>
        <v>173.73299999999998</v>
      </c>
      <c r="AB7" s="16" t="s">
        <v>19</v>
      </c>
      <c r="AC7" s="22"/>
      <c r="AD7" s="13">
        <v>73</v>
      </c>
      <c r="AE7" s="13">
        <v>9.01</v>
      </c>
      <c r="AF7" s="14">
        <f t="shared" si="0"/>
        <v>159.56500000000003</v>
      </c>
      <c r="AG7" s="20"/>
    </row>
    <row r="8" spans="1:33" ht="18" x14ac:dyDescent="0.25">
      <c r="A8" s="5">
        <f t="shared" si="1"/>
        <v>65</v>
      </c>
      <c r="B8" s="6">
        <f t="shared" si="2"/>
        <v>160.38500000000002</v>
      </c>
      <c r="D8" s="17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0.56200000000000006</v>
      </c>
      <c r="Y8" s="14"/>
      <c r="Z8" s="18"/>
      <c r="AA8" s="21">
        <f t="shared" si="3"/>
        <v>174.75099999999998</v>
      </c>
      <c r="AB8" s="16" t="s">
        <v>18</v>
      </c>
      <c r="AC8" s="22"/>
      <c r="AD8" s="13">
        <v>80</v>
      </c>
      <c r="AE8" s="13">
        <v>9.52</v>
      </c>
      <c r="AF8" s="14">
        <f t="shared" si="0"/>
        <v>159.05500000000001</v>
      </c>
      <c r="AG8" s="20"/>
    </row>
    <row r="9" spans="1:33" ht="18.75" x14ac:dyDescent="0.3">
      <c r="A9" s="5">
        <f t="shared" si="1"/>
        <v>73</v>
      </c>
      <c r="B9" s="6">
        <f t="shared" si="2"/>
        <v>159.56500000000003</v>
      </c>
      <c r="C9" s="23"/>
      <c r="D9" s="17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2.57</v>
      </c>
      <c r="Y9" s="14"/>
      <c r="Z9" s="18"/>
      <c r="AA9" s="21">
        <f t="shared" si="3"/>
        <v>172.74299999999999</v>
      </c>
      <c r="AB9" s="16" t="s">
        <v>202</v>
      </c>
      <c r="AC9" s="22"/>
      <c r="AD9" s="13">
        <v>87</v>
      </c>
      <c r="AE9" s="13">
        <v>9.48</v>
      </c>
      <c r="AF9" s="14">
        <f t="shared" si="0"/>
        <v>159.09500000000003</v>
      </c>
      <c r="AG9" s="20"/>
    </row>
    <row r="10" spans="1:33" ht="18" x14ac:dyDescent="0.25">
      <c r="A10" s="5">
        <f t="shared" si="1"/>
        <v>80</v>
      </c>
      <c r="B10" s="6">
        <f t="shared" si="2"/>
        <v>159.05500000000001</v>
      </c>
      <c r="C10" s="7"/>
      <c r="D10" s="17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4"/>
      <c r="X10" s="14">
        <v>3.57</v>
      </c>
      <c r="Y10" s="14"/>
      <c r="Z10" s="18"/>
      <c r="AA10" s="21">
        <f t="shared" si="3"/>
        <v>171.74299999999999</v>
      </c>
      <c r="AB10" s="16" t="s">
        <v>35</v>
      </c>
      <c r="AC10" s="22"/>
      <c r="AD10" s="13">
        <v>94</v>
      </c>
      <c r="AE10" s="13">
        <v>9.51</v>
      </c>
      <c r="AF10" s="14">
        <f t="shared" si="0"/>
        <v>159.06500000000003</v>
      </c>
      <c r="AG10" s="20"/>
    </row>
    <row r="11" spans="1:33" ht="18" x14ac:dyDescent="0.25">
      <c r="A11" s="5">
        <f t="shared" si="1"/>
        <v>87</v>
      </c>
      <c r="B11" s="6">
        <f t="shared" si="2"/>
        <v>159.09500000000003</v>
      </c>
      <c r="C11" s="7"/>
      <c r="D11" s="17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4">
        <v>1.294</v>
      </c>
      <c r="X11" s="14"/>
      <c r="Y11" s="14">
        <v>4.57</v>
      </c>
      <c r="Z11" s="18"/>
      <c r="AA11" s="21">
        <f>+$AA$4+W11-Y11</f>
        <v>172.03700000000001</v>
      </c>
      <c r="AB11" s="16" t="s">
        <v>36</v>
      </c>
      <c r="AC11" s="22"/>
      <c r="AD11" s="13">
        <v>101</v>
      </c>
      <c r="AE11" s="13">
        <v>9.57</v>
      </c>
      <c r="AF11" s="14">
        <f t="shared" si="0"/>
        <v>159.00500000000002</v>
      </c>
      <c r="AG11" s="20"/>
    </row>
    <row r="12" spans="1:33" ht="18.75" x14ac:dyDescent="0.3">
      <c r="A12" s="5">
        <f t="shared" si="1"/>
        <v>94</v>
      </c>
      <c r="B12" s="6">
        <f t="shared" si="2"/>
        <v>159.06500000000003</v>
      </c>
      <c r="C12" s="27"/>
      <c r="D12" s="17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4"/>
      <c r="X12" s="14">
        <v>2.2930000000000001</v>
      </c>
      <c r="Y12" s="14"/>
      <c r="Z12" s="18"/>
      <c r="AA12" s="21">
        <f>+$AA$11-X12</f>
        <v>169.744</v>
      </c>
      <c r="AB12" s="16" t="s">
        <v>203</v>
      </c>
      <c r="AC12" s="22"/>
      <c r="AD12" s="13">
        <v>108</v>
      </c>
      <c r="AE12" s="13">
        <v>9.3000000000000007</v>
      </c>
      <c r="AF12" s="14">
        <f t="shared" si="0"/>
        <v>159.27500000000001</v>
      </c>
      <c r="AG12" s="20"/>
    </row>
    <row r="13" spans="1:33" ht="18.75" x14ac:dyDescent="0.3">
      <c r="A13" s="5">
        <f t="shared" si="1"/>
        <v>101</v>
      </c>
      <c r="B13" s="6">
        <f t="shared" si="2"/>
        <v>159.00500000000002</v>
      </c>
      <c r="C13" s="27"/>
      <c r="D13" s="17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4"/>
      <c r="X13" s="14">
        <v>3.294</v>
      </c>
      <c r="Y13" s="14"/>
      <c r="Z13" s="18"/>
      <c r="AA13" s="21">
        <f t="shared" ref="AA13:AA14" si="4">+$AA$11-X13</f>
        <v>168.74299999999999</v>
      </c>
      <c r="AB13" s="15" t="s">
        <v>204</v>
      </c>
      <c r="AC13" s="22"/>
      <c r="AD13" s="13">
        <v>115</v>
      </c>
      <c r="AE13" s="13">
        <v>9.24</v>
      </c>
      <c r="AF13" s="14">
        <f t="shared" si="0"/>
        <v>159.33500000000001</v>
      </c>
      <c r="AG13" s="20"/>
    </row>
    <row r="14" spans="1:33" ht="18.75" x14ac:dyDescent="0.3">
      <c r="A14" s="5">
        <f t="shared" si="1"/>
        <v>108</v>
      </c>
      <c r="B14" s="6">
        <f t="shared" si="2"/>
        <v>159.27500000000001</v>
      </c>
      <c r="C14" s="27"/>
      <c r="D14" s="17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>
        <v>26</v>
      </c>
      <c r="W14" s="14"/>
      <c r="X14" s="14">
        <v>3.4620000000000002</v>
      </c>
      <c r="Y14" s="14"/>
      <c r="Z14" s="18"/>
      <c r="AA14" s="21">
        <f t="shared" si="4"/>
        <v>168.57500000000002</v>
      </c>
      <c r="AB14" s="15" t="s">
        <v>16</v>
      </c>
      <c r="AC14" s="22"/>
      <c r="AD14" s="13">
        <v>122</v>
      </c>
      <c r="AE14" s="13">
        <v>8.8000000000000007</v>
      </c>
      <c r="AF14" s="14">
        <f t="shared" si="0"/>
        <v>159.77500000000001</v>
      </c>
      <c r="AG14" s="20"/>
    </row>
    <row r="15" spans="1:33" ht="18.75" x14ac:dyDescent="0.3">
      <c r="A15" s="5">
        <f t="shared" si="1"/>
        <v>115</v>
      </c>
      <c r="B15" s="6">
        <f t="shared" si="2"/>
        <v>159.33500000000001</v>
      </c>
      <c r="C15" s="27"/>
      <c r="D15" s="17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47">
        <f>+AD3</f>
        <v>26</v>
      </c>
      <c r="W15" s="14"/>
      <c r="X15" s="148">
        <f>+AE3</f>
        <v>0</v>
      </c>
      <c r="Y15" s="14"/>
      <c r="Z15" s="18"/>
      <c r="AA15" s="21">
        <f>+$AA$14-X15</f>
        <v>168.57500000000002</v>
      </c>
      <c r="AB15" s="15"/>
      <c r="AC15" s="22"/>
      <c r="AD15" s="13">
        <v>132</v>
      </c>
      <c r="AE15" s="13">
        <v>8.64</v>
      </c>
      <c r="AF15" s="14">
        <f t="shared" si="0"/>
        <v>159.935</v>
      </c>
      <c r="AG15" s="20"/>
    </row>
    <row r="16" spans="1:33" ht="18.75" x14ac:dyDescent="0.3">
      <c r="A16" s="5">
        <f t="shared" si="1"/>
        <v>122</v>
      </c>
      <c r="B16" s="6">
        <f t="shared" si="2"/>
        <v>159.77500000000001</v>
      </c>
      <c r="C16" s="27"/>
      <c r="D16" s="17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47">
        <f t="shared" ref="V16:V39" si="5">+AD4</f>
        <v>35</v>
      </c>
      <c r="W16" s="14"/>
      <c r="X16" s="148">
        <f t="shared" ref="X16:X39" si="6">+AE4</f>
        <v>3.54</v>
      </c>
      <c r="Y16" s="14"/>
      <c r="Z16" s="18"/>
      <c r="AA16" s="21">
        <f t="shared" ref="AA16:AA39" si="7">+$AA$14-X16</f>
        <v>165.03500000000003</v>
      </c>
      <c r="AB16" s="15"/>
      <c r="AC16" s="22"/>
      <c r="AD16" s="13">
        <v>142</v>
      </c>
      <c r="AE16" s="13">
        <v>8.57</v>
      </c>
      <c r="AF16" s="14">
        <f t="shared" si="0"/>
        <v>160.00500000000002</v>
      </c>
      <c r="AG16" s="20"/>
    </row>
    <row r="17" spans="1:33" ht="18.75" x14ac:dyDescent="0.3">
      <c r="A17" s="5">
        <f t="shared" si="1"/>
        <v>132</v>
      </c>
      <c r="B17" s="6">
        <f t="shared" si="2"/>
        <v>159.935</v>
      </c>
      <c r="C17" s="27"/>
      <c r="D17" s="17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7">
        <f t="shared" si="5"/>
        <v>55</v>
      </c>
      <c r="W17" s="14"/>
      <c r="X17" s="148">
        <f t="shared" si="6"/>
        <v>7.31</v>
      </c>
      <c r="Y17" s="14"/>
      <c r="Z17" s="18"/>
      <c r="AA17" s="21">
        <f t="shared" si="7"/>
        <v>161.26500000000001</v>
      </c>
      <c r="AB17" s="26"/>
      <c r="AC17" s="22"/>
      <c r="AD17" s="28">
        <v>152</v>
      </c>
      <c r="AE17" s="13">
        <v>7.8</v>
      </c>
      <c r="AF17" s="14">
        <f t="shared" si="0"/>
        <v>160.77500000000001</v>
      </c>
      <c r="AG17" s="7"/>
    </row>
    <row r="18" spans="1:33" ht="18.75" x14ac:dyDescent="0.3">
      <c r="A18" s="5">
        <f t="shared" si="1"/>
        <v>142</v>
      </c>
      <c r="B18" s="6">
        <f t="shared" si="2"/>
        <v>160.00500000000002</v>
      </c>
      <c r="C18" s="27"/>
      <c r="D18" s="17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47">
        <f t="shared" si="5"/>
        <v>65</v>
      </c>
      <c r="W18" s="14"/>
      <c r="X18" s="148">
        <f t="shared" si="6"/>
        <v>8.19</v>
      </c>
      <c r="Y18" s="14"/>
      <c r="Z18" s="18"/>
      <c r="AA18" s="21">
        <f t="shared" si="7"/>
        <v>160.38500000000002</v>
      </c>
      <c r="AB18" s="29"/>
      <c r="AC18" s="22"/>
      <c r="AD18" s="28">
        <v>167</v>
      </c>
      <c r="AE18" s="30">
        <v>2.68</v>
      </c>
      <c r="AF18" s="14">
        <f t="shared" si="0"/>
        <v>165.89500000000001</v>
      </c>
      <c r="AG18" s="20"/>
    </row>
    <row r="19" spans="1:33" ht="18.75" x14ac:dyDescent="0.3">
      <c r="A19" s="5">
        <f t="shared" si="1"/>
        <v>152</v>
      </c>
      <c r="B19" s="6">
        <f t="shared" si="2"/>
        <v>160.77500000000001</v>
      </c>
      <c r="C19" s="27"/>
      <c r="D19" s="17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7">
        <f t="shared" si="5"/>
        <v>73</v>
      </c>
      <c r="W19" s="14"/>
      <c r="X19" s="148">
        <f t="shared" si="6"/>
        <v>9.01</v>
      </c>
      <c r="Y19" s="14"/>
      <c r="Z19" s="18"/>
      <c r="AA19" s="21">
        <f t="shared" si="7"/>
        <v>159.56500000000003</v>
      </c>
      <c r="AB19" s="29"/>
      <c r="AC19" s="9"/>
      <c r="AD19" s="28">
        <v>187</v>
      </c>
      <c r="AE19" s="30">
        <v>0.78</v>
      </c>
      <c r="AF19" s="14">
        <f t="shared" si="0"/>
        <v>167.79500000000002</v>
      </c>
      <c r="AG19" s="26"/>
    </row>
    <row r="20" spans="1:33" ht="18.75" x14ac:dyDescent="0.3">
      <c r="A20" s="5">
        <f t="shared" si="1"/>
        <v>167</v>
      </c>
      <c r="B20" s="6">
        <f t="shared" si="2"/>
        <v>165.89500000000001</v>
      </c>
      <c r="C20" s="27"/>
      <c r="D20" s="17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47">
        <f t="shared" si="5"/>
        <v>80</v>
      </c>
      <c r="W20" s="14"/>
      <c r="X20" s="148">
        <f t="shared" si="6"/>
        <v>9.52</v>
      </c>
      <c r="Y20" s="14"/>
      <c r="Z20" s="18"/>
      <c r="AA20" s="21">
        <f t="shared" si="7"/>
        <v>159.05500000000001</v>
      </c>
      <c r="AB20" s="15"/>
      <c r="AC20" s="9"/>
      <c r="AD20" s="28">
        <v>217</v>
      </c>
      <c r="AE20" s="30">
        <v>0</v>
      </c>
      <c r="AF20" s="14">
        <f t="shared" si="0"/>
        <v>168.57500000000002</v>
      </c>
      <c r="AG20" s="15"/>
    </row>
    <row r="21" spans="1:33" ht="18.75" x14ac:dyDescent="0.3">
      <c r="A21" s="5">
        <f t="shared" si="1"/>
        <v>187</v>
      </c>
      <c r="B21" s="6">
        <f t="shared" si="2"/>
        <v>167.79500000000002</v>
      </c>
      <c r="C21" s="27"/>
      <c r="D21" s="17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47">
        <f t="shared" si="5"/>
        <v>87</v>
      </c>
      <c r="W21" s="14"/>
      <c r="X21" s="148">
        <f t="shared" si="6"/>
        <v>9.48</v>
      </c>
      <c r="Y21" s="14"/>
      <c r="Z21" s="18"/>
      <c r="AA21" s="21">
        <f t="shared" si="7"/>
        <v>159.09500000000003</v>
      </c>
      <c r="AB21" s="15"/>
      <c r="AC21" s="9"/>
      <c r="AD21" s="28">
        <v>343</v>
      </c>
      <c r="AE21" s="30">
        <v>0</v>
      </c>
      <c r="AF21" s="14">
        <f t="shared" si="0"/>
        <v>168.57500000000002</v>
      </c>
      <c r="AG21" s="7"/>
    </row>
    <row r="22" spans="1:33" ht="18" x14ac:dyDescent="0.25">
      <c r="A22" s="5">
        <f t="shared" si="1"/>
        <v>217</v>
      </c>
      <c r="B22" s="6">
        <f t="shared" si="2"/>
        <v>168.57500000000002</v>
      </c>
      <c r="C22" s="15"/>
      <c r="D22" s="17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7">
        <f t="shared" si="5"/>
        <v>94</v>
      </c>
      <c r="W22" s="14"/>
      <c r="X22" s="148">
        <f t="shared" si="6"/>
        <v>9.51</v>
      </c>
      <c r="Y22" s="14"/>
      <c r="Z22" s="18"/>
      <c r="AA22" s="21">
        <f t="shared" si="7"/>
        <v>159.06500000000003</v>
      </c>
      <c r="AB22" s="15"/>
      <c r="AC22" s="9"/>
      <c r="AD22" s="28">
        <v>361</v>
      </c>
      <c r="AE22" s="30">
        <v>1.54</v>
      </c>
      <c r="AF22" s="14">
        <f t="shared" si="0"/>
        <v>167.03500000000003</v>
      </c>
      <c r="AG22" s="26"/>
    </row>
    <row r="23" spans="1:33" ht="18.75" x14ac:dyDescent="0.3">
      <c r="A23" s="5">
        <f t="shared" si="1"/>
        <v>343</v>
      </c>
      <c r="B23" s="6">
        <f t="shared" si="2"/>
        <v>168.57500000000002</v>
      </c>
      <c r="C23" s="27"/>
      <c r="D23" s="17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7">
        <f t="shared" si="5"/>
        <v>101</v>
      </c>
      <c r="W23" s="14"/>
      <c r="X23" s="148">
        <f t="shared" si="6"/>
        <v>9.57</v>
      </c>
      <c r="Y23" s="14"/>
      <c r="Z23" s="18"/>
      <c r="AA23" s="21">
        <f t="shared" si="7"/>
        <v>159.00500000000002</v>
      </c>
      <c r="AB23" s="26"/>
      <c r="AC23" s="9"/>
      <c r="AD23" s="28">
        <v>386</v>
      </c>
      <c r="AE23" s="30">
        <v>1.24</v>
      </c>
      <c r="AF23" s="14">
        <f t="shared" si="0"/>
        <v>167.33500000000001</v>
      </c>
      <c r="AG23" s="26"/>
    </row>
    <row r="24" spans="1:33" ht="18" x14ac:dyDescent="0.25">
      <c r="A24" s="5">
        <f t="shared" si="1"/>
        <v>361</v>
      </c>
      <c r="B24" s="6">
        <f t="shared" si="2"/>
        <v>167.03500000000003</v>
      </c>
      <c r="D24" s="17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7">
        <f t="shared" si="5"/>
        <v>108</v>
      </c>
      <c r="W24" s="14"/>
      <c r="X24" s="148">
        <f t="shared" si="6"/>
        <v>9.3000000000000007</v>
      </c>
      <c r="Y24" s="31"/>
      <c r="Z24" s="31"/>
      <c r="AA24" s="21">
        <f t="shared" si="7"/>
        <v>159.27500000000001</v>
      </c>
      <c r="AB24" s="16"/>
      <c r="AC24" s="9"/>
      <c r="AD24" s="28">
        <v>416</v>
      </c>
      <c r="AE24" s="30">
        <v>0.85</v>
      </c>
      <c r="AF24" s="14">
        <f t="shared" si="0"/>
        <v>167.72500000000002</v>
      </c>
      <c r="AG24" s="20"/>
    </row>
    <row r="25" spans="1:33" ht="18.75" x14ac:dyDescent="0.3">
      <c r="A25" s="5">
        <f t="shared" si="1"/>
        <v>386</v>
      </c>
      <c r="B25" s="6">
        <f t="shared" si="2"/>
        <v>167.33500000000001</v>
      </c>
      <c r="C25" s="27"/>
      <c r="D25" s="17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7">
        <f t="shared" si="5"/>
        <v>115</v>
      </c>
      <c r="W25" s="31"/>
      <c r="X25" s="148">
        <f t="shared" si="6"/>
        <v>9.24</v>
      </c>
      <c r="Y25" s="31"/>
      <c r="Z25" s="31"/>
      <c r="AA25" s="21">
        <f t="shared" si="7"/>
        <v>159.33500000000001</v>
      </c>
      <c r="AB25" s="16"/>
      <c r="AC25" s="9"/>
      <c r="AD25" s="28">
        <v>456</v>
      </c>
      <c r="AE25" s="32">
        <v>0.7</v>
      </c>
      <c r="AF25" s="14">
        <f t="shared" si="0"/>
        <v>167.87500000000003</v>
      </c>
      <c r="AG25" s="20"/>
    </row>
    <row r="26" spans="1:33" ht="18.75" x14ac:dyDescent="0.3">
      <c r="A26" s="5">
        <f t="shared" si="1"/>
        <v>416</v>
      </c>
      <c r="B26" s="6">
        <f t="shared" si="2"/>
        <v>167.72500000000002</v>
      </c>
      <c r="C26" s="27"/>
      <c r="D26" s="17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7">
        <f t="shared" si="5"/>
        <v>122</v>
      </c>
      <c r="W26" s="31"/>
      <c r="X26" s="148">
        <f t="shared" si="6"/>
        <v>8.8000000000000007</v>
      </c>
      <c r="Y26" s="31"/>
      <c r="Z26" s="31"/>
      <c r="AA26" s="21">
        <f t="shared" si="7"/>
        <v>159.77500000000001</v>
      </c>
      <c r="AB26" s="16"/>
      <c r="AC26" s="9"/>
      <c r="AD26" s="28">
        <v>486</v>
      </c>
      <c r="AE26" s="32">
        <v>0.75</v>
      </c>
      <c r="AF26" s="14">
        <f t="shared" si="0"/>
        <v>167.82500000000002</v>
      </c>
      <c r="AG26" s="15"/>
    </row>
    <row r="27" spans="1:33" ht="18.75" x14ac:dyDescent="0.3">
      <c r="A27" s="5">
        <f t="shared" si="1"/>
        <v>456</v>
      </c>
      <c r="B27" s="6">
        <f t="shared" si="2"/>
        <v>167.87500000000003</v>
      </c>
      <c r="C27" s="27"/>
      <c r="D27" s="17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7">
        <f t="shared" si="5"/>
        <v>132</v>
      </c>
      <c r="W27" s="31"/>
      <c r="X27" s="148">
        <f t="shared" si="6"/>
        <v>8.64</v>
      </c>
      <c r="Y27" s="31"/>
      <c r="Z27" s="31"/>
      <c r="AA27" s="21">
        <f t="shared" si="7"/>
        <v>159.935</v>
      </c>
      <c r="AB27" s="26"/>
      <c r="AC27" s="9"/>
      <c r="AD27" s="28">
        <v>501</v>
      </c>
      <c r="AE27" s="32">
        <v>0</v>
      </c>
      <c r="AF27" s="14">
        <f>+AA39</f>
        <v>168.57500000000002</v>
      </c>
      <c r="AG27" s="15" t="s">
        <v>21</v>
      </c>
    </row>
    <row r="28" spans="1:33" ht="18.75" x14ac:dyDescent="0.3">
      <c r="A28" s="5">
        <f t="shared" si="1"/>
        <v>486</v>
      </c>
      <c r="B28" s="6">
        <f t="shared" si="2"/>
        <v>167.82500000000002</v>
      </c>
      <c r="C28" s="27"/>
      <c r="D28" s="17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7">
        <f t="shared" si="5"/>
        <v>142</v>
      </c>
      <c r="W28" s="31"/>
      <c r="X28" s="148">
        <f t="shared" si="6"/>
        <v>8.57</v>
      </c>
      <c r="Y28" s="31"/>
      <c r="Z28" s="31"/>
      <c r="AA28" s="21">
        <f t="shared" si="7"/>
        <v>160.00500000000002</v>
      </c>
      <c r="AB28" s="26"/>
      <c r="AC28" s="9"/>
      <c r="AD28" s="28"/>
      <c r="AE28" s="30"/>
      <c r="AF28" s="14"/>
      <c r="AG28" s="15"/>
    </row>
    <row r="29" spans="1:33" ht="18" x14ac:dyDescent="0.25">
      <c r="A29" s="5">
        <f>+V39</f>
        <v>501</v>
      </c>
      <c r="B29" s="6">
        <f t="shared" si="2"/>
        <v>168.57500000000002</v>
      </c>
      <c r="C29" s="16" t="s">
        <v>21</v>
      </c>
      <c r="D29" s="17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7">
        <f t="shared" si="5"/>
        <v>152</v>
      </c>
      <c r="W29" s="31"/>
      <c r="X29" s="148">
        <f t="shared" si="6"/>
        <v>7.8</v>
      </c>
      <c r="Y29" s="31"/>
      <c r="Z29" s="31"/>
      <c r="AA29" s="21">
        <f t="shared" si="7"/>
        <v>160.77500000000001</v>
      </c>
      <c r="AB29" s="26"/>
      <c r="AC29" s="9"/>
      <c r="AD29" s="28"/>
      <c r="AE29" s="30"/>
      <c r="AF29" s="14"/>
      <c r="AG29" s="26"/>
    </row>
    <row r="30" spans="1:33" ht="18" x14ac:dyDescent="0.25">
      <c r="A30" s="5">
        <f>+V40</f>
        <v>501</v>
      </c>
      <c r="B30" s="6">
        <f>+AA40</f>
        <v>173.31800000000001</v>
      </c>
      <c r="C30" s="33"/>
      <c r="D30" s="17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7">
        <f t="shared" si="5"/>
        <v>167</v>
      </c>
      <c r="W30" s="14"/>
      <c r="X30" s="148">
        <f t="shared" si="6"/>
        <v>2.68</v>
      </c>
      <c r="Y30" s="14"/>
      <c r="Z30" s="31"/>
      <c r="AA30" s="21">
        <f t="shared" si="7"/>
        <v>165.89500000000001</v>
      </c>
      <c r="AB30" s="15"/>
      <c r="AC30" s="9"/>
      <c r="AD30" s="28"/>
      <c r="AE30" s="30"/>
      <c r="AF30" s="14"/>
      <c r="AG30" s="16"/>
    </row>
    <row r="31" spans="1:33" ht="18" x14ac:dyDescent="0.25">
      <c r="A31" s="5">
        <f>+V42</f>
        <v>506</v>
      </c>
      <c r="B31" s="6">
        <f>+AA42</f>
        <v>173.79400000000001</v>
      </c>
      <c r="C31" s="26"/>
      <c r="D31" s="17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7">
        <f t="shared" si="5"/>
        <v>187</v>
      </c>
      <c r="W31" s="14"/>
      <c r="X31" s="148">
        <f t="shared" si="6"/>
        <v>0.78</v>
      </c>
      <c r="Y31" s="14"/>
      <c r="Z31" s="18"/>
      <c r="AA31" s="21">
        <f t="shared" si="7"/>
        <v>167.79500000000002</v>
      </c>
      <c r="AB31" s="15"/>
      <c r="AC31" s="9"/>
      <c r="AD31" s="28"/>
      <c r="AE31" s="30"/>
      <c r="AF31" s="14"/>
      <c r="AG31" s="20"/>
    </row>
    <row r="32" spans="1:33" ht="18" x14ac:dyDescent="0.25">
      <c r="A32" s="5"/>
      <c r="B32" s="6"/>
      <c r="C32" s="26"/>
      <c r="D32" s="17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7">
        <f t="shared" si="5"/>
        <v>217</v>
      </c>
      <c r="W32" s="14"/>
      <c r="X32" s="148">
        <f t="shared" si="6"/>
        <v>0</v>
      </c>
      <c r="Y32" s="14"/>
      <c r="Z32" s="18"/>
      <c r="AA32" s="21">
        <f t="shared" si="7"/>
        <v>168.57500000000002</v>
      </c>
      <c r="AB32" s="15"/>
      <c r="AC32" s="9"/>
      <c r="AD32" s="34"/>
      <c r="AE32" s="34"/>
      <c r="AF32" s="34"/>
      <c r="AG32" s="34"/>
    </row>
    <row r="33" spans="1:33" ht="18" x14ac:dyDescent="0.25">
      <c r="A33" s="5"/>
      <c r="B33" s="6"/>
      <c r="C33" s="15"/>
      <c r="D33" s="17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7">
        <f t="shared" si="5"/>
        <v>343</v>
      </c>
      <c r="W33" s="14"/>
      <c r="X33" s="148">
        <f t="shared" si="6"/>
        <v>0</v>
      </c>
      <c r="Y33" s="14"/>
      <c r="Z33" s="18"/>
      <c r="AA33" s="21">
        <f t="shared" si="7"/>
        <v>168.57500000000002</v>
      </c>
      <c r="AB33" s="26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7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7">
        <f t="shared" si="5"/>
        <v>361</v>
      </c>
      <c r="W34" s="14"/>
      <c r="X34" s="148">
        <f t="shared" si="6"/>
        <v>1.54</v>
      </c>
      <c r="Y34" s="14"/>
      <c r="Z34" s="18"/>
      <c r="AA34" s="21">
        <f t="shared" si="7"/>
        <v>167.03500000000003</v>
      </c>
      <c r="AB34" s="15"/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71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47">
        <f t="shared" si="5"/>
        <v>386</v>
      </c>
      <c r="W35" s="14"/>
      <c r="X35" s="148">
        <f t="shared" si="6"/>
        <v>1.24</v>
      </c>
      <c r="Y35" s="14"/>
      <c r="Z35" s="14"/>
      <c r="AA35" s="21">
        <f t="shared" si="7"/>
        <v>167.33500000000001</v>
      </c>
      <c r="AB35" s="16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7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47">
        <f>+AD24</f>
        <v>416</v>
      </c>
      <c r="W36" s="14"/>
      <c r="X36" s="148">
        <f t="shared" si="6"/>
        <v>0.85</v>
      </c>
      <c r="Y36" s="14"/>
      <c r="Z36" s="14"/>
      <c r="AA36" s="21">
        <f t="shared" si="7"/>
        <v>167.72500000000002</v>
      </c>
      <c r="AB36" s="26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7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47">
        <f t="shared" si="5"/>
        <v>456</v>
      </c>
      <c r="W37" s="14"/>
      <c r="X37" s="148">
        <f t="shared" si="6"/>
        <v>0.7</v>
      </c>
      <c r="Y37" s="14"/>
      <c r="Z37" s="18"/>
      <c r="AA37" s="21">
        <f t="shared" si="7"/>
        <v>167.87500000000003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7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47">
        <f t="shared" si="5"/>
        <v>486</v>
      </c>
      <c r="W38" s="18"/>
      <c r="X38" s="148">
        <f>+AE26</f>
        <v>0.75</v>
      </c>
      <c r="Y38" s="18"/>
      <c r="Z38" s="31"/>
      <c r="AA38" s="21">
        <f t="shared" si="7"/>
        <v>167.82500000000002</v>
      </c>
      <c r="AB38" s="15"/>
      <c r="AC38" s="9"/>
      <c r="AD38" s="9"/>
      <c r="AE38" s="9"/>
      <c r="AF38" s="9"/>
      <c r="AG38" s="9"/>
    </row>
    <row r="39" spans="1:33" ht="18.75" x14ac:dyDescent="0.3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47">
        <f t="shared" si="5"/>
        <v>501</v>
      </c>
      <c r="W39" s="18"/>
      <c r="X39" s="148">
        <f t="shared" si="6"/>
        <v>0</v>
      </c>
      <c r="Y39" s="18"/>
      <c r="Z39" s="31"/>
      <c r="AA39" s="21">
        <f t="shared" si="7"/>
        <v>168.57500000000002</v>
      </c>
      <c r="AB39" s="15" t="s">
        <v>21</v>
      </c>
      <c r="AC39" s="9"/>
      <c r="AD39" s="9"/>
      <c r="AE39" s="9"/>
      <c r="AF39" s="9"/>
      <c r="AG39" s="9"/>
    </row>
    <row r="40" spans="1:33" ht="18.75" x14ac:dyDescent="0.3">
      <c r="A40" s="41"/>
      <c r="B40" s="42"/>
      <c r="C40" s="43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>
        <v>501</v>
      </c>
      <c r="W40" s="18">
        <v>4.7430000000000003</v>
      </c>
      <c r="X40" s="14"/>
      <c r="Y40" s="18"/>
      <c r="Z40" s="31"/>
      <c r="AA40" s="21">
        <f>+AA14+W40</f>
        <v>173.31800000000001</v>
      </c>
      <c r="AB40" s="15"/>
      <c r="AC40" s="9"/>
      <c r="AD40" s="9"/>
      <c r="AE40" s="9"/>
      <c r="AF40" s="9"/>
      <c r="AG40" s="9"/>
    </row>
    <row r="41" spans="1:33" ht="18.75" x14ac:dyDescent="0.3">
      <c r="A41" s="41"/>
      <c r="B41" s="42"/>
      <c r="C41" s="43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503</v>
      </c>
      <c r="W41" s="18">
        <v>3.1819999999999999</v>
      </c>
      <c r="X41" s="14"/>
      <c r="Y41" s="18">
        <v>1.1539999999999999</v>
      </c>
      <c r="Z41" s="31"/>
      <c r="AA41" s="21">
        <f>+$AA$40+W41-Y41</f>
        <v>175.346</v>
      </c>
      <c r="AB41" s="15"/>
      <c r="AC41" s="9"/>
      <c r="AD41" s="9"/>
      <c r="AE41" s="9"/>
      <c r="AF41" s="9"/>
      <c r="AG41" s="9"/>
    </row>
    <row r="42" spans="1:33" ht="18.75" x14ac:dyDescent="0.3">
      <c r="A42" s="41"/>
      <c r="B42" s="42"/>
      <c r="C42" s="43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>
        <v>506</v>
      </c>
      <c r="W42" s="18"/>
      <c r="X42" s="14">
        <v>1.552</v>
      </c>
      <c r="Y42" s="18"/>
      <c r="Z42" s="31"/>
      <c r="AA42" s="21">
        <f>+$AA$41-X42</f>
        <v>173.79400000000001</v>
      </c>
      <c r="AB42" s="15" t="s">
        <v>55</v>
      </c>
      <c r="AC42" s="9"/>
      <c r="AD42" s="9"/>
      <c r="AE42" s="9"/>
      <c r="AF42" s="9"/>
      <c r="AG42" s="9"/>
    </row>
    <row r="43" spans="1:33" ht="18.75" x14ac:dyDescent="0.3">
      <c r="A43" s="41"/>
      <c r="B43" s="42"/>
      <c r="C43" s="43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18"/>
      <c r="X43" s="14"/>
      <c r="Y43" s="18"/>
      <c r="Z43" s="31"/>
      <c r="AA43" s="21"/>
      <c r="AB43" s="15"/>
      <c r="AC43" s="9"/>
      <c r="AD43" s="9"/>
      <c r="AE43" s="9"/>
      <c r="AF43" s="9"/>
      <c r="AG43" s="9"/>
    </row>
    <row r="44" spans="1:33" ht="18" x14ac:dyDescent="0.25">
      <c r="V44" s="18"/>
      <c r="W44" s="18"/>
      <c r="X44" s="14"/>
      <c r="Y44" s="18"/>
      <c r="Z44" s="18"/>
      <c r="AA44" s="21"/>
      <c r="AB44" s="26"/>
    </row>
    <row r="45" spans="1:33" ht="18" customHeight="1" x14ac:dyDescent="0.25">
      <c r="A45" s="45"/>
      <c r="B45" s="46"/>
      <c r="C45" s="47"/>
      <c r="D45" s="180" t="s">
        <v>22</v>
      </c>
    </row>
    <row r="46" spans="1:33" ht="18" x14ac:dyDescent="0.25">
      <c r="A46" s="48">
        <v>26</v>
      </c>
      <c r="B46" s="49">
        <v>168.57500000000002</v>
      </c>
      <c r="C46" s="50" t="s">
        <v>16</v>
      </c>
      <c r="D46" s="181"/>
    </row>
    <row r="47" spans="1:33" ht="18" x14ac:dyDescent="0.25">
      <c r="A47" s="48">
        <v>501</v>
      </c>
      <c r="B47" s="49">
        <v>168.57500000000002</v>
      </c>
      <c r="C47" s="50" t="s">
        <v>21</v>
      </c>
      <c r="D47" s="181"/>
    </row>
    <row r="48" spans="1:33" ht="18" x14ac:dyDescent="0.25">
      <c r="A48" s="51">
        <v>5</v>
      </c>
      <c r="B48" s="52">
        <v>174.751</v>
      </c>
      <c r="C48" s="168" t="s">
        <v>23</v>
      </c>
      <c r="D48" s="181"/>
    </row>
    <row r="49" spans="1:4" ht="18" x14ac:dyDescent="0.25">
      <c r="A49" s="51">
        <v>5</v>
      </c>
      <c r="B49" s="52">
        <f>+B48-1.5</f>
        <v>173.251</v>
      </c>
      <c r="C49" s="169"/>
      <c r="D49" s="181"/>
    </row>
    <row r="50" spans="1:4" ht="18" x14ac:dyDescent="0.25">
      <c r="A50" s="51">
        <v>7</v>
      </c>
      <c r="B50" s="52">
        <v>174.744</v>
      </c>
      <c r="C50" s="168" t="s">
        <v>37</v>
      </c>
      <c r="D50" s="181"/>
    </row>
    <row r="51" spans="1:4" ht="18" x14ac:dyDescent="0.25">
      <c r="A51" s="51">
        <v>7</v>
      </c>
      <c r="B51" s="52">
        <f>+B50-1</f>
        <v>173.744</v>
      </c>
      <c r="C51" s="169"/>
      <c r="D51" s="181"/>
    </row>
    <row r="52" spans="1:4" ht="18" x14ac:dyDescent="0.25">
      <c r="A52" s="51">
        <v>8.5</v>
      </c>
      <c r="B52" s="52">
        <v>173.733</v>
      </c>
      <c r="C52" s="170" t="s">
        <v>24</v>
      </c>
      <c r="D52" s="181"/>
    </row>
    <row r="53" spans="1:4" ht="18" x14ac:dyDescent="0.25">
      <c r="A53" s="51">
        <v>8.5</v>
      </c>
      <c r="B53" s="52">
        <f>+B52-1</f>
        <v>172.733</v>
      </c>
      <c r="C53" s="170"/>
      <c r="D53" s="181"/>
    </row>
    <row r="54" spans="1:4" ht="18" x14ac:dyDescent="0.25">
      <c r="A54" s="51">
        <v>14</v>
      </c>
      <c r="B54" s="52">
        <v>172.74299999999999</v>
      </c>
      <c r="C54" s="170" t="s">
        <v>25</v>
      </c>
      <c r="D54" s="181"/>
    </row>
    <row r="55" spans="1:4" ht="18" x14ac:dyDescent="0.25">
      <c r="A55" s="51">
        <v>14</v>
      </c>
      <c r="B55" s="52">
        <f>+B54-1</f>
        <v>171.74299999999999</v>
      </c>
      <c r="C55" s="170"/>
      <c r="D55" s="181"/>
    </row>
    <row r="56" spans="1:4" ht="18" x14ac:dyDescent="0.25">
      <c r="A56" s="51">
        <v>17</v>
      </c>
      <c r="B56" s="52">
        <v>171.74299999999999</v>
      </c>
      <c r="C56" s="170" t="s">
        <v>38</v>
      </c>
      <c r="D56" s="181"/>
    </row>
    <row r="57" spans="1:4" ht="18" x14ac:dyDescent="0.25">
      <c r="A57" s="51">
        <v>17</v>
      </c>
      <c r="B57" s="52">
        <f>+B56-1</f>
        <v>170.74299999999999</v>
      </c>
      <c r="C57" s="170"/>
      <c r="D57" s="181"/>
    </row>
    <row r="58" spans="1:4" ht="18" x14ac:dyDescent="0.25">
      <c r="A58" s="51">
        <v>23</v>
      </c>
      <c r="B58" s="52">
        <v>170.74299999999999</v>
      </c>
      <c r="C58" s="170" t="s">
        <v>39</v>
      </c>
      <c r="D58" s="181"/>
    </row>
    <row r="59" spans="1:4" ht="18" x14ac:dyDescent="0.25">
      <c r="A59" s="51">
        <v>23</v>
      </c>
      <c r="B59" s="52">
        <f>+B58-1</f>
        <v>169.74299999999999</v>
      </c>
      <c r="C59" s="170"/>
      <c r="D59" s="181"/>
    </row>
    <row r="60" spans="1:4" ht="18" x14ac:dyDescent="0.25">
      <c r="A60" s="51">
        <v>26.5</v>
      </c>
      <c r="B60" s="52">
        <v>169.744</v>
      </c>
      <c r="C60" s="168" t="s">
        <v>205</v>
      </c>
      <c r="D60" s="181"/>
    </row>
    <row r="61" spans="1:4" ht="18" x14ac:dyDescent="0.25">
      <c r="A61" s="51">
        <v>26.5</v>
      </c>
      <c r="B61" s="52">
        <f>+B60-1</f>
        <v>168.744</v>
      </c>
      <c r="C61" s="169"/>
      <c r="D61" s="181"/>
    </row>
    <row r="62" spans="1:4" ht="18" x14ac:dyDescent="0.25">
      <c r="A62" s="51">
        <v>29</v>
      </c>
      <c r="B62" s="52">
        <v>168.74299999999999</v>
      </c>
      <c r="C62" s="168" t="s">
        <v>206</v>
      </c>
      <c r="D62" s="181"/>
    </row>
    <row r="63" spans="1:4" ht="18" x14ac:dyDescent="0.25">
      <c r="A63" s="51">
        <v>29</v>
      </c>
      <c r="B63" s="52">
        <f>+B62-1</f>
        <v>167.74299999999999</v>
      </c>
      <c r="C63" s="169"/>
      <c r="D63" s="182"/>
    </row>
    <row r="64" spans="1:4" ht="18" x14ac:dyDescent="0.25">
      <c r="A64" s="51"/>
      <c r="B64" s="52"/>
      <c r="C64" s="170"/>
      <c r="D64" s="53"/>
    </row>
    <row r="65" spans="1:5" ht="18" x14ac:dyDescent="0.25">
      <c r="A65" s="51"/>
      <c r="B65" s="52"/>
      <c r="C65" s="170"/>
      <c r="D65" s="53"/>
    </row>
    <row r="66" spans="1:5" ht="18" x14ac:dyDescent="0.25">
      <c r="A66" s="54">
        <v>0</v>
      </c>
      <c r="B66" s="55">
        <v>173.79400000000001</v>
      </c>
      <c r="C66" s="56" t="s">
        <v>26</v>
      </c>
    </row>
    <row r="67" spans="1:5" ht="18" x14ac:dyDescent="0.25">
      <c r="A67" s="54">
        <v>506</v>
      </c>
      <c r="B67" s="55">
        <v>173.79400000000001</v>
      </c>
      <c r="C67" s="56" t="s">
        <v>26</v>
      </c>
      <c r="E67" s="66">
        <f>+B66-C68</f>
        <v>9.0430000000000064</v>
      </c>
    </row>
    <row r="68" spans="1:5" ht="18" x14ac:dyDescent="0.25">
      <c r="A68" s="67" t="s">
        <v>27</v>
      </c>
      <c r="B68" s="67"/>
      <c r="C68" s="58">
        <v>164.751</v>
      </c>
      <c r="E68" s="62"/>
    </row>
    <row r="69" spans="1:5" ht="18" x14ac:dyDescent="0.25">
      <c r="A69" s="59" t="s">
        <v>28</v>
      </c>
      <c r="B69" s="67"/>
      <c r="C69" s="60">
        <v>173.249</v>
      </c>
      <c r="E69" s="66"/>
    </row>
    <row r="70" spans="1:5" ht="18" x14ac:dyDescent="0.25">
      <c r="A70" s="164" t="s">
        <v>29</v>
      </c>
      <c r="B70" s="164"/>
      <c r="C70" s="58">
        <f>+Z4</f>
        <v>175</v>
      </c>
    </row>
    <row r="71" spans="1:5" ht="18" x14ac:dyDescent="0.25">
      <c r="A71" s="164" t="s">
        <v>30</v>
      </c>
      <c r="B71" s="164"/>
      <c r="C71" s="58">
        <f>+B66</f>
        <v>173.79400000000001</v>
      </c>
    </row>
  </sheetData>
  <mergeCells count="23">
    <mergeCell ref="AD1:AG1"/>
    <mergeCell ref="V2:V3"/>
    <mergeCell ref="W2:W3"/>
    <mergeCell ref="X2:X3"/>
    <mergeCell ref="Y2:Y3"/>
    <mergeCell ref="Z2:Z3"/>
    <mergeCell ref="AA2:AA3"/>
    <mergeCell ref="AB2:AB3"/>
    <mergeCell ref="C48:C49"/>
    <mergeCell ref="C50:C51"/>
    <mergeCell ref="C52:C53"/>
    <mergeCell ref="C54:C55"/>
    <mergeCell ref="D45:D63"/>
    <mergeCell ref="D1:D38"/>
    <mergeCell ref="E1:T1"/>
    <mergeCell ref="V1:AB1"/>
    <mergeCell ref="C56:C57"/>
    <mergeCell ref="C58:C59"/>
    <mergeCell ref="C64:C65"/>
    <mergeCell ref="A70:B70"/>
    <mergeCell ref="A71:B71"/>
    <mergeCell ref="C60:C61"/>
    <mergeCell ref="C62:C6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zoomScale="50" zoomScaleNormal="50" workbookViewId="0">
      <selection activeCell="C56" sqref="C56:C5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5" max="5" width="22.425781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71" t="s">
        <v>3</v>
      </c>
      <c r="E1" s="172" t="s">
        <v>4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4"/>
      <c r="V1" s="173" t="s">
        <v>5</v>
      </c>
      <c r="W1" s="174"/>
      <c r="X1" s="174"/>
      <c r="Y1" s="174"/>
      <c r="Z1" s="174"/>
      <c r="AA1" s="174"/>
      <c r="AB1" s="175"/>
      <c r="AC1" s="4"/>
      <c r="AD1" s="173" t="s">
        <v>6</v>
      </c>
      <c r="AE1" s="174"/>
      <c r="AF1" s="174"/>
      <c r="AG1" s="175"/>
    </row>
    <row r="2" spans="1:33" ht="20.25" x14ac:dyDescent="0.3">
      <c r="A2" s="5"/>
      <c r="B2" s="6">
        <f>+Z4</f>
        <v>175</v>
      </c>
      <c r="C2" s="7" t="s">
        <v>7</v>
      </c>
      <c r="D2" s="17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6" t="s">
        <v>8</v>
      </c>
      <c r="W2" s="176" t="s">
        <v>9</v>
      </c>
      <c r="X2" s="176" t="s">
        <v>10</v>
      </c>
      <c r="Y2" s="176" t="s">
        <v>11</v>
      </c>
      <c r="Z2" s="176" t="s">
        <v>12</v>
      </c>
      <c r="AA2" s="178" t="s">
        <v>1</v>
      </c>
      <c r="AB2" s="165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174.749</v>
      </c>
      <c r="C3" s="7"/>
      <c r="D3" s="17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7"/>
      <c r="W3" s="177"/>
      <c r="X3" s="177"/>
      <c r="Y3" s="177"/>
      <c r="Z3" s="177"/>
      <c r="AA3" s="179"/>
      <c r="AB3" s="166"/>
      <c r="AC3" s="9"/>
      <c r="AD3" s="13">
        <v>28.8</v>
      </c>
      <c r="AE3" s="13">
        <v>1.95</v>
      </c>
      <c r="AF3" s="14">
        <f>+AA13</f>
        <v>169.62299999999999</v>
      </c>
      <c r="AG3" s="15" t="s">
        <v>16</v>
      </c>
    </row>
    <row r="4" spans="1:33" ht="18" x14ac:dyDescent="0.25">
      <c r="A4" s="5">
        <f>+V10</f>
        <v>0</v>
      </c>
      <c r="B4" s="6">
        <f>+AA10</f>
        <v>174.524</v>
      </c>
      <c r="C4" s="16" t="s">
        <v>160</v>
      </c>
      <c r="D4" s="17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4">
        <v>0.57599999999999996</v>
      </c>
      <c r="X4" s="14"/>
      <c r="Y4" s="14"/>
      <c r="Z4" s="14">
        <v>175</v>
      </c>
      <c r="AA4" s="19">
        <f>+Z4+W4</f>
        <v>175.57599999999999</v>
      </c>
      <c r="AB4" s="7" t="s">
        <v>208</v>
      </c>
      <c r="AC4" s="9"/>
      <c r="AD4" s="13">
        <v>40</v>
      </c>
      <c r="AE4" s="13">
        <v>13.48</v>
      </c>
      <c r="AF4" s="14">
        <f t="shared" ref="AF4:AF29" si="0">+AA14</f>
        <v>158.09299999999999</v>
      </c>
      <c r="AG4" s="20"/>
    </row>
    <row r="5" spans="1:33" ht="18" x14ac:dyDescent="0.25">
      <c r="A5" s="5">
        <f t="shared" ref="A5:A33" si="1">+V11</f>
        <v>28.8</v>
      </c>
      <c r="B5" s="6">
        <f t="shared" ref="B5:B33" si="2">+AA11</f>
        <v>172.542</v>
      </c>
      <c r="C5" s="7"/>
      <c r="D5" s="17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0.82699999999999996</v>
      </c>
      <c r="Y5" s="14"/>
      <c r="Z5" s="18"/>
      <c r="AA5" s="21">
        <f>+$AA$4-X5</f>
        <v>174.749</v>
      </c>
      <c r="AB5" s="15" t="s">
        <v>201</v>
      </c>
      <c r="AC5" s="22"/>
      <c r="AD5" s="13">
        <v>50</v>
      </c>
      <c r="AE5" s="13">
        <v>13.96</v>
      </c>
      <c r="AF5" s="14">
        <f t="shared" si="0"/>
        <v>157.61299999999997</v>
      </c>
      <c r="AG5" s="20"/>
    </row>
    <row r="6" spans="1:33" ht="18" x14ac:dyDescent="0.25">
      <c r="A6" s="5">
        <f t="shared" si="1"/>
        <v>28.8</v>
      </c>
      <c r="B6" s="6">
        <f t="shared" si="2"/>
        <v>171.57299999999998</v>
      </c>
      <c r="C6" s="7" t="s">
        <v>16</v>
      </c>
      <c r="D6" s="17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4"/>
      <c r="X6" s="14">
        <v>1.8480000000000001</v>
      </c>
      <c r="Y6" s="14"/>
      <c r="Z6" s="18"/>
      <c r="AA6" s="21">
        <f t="shared" ref="AA6:AA12" si="3">+$AA$4-X6</f>
        <v>173.72799999999998</v>
      </c>
      <c r="AB6" s="16" t="s">
        <v>19</v>
      </c>
      <c r="AC6" s="22"/>
      <c r="AD6" s="13">
        <v>60</v>
      </c>
      <c r="AE6" s="13">
        <v>14.52</v>
      </c>
      <c r="AF6" s="14">
        <f t="shared" si="0"/>
        <v>157.05299999999997</v>
      </c>
      <c r="AG6" s="20"/>
    </row>
    <row r="7" spans="1:33" ht="18" x14ac:dyDescent="0.25">
      <c r="A7" s="5">
        <f t="shared" si="1"/>
        <v>28.8</v>
      </c>
      <c r="B7" s="6">
        <f t="shared" si="2"/>
        <v>169.62299999999999</v>
      </c>
      <c r="C7" s="7"/>
      <c r="D7" s="17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3.831</v>
      </c>
      <c r="Y7" s="14"/>
      <c r="Z7" s="18"/>
      <c r="AA7" s="21">
        <f t="shared" si="3"/>
        <v>171.745</v>
      </c>
      <c r="AB7" s="16" t="s">
        <v>35</v>
      </c>
      <c r="AC7" s="22"/>
      <c r="AD7" s="13">
        <v>70</v>
      </c>
      <c r="AE7" s="13">
        <v>17.350000000000001</v>
      </c>
      <c r="AF7" s="14">
        <f t="shared" si="0"/>
        <v>154.22299999999998</v>
      </c>
      <c r="AG7" s="20"/>
    </row>
    <row r="8" spans="1:33" ht="18" x14ac:dyDescent="0.25">
      <c r="A8" s="5">
        <f t="shared" si="1"/>
        <v>40</v>
      </c>
      <c r="B8" s="6">
        <f t="shared" si="2"/>
        <v>158.09299999999999</v>
      </c>
      <c r="D8" s="17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2.835</v>
      </c>
      <c r="Y8" s="14"/>
      <c r="Z8" s="18"/>
      <c r="AA8" s="21">
        <f t="shared" si="3"/>
        <v>172.74099999999999</v>
      </c>
      <c r="AB8" s="16" t="s">
        <v>202</v>
      </c>
      <c r="AC8" s="22"/>
      <c r="AD8" s="13">
        <v>80</v>
      </c>
      <c r="AE8" s="13">
        <v>18.23</v>
      </c>
      <c r="AF8" s="14">
        <f t="shared" si="0"/>
        <v>153.34299999999999</v>
      </c>
      <c r="AG8" s="20"/>
    </row>
    <row r="9" spans="1:33" ht="18.75" x14ac:dyDescent="0.3">
      <c r="A9" s="5">
        <f t="shared" si="1"/>
        <v>50</v>
      </c>
      <c r="B9" s="6">
        <f t="shared" si="2"/>
        <v>157.61299999999997</v>
      </c>
      <c r="C9" s="23"/>
      <c r="D9" s="17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0.82699999999999996</v>
      </c>
      <c r="Y9" s="14"/>
      <c r="Z9" s="18"/>
      <c r="AA9" s="21">
        <f t="shared" si="3"/>
        <v>174.749</v>
      </c>
      <c r="AB9" s="16" t="s">
        <v>182</v>
      </c>
      <c r="AC9" s="22"/>
      <c r="AD9" s="13">
        <v>90</v>
      </c>
      <c r="AE9" s="13">
        <v>16.920000000000002</v>
      </c>
      <c r="AF9" s="14">
        <f t="shared" si="0"/>
        <v>154.65299999999996</v>
      </c>
      <c r="AG9" s="20"/>
    </row>
    <row r="10" spans="1:33" ht="18" x14ac:dyDescent="0.25">
      <c r="A10" s="5">
        <f t="shared" si="1"/>
        <v>60</v>
      </c>
      <c r="B10" s="6">
        <f t="shared" si="2"/>
        <v>157.05299999999997</v>
      </c>
      <c r="C10" s="7"/>
      <c r="D10" s="17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0</v>
      </c>
      <c r="W10" s="14"/>
      <c r="X10" s="14">
        <v>1.052</v>
      </c>
      <c r="Y10" s="14"/>
      <c r="Z10" s="18"/>
      <c r="AA10" s="21">
        <f t="shared" si="3"/>
        <v>174.524</v>
      </c>
      <c r="AB10" s="16" t="s">
        <v>160</v>
      </c>
      <c r="AC10" s="22"/>
      <c r="AD10" s="13">
        <v>100</v>
      </c>
      <c r="AE10" s="13">
        <v>15.71</v>
      </c>
      <c r="AF10" s="14">
        <f t="shared" si="0"/>
        <v>155.86299999999997</v>
      </c>
      <c r="AG10" s="20"/>
    </row>
    <row r="11" spans="1:33" ht="18" x14ac:dyDescent="0.25">
      <c r="A11" s="5">
        <f t="shared" si="1"/>
        <v>70</v>
      </c>
      <c r="B11" s="6">
        <f t="shared" si="2"/>
        <v>154.22299999999998</v>
      </c>
      <c r="C11" s="7"/>
      <c r="D11" s="17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>
        <v>28.8</v>
      </c>
      <c r="W11" s="14"/>
      <c r="X11" s="14">
        <v>3.0339999999999998</v>
      </c>
      <c r="Y11" s="14"/>
      <c r="Z11" s="18"/>
      <c r="AA11" s="21">
        <f t="shared" si="3"/>
        <v>172.542</v>
      </c>
      <c r="AB11" s="16" t="s">
        <v>207</v>
      </c>
      <c r="AC11" s="22"/>
      <c r="AD11" s="13">
        <v>110</v>
      </c>
      <c r="AE11" s="13">
        <v>15.3</v>
      </c>
      <c r="AF11" s="14">
        <f t="shared" si="0"/>
        <v>156.27299999999997</v>
      </c>
      <c r="AG11" s="20"/>
    </row>
    <row r="12" spans="1:33" ht="18.75" x14ac:dyDescent="0.3">
      <c r="A12" s="5">
        <f t="shared" si="1"/>
        <v>80</v>
      </c>
      <c r="B12" s="6">
        <f t="shared" si="2"/>
        <v>153.34299999999999</v>
      </c>
      <c r="C12" s="27"/>
      <c r="D12" s="17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>
        <v>28.8</v>
      </c>
      <c r="W12" s="14"/>
      <c r="X12" s="14">
        <v>4.0030000000000001</v>
      </c>
      <c r="Y12" s="14"/>
      <c r="Z12" s="18"/>
      <c r="AA12" s="21">
        <f t="shared" si="3"/>
        <v>171.57299999999998</v>
      </c>
      <c r="AB12" s="15" t="s">
        <v>16</v>
      </c>
      <c r="AC12" s="22"/>
      <c r="AD12" s="13">
        <v>125</v>
      </c>
      <c r="AE12" s="13">
        <v>14.26</v>
      </c>
      <c r="AF12" s="14">
        <f t="shared" si="0"/>
        <v>157.31299999999999</v>
      </c>
      <c r="AG12" s="20"/>
    </row>
    <row r="13" spans="1:33" ht="18.75" x14ac:dyDescent="0.3">
      <c r="A13" s="5">
        <f t="shared" si="1"/>
        <v>90</v>
      </c>
      <c r="B13" s="6">
        <f t="shared" si="2"/>
        <v>154.65299999999996</v>
      </c>
      <c r="C13" s="27"/>
      <c r="D13" s="17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3">
        <f>+AD3</f>
        <v>28.8</v>
      </c>
      <c r="W13" s="14"/>
      <c r="X13" s="64">
        <f>+AE3</f>
        <v>1.95</v>
      </c>
      <c r="Y13" s="14"/>
      <c r="Z13" s="18"/>
      <c r="AA13" s="21">
        <f>+$AA$12-X13</f>
        <v>169.62299999999999</v>
      </c>
      <c r="AB13" s="15"/>
      <c r="AC13" s="22"/>
      <c r="AD13" s="13">
        <v>140</v>
      </c>
      <c r="AE13" s="13">
        <v>10.72</v>
      </c>
      <c r="AF13" s="14">
        <f t="shared" si="0"/>
        <v>160.85299999999998</v>
      </c>
      <c r="AG13" s="20"/>
    </row>
    <row r="14" spans="1:33" ht="18.75" x14ac:dyDescent="0.3">
      <c r="A14" s="5">
        <f t="shared" si="1"/>
        <v>100</v>
      </c>
      <c r="B14" s="6">
        <f t="shared" si="2"/>
        <v>155.86299999999997</v>
      </c>
      <c r="C14" s="27"/>
      <c r="D14" s="17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63">
        <f t="shared" ref="V14:V39" si="4">+AD4</f>
        <v>40</v>
      </c>
      <c r="W14" s="14"/>
      <c r="X14" s="64">
        <f t="shared" ref="X14:X39" si="5">+AE4</f>
        <v>13.48</v>
      </c>
      <c r="Y14" s="14"/>
      <c r="Z14" s="18"/>
      <c r="AA14" s="21">
        <f t="shared" ref="AA14:AA39" si="6">+$AA$12-X14</f>
        <v>158.09299999999999</v>
      </c>
      <c r="AB14" s="15"/>
      <c r="AC14" s="22"/>
      <c r="AD14" s="13">
        <v>160</v>
      </c>
      <c r="AE14" s="13">
        <v>7.34</v>
      </c>
      <c r="AF14" s="14">
        <f t="shared" si="0"/>
        <v>164.23299999999998</v>
      </c>
      <c r="AG14" s="20"/>
    </row>
    <row r="15" spans="1:33" ht="18.75" x14ac:dyDescent="0.3">
      <c r="A15" s="5">
        <f t="shared" si="1"/>
        <v>110</v>
      </c>
      <c r="B15" s="6">
        <f t="shared" si="2"/>
        <v>156.27299999999997</v>
      </c>
      <c r="C15" s="27"/>
      <c r="D15" s="17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3">
        <f t="shared" si="4"/>
        <v>50</v>
      </c>
      <c r="W15" s="14"/>
      <c r="X15" s="64">
        <f t="shared" si="5"/>
        <v>13.96</v>
      </c>
      <c r="Y15" s="14"/>
      <c r="Z15" s="18"/>
      <c r="AA15" s="21">
        <f t="shared" si="6"/>
        <v>157.61299999999997</v>
      </c>
      <c r="AB15" s="15"/>
      <c r="AC15" s="22"/>
      <c r="AD15" s="13">
        <v>180</v>
      </c>
      <c r="AE15" s="13">
        <v>4.9000000000000004</v>
      </c>
      <c r="AF15" s="14">
        <f t="shared" si="0"/>
        <v>166.67299999999997</v>
      </c>
      <c r="AG15" s="20"/>
    </row>
    <row r="16" spans="1:33" ht="18.75" x14ac:dyDescent="0.3">
      <c r="A16" s="5">
        <f t="shared" si="1"/>
        <v>125</v>
      </c>
      <c r="B16" s="6">
        <f t="shared" si="2"/>
        <v>157.31299999999999</v>
      </c>
      <c r="C16" s="27"/>
      <c r="D16" s="17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3">
        <f t="shared" si="4"/>
        <v>60</v>
      </c>
      <c r="W16" s="14"/>
      <c r="X16" s="64">
        <f t="shared" si="5"/>
        <v>14.52</v>
      </c>
      <c r="Y16" s="14"/>
      <c r="Z16" s="18"/>
      <c r="AA16" s="21">
        <f t="shared" si="6"/>
        <v>157.05299999999997</v>
      </c>
      <c r="AB16" s="15"/>
      <c r="AC16" s="22"/>
      <c r="AD16" s="13">
        <v>200</v>
      </c>
      <c r="AE16" s="13">
        <v>3.62</v>
      </c>
      <c r="AF16" s="14">
        <f t="shared" si="0"/>
        <v>167.95299999999997</v>
      </c>
      <c r="AG16" s="20"/>
    </row>
    <row r="17" spans="1:33" ht="18.75" x14ac:dyDescent="0.3">
      <c r="A17" s="5">
        <f t="shared" si="1"/>
        <v>140</v>
      </c>
      <c r="B17" s="6">
        <f t="shared" si="2"/>
        <v>160.85299999999998</v>
      </c>
      <c r="C17" s="27"/>
      <c r="D17" s="17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3">
        <f t="shared" si="4"/>
        <v>70</v>
      </c>
      <c r="W17" s="14"/>
      <c r="X17" s="64">
        <f t="shared" si="5"/>
        <v>17.350000000000001</v>
      </c>
      <c r="Y17" s="14"/>
      <c r="Z17" s="18"/>
      <c r="AA17" s="21">
        <f t="shared" si="6"/>
        <v>154.22299999999998</v>
      </c>
      <c r="AB17" s="26"/>
      <c r="AC17" s="22"/>
      <c r="AD17" s="28">
        <v>220</v>
      </c>
      <c r="AE17" s="13">
        <v>2.56</v>
      </c>
      <c r="AF17" s="14">
        <f t="shared" si="0"/>
        <v>169.01299999999998</v>
      </c>
      <c r="AG17" s="7"/>
    </row>
    <row r="18" spans="1:33" ht="18.75" x14ac:dyDescent="0.3">
      <c r="A18" s="5">
        <f t="shared" si="1"/>
        <v>160</v>
      </c>
      <c r="B18" s="6">
        <f t="shared" si="2"/>
        <v>164.23299999999998</v>
      </c>
      <c r="C18" s="27"/>
      <c r="D18" s="17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3">
        <f t="shared" si="4"/>
        <v>80</v>
      </c>
      <c r="W18" s="14"/>
      <c r="X18" s="64">
        <f t="shared" si="5"/>
        <v>18.23</v>
      </c>
      <c r="Y18" s="14"/>
      <c r="Z18" s="18"/>
      <c r="AA18" s="21">
        <f t="shared" si="6"/>
        <v>153.34299999999999</v>
      </c>
      <c r="AB18" s="29"/>
      <c r="AC18" s="22"/>
      <c r="AD18" s="28">
        <v>240</v>
      </c>
      <c r="AE18" s="30">
        <v>2.6</v>
      </c>
      <c r="AF18" s="14">
        <f t="shared" si="0"/>
        <v>168.97299999999998</v>
      </c>
      <c r="AG18" s="20"/>
    </row>
    <row r="19" spans="1:33" ht="18.75" x14ac:dyDescent="0.3">
      <c r="A19" s="5">
        <f t="shared" si="1"/>
        <v>180</v>
      </c>
      <c r="B19" s="6">
        <f t="shared" si="2"/>
        <v>166.67299999999997</v>
      </c>
      <c r="C19" s="27"/>
      <c r="D19" s="17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3">
        <f t="shared" si="4"/>
        <v>90</v>
      </c>
      <c r="W19" s="14"/>
      <c r="X19" s="64">
        <f t="shared" si="5"/>
        <v>16.920000000000002</v>
      </c>
      <c r="Y19" s="14"/>
      <c r="Z19" s="18"/>
      <c r="AA19" s="21">
        <f t="shared" si="6"/>
        <v>154.65299999999996</v>
      </c>
      <c r="AB19" s="29"/>
      <c r="AC19" s="9"/>
      <c r="AD19" s="28">
        <v>260</v>
      </c>
      <c r="AE19" s="30">
        <v>3.22</v>
      </c>
      <c r="AF19" s="14">
        <f t="shared" si="0"/>
        <v>168.35299999999998</v>
      </c>
      <c r="AG19" s="26"/>
    </row>
    <row r="20" spans="1:33" ht="18.75" x14ac:dyDescent="0.3">
      <c r="A20" s="5">
        <f t="shared" si="1"/>
        <v>200</v>
      </c>
      <c r="B20" s="6">
        <f t="shared" si="2"/>
        <v>167.95299999999997</v>
      </c>
      <c r="C20" s="27"/>
      <c r="D20" s="17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3">
        <f t="shared" si="4"/>
        <v>100</v>
      </c>
      <c r="W20" s="14"/>
      <c r="X20" s="64">
        <f t="shared" si="5"/>
        <v>15.71</v>
      </c>
      <c r="Y20" s="14"/>
      <c r="Z20" s="18"/>
      <c r="AA20" s="21">
        <f t="shared" si="6"/>
        <v>155.86299999999997</v>
      </c>
      <c r="AB20" s="15"/>
      <c r="AC20" s="9"/>
      <c r="AD20" s="28">
        <v>280</v>
      </c>
      <c r="AE20" s="30">
        <v>3.39</v>
      </c>
      <c r="AF20" s="14">
        <f t="shared" si="0"/>
        <v>168.18299999999999</v>
      </c>
      <c r="AG20" s="15"/>
    </row>
    <row r="21" spans="1:33" ht="18.75" x14ac:dyDescent="0.3">
      <c r="A21" s="5">
        <f t="shared" si="1"/>
        <v>220</v>
      </c>
      <c r="B21" s="6">
        <f t="shared" si="2"/>
        <v>169.01299999999998</v>
      </c>
      <c r="C21" s="27"/>
      <c r="D21" s="17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3">
        <f t="shared" si="4"/>
        <v>110</v>
      </c>
      <c r="W21" s="14"/>
      <c r="X21" s="64">
        <f t="shared" si="5"/>
        <v>15.3</v>
      </c>
      <c r="Y21" s="14"/>
      <c r="Z21" s="18"/>
      <c r="AA21" s="21">
        <f t="shared" si="6"/>
        <v>156.27299999999997</v>
      </c>
      <c r="AB21" s="15"/>
      <c r="AC21" s="9"/>
      <c r="AD21" s="28">
        <v>300</v>
      </c>
      <c r="AE21" s="30">
        <v>3.51</v>
      </c>
      <c r="AF21" s="14">
        <f t="shared" si="0"/>
        <v>168.06299999999999</v>
      </c>
      <c r="AG21" s="7"/>
    </row>
    <row r="22" spans="1:33" ht="18" x14ac:dyDescent="0.25">
      <c r="A22" s="5">
        <f t="shared" si="1"/>
        <v>240</v>
      </c>
      <c r="B22" s="6">
        <f t="shared" si="2"/>
        <v>168.97299999999998</v>
      </c>
      <c r="C22" s="15"/>
      <c r="D22" s="17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3">
        <f t="shared" si="4"/>
        <v>125</v>
      </c>
      <c r="W22" s="14"/>
      <c r="X22" s="64">
        <f t="shared" si="5"/>
        <v>14.26</v>
      </c>
      <c r="Y22" s="14"/>
      <c r="Z22" s="18"/>
      <c r="AA22" s="21">
        <f t="shared" si="6"/>
        <v>157.31299999999999</v>
      </c>
      <c r="AB22" s="15"/>
      <c r="AC22" s="9"/>
      <c r="AD22" s="28">
        <v>320</v>
      </c>
      <c r="AE22" s="30">
        <v>3.29</v>
      </c>
      <c r="AF22" s="14">
        <f t="shared" si="0"/>
        <v>168.28299999999999</v>
      </c>
      <c r="AG22" s="26"/>
    </row>
    <row r="23" spans="1:33" ht="18.75" x14ac:dyDescent="0.3">
      <c r="A23" s="5">
        <f t="shared" si="1"/>
        <v>260</v>
      </c>
      <c r="B23" s="6">
        <f t="shared" si="2"/>
        <v>168.35299999999998</v>
      </c>
      <c r="C23" s="27"/>
      <c r="D23" s="17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3">
        <f t="shared" si="4"/>
        <v>140</v>
      </c>
      <c r="W23" s="14"/>
      <c r="X23" s="64">
        <f t="shared" si="5"/>
        <v>10.72</v>
      </c>
      <c r="Y23" s="14"/>
      <c r="Z23" s="18"/>
      <c r="AA23" s="21">
        <f t="shared" si="6"/>
        <v>160.85299999999998</v>
      </c>
      <c r="AB23" s="26"/>
      <c r="AC23" s="9"/>
      <c r="AD23" s="28">
        <v>345</v>
      </c>
      <c r="AE23" s="30">
        <v>4.28</v>
      </c>
      <c r="AF23" s="14">
        <f t="shared" si="0"/>
        <v>167.29299999999998</v>
      </c>
      <c r="AG23" s="26"/>
    </row>
    <row r="24" spans="1:33" ht="18" x14ac:dyDescent="0.25">
      <c r="A24" s="5">
        <f t="shared" si="1"/>
        <v>280</v>
      </c>
      <c r="B24" s="6">
        <f t="shared" si="2"/>
        <v>168.18299999999999</v>
      </c>
      <c r="D24" s="17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3">
        <f t="shared" si="4"/>
        <v>160</v>
      </c>
      <c r="W24" s="14"/>
      <c r="X24" s="64">
        <f t="shared" si="5"/>
        <v>7.34</v>
      </c>
      <c r="Y24" s="31"/>
      <c r="Z24" s="31"/>
      <c r="AA24" s="21">
        <f t="shared" si="6"/>
        <v>164.23299999999998</v>
      </c>
      <c r="AB24" s="16"/>
      <c r="AC24" s="9"/>
      <c r="AD24" s="28">
        <v>370</v>
      </c>
      <c r="AE24" s="30">
        <v>5.15</v>
      </c>
      <c r="AF24" s="14">
        <f t="shared" si="0"/>
        <v>166.42299999999997</v>
      </c>
      <c r="AG24" s="20"/>
    </row>
    <row r="25" spans="1:33" ht="18.75" x14ac:dyDescent="0.3">
      <c r="A25" s="5">
        <f t="shared" si="1"/>
        <v>300</v>
      </c>
      <c r="B25" s="6">
        <f t="shared" si="2"/>
        <v>168.06299999999999</v>
      </c>
      <c r="C25" s="27"/>
      <c r="D25" s="17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3">
        <f t="shared" si="4"/>
        <v>180</v>
      </c>
      <c r="W25" s="31"/>
      <c r="X25" s="64">
        <f t="shared" si="5"/>
        <v>4.9000000000000004</v>
      </c>
      <c r="Y25" s="31"/>
      <c r="Z25" s="31"/>
      <c r="AA25" s="21">
        <f t="shared" si="6"/>
        <v>166.67299999999997</v>
      </c>
      <c r="AB25" s="16"/>
      <c r="AC25" s="9"/>
      <c r="AD25" s="28">
        <v>395</v>
      </c>
      <c r="AE25" s="32">
        <v>6.75</v>
      </c>
      <c r="AF25" s="14">
        <f t="shared" si="0"/>
        <v>164.82299999999998</v>
      </c>
      <c r="AG25" s="20"/>
    </row>
    <row r="26" spans="1:33" ht="18.75" x14ac:dyDescent="0.3">
      <c r="A26" s="5">
        <f t="shared" si="1"/>
        <v>320</v>
      </c>
      <c r="B26" s="6">
        <f t="shared" si="2"/>
        <v>168.28299999999999</v>
      </c>
      <c r="C26" s="27"/>
      <c r="D26" s="17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3">
        <f t="shared" si="4"/>
        <v>200</v>
      </c>
      <c r="W26" s="31"/>
      <c r="X26" s="64">
        <f t="shared" si="5"/>
        <v>3.62</v>
      </c>
      <c r="Y26" s="31"/>
      <c r="Z26" s="31"/>
      <c r="AA26" s="21">
        <f t="shared" si="6"/>
        <v>167.95299999999997</v>
      </c>
      <c r="AB26" s="16"/>
      <c r="AC26" s="9"/>
      <c r="AD26" s="28">
        <v>420</v>
      </c>
      <c r="AE26" s="32">
        <v>10.1</v>
      </c>
      <c r="AF26" s="14">
        <f t="shared" si="0"/>
        <v>161.47299999999998</v>
      </c>
      <c r="AG26" s="15"/>
    </row>
    <row r="27" spans="1:33" ht="18.75" x14ac:dyDescent="0.3">
      <c r="A27" s="5">
        <f t="shared" si="1"/>
        <v>345</v>
      </c>
      <c r="B27" s="6">
        <f t="shared" si="2"/>
        <v>167.29299999999998</v>
      </c>
      <c r="C27" s="27"/>
      <c r="D27" s="17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3">
        <f t="shared" si="4"/>
        <v>220</v>
      </c>
      <c r="W27" s="31"/>
      <c r="X27" s="64">
        <f t="shared" si="5"/>
        <v>2.56</v>
      </c>
      <c r="Y27" s="31"/>
      <c r="Z27" s="31"/>
      <c r="AA27" s="21">
        <f t="shared" si="6"/>
        <v>169.01299999999998</v>
      </c>
      <c r="AB27" s="26"/>
      <c r="AC27" s="9"/>
      <c r="AD27" s="28">
        <v>445</v>
      </c>
      <c r="AE27" s="32">
        <v>7.84</v>
      </c>
      <c r="AF27" s="14">
        <f t="shared" si="0"/>
        <v>163.73299999999998</v>
      </c>
      <c r="AG27" s="15"/>
    </row>
    <row r="28" spans="1:33" ht="18.75" x14ac:dyDescent="0.3">
      <c r="A28" s="5">
        <f t="shared" si="1"/>
        <v>370</v>
      </c>
      <c r="B28" s="6">
        <f t="shared" si="2"/>
        <v>166.42299999999997</v>
      </c>
      <c r="C28" s="27"/>
      <c r="D28" s="17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3">
        <f t="shared" si="4"/>
        <v>240</v>
      </c>
      <c r="W28" s="31"/>
      <c r="X28" s="64">
        <f t="shared" si="5"/>
        <v>2.6</v>
      </c>
      <c r="Y28" s="31"/>
      <c r="Z28" s="31"/>
      <c r="AA28" s="21">
        <f t="shared" si="6"/>
        <v>168.97299999999998</v>
      </c>
      <c r="AB28" s="26"/>
      <c r="AC28" s="9"/>
      <c r="AD28" s="28">
        <v>470</v>
      </c>
      <c r="AE28" s="30">
        <v>4.16</v>
      </c>
      <c r="AF28" s="14">
        <f t="shared" si="0"/>
        <v>167.41299999999998</v>
      </c>
      <c r="AG28" s="15"/>
    </row>
    <row r="29" spans="1:33" ht="18" x14ac:dyDescent="0.25">
      <c r="A29" s="5">
        <f>+V35</f>
        <v>395</v>
      </c>
      <c r="B29" s="6">
        <f t="shared" si="2"/>
        <v>164.82299999999998</v>
      </c>
      <c r="C29" s="16"/>
      <c r="D29" s="17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3">
        <f t="shared" si="4"/>
        <v>260</v>
      </c>
      <c r="W29" s="31"/>
      <c r="X29" s="64">
        <f t="shared" si="5"/>
        <v>3.22</v>
      </c>
      <c r="Y29" s="31"/>
      <c r="Z29" s="31"/>
      <c r="AA29" s="21">
        <f t="shared" si="6"/>
        <v>168.35299999999998</v>
      </c>
      <c r="AB29" s="26"/>
      <c r="AC29" s="9"/>
      <c r="AD29" s="28">
        <v>478.8</v>
      </c>
      <c r="AE29" s="30">
        <v>1.1599999999999999</v>
      </c>
      <c r="AF29" s="14">
        <f t="shared" si="0"/>
        <v>170.41299999999998</v>
      </c>
      <c r="AG29" s="15" t="s">
        <v>21</v>
      </c>
    </row>
    <row r="30" spans="1:33" ht="18" x14ac:dyDescent="0.25">
      <c r="A30" s="5">
        <f t="shared" si="1"/>
        <v>420</v>
      </c>
      <c r="B30" s="6">
        <f t="shared" si="2"/>
        <v>161.47299999999998</v>
      </c>
      <c r="C30" s="33"/>
      <c r="D30" s="17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3">
        <f t="shared" si="4"/>
        <v>280</v>
      </c>
      <c r="W30" s="14"/>
      <c r="X30" s="64">
        <f t="shared" si="5"/>
        <v>3.39</v>
      </c>
      <c r="Y30" s="14"/>
      <c r="Z30" s="31"/>
      <c r="AA30" s="21">
        <f t="shared" si="6"/>
        <v>168.18299999999999</v>
      </c>
      <c r="AB30" s="15"/>
      <c r="AC30" s="9"/>
      <c r="AD30" s="28"/>
      <c r="AE30" s="30"/>
      <c r="AF30" s="14"/>
      <c r="AG30" s="16"/>
    </row>
    <row r="31" spans="1:33" ht="18" x14ac:dyDescent="0.25">
      <c r="A31" s="5">
        <f t="shared" si="1"/>
        <v>445</v>
      </c>
      <c r="B31" s="6">
        <f t="shared" si="2"/>
        <v>163.73299999999998</v>
      </c>
      <c r="C31" s="26"/>
      <c r="D31" s="17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3">
        <f t="shared" si="4"/>
        <v>300</v>
      </c>
      <c r="W31" s="14"/>
      <c r="X31" s="64">
        <f t="shared" si="5"/>
        <v>3.51</v>
      </c>
      <c r="Y31" s="14"/>
      <c r="Z31" s="18"/>
      <c r="AA31" s="21">
        <f t="shared" si="6"/>
        <v>168.06299999999999</v>
      </c>
      <c r="AB31" s="15"/>
      <c r="AC31" s="9"/>
      <c r="AD31" s="28"/>
      <c r="AE31" s="30"/>
      <c r="AF31" s="14"/>
      <c r="AG31" s="20"/>
    </row>
    <row r="32" spans="1:33" ht="18" x14ac:dyDescent="0.25">
      <c r="A32" s="5">
        <f t="shared" si="1"/>
        <v>470</v>
      </c>
      <c r="B32" s="6">
        <f t="shared" si="2"/>
        <v>167.41299999999998</v>
      </c>
      <c r="C32" s="26"/>
      <c r="D32" s="17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3">
        <f t="shared" si="4"/>
        <v>320</v>
      </c>
      <c r="W32" s="14"/>
      <c r="X32" s="64">
        <f t="shared" si="5"/>
        <v>3.29</v>
      </c>
      <c r="Y32" s="14"/>
      <c r="Z32" s="18"/>
      <c r="AA32" s="21">
        <f t="shared" si="6"/>
        <v>168.28299999999999</v>
      </c>
      <c r="AB32" s="15"/>
      <c r="AC32" s="9"/>
      <c r="AD32" s="34"/>
      <c r="AE32" s="34"/>
      <c r="AF32" s="34"/>
      <c r="AG32" s="34"/>
    </row>
    <row r="33" spans="1:33" ht="18" x14ac:dyDescent="0.25">
      <c r="A33" s="5">
        <f t="shared" si="1"/>
        <v>478.8</v>
      </c>
      <c r="B33" s="6">
        <f t="shared" si="2"/>
        <v>170.41299999999998</v>
      </c>
      <c r="C33" s="16" t="s">
        <v>21</v>
      </c>
      <c r="D33" s="17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3">
        <f t="shared" si="4"/>
        <v>345</v>
      </c>
      <c r="W33" s="14"/>
      <c r="X33" s="64">
        <f t="shared" si="5"/>
        <v>4.28</v>
      </c>
      <c r="Y33" s="14"/>
      <c r="Z33" s="18"/>
      <c r="AA33" s="21">
        <f t="shared" si="6"/>
        <v>167.29299999999998</v>
      </c>
      <c r="AB33" s="26"/>
      <c r="AC33" s="4"/>
      <c r="AD33" s="4"/>
      <c r="AE33" s="4"/>
      <c r="AF33" s="4"/>
      <c r="AG33" s="4"/>
    </row>
    <row r="34" spans="1:33" ht="18" x14ac:dyDescent="0.25">
      <c r="A34" s="5">
        <f>+V41</f>
        <v>483.8</v>
      </c>
      <c r="B34" s="6">
        <f>+AA41</f>
        <v>173.78699999999998</v>
      </c>
      <c r="C34" s="15" t="s">
        <v>207</v>
      </c>
      <c r="D34" s="17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3">
        <f t="shared" si="4"/>
        <v>370</v>
      </c>
      <c r="W34" s="14"/>
      <c r="X34" s="64">
        <f t="shared" si="5"/>
        <v>5.15</v>
      </c>
      <c r="Y34" s="14"/>
      <c r="Z34" s="18"/>
      <c r="AA34" s="21">
        <f t="shared" si="6"/>
        <v>166.42299999999997</v>
      </c>
      <c r="AB34" s="15"/>
      <c r="AC34" s="9"/>
      <c r="AD34" s="36"/>
      <c r="AE34" s="37"/>
      <c r="AF34" s="38"/>
      <c r="AG34" s="39"/>
    </row>
    <row r="35" spans="1:33" ht="18.75" x14ac:dyDescent="0.3">
      <c r="A35" s="5">
        <f>+V42</f>
        <v>483.8</v>
      </c>
      <c r="B35" s="6">
        <f>+AA42</f>
        <v>173.72899999999998</v>
      </c>
      <c r="C35" s="35"/>
      <c r="D35" s="171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63">
        <f t="shared" si="4"/>
        <v>395</v>
      </c>
      <c r="W35" s="14"/>
      <c r="X35" s="64">
        <f t="shared" si="5"/>
        <v>6.75</v>
      </c>
      <c r="Y35" s="14"/>
      <c r="Z35" s="14"/>
      <c r="AA35" s="21">
        <f t="shared" si="6"/>
        <v>164.82299999999998</v>
      </c>
      <c r="AB35" s="16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7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3">
        <f t="shared" si="4"/>
        <v>420</v>
      </c>
      <c r="W36" s="14"/>
      <c r="X36" s="64">
        <f t="shared" si="5"/>
        <v>10.1</v>
      </c>
      <c r="Y36" s="14"/>
      <c r="Z36" s="14"/>
      <c r="AA36" s="21">
        <f t="shared" si="6"/>
        <v>161.47299999999998</v>
      </c>
      <c r="AB36" s="26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7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3">
        <f t="shared" si="4"/>
        <v>445</v>
      </c>
      <c r="W37" s="14"/>
      <c r="X37" s="64">
        <f t="shared" si="5"/>
        <v>7.84</v>
      </c>
      <c r="Y37" s="14"/>
      <c r="Z37" s="18"/>
      <c r="AA37" s="21">
        <f t="shared" si="6"/>
        <v>163.73299999999998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7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3">
        <f>+AD28</f>
        <v>470</v>
      </c>
      <c r="W38" s="18"/>
      <c r="X38" s="64">
        <f t="shared" si="5"/>
        <v>4.16</v>
      </c>
      <c r="Y38" s="18"/>
      <c r="Z38" s="31"/>
      <c r="AA38" s="21">
        <f t="shared" si="6"/>
        <v>167.41299999999998</v>
      </c>
      <c r="AB38" s="15"/>
      <c r="AC38" s="9"/>
      <c r="AD38" s="9"/>
      <c r="AE38" s="9"/>
      <c r="AF38" s="9"/>
      <c r="AG38" s="9"/>
    </row>
    <row r="39" spans="1:33" ht="18.75" x14ac:dyDescent="0.3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3">
        <f t="shared" si="4"/>
        <v>478.8</v>
      </c>
      <c r="W39" s="18"/>
      <c r="X39" s="64">
        <f t="shared" si="5"/>
        <v>1.1599999999999999</v>
      </c>
      <c r="Y39" s="18"/>
      <c r="Z39" s="31"/>
      <c r="AA39" s="21">
        <f t="shared" si="6"/>
        <v>170.41299999999998</v>
      </c>
      <c r="AB39" s="15" t="s">
        <v>21</v>
      </c>
      <c r="AC39" s="9"/>
      <c r="AD39" s="9"/>
      <c r="AE39" s="9"/>
      <c r="AF39" s="9"/>
      <c r="AG39" s="9"/>
    </row>
    <row r="40" spans="1:33" ht="18.75" x14ac:dyDescent="0.3">
      <c r="A40" s="41"/>
      <c r="B40" s="42"/>
      <c r="C40" s="43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18">
        <v>3.5760000000000001</v>
      </c>
      <c r="X40" s="14"/>
      <c r="Y40" s="18"/>
      <c r="Z40" s="31"/>
      <c r="AA40" s="21">
        <f>+AA12+W40</f>
        <v>175.14899999999997</v>
      </c>
      <c r="AB40" s="15"/>
      <c r="AC40" s="9"/>
      <c r="AD40" s="9"/>
      <c r="AE40" s="9"/>
      <c r="AF40" s="9"/>
      <c r="AG40" s="9"/>
    </row>
    <row r="41" spans="1:33" ht="18.75" x14ac:dyDescent="0.3">
      <c r="A41" s="41"/>
      <c r="B41" s="42"/>
      <c r="C41" s="43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483.8</v>
      </c>
      <c r="W41" s="18"/>
      <c r="X41" s="14">
        <v>1.3620000000000001</v>
      </c>
      <c r="Y41" s="18"/>
      <c r="Z41" s="31"/>
      <c r="AA41" s="21">
        <f>+$AA$40-X41</f>
        <v>173.78699999999998</v>
      </c>
      <c r="AB41" s="15" t="s">
        <v>207</v>
      </c>
      <c r="AC41" s="9"/>
      <c r="AD41" s="9"/>
      <c r="AE41" s="9"/>
      <c r="AF41" s="9"/>
      <c r="AG41" s="9"/>
    </row>
    <row r="42" spans="1:33" ht="18.75" x14ac:dyDescent="0.3">
      <c r="A42" s="41"/>
      <c r="B42" s="42"/>
      <c r="C42" s="43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>
        <v>483.8</v>
      </c>
      <c r="W42" s="18"/>
      <c r="X42" s="14">
        <v>1.42</v>
      </c>
      <c r="Y42" s="18"/>
      <c r="Z42" s="31"/>
      <c r="AA42" s="21">
        <f>+$AA$40-X42</f>
        <v>173.72899999999998</v>
      </c>
      <c r="AB42" s="15"/>
      <c r="AC42" s="9"/>
      <c r="AD42" s="9"/>
      <c r="AE42" s="9"/>
      <c r="AF42" s="9"/>
      <c r="AG42" s="9"/>
    </row>
    <row r="43" spans="1:33" ht="18.75" x14ac:dyDescent="0.3">
      <c r="A43" s="41"/>
      <c r="B43" s="42"/>
      <c r="C43" s="43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18"/>
      <c r="X43" s="14"/>
      <c r="Y43" s="18"/>
      <c r="Z43" s="31"/>
      <c r="AA43" s="21"/>
      <c r="AB43" s="15"/>
      <c r="AC43" s="9"/>
      <c r="AD43" s="9"/>
      <c r="AE43" s="9"/>
      <c r="AF43" s="9"/>
      <c r="AG43" s="9"/>
    </row>
    <row r="44" spans="1:33" ht="18" x14ac:dyDescent="0.25">
      <c r="V44" s="18"/>
      <c r="W44" s="18"/>
      <c r="X44" s="14"/>
      <c r="Y44" s="18"/>
      <c r="Z44" s="18"/>
      <c r="AA44" s="21"/>
      <c r="AB44" s="26"/>
    </row>
    <row r="45" spans="1:33" ht="18" customHeight="1" x14ac:dyDescent="0.25">
      <c r="A45" s="45"/>
      <c r="B45" s="46"/>
      <c r="C45" s="47"/>
      <c r="D45" s="180" t="s">
        <v>22</v>
      </c>
    </row>
    <row r="46" spans="1:33" ht="18" x14ac:dyDescent="0.25">
      <c r="A46" s="48">
        <v>28.8</v>
      </c>
      <c r="B46" s="49">
        <v>171.57299999999998</v>
      </c>
      <c r="C46" s="50" t="s">
        <v>16</v>
      </c>
      <c r="D46" s="181"/>
    </row>
    <row r="47" spans="1:33" ht="18" x14ac:dyDescent="0.25">
      <c r="A47" s="48">
        <v>478.8</v>
      </c>
      <c r="B47" s="49">
        <v>171.57299999999998</v>
      </c>
      <c r="C47" s="50" t="s">
        <v>21</v>
      </c>
      <c r="D47" s="181"/>
    </row>
    <row r="48" spans="1:33" ht="18" x14ac:dyDescent="0.25">
      <c r="A48" s="51">
        <v>18</v>
      </c>
      <c r="B48" s="52">
        <v>174.749</v>
      </c>
      <c r="C48" s="168" t="s">
        <v>23</v>
      </c>
      <c r="D48" s="181"/>
    </row>
    <row r="49" spans="1:5" ht="18" x14ac:dyDescent="0.25">
      <c r="A49" s="51">
        <v>18</v>
      </c>
      <c r="B49" s="52">
        <f>+B48-1.5</f>
        <v>173.249</v>
      </c>
      <c r="C49" s="169"/>
      <c r="D49" s="181"/>
    </row>
    <row r="50" spans="1:5" ht="18" x14ac:dyDescent="0.25">
      <c r="A50" s="51">
        <v>10</v>
      </c>
      <c r="B50" s="52">
        <v>174.749</v>
      </c>
      <c r="C50" s="168" t="s">
        <v>37</v>
      </c>
      <c r="D50" s="181"/>
    </row>
    <row r="51" spans="1:5" ht="18" x14ac:dyDescent="0.25">
      <c r="A51" s="51">
        <v>10</v>
      </c>
      <c r="B51" s="52">
        <f>+B50-1</f>
        <v>173.749</v>
      </c>
      <c r="C51" s="169"/>
      <c r="D51" s="181"/>
    </row>
    <row r="52" spans="1:5" ht="18" x14ac:dyDescent="0.25">
      <c r="A52" s="51">
        <v>24</v>
      </c>
      <c r="B52" s="52">
        <v>173.72800000000001</v>
      </c>
      <c r="C52" s="170" t="s">
        <v>24</v>
      </c>
      <c r="D52" s="181"/>
    </row>
    <row r="53" spans="1:5" ht="18" x14ac:dyDescent="0.25">
      <c r="A53" s="51">
        <v>24</v>
      </c>
      <c r="B53" s="52">
        <f>+B52-1</f>
        <v>172.72800000000001</v>
      </c>
      <c r="C53" s="170"/>
      <c r="D53" s="181"/>
    </row>
    <row r="54" spans="1:5" ht="18" x14ac:dyDescent="0.25">
      <c r="A54" s="51">
        <v>29</v>
      </c>
      <c r="B54" s="52">
        <v>172.74100000000001</v>
      </c>
      <c r="C54" s="170" t="s">
        <v>25</v>
      </c>
      <c r="D54" s="181"/>
    </row>
    <row r="55" spans="1:5" ht="18" x14ac:dyDescent="0.25">
      <c r="A55" s="51">
        <v>29</v>
      </c>
      <c r="B55" s="52">
        <f>+B54-1</f>
        <v>171.74100000000001</v>
      </c>
      <c r="C55" s="170"/>
      <c r="D55" s="181"/>
    </row>
    <row r="56" spans="1:5" ht="18" x14ac:dyDescent="0.25">
      <c r="A56" s="51">
        <v>29</v>
      </c>
      <c r="B56" s="52">
        <v>171.745</v>
      </c>
      <c r="C56" s="170" t="s">
        <v>38</v>
      </c>
      <c r="D56" s="181"/>
    </row>
    <row r="57" spans="1:5" ht="18" x14ac:dyDescent="0.25">
      <c r="A57" s="51">
        <v>29</v>
      </c>
      <c r="B57" s="52">
        <f>+B56-1</f>
        <v>170.745</v>
      </c>
      <c r="C57" s="170"/>
      <c r="D57" s="182"/>
    </row>
    <row r="58" spans="1:5" ht="18" x14ac:dyDescent="0.25">
      <c r="A58" s="51"/>
      <c r="B58" s="52"/>
      <c r="C58" s="170"/>
      <c r="D58" s="53"/>
    </row>
    <row r="59" spans="1:5" ht="18" x14ac:dyDescent="0.25">
      <c r="A59" s="51"/>
      <c r="B59" s="52"/>
      <c r="C59" s="170"/>
      <c r="D59" s="53"/>
    </row>
    <row r="60" spans="1:5" ht="18" x14ac:dyDescent="0.25">
      <c r="A60" s="54">
        <v>7</v>
      </c>
      <c r="B60" s="55">
        <v>173.78699999999998</v>
      </c>
      <c r="C60" s="56" t="s">
        <v>26</v>
      </c>
    </row>
    <row r="61" spans="1:5" ht="18" x14ac:dyDescent="0.25">
      <c r="A61" s="54">
        <v>483.8</v>
      </c>
      <c r="B61" s="55">
        <v>173.78699999999998</v>
      </c>
      <c r="C61" s="56" t="s">
        <v>26</v>
      </c>
      <c r="E61" s="66">
        <f>+B60-C62</f>
        <v>9.0379999999999825</v>
      </c>
    </row>
    <row r="62" spans="1:5" ht="18" x14ac:dyDescent="0.25">
      <c r="A62" s="146" t="s">
        <v>27</v>
      </c>
      <c r="B62" s="146"/>
      <c r="C62" s="58">
        <v>164.749</v>
      </c>
      <c r="E62" s="62"/>
    </row>
    <row r="63" spans="1:5" ht="18" x14ac:dyDescent="0.25">
      <c r="A63" s="59" t="s">
        <v>28</v>
      </c>
      <c r="B63" s="146"/>
      <c r="C63" s="60">
        <v>173.249</v>
      </c>
      <c r="E63" s="66"/>
    </row>
    <row r="64" spans="1:5" ht="18" x14ac:dyDescent="0.25">
      <c r="A64" s="164" t="s">
        <v>29</v>
      </c>
      <c r="B64" s="164"/>
      <c r="C64" s="58">
        <f>+Z4</f>
        <v>175</v>
      </c>
    </row>
    <row r="65" spans="1:3" ht="18" x14ac:dyDescent="0.25">
      <c r="A65" s="164" t="s">
        <v>30</v>
      </c>
      <c r="B65" s="164"/>
      <c r="C65" s="58">
        <f>+B60</f>
        <v>173.78699999999998</v>
      </c>
    </row>
  </sheetData>
  <mergeCells count="20">
    <mergeCell ref="C58:C59"/>
    <mergeCell ref="A64:B64"/>
    <mergeCell ref="A65:B65"/>
    <mergeCell ref="AB2:AB3"/>
    <mergeCell ref="D45:D57"/>
    <mergeCell ref="C48:C49"/>
    <mergeCell ref="C50:C51"/>
    <mergeCell ref="C52:C53"/>
    <mergeCell ref="C54:C55"/>
    <mergeCell ref="C56:C57"/>
    <mergeCell ref="D1:D38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175.2</v>
      </c>
      <c r="C3" s="77" t="s">
        <v>46</v>
      </c>
      <c r="D3" s="152"/>
      <c r="S3" s="68"/>
      <c r="T3" s="68"/>
    </row>
    <row r="4" spans="1:20" ht="14.1" customHeight="1" x14ac:dyDescent="0.2">
      <c r="A4" s="78">
        <v>0</v>
      </c>
      <c r="B4" s="79">
        <v>175</v>
      </c>
      <c r="C4" s="80" t="s">
        <v>76</v>
      </c>
      <c r="D4" s="152"/>
      <c r="S4" s="68"/>
      <c r="T4" s="68"/>
    </row>
    <row r="5" spans="1:20" ht="14.1" customHeight="1" x14ac:dyDescent="0.2">
      <c r="A5" s="81">
        <v>0</v>
      </c>
      <c r="B5" s="82">
        <v>174.83699999999999</v>
      </c>
      <c r="C5" s="83" t="s">
        <v>48</v>
      </c>
      <c r="D5" s="152"/>
      <c r="S5" s="68"/>
      <c r="T5" s="68"/>
    </row>
    <row r="6" spans="1:20" ht="14.1" customHeight="1" x14ac:dyDescent="0.2">
      <c r="A6" s="84">
        <v>0</v>
      </c>
      <c r="B6" s="85">
        <v>173.75399999999999</v>
      </c>
      <c r="C6" s="86" t="s">
        <v>47</v>
      </c>
      <c r="D6" s="152"/>
      <c r="S6" s="68"/>
      <c r="T6" s="68"/>
    </row>
    <row r="7" spans="1:20" ht="14.1" customHeight="1" x14ac:dyDescent="0.2">
      <c r="A7" s="84">
        <v>0</v>
      </c>
      <c r="B7" s="85">
        <v>172.39500000000001</v>
      </c>
      <c r="C7" s="86" t="s">
        <v>77</v>
      </c>
      <c r="D7" s="152"/>
      <c r="S7" s="68"/>
      <c r="T7" s="68"/>
    </row>
    <row r="8" spans="1:20" ht="14.1" customHeight="1" x14ac:dyDescent="0.2">
      <c r="A8" s="84">
        <v>8</v>
      </c>
      <c r="B8" s="85">
        <v>171.76400000000001</v>
      </c>
      <c r="C8" s="83" t="s">
        <v>78</v>
      </c>
      <c r="D8" s="152"/>
      <c r="S8" s="68"/>
      <c r="T8" s="68"/>
    </row>
    <row r="9" spans="1:20" ht="14.1" customHeight="1" x14ac:dyDescent="0.2">
      <c r="A9" s="84">
        <v>12</v>
      </c>
      <c r="B9" s="85">
        <v>170.923</v>
      </c>
      <c r="C9" s="86" t="s">
        <v>50</v>
      </c>
      <c r="D9" s="152"/>
      <c r="S9" s="68"/>
      <c r="T9" s="68"/>
    </row>
    <row r="10" spans="1:20" ht="14.1" customHeight="1" x14ac:dyDescent="0.2">
      <c r="A10" s="87">
        <v>15</v>
      </c>
      <c r="B10" s="88">
        <v>167.49799999999999</v>
      </c>
      <c r="C10" s="89" t="s">
        <v>52</v>
      </c>
      <c r="D10" s="152"/>
      <c r="S10" s="68"/>
      <c r="T10" s="68"/>
    </row>
    <row r="11" spans="1:20" ht="14.1" customHeight="1" x14ac:dyDescent="0.2">
      <c r="A11" s="84">
        <v>28</v>
      </c>
      <c r="B11" s="85">
        <v>166.798</v>
      </c>
      <c r="C11" s="83"/>
      <c r="D11" s="152"/>
      <c r="S11" s="68"/>
      <c r="T11" s="68"/>
    </row>
    <row r="12" spans="1:20" ht="14.1" customHeight="1" x14ac:dyDescent="0.2">
      <c r="A12" s="84">
        <v>41</v>
      </c>
      <c r="B12" s="85">
        <v>166.74799999999999</v>
      </c>
      <c r="C12" s="86"/>
      <c r="D12" s="152"/>
      <c r="S12" s="68"/>
      <c r="T12" s="68"/>
    </row>
    <row r="13" spans="1:20" ht="14.1" customHeight="1" x14ac:dyDescent="0.2">
      <c r="A13" s="84">
        <v>54</v>
      </c>
      <c r="B13" s="85">
        <v>166.44800000000001</v>
      </c>
      <c r="C13" s="86"/>
      <c r="D13" s="152"/>
      <c r="S13" s="68"/>
      <c r="T13" s="68"/>
    </row>
    <row r="14" spans="1:20" ht="14.1" customHeight="1" x14ac:dyDescent="0.2">
      <c r="A14" s="84">
        <v>67</v>
      </c>
      <c r="B14" s="85">
        <v>164.69800000000001</v>
      </c>
      <c r="C14" s="86"/>
      <c r="D14" s="152"/>
      <c r="S14" s="68"/>
      <c r="T14" s="68"/>
    </row>
    <row r="15" spans="1:20" ht="14.1" customHeight="1" x14ac:dyDescent="0.2">
      <c r="A15" s="84">
        <v>80</v>
      </c>
      <c r="B15" s="85">
        <v>164.18799999999999</v>
      </c>
      <c r="C15" s="86"/>
      <c r="D15" s="152"/>
      <c r="S15" s="68"/>
      <c r="T15" s="68"/>
    </row>
    <row r="16" spans="1:20" ht="14.1" customHeight="1" x14ac:dyDescent="0.2">
      <c r="A16" s="84">
        <v>93</v>
      </c>
      <c r="B16" s="85">
        <v>163.44800000000001</v>
      </c>
      <c r="C16" s="86"/>
      <c r="D16" s="152"/>
      <c r="S16" s="68"/>
      <c r="T16" s="68"/>
    </row>
    <row r="17" spans="1:20" ht="14.1" customHeight="1" x14ac:dyDescent="0.2">
      <c r="A17" s="84">
        <v>106</v>
      </c>
      <c r="B17" s="85">
        <v>162.398</v>
      </c>
      <c r="C17" s="86"/>
      <c r="D17" s="152"/>
      <c r="S17" s="68"/>
      <c r="T17" s="68"/>
    </row>
    <row r="18" spans="1:20" ht="14.1" customHeight="1" x14ac:dyDescent="0.2">
      <c r="A18" s="84">
        <v>119</v>
      </c>
      <c r="B18" s="85">
        <v>162.148</v>
      </c>
      <c r="C18" s="86"/>
      <c r="D18" s="152"/>
      <c r="S18" s="68"/>
      <c r="T18" s="68"/>
    </row>
    <row r="19" spans="1:20" ht="14.1" customHeight="1" x14ac:dyDescent="0.2">
      <c r="A19" s="84">
        <v>132</v>
      </c>
      <c r="B19" s="85">
        <v>161.898</v>
      </c>
      <c r="C19" s="86"/>
      <c r="D19" s="152"/>
      <c r="S19" s="68"/>
      <c r="T19" s="68"/>
    </row>
    <row r="20" spans="1:20" ht="14.1" customHeight="1" x14ac:dyDescent="0.2">
      <c r="A20" s="84">
        <v>145</v>
      </c>
      <c r="B20" s="85">
        <v>161.88800000000001</v>
      </c>
      <c r="C20" s="86"/>
      <c r="D20" s="152"/>
      <c r="S20" s="68"/>
      <c r="T20" s="68"/>
    </row>
    <row r="21" spans="1:20" ht="14.1" customHeight="1" x14ac:dyDescent="0.2">
      <c r="A21" s="84">
        <v>158</v>
      </c>
      <c r="B21" s="85">
        <v>162.49799999999999</v>
      </c>
      <c r="C21" s="86"/>
      <c r="D21" s="152"/>
      <c r="S21" s="68"/>
      <c r="T21" s="68"/>
    </row>
    <row r="22" spans="1:20" ht="14.1" customHeight="1" x14ac:dyDescent="0.2">
      <c r="A22" s="84">
        <v>171</v>
      </c>
      <c r="B22" s="85">
        <v>162.44800000000001</v>
      </c>
      <c r="C22" s="86"/>
      <c r="D22" s="152"/>
      <c r="S22" s="68"/>
      <c r="T22" s="68"/>
    </row>
    <row r="23" spans="1:20" ht="14.1" customHeight="1" x14ac:dyDescent="0.2">
      <c r="A23" s="84">
        <v>184</v>
      </c>
      <c r="B23" s="85">
        <v>162.94800000000001</v>
      </c>
      <c r="C23" s="86"/>
      <c r="D23" s="152"/>
      <c r="S23" s="68"/>
      <c r="T23" s="68"/>
    </row>
    <row r="24" spans="1:20" ht="14.1" customHeight="1" x14ac:dyDescent="0.2">
      <c r="A24" s="84">
        <v>197</v>
      </c>
      <c r="B24" s="85">
        <v>163.99799999999999</v>
      </c>
      <c r="C24" s="83"/>
      <c r="D24" s="152"/>
      <c r="S24" s="68"/>
      <c r="T24" s="68"/>
    </row>
    <row r="25" spans="1:20" ht="14.1" customHeight="1" x14ac:dyDescent="0.2">
      <c r="A25" s="87">
        <v>210</v>
      </c>
      <c r="B25" s="88">
        <v>167.49600000000001</v>
      </c>
      <c r="C25" s="89" t="s">
        <v>53</v>
      </c>
      <c r="D25" s="152"/>
      <c r="S25" s="68"/>
      <c r="T25" s="68"/>
    </row>
    <row r="26" spans="1:20" ht="14.1" customHeight="1" x14ac:dyDescent="0.2">
      <c r="A26" s="84">
        <v>250</v>
      </c>
      <c r="B26" s="85">
        <v>167.49600000000001</v>
      </c>
      <c r="C26" s="86" t="s">
        <v>79</v>
      </c>
      <c r="D26" s="152"/>
      <c r="S26" s="68"/>
      <c r="T26" s="68"/>
    </row>
    <row r="27" spans="1:20" ht="14.1" customHeight="1" x14ac:dyDescent="0.2">
      <c r="A27" s="84">
        <v>275</v>
      </c>
      <c r="B27" s="85">
        <v>169.46100000000001</v>
      </c>
      <c r="C27" s="86" t="s">
        <v>80</v>
      </c>
      <c r="D27" s="152"/>
      <c r="S27" s="68"/>
      <c r="T27" s="68"/>
    </row>
    <row r="28" spans="1:20" ht="14.1" customHeight="1" x14ac:dyDescent="0.2">
      <c r="A28" s="91">
        <v>283</v>
      </c>
      <c r="B28" s="92">
        <v>172.91399999999999</v>
      </c>
      <c r="C28" s="93" t="s">
        <v>81</v>
      </c>
      <c r="D28" s="152"/>
      <c r="S28" s="68"/>
      <c r="T28" s="68"/>
    </row>
    <row r="29" spans="1:20" ht="14.1" customHeight="1" x14ac:dyDescent="0.2">
      <c r="A29" s="91">
        <v>300</v>
      </c>
      <c r="B29" s="92">
        <v>174.959</v>
      </c>
      <c r="C29" s="93" t="s">
        <v>82</v>
      </c>
      <c r="D29" s="152"/>
      <c r="S29" s="68"/>
      <c r="T29" s="68"/>
    </row>
    <row r="30" spans="1:20" ht="14.1" customHeight="1" x14ac:dyDescent="0.2">
      <c r="A30" s="91">
        <v>325</v>
      </c>
      <c r="B30" s="92">
        <v>174.959</v>
      </c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thickBot="1" x14ac:dyDescent="0.25">
      <c r="A33" s="94"/>
      <c r="B33" s="95"/>
      <c r="C33" s="96"/>
      <c r="D33" s="153"/>
      <c r="S33" s="68"/>
      <c r="T33" s="68"/>
    </row>
    <row r="34" spans="1:20" ht="14.1" customHeight="1" x14ac:dyDescent="0.2">
      <c r="A34" s="97">
        <v>15</v>
      </c>
      <c r="B34" s="98">
        <v>167.49600000000001</v>
      </c>
      <c r="C34" s="99" t="s">
        <v>56</v>
      </c>
      <c r="D34" s="154" t="s">
        <v>57</v>
      </c>
      <c r="S34" s="68"/>
      <c r="T34" s="68"/>
    </row>
    <row r="35" spans="1:20" ht="14.1" customHeight="1" thickBot="1" x14ac:dyDescent="0.25">
      <c r="A35" s="100">
        <v>210</v>
      </c>
      <c r="B35" s="101">
        <v>167.49799999999999</v>
      </c>
      <c r="C35" s="102" t="s">
        <v>58</v>
      </c>
      <c r="D35" s="155"/>
      <c r="S35" s="68"/>
      <c r="T35" s="68"/>
    </row>
    <row r="36" spans="1:20" ht="14.1" customHeight="1" x14ac:dyDescent="0.2">
      <c r="A36" s="97">
        <v>17</v>
      </c>
      <c r="B36" s="98">
        <v>173.755</v>
      </c>
      <c r="C36" s="99" t="s">
        <v>59</v>
      </c>
      <c r="D36" s="155"/>
      <c r="S36" s="68"/>
      <c r="T36" s="68"/>
    </row>
    <row r="37" spans="1:20" ht="14.1" customHeight="1" thickBot="1" x14ac:dyDescent="0.25">
      <c r="A37" s="103">
        <v>17</v>
      </c>
      <c r="B37" s="104">
        <v>164.76499999999999</v>
      </c>
      <c r="C37" s="102" t="s">
        <v>59</v>
      </c>
      <c r="D37" s="155"/>
      <c r="S37" s="68"/>
      <c r="T37" s="68"/>
    </row>
    <row r="38" spans="1:20" ht="14.1" customHeight="1" x14ac:dyDescent="0.2">
      <c r="A38" s="97">
        <v>20</v>
      </c>
      <c r="B38" s="98">
        <v>174.83699999999999</v>
      </c>
      <c r="C38" s="99" t="s">
        <v>60</v>
      </c>
      <c r="D38" s="155"/>
      <c r="S38" s="68"/>
      <c r="T38" s="68"/>
    </row>
    <row r="39" spans="1:20" ht="14.1" customHeight="1" thickBot="1" x14ac:dyDescent="0.25">
      <c r="A39" s="103">
        <v>20</v>
      </c>
      <c r="B39" s="104">
        <v>173.79</v>
      </c>
      <c r="C39" s="102" t="s">
        <v>60</v>
      </c>
      <c r="D39" s="155"/>
      <c r="S39" s="68"/>
      <c r="T39" s="68"/>
    </row>
    <row r="40" spans="1:20" ht="14.1" customHeight="1" x14ac:dyDescent="0.2">
      <c r="A40" s="97">
        <v>300</v>
      </c>
      <c r="B40" s="98">
        <v>174.959</v>
      </c>
      <c r="C40" s="105" t="s">
        <v>61</v>
      </c>
      <c r="D40" s="155"/>
      <c r="S40" s="68"/>
      <c r="T40" s="68"/>
    </row>
    <row r="41" spans="1:20" ht="14.1" customHeight="1" thickBot="1" x14ac:dyDescent="0.25">
      <c r="A41" s="103">
        <v>0</v>
      </c>
      <c r="B41" s="103">
        <v>0</v>
      </c>
      <c r="C41" s="106" t="s">
        <v>62</v>
      </c>
      <c r="D41" s="155"/>
      <c r="S41" s="68"/>
      <c r="T41" s="68"/>
    </row>
    <row r="42" spans="1:20" ht="14.1" customHeight="1" x14ac:dyDescent="0.2">
      <c r="A42" s="107" t="s">
        <v>63</v>
      </c>
      <c r="B42" s="108" t="s">
        <v>83</v>
      </c>
      <c r="C42" s="109"/>
      <c r="D42" s="155"/>
      <c r="S42" s="68"/>
      <c r="T42" s="68"/>
    </row>
    <row r="43" spans="1:20" ht="14.1" customHeight="1" x14ac:dyDescent="0.2">
      <c r="A43" s="110" t="s">
        <v>65</v>
      </c>
      <c r="B43" s="111" t="s">
        <v>66</v>
      </c>
      <c r="C43" s="112"/>
      <c r="D43" s="155"/>
      <c r="S43" s="68"/>
      <c r="T43" s="68"/>
    </row>
    <row r="44" spans="1:20" ht="14.1" customHeight="1" x14ac:dyDescent="0.2">
      <c r="A44" s="157" t="s">
        <v>67</v>
      </c>
      <c r="B44" s="158"/>
      <c r="C44" s="159"/>
      <c r="D44" s="155"/>
      <c r="S44" s="68"/>
      <c r="T44" s="68"/>
    </row>
    <row r="45" spans="1:20" ht="14.1" customHeight="1" thickBot="1" x14ac:dyDescent="0.25">
      <c r="A45" s="160" t="s">
        <v>84</v>
      </c>
      <c r="B45" s="161"/>
      <c r="C45" s="162"/>
      <c r="D45" s="156"/>
      <c r="S45" s="68"/>
      <c r="T45" s="68"/>
    </row>
    <row r="46" spans="1:20" x14ac:dyDescent="0.2">
      <c r="A46" s="113" t="s">
        <v>69</v>
      </c>
      <c r="B46" s="68"/>
      <c r="C46" s="68"/>
      <c r="D46" s="68"/>
      <c r="E46" s="68"/>
      <c r="F46" s="114"/>
      <c r="G46" s="114"/>
      <c r="H46" s="114"/>
      <c r="I46" s="114"/>
      <c r="J46" s="114"/>
      <c r="K46" s="114"/>
      <c r="L46" s="114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F47" s="114"/>
      <c r="G47" s="114"/>
      <c r="H47" s="114"/>
      <c r="I47" s="114"/>
      <c r="J47" s="114"/>
      <c r="K47" s="114"/>
      <c r="L47" s="114"/>
    </row>
    <row r="48" spans="1:20" ht="15" x14ac:dyDescent="0.2">
      <c r="B48" s="115">
        <v>302.577</v>
      </c>
      <c r="F48" s="114"/>
      <c r="G48" s="114"/>
      <c r="H48" s="116"/>
      <c r="I48" s="116"/>
      <c r="J48" s="114"/>
      <c r="K48" s="114"/>
      <c r="L48" s="114"/>
    </row>
    <row r="49" spans="2:12" ht="15" x14ac:dyDescent="0.2">
      <c r="B49" s="115">
        <v>2.79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f>(B48+B49)</f>
        <v>305.36700000000002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x14ac:dyDescent="0.2">
      <c r="F73" s="114"/>
      <c r="G73" s="114"/>
      <c r="H73" s="114"/>
      <c r="I73" s="114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</sheetData>
  <mergeCells count="5">
    <mergeCell ref="A1:S1"/>
    <mergeCell ref="D2:D33"/>
    <mergeCell ref="D34:D45"/>
    <mergeCell ref="A44:C44"/>
    <mergeCell ref="A45:C4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175.22200000000001</v>
      </c>
      <c r="C3" s="77" t="s">
        <v>46</v>
      </c>
      <c r="D3" s="152"/>
      <c r="S3" s="68"/>
      <c r="T3" s="68"/>
    </row>
    <row r="4" spans="1:20" ht="14.1" customHeight="1" x14ac:dyDescent="0.2">
      <c r="A4" s="78">
        <v>0</v>
      </c>
      <c r="B4" s="79">
        <v>175</v>
      </c>
      <c r="C4" s="80" t="s">
        <v>85</v>
      </c>
      <c r="D4" s="152"/>
      <c r="S4" s="68"/>
      <c r="T4" s="68"/>
    </row>
    <row r="5" spans="1:20" ht="14.1" customHeight="1" x14ac:dyDescent="0.2">
      <c r="A5" s="81">
        <v>0</v>
      </c>
      <c r="B5" s="82">
        <v>173.73</v>
      </c>
      <c r="C5" s="83" t="s">
        <v>86</v>
      </c>
      <c r="D5" s="152"/>
      <c r="S5" s="68"/>
      <c r="T5" s="68"/>
    </row>
    <row r="6" spans="1:20" ht="14.1" customHeight="1" x14ac:dyDescent="0.2">
      <c r="A6" s="84">
        <v>0</v>
      </c>
      <c r="B6" s="85">
        <v>169.75299999999999</v>
      </c>
      <c r="C6" s="86" t="s">
        <v>87</v>
      </c>
      <c r="D6" s="152"/>
      <c r="S6" s="68"/>
      <c r="T6" s="68"/>
    </row>
    <row r="7" spans="1:20" ht="14.1" customHeight="1" x14ac:dyDescent="0.2">
      <c r="A7" s="87">
        <v>1</v>
      </c>
      <c r="B7" s="88">
        <v>167.88499999999999</v>
      </c>
      <c r="C7" s="89" t="s">
        <v>52</v>
      </c>
      <c r="D7" s="152"/>
      <c r="S7" s="68"/>
      <c r="T7" s="68"/>
    </row>
    <row r="8" spans="1:20" ht="14.1" customHeight="1" x14ac:dyDescent="0.2">
      <c r="A8" s="84">
        <v>24</v>
      </c>
      <c r="B8" s="85">
        <v>167.155</v>
      </c>
      <c r="C8" s="83"/>
      <c r="D8" s="152"/>
      <c r="S8" s="68"/>
      <c r="T8" s="68"/>
    </row>
    <row r="9" spans="1:20" ht="14.1" customHeight="1" x14ac:dyDescent="0.2">
      <c r="A9" s="84">
        <v>35</v>
      </c>
      <c r="B9" s="85">
        <v>167.125</v>
      </c>
      <c r="C9" s="86"/>
      <c r="D9" s="152"/>
      <c r="S9" s="68"/>
      <c r="T9" s="68"/>
    </row>
    <row r="10" spans="1:20" ht="14.1" customHeight="1" x14ac:dyDescent="0.2">
      <c r="A10" s="84">
        <v>46</v>
      </c>
      <c r="B10" s="85">
        <v>166.94499999999999</v>
      </c>
      <c r="C10" s="86"/>
      <c r="D10" s="152"/>
      <c r="S10" s="68"/>
      <c r="T10" s="68"/>
    </row>
    <row r="11" spans="1:20" ht="14.1" customHeight="1" x14ac:dyDescent="0.2">
      <c r="A11" s="84">
        <v>56</v>
      </c>
      <c r="B11" s="85">
        <v>166.64500000000001</v>
      </c>
      <c r="C11" s="83"/>
      <c r="D11" s="152"/>
      <c r="S11" s="68"/>
      <c r="T11" s="68"/>
    </row>
    <row r="12" spans="1:20" ht="14.1" customHeight="1" x14ac:dyDescent="0.2">
      <c r="A12" s="84">
        <v>67</v>
      </c>
      <c r="B12" s="85">
        <v>164.935</v>
      </c>
      <c r="C12" s="86"/>
      <c r="D12" s="152"/>
      <c r="S12" s="68"/>
      <c r="T12" s="68"/>
    </row>
    <row r="13" spans="1:20" ht="14.1" customHeight="1" x14ac:dyDescent="0.2">
      <c r="A13" s="84">
        <v>78</v>
      </c>
      <c r="B13" s="85">
        <v>165.065</v>
      </c>
      <c r="C13" s="86"/>
      <c r="D13" s="152"/>
      <c r="S13" s="68"/>
      <c r="T13" s="68"/>
    </row>
    <row r="14" spans="1:20" ht="14.1" customHeight="1" x14ac:dyDescent="0.2">
      <c r="A14" s="84">
        <v>89</v>
      </c>
      <c r="B14" s="85">
        <v>164.89500000000001</v>
      </c>
      <c r="C14" s="86"/>
      <c r="D14" s="152"/>
      <c r="S14" s="68"/>
      <c r="T14" s="68"/>
    </row>
    <row r="15" spans="1:20" ht="14.1" customHeight="1" x14ac:dyDescent="0.2">
      <c r="A15" s="84">
        <v>100</v>
      </c>
      <c r="B15" s="85">
        <v>164.38499999999999</v>
      </c>
      <c r="C15" s="86"/>
      <c r="D15" s="152"/>
      <c r="S15" s="68"/>
      <c r="T15" s="68"/>
    </row>
    <row r="16" spans="1:20" ht="14.1" customHeight="1" x14ac:dyDescent="0.2">
      <c r="A16" s="84">
        <v>111</v>
      </c>
      <c r="B16" s="85">
        <v>163.64500000000001</v>
      </c>
      <c r="C16" s="86"/>
      <c r="D16" s="152"/>
      <c r="S16" s="68"/>
      <c r="T16" s="68"/>
    </row>
    <row r="17" spans="1:20" ht="14.1" customHeight="1" x14ac:dyDescent="0.2">
      <c r="A17" s="84">
        <v>122</v>
      </c>
      <c r="B17" s="85">
        <v>162.595</v>
      </c>
      <c r="C17" s="86"/>
      <c r="D17" s="152"/>
      <c r="S17" s="68"/>
      <c r="T17" s="68"/>
    </row>
    <row r="18" spans="1:20" ht="14.1" customHeight="1" x14ac:dyDescent="0.2">
      <c r="A18" s="84">
        <v>133</v>
      </c>
      <c r="B18" s="85">
        <v>162.345</v>
      </c>
      <c r="C18" s="86"/>
      <c r="D18" s="152"/>
      <c r="S18" s="68"/>
      <c r="T18" s="68"/>
    </row>
    <row r="19" spans="1:20" ht="14.1" customHeight="1" x14ac:dyDescent="0.2">
      <c r="A19" s="84">
        <v>144</v>
      </c>
      <c r="B19" s="85">
        <v>162.095</v>
      </c>
      <c r="C19" s="86"/>
      <c r="D19" s="152"/>
      <c r="S19" s="68"/>
      <c r="T19" s="68"/>
    </row>
    <row r="20" spans="1:20" ht="14.1" customHeight="1" x14ac:dyDescent="0.2">
      <c r="A20" s="84">
        <v>155</v>
      </c>
      <c r="B20" s="85">
        <v>162.08500000000001</v>
      </c>
      <c r="C20" s="86"/>
      <c r="D20" s="152"/>
      <c r="S20" s="68"/>
      <c r="T20" s="68"/>
    </row>
    <row r="21" spans="1:20" ht="14.1" customHeight="1" x14ac:dyDescent="0.2">
      <c r="A21" s="84">
        <v>166</v>
      </c>
      <c r="B21" s="85">
        <v>162.69499999999999</v>
      </c>
      <c r="C21" s="86"/>
      <c r="D21" s="152"/>
      <c r="S21" s="68"/>
      <c r="T21" s="68"/>
    </row>
    <row r="22" spans="1:20" ht="14.1" customHeight="1" x14ac:dyDescent="0.2">
      <c r="A22" s="84">
        <v>177</v>
      </c>
      <c r="B22" s="85">
        <v>162.64500000000001</v>
      </c>
      <c r="C22" s="86"/>
      <c r="D22" s="152"/>
      <c r="S22" s="68"/>
      <c r="T22" s="68"/>
    </row>
    <row r="23" spans="1:20" ht="14.1" customHeight="1" x14ac:dyDescent="0.2">
      <c r="A23" s="84">
        <v>188</v>
      </c>
      <c r="B23" s="85">
        <v>163.14500000000001</v>
      </c>
      <c r="C23" s="86"/>
      <c r="D23" s="152"/>
      <c r="S23" s="68"/>
      <c r="T23" s="68"/>
    </row>
    <row r="24" spans="1:20" ht="14.1" customHeight="1" x14ac:dyDescent="0.2">
      <c r="A24" s="84">
        <v>199</v>
      </c>
      <c r="B24" s="85">
        <v>164.19499999999999</v>
      </c>
      <c r="C24" s="83"/>
      <c r="D24" s="152"/>
      <c r="S24" s="68"/>
      <c r="T24" s="68"/>
    </row>
    <row r="25" spans="1:20" ht="14.1" customHeight="1" x14ac:dyDescent="0.2">
      <c r="A25" s="87">
        <v>213</v>
      </c>
      <c r="B25" s="88">
        <v>167.88499999999999</v>
      </c>
      <c r="C25" s="89" t="s">
        <v>53</v>
      </c>
      <c r="D25" s="152"/>
      <c r="S25" s="68"/>
      <c r="T25" s="68"/>
    </row>
    <row r="26" spans="1:20" ht="14.1" customHeight="1" x14ac:dyDescent="0.2">
      <c r="A26" s="84">
        <v>217</v>
      </c>
      <c r="B26" s="85">
        <v>170</v>
      </c>
      <c r="C26" s="86" t="s">
        <v>88</v>
      </c>
      <c r="D26" s="152"/>
      <c r="S26" s="68"/>
      <c r="T26" s="68"/>
    </row>
    <row r="27" spans="1:20" ht="14.1" customHeight="1" x14ac:dyDescent="0.2">
      <c r="A27" s="84">
        <v>235</v>
      </c>
      <c r="B27" s="85">
        <v>170</v>
      </c>
      <c r="C27" s="86" t="s">
        <v>88</v>
      </c>
      <c r="D27" s="152"/>
      <c r="S27" s="68"/>
      <c r="T27" s="68"/>
    </row>
    <row r="28" spans="1:20" ht="14.1" customHeight="1" x14ac:dyDescent="0.2">
      <c r="A28" s="91"/>
      <c r="B28" s="92"/>
      <c r="C28" s="93"/>
      <c r="D28" s="152"/>
      <c r="S28" s="68"/>
      <c r="T28" s="68"/>
    </row>
    <row r="29" spans="1:20" ht="14.1" customHeight="1" x14ac:dyDescent="0.2">
      <c r="A29" s="91"/>
      <c r="B29" s="92"/>
      <c r="C29" s="93"/>
      <c r="D29" s="152"/>
      <c r="S29" s="68"/>
      <c r="T29" s="68"/>
    </row>
    <row r="30" spans="1:20" ht="14.1" customHeight="1" x14ac:dyDescent="0.2">
      <c r="A30" s="91"/>
      <c r="B30" s="92"/>
      <c r="C30" s="93"/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thickBot="1" x14ac:dyDescent="0.25">
      <c r="A33" s="94"/>
      <c r="B33" s="95"/>
      <c r="C33" s="96"/>
      <c r="D33" s="153"/>
      <c r="S33" s="68"/>
      <c r="T33" s="68"/>
    </row>
    <row r="34" spans="1:20" ht="14.1" customHeight="1" x14ac:dyDescent="0.2">
      <c r="A34" s="97">
        <v>0</v>
      </c>
      <c r="B34" s="98">
        <v>167.88499999999999</v>
      </c>
      <c r="C34" s="99" t="s">
        <v>56</v>
      </c>
      <c r="D34" s="154" t="s">
        <v>57</v>
      </c>
      <c r="S34" s="68"/>
      <c r="T34" s="68"/>
    </row>
    <row r="35" spans="1:20" ht="14.1" customHeight="1" thickBot="1" x14ac:dyDescent="0.25">
      <c r="A35" s="100">
        <v>213</v>
      </c>
      <c r="B35" s="101">
        <v>167.88499999999999</v>
      </c>
      <c r="C35" s="102" t="s">
        <v>58</v>
      </c>
      <c r="D35" s="155"/>
      <c r="S35" s="68"/>
      <c r="T35" s="68"/>
    </row>
    <row r="36" spans="1:20" ht="14.1" customHeight="1" x14ac:dyDescent="0.2">
      <c r="A36" s="97">
        <v>15</v>
      </c>
      <c r="B36" s="98">
        <v>173.73</v>
      </c>
      <c r="C36" s="99" t="s">
        <v>59</v>
      </c>
      <c r="D36" s="155"/>
      <c r="S36" s="68"/>
      <c r="T36" s="68"/>
    </row>
    <row r="37" spans="1:20" ht="14.1" customHeight="1" thickBot="1" x14ac:dyDescent="0.25">
      <c r="A37" s="103">
        <v>15</v>
      </c>
      <c r="B37" s="104">
        <v>164.952</v>
      </c>
      <c r="C37" s="102" t="s">
        <v>59</v>
      </c>
      <c r="D37" s="155"/>
      <c r="S37" s="68"/>
      <c r="T37" s="68"/>
    </row>
    <row r="38" spans="1:20" ht="14.1" customHeight="1" x14ac:dyDescent="0.2">
      <c r="A38" s="97">
        <v>20</v>
      </c>
      <c r="B38" s="98">
        <v>175.22200000000001</v>
      </c>
      <c r="C38" s="99" t="s">
        <v>60</v>
      </c>
      <c r="D38" s="155"/>
      <c r="S38" s="68"/>
      <c r="T38" s="68"/>
    </row>
    <row r="39" spans="1:20" ht="14.1" customHeight="1" thickBot="1" x14ac:dyDescent="0.25">
      <c r="A39" s="103">
        <v>20</v>
      </c>
      <c r="B39" s="104">
        <v>173.72200000000001</v>
      </c>
      <c r="C39" s="102" t="s">
        <v>60</v>
      </c>
      <c r="D39" s="155"/>
      <c r="S39" s="68"/>
      <c r="T39" s="68"/>
    </row>
    <row r="40" spans="1:20" ht="14.1" customHeight="1" x14ac:dyDescent="0.2">
      <c r="A40" s="97">
        <v>0</v>
      </c>
      <c r="B40" s="98">
        <v>0</v>
      </c>
      <c r="C40" s="105" t="s">
        <v>61</v>
      </c>
      <c r="D40" s="155"/>
      <c r="S40" s="68"/>
      <c r="T40" s="68"/>
    </row>
    <row r="41" spans="1:20" ht="14.1" customHeight="1" thickBot="1" x14ac:dyDescent="0.25">
      <c r="A41" s="103">
        <v>0</v>
      </c>
      <c r="B41" s="103">
        <v>0</v>
      </c>
      <c r="C41" s="106" t="s">
        <v>62</v>
      </c>
      <c r="D41" s="155"/>
      <c r="S41" s="68"/>
      <c r="T41" s="68"/>
    </row>
    <row r="42" spans="1:20" ht="14.1" customHeight="1" x14ac:dyDescent="0.2">
      <c r="A42" s="107" t="s">
        <v>63</v>
      </c>
      <c r="B42" s="108" t="s">
        <v>89</v>
      </c>
      <c r="C42" s="109"/>
      <c r="D42" s="155"/>
      <c r="S42" s="68"/>
      <c r="T42" s="68"/>
    </row>
    <row r="43" spans="1:20" ht="14.1" customHeight="1" x14ac:dyDescent="0.2">
      <c r="A43" s="110" t="s">
        <v>65</v>
      </c>
      <c r="B43" s="111" t="s">
        <v>90</v>
      </c>
      <c r="C43" s="112"/>
      <c r="D43" s="155"/>
      <c r="S43" s="68"/>
      <c r="T43" s="68"/>
    </row>
    <row r="44" spans="1:20" ht="14.1" customHeight="1" x14ac:dyDescent="0.2">
      <c r="A44" s="157" t="s">
        <v>67</v>
      </c>
      <c r="B44" s="158"/>
      <c r="C44" s="159"/>
      <c r="D44" s="155"/>
      <c r="S44" s="68"/>
      <c r="T44" s="68"/>
    </row>
    <row r="45" spans="1:20" ht="14.1" customHeight="1" thickBot="1" x14ac:dyDescent="0.25">
      <c r="A45" s="160" t="s">
        <v>75</v>
      </c>
      <c r="B45" s="161"/>
      <c r="C45" s="162"/>
      <c r="D45" s="156"/>
      <c r="S45" s="68"/>
      <c r="T45" s="68"/>
    </row>
    <row r="46" spans="1:20" x14ac:dyDescent="0.2">
      <c r="A46" s="113" t="s">
        <v>69</v>
      </c>
      <c r="B46" s="68"/>
      <c r="C46" s="68"/>
      <c r="D46" s="68"/>
      <c r="E46" s="68"/>
      <c r="F46" s="114"/>
      <c r="G46" s="114"/>
      <c r="H46" s="114"/>
      <c r="I46" s="114"/>
      <c r="J46" s="114"/>
      <c r="K46" s="114"/>
      <c r="L46" s="114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F47" s="114"/>
      <c r="G47" s="114"/>
      <c r="H47" s="114"/>
      <c r="I47" s="114"/>
      <c r="J47" s="114"/>
      <c r="K47" s="114"/>
      <c r="L47" s="114"/>
    </row>
    <row r="48" spans="1:20" ht="15" x14ac:dyDescent="0.2">
      <c r="B48" s="115">
        <v>302.577</v>
      </c>
      <c r="F48" s="114"/>
      <c r="G48" s="114"/>
      <c r="H48" s="116"/>
      <c r="I48" s="116"/>
      <c r="J48" s="114"/>
      <c r="K48" s="114"/>
      <c r="L48" s="114"/>
    </row>
    <row r="49" spans="2:12" ht="15" x14ac:dyDescent="0.2">
      <c r="B49" s="115">
        <v>2.79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f>(B48+B49)</f>
        <v>305.36700000000002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x14ac:dyDescent="0.2">
      <c r="F73" s="114"/>
      <c r="G73" s="114"/>
      <c r="H73" s="114"/>
      <c r="I73" s="114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</sheetData>
  <mergeCells count="5">
    <mergeCell ref="A1:S1"/>
    <mergeCell ref="D2:D33"/>
    <mergeCell ref="D34:D45"/>
    <mergeCell ref="A44:C44"/>
    <mergeCell ref="A45:C4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175.21199999999999</v>
      </c>
      <c r="C3" s="77" t="s">
        <v>85</v>
      </c>
      <c r="D3" s="152"/>
      <c r="S3" s="68"/>
      <c r="T3" s="68"/>
    </row>
    <row r="4" spans="1:20" ht="14.1" customHeight="1" x14ac:dyDescent="0.2">
      <c r="A4" s="78">
        <v>0</v>
      </c>
      <c r="B4" s="79">
        <v>175</v>
      </c>
      <c r="C4" s="80" t="s">
        <v>91</v>
      </c>
      <c r="D4" s="152"/>
      <c r="S4" s="68"/>
      <c r="T4" s="68"/>
    </row>
    <row r="5" spans="1:20" ht="14.1" customHeight="1" x14ac:dyDescent="0.2">
      <c r="A5" s="81">
        <v>0</v>
      </c>
      <c r="B5" s="82">
        <v>173.739</v>
      </c>
      <c r="C5" s="83" t="s">
        <v>47</v>
      </c>
      <c r="D5" s="152"/>
      <c r="S5" s="68"/>
      <c r="T5" s="68"/>
    </row>
    <row r="6" spans="1:20" ht="14.1" customHeight="1" x14ac:dyDescent="0.2">
      <c r="A6" s="84">
        <v>11</v>
      </c>
      <c r="B6" s="85">
        <v>172.38499999999999</v>
      </c>
      <c r="C6" s="86" t="s">
        <v>92</v>
      </c>
      <c r="D6" s="152"/>
      <c r="S6" s="68"/>
      <c r="T6" s="68"/>
    </row>
    <row r="7" spans="1:20" ht="14.1" customHeight="1" x14ac:dyDescent="0.2">
      <c r="A7" s="87">
        <v>11.4</v>
      </c>
      <c r="B7" s="88">
        <v>170.411</v>
      </c>
      <c r="C7" s="89" t="s">
        <v>52</v>
      </c>
      <c r="D7" s="152"/>
      <c r="S7" s="68"/>
      <c r="T7" s="68"/>
    </row>
    <row r="8" spans="1:20" ht="14.1" customHeight="1" x14ac:dyDescent="0.2">
      <c r="A8" s="84">
        <v>22</v>
      </c>
      <c r="B8" s="85">
        <v>163.24100000000001</v>
      </c>
      <c r="C8" s="83"/>
      <c r="D8" s="152"/>
      <c r="S8" s="68"/>
      <c r="T8" s="68"/>
    </row>
    <row r="9" spans="1:20" ht="14.1" customHeight="1" x14ac:dyDescent="0.2">
      <c r="A9" s="84">
        <v>37</v>
      </c>
      <c r="B9" s="85">
        <v>159.34100000000001</v>
      </c>
      <c r="C9" s="86"/>
      <c r="D9" s="152"/>
      <c r="S9" s="68"/>
      <c r="T9" s="68"/>
    </row>
    <row r="10" spans="1:20" ht="14.1" customHeight="1" x14ac:dyDescent="0.2">
      <c r="A10" s="84">
        <v>52</v>
      </c>
      <c r="B10" s="85">
        <v>157.911</v>
      </c>
      <c r="C10" s="86"/>
      <c r="D10" s="152"/>
      <c r="S10" s="68"/>
      <c r="T10" s="68"/>
    </row>
    <row r="11" spans="1:20" ht="14.1" customHeight="1" x14ac:dyDescent="0.2">
      <c r="A11" s="84">
        <v>67</v>
      </c>
      <c r="B11" s="85">
        <v>159.821</v>
      </c>
      <c r="C11" s="83"/>
      <c r="D11" s="152"/>
      <c r="S11" s="68"/>
      <c r="T11" s="68"/>
    </row>
    <row r="12" spans="1:20" ht="14.1" customHeight="1" x14ac:dyDescent="0.2">
      <c r="A12" s="84">
        <v>82</v>
      </c>
      <c r="B12" s="85">
        <v>161.071</v>
      </c>
      <c r="C12" s="86"/>
      <c r="D12" s="152"/>
      <c r="S12" s="68"/>
      <c r="T12" s="68"/>
    </row>
    <row r="13" spans="1:20" ht="14.1" customHeight="1" x14ac:dyDescent="0.2">
      <c r="A13" s="84">
        <v>97</v>
      </c>
      <c r="B13" s="85">
        <v>161.80099999999999</v>
      </c>
      <c r="C13" s="86"/>
      <c r="D13" s="152"/>
      <c r="S13" s="68"/>
      <c r="T13" s="68"/>
    </row>
    <row r="14" spans="1:20" ht="14.1" customHeight="1" x14ac:dyDescent="0.2">
      <c r="A14" s="84">
        <v>117</v>
      </c>
      <c r="B14" s="85">
        <v>163.191</v>
      </c>
      <c r="C14" s="86"/>
      <c r="D14" s="152"/>
      <c r="S14" s="68"/>
      <c r="T14" s="68"/>
    </row>
    <row r="15" spans="1:20" ht="14.1" customHeight="1" x14ac:dyDescent="0.2">
      <c r="A15" s="84">
        <v>137</v>
      </c>
      <c r="B15" s="85">
        <v>165.96100000000001</v>
      </c>
      <c r="C15" s="86"/>
      <c r="D15" s="152"/>
      <c r="S15" s="68"/>
      <c r="T15" s="68"/>
    </row>
    <row r="16" spans="1:20" ht="14.1" customHeight="1" x14ac:dyDescent="0.2">
      <c r="A16" s="84">
        <v>157</v>
      </c>
      <c r="B16" s="85">
        <v>166.61099999999999</v>
      </c>
      <c r="C16" s="86"/>
      <c r="D16" s="152"/>
      <c r="S16" s="68"/>
      <c r="T16" s="68"/>
    </row>
    <row r="17" spans="1:20" ht="14.1" customHeight="1" x14ac:dyDescent="0.2">
      <c r="A17" s="84">
        <v>177</v>
      </c>
      <c r="B17" s="85">
        <v>166.441</v>
      </c>
      <c r="C17" s="86"/>
      <c r="D17" s="152"/>
      <c r="S17" s="68"/>
      <c r="T17" s="68"/>
    </row>
    <row r="18" spans="1:20" ht="14.1" customHeight="1" x14ac:dyDescent="0.2">
      <c r="A18" s="84">
        <v>197</v>
      </c>
      <c r="B18" s="85">
        <v>165.49100000000001</v>
      </c>
      <c r="C18" s="86"/>
      <c r="D18" s="152"/>
      <c r="S18" s="68"/>
      <c r="T18" s="68"/>
    </row>
    <row r="19" spans="1:20" ht="14.1" customHeight="1" x14ac:dyDescent="0.2">
      <c r="A19" s="84">
        <v>217</v>
      </c>
      <c r="B19" s="85">
        <v>166.11099999999999</v>
      </c>
      <c r="C19" s="86"/>
      <c r="D19" s="152"/>
      <c r="S19" s="68"/>
      <c r="T19" s="68"/>
    </row>
    <row r="20" spans="1:20" ht="14.1" customHeight="1" x14ac:dyDescent="0.2">
      <c r="A20" s="84">
        <v>237</v>
      </c>
      <c r="B20" s="85">
        <v>166.791</v>
      </c>
      <c r="C20" s="86"/>
      <c r="D20" s="152"/>
      <c r="S20" s="68"/>
      <c r="T20" s="68"/>
    </row>
    <row r="21" spans="1:20" ht="14.1" customHeight="1" x14ac:dyDescent="0.2">
      <c r="A21" s="84">
        <v>262</v>
      </c>
      <c r="B21" s="85">
        <v>166.96100000000001</v>
      </c>
      <c r="C21" s="86"/>
      <c r="D21" s="152"/>
      <c r="S21" s="68"/>
      <c r="T21" s="68"/>
    </row>
    <row r="22" spans="1:20" ht="14.1" customHeight="1" x14ac:dyDescent="0.2">
      <c r="A22" s="84">
        <v>287</v>
      </c>
      <c r="B22" s="85">
        <v>166.93100000000001</v>
      </c>
      <c r="C22" s="86"/>
      <c r="D22" s="152"/>
      <c r="S22" s="68"/>
      <c r="T22" s="68"/>
    </row>
    <row r="23" spans="1:20" ht="14.1" customHeight="1" x14ac:dyDescent="0.2">
      <c r="A23" s="84">
        <v>312</v>
      </c>
      <c r="B23" s="85">
        <v>167.15100000000001</v>
      </c>
      <c r="C23" s="86"/>
      <c r="D23" s="152"/>
      <c r="S23" s="68"/>
      <c r="T23" s="68"/>
    </row>
    <row r="24" spans="1:20" ht="14.1" customHeight="1" x14ac:dyDescent="0.2">
      <c r="A24" s="84">
        <v>337</v>
      </c>
      <c r="B24" s="85">
        <v>166.84100000000001</v>
      </c>
      <c r="C24" s="83"/>
      <c r="D24" s="152"/>
      <c r="S24" s="68"/>
      <c r="T24" s="68"/>
    </row>
    <row r="25" spans="1:20" ht="14.1" customHeight="1" x14ac:dyDescent="0.2">
      <c r="A25" s="84">
        <v>362</v>
      </c>
      <c r="B25" s="85">
        <v>166.511</v>
      </c>
      <c r="C25" s="86"/>
      <c r="D25" s="152"/>
      <c r="S25" s="68"/>
      <c r="T25" s="68"/>
    </row>
    <row r="26" spans="1:20" ht="14.1" customHeight="1" x14ac:dyDescent="0.2">
      <c r="A26" s="84">
        <v>382</v>
      </c>
      <c r="B26" s="85">
        <v>164.161</v>
      </c>
      <c r="C26" s="86"/>
      <c r="D26" s="152"/>
      <c r="S26" s="68"/>
      <c r="T26" s="68"/>
    </row>
    <row r="27" spans="1:20" ht="14.1" customHeight="1" x14ac:dyDescent="0.2">
      <c r="A27" s="84">
        <v>402</v>
      </c>
      <c r="B27" s="85">
        <v>161.56100000000001</v>
      </c>
      <c r="C27" s="86"/>
      <c r="D27" s="152"/>
      <c r="S27" s="68"/>
      <c r="T27" s="68"/>
    </row>
    <row r="28" spans="1:20" ht="14.1" customHeight="1" x14ac:dyDescent="0.2">
      <c r="A28" s="117">
        <v>425.42</v>
      </c>
      <c r="B28" s="118">
        <v>170.411</v>
      </c>
      <c r="C28" s="119" t="s">
        <v>53</v>
      </c>
      <c r="D28" s="152"/>
      <c r="S28" s="68"/>
      <c r="T28" s="68"/>
    </row>
    <row r="29" spans="1:20" ht="14.1" customHeight="1" x14ac:dyDescent="0.2">
      <c r="A29" s="91">
        <v>427</v>
      </c>
      <c r="B29" s="92">
        <v>172.624</v>
      </c>
      <c r="C29" s="93" t="s">
        <v>93</v>
      </c>
      <c r="D29" s="152"/>
      <c r="S29" s="68"/>
      <c r="T29" s="68"/>
    </row>
    <row r="30" spans="1:20" ht="14.1" customHeight="1" x14ac:dyDescent="0.2">
      <c r="A30" s="91">
        <v>457</v>
      </c>
      <c r="B30" s="92">
        <v>172.624</v>
      </c>
      <c r="C30" s="93" t="s">
        <v>82</v>
      </c>
      <c r="D30" s="152"/>
      <c r="S30" s="68"/>
      <c r="T30" s="68"/>
    </row>
    <row r="31" spans="1:20" ht="14.1" customHeight="1" x14ac:dyDescent="0.2">
      <c r="A31" s="91"/>
      <c r="B31" s="92"/>
      <c r="C31" s="93"/>
      <c r="D31" s="152"/>
      <c r="S31" s="68"/>
      <c r="T31" s="68"/>
    </row>
    <row r="32" spans="1:20" ht="14.1" customHeight="1" x14ac:dyDescent="0.2">
      <c r="A32" s="91"/>
      <c r="B32" s="92"/>
      <c r="C32" s="93"/>
      <c r="D32" s="152"/>
      <c r="S32" s="68"/>
      <c r="T32" s="68"/>
    </row>
    <row r="33" spans="1:20" ht="14.1" customHeight="1" thickBot="1" x14ac:dyDescent="0.25">
      <c r="A33" s="94"/>
      <c r="B33" s="95"/>
      <c r="C33" s="96"/>
      <c r="D33" s="153"/>
      <c r="S33" s="68"/>
      <c r="T33" s="68"/>
    </row>
    <row r="34" spans="1:20" ht="14.1" customHeight="1" x14ac:dyDescent="0.2">
      <c r="A34" s="97">
        <v>11.4</v>
      </c>
      <c r="B34" s="98">
        <v>170.411</v>
      </c>
      <c r="C34" s="99" t="s">
        <v>56</v>
      </c>
      <c r="D34" s="154" t="s">
        <v>57</v>
      </c>
      <c r="S34" s="68"/>
      <c r="T34" s="68"/>
    </row>
    <row r="35" spans="1:20" ht="14.1" customHeight="1" thickBot="1" x14ac:dyDescent="0.25">
      <c r="A35" s="100">
        <v>425.42</v>
      </c>
      <c r="B35" s="101">
        <v>170.411</v>
      </c>
      <c r="C35" s="102" t="s">
        <v>58</v>
      </c>
      <c r="D35" s="155"/>
      <c r="S35" s="68"/>
      <c r="T35" s="68"/>
    </row>
    <row r="36" spans="1:20" ht="14.1" customHeight="1" x14ac:dyDescent="0.2">
      <c r="A36" s="97">
        <v>15</v>
      </c>
      <c r="B36" s="98">
        <v>173.739</v>
      </c>
      <c r="C36" s="99" t="s">
        <v>59</v>
      </c>
      <c r="D36" s="155"/>
      <c r="S36" s="68"/>
      <c r="T36" s="68"/>
    </row>
    <row r="37" spans="1:20" ht="14.1" customHeight="1" thickBot="1" x14ac:dyDescent="0.25">
      <c r="A37" s="103">
        <v>15</v>
      </c>
      <c r="B37" s="104">
        <v>164.739</v>
      </c>
      <c r="C37" s="102" t="s">
        <v>59</v>
      </c>
      <c r="D37" s="155"/>
      <c r="S37" s="68"/>
      <c r="T37" s="68"/>
    </row>
    <row r="38" spans="1:20" ht="14.1" customHeight="1" x14ac:dyDescent="0.2">
      <c r="A38" s="97">
        <v>0</v>
      </c>
      <c r="B38" s="98">
        <v>0</v>
      </c>
      <c r="C38" s="99" t="s">
        <v>60</v>
      </c>
      <c r="D38" s="155"/>
      <c r="S38" s="68"/>
      <c r="T38" s="68"/>
    </row>
    <row r="39" spans="1:20" ht="14.1" customHeight="1" thickBot="1" x14ac:dyDescent="0.25">
      <c r="A39" s="103">
        <v>0</v>
      </c>
      <c r="B39" s="104">
        <v>0</v>
      </c>
      <c r="C39" s="102" t="s">
        <v>60</v>
      </c>
      <c r="D39" s="155"/>
      <c r="S39" s="68"/>
      <c r="T39" s="68"/>
    </row>
    <row r="40" spans="1:20" ht="14.1" customHeight="1" x14ac:dyDescent="0.2">
      <c r="A40" s="97">
        <v>427</v>
      </c>
      <c r="B40" s="98">
        <v>172.624</v>
      </c>
      <c r="C40" s="105" t="s">
        <v>61</v>
      </c>
      <c r="D40" s="155"/>
      <c r="S40" s="68"/>
      <c r="T40" s="68"/>
    </row>
    <row r="41" spans="1:20" ht="14.1" customHeight="1" thickBot="1" x14ac:dyDescent="0.25">
      <c r="A41" s="103">
        <v>0</v>
      </c>
      <c r="B41" s="103">
        <v>0</v>
      </c>
      <c r="C41" s="106" t="s">
        <v>62</v>
      </c>
      <c r="D41" s="155"/>
      <c r="S41" s="68"/>
      <c r="T41" s="68"/>
    </row>
    <row r="42" spans="1:20" ht="14.1" customHeight="1" x14ac:dyDescent="0.2">
      <c r="A42" s="107" t="s">
        <v>63</v>
      </c>
      <c r="B42" s="108" t="s">
        <v>94</v>
      </c>
      <c r="C42" s="109"/>
      <c r="D42" s="155"/>
      <c r="S42" s="68"/>
      <c r="T42" s="68"/>
    </row>
    <row r="43" spans="1:20" ht="14.1" customHeight="1" x14ac:dyDescent="0.2">
      <c r="A43" s="110" t="s">
        <v>65</v>
      </c>
      <c r="B43" s="111" t="s">
        <v>95</v>
      </c>
      <c r="C43" s="112"/>
      <c r="D43" s="155"/>
      <c r="S43" s="68"/>
      <c r="T43" s="68"/>
    </row>
    <row r="44" spans="1:20" ht="14.1" customHeight="1" x14ac:dyDescent="0.2">
      <c r="A44" s="157" t="s">
        <v>67</v>
      </c>
      <c r="B44" s="158"/>
      <c r="C44" s="159"/>
      <c r="D44" s="155"/>
      <c r="S44" s="68"/>
      <c r="T44" s="68"/>
    </row>
    <row r="45" spans="1:20" ht="14.1" customHeight="1" thickBot="1" x14ac:dyDescent="0.25">
      <c r="A45" s="160" t="s">
        <v>96</v>
      </c>
      <c r="B45" s="161"/>
      <c r="C45" s="162"/>
      <c r="D45" s="156"/>
      <c r="S45" s="68"/>
      <c r="T45" s="68"/>
    </row>
    <row r="46" spans="1:20" x14ac:dyDescent="0.2">
      <c r="A46" s="113" t="s">
        <v>69</v>
      </c>
      <c r="B46" s="68"/>
      <c r="C46" s="68"/>
      <c r="D46" s="68"/>
      <c r="E46" s="68"/>
      <c r="F46" s="114"/>
      <c r="G46" s="114"/>
      <c r="H46" s="114"/>
      <c r="I46" s="114"/>
      <c r="J46" s="114"/>
      <c r="K46" s="114"/>
      <c r="L46" s="114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F47" s="114"/>
      <c r="G47" s="114"/>
      <c r="H47" s="114"/>
      <c r="I47" s="114"/>
      <c r="J47" s="114"/>
      <c r="K47" s="114"/>
      <c r="L47" s="114"/>
    </row>
    <row r="48" spans="1:20" ht="15" x14ac:dyDescent="0.2">
      <c r="B48" s="115">
        <v>302.577</v>
      </c>
      <c r="F48" s="114"/>
      <c r="G48" s="114"/>
      <c r="H48" s="116"/>
      <c r="I48" s="116"/>
      <c r="J48" s="114"/>
      <c r="K48" s="114"/>
      <c r="L48" s="114"/>
    </row>
    <row r="49" spans="2:12" ht="15" x14ac:dyDescent="0.2">
      <c r="B49" s="115">
        <v>2.79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f>(B48+B49)</f>
        <v>305.36700000000002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x14ac:dyDescent="0.2">
      <c r="F73" s="114"/>
      <c r="G73" s="114"/>
      <c r="H73" s="114"/>
      <c r="I73" s="114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</sheetData>
  <mergeCells count="5">
    <mergeCell ref="A1:S1"/>
    <mergeCell ref="D2:D33"/>
    <mergeCell ref="D34:D45"/>
    <mergeCell ref="A44:C44"/>
    <mergeCell ref="A45:C4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</v>
      </c>
      <c r="C3" s="77" t="s">
        <v>91</v>
      </c>
      <c r="D3" s="152"/>
      <c r="S3" s="68"/>
      <c r="T3" s="68"/>
    </row>
    <row r="4" spans="1:20" ht="14.1" customHeight="1" x14ac:dyDescent="0.2">
      <c r="A4" s="78">
        <v>0</v>
      </c>
      <c r="B4" s="79">
        <v>174.74199999999999</v>
      </c>
      <c r="C4" s="80"/>
      <c r="D4" s="152"/>
      <c r="S4" s="68"/>
      <c r="T4" s="68"/>
    </row>
    <row r="5" spans="1:20" ht="14.1" customHeight="1" x14ac:dyDescent="0.2">
      <c r="A5" s="120">
        <v>10</v>
      </c>
      <c r="B5" s="121">
        <v>172.06200000000001</v>
      </c>
      <c r="C5" s="90" t="s">
        <v>97</v>
      </c>
      <c r="D5" s="152"/>
      <c r="S5" s="68"/>
      <c r="T5" s="68"/>
    </row>
    <row r="6" spans="1:20" ht="14.1" customHeight="1" x14ac:dyDescent="0.2">
      <c r="A6" s="84">
        <v>30</v>
      </c>
      <c r="B6" s="85">
        <v>165.762</v>
      </c>
      <c r="C6" s="86"/>
      <c r="D6" s="152"/>
      <c r="S6" s="68"/>
      <c r="T6" s="68"/>
    </row>
    <row r="7" spans="1:20" ht="14.1" customHeight="1" x14ac:dyDescent="0.2">
      <c r="A7" s="84">
        <v>55</v>
      </c>
      <c r="B7" s="85">
        <v>160.482</v>
      </c>
      <c r="C7" s="86"/>
      <c r="D7" s="152"/>
      <c r="S7" s="68"/>
      <c r="T7" s="68"/>
    </row>
    <row r="8" spans="1:20" ht="14.1" customHeight="1" x14ac:dyDescent="0.2">
      <c r="A8" s="84">
        <v>67</v>
      </c>
      <c r="B8" s="85">
        <v>159.642</v>
      </c>
      <c r="C8" s="83"/>
      <c r="D8" s="152"/>
      <c r="S8" s="68"/>
      <c r="T8" s="68"/>
    </row>
    <row r="9" spans="1:20" ht="14.1" customHeight="1" x14ac:dyDescent="0.2">
      <c r="A9" s="84">
        <v>79</v>
      </c>
      <c r="B9" s="85">
        <v>158.46199999999999</v>
      </c>
      <c r="C9" s="86"/>
      <c r="D9" s="152"/>
      <c r="S9" s="68"/>
      <c r="T9" s="68"/>
    </row>
    <row r="10" spans="1:20" ht="14.1" customHeight="1" x14ac:dyDescent="0.2">
      <c r="A10" s="84">
        <v>91</v>
      </c>
      <c r="B10" s="85">
        <v>159.172</v>
      </c>
      <c r="C10" s="86"/>
      <c r="D10" s="152"/>
      <c r="S10" s="68"/>
      <c r="T10" s="68"/>
    </row>
    <row r="11" spans="1:20" ht="14.1" customHeight="1" x14ac:dyDescent="0.2">
      <c r="A11" s="84">
        <v>105</v>
      </c>
      <c r="B11" s="85">
        <v>159.65199999999999</v>
      </c>
      <c r="C11" s="83"/>
      <c r="D11" s="152"/>
      <c r="S11" s="68"/>
      <c r="T11" s="68"/>
    </row>
    <row r="12" spans="1:20" ht="14.1" customHeight="1" x14ac:dyDescent="0.2">
      <c r="A12" s="84">
        <v>119</v>
      </c>
      <c r="B12" s="85">
        <v>163.13200000000001</v>
      </c>
      <c r="C12" s="86"/>
      <c r="D12" s="152"/>
      <c r="S12" s="68"/>
      <c r="T12" s="68"/>
    </row>
    <row r="13" spans="1:20" ht="14.1" customHeight="1" x14ac:dyDescent="0.2">
      <c r="A13" s="84">
        <v>134</v>
      </c>
      <c r="B13" s="85">
        <v>166.262</v>
      </c>
      <c r="C13" s="86"/>
      <c r="D13" s="152"/>
      <c r="S13" s="68"/>
      <c r="T13" s="68"/>
    </row>
    <row r="14" spans="1:20" ht="14.1" customHeight="1" x14ac:dyDescent="0.2">
      <c r="A14" s="84">
        <v>149</v>
      </c>
      <c r="B14" s="85">
        <v>166.352</v>
      </c>
      <c r="C14" s="86"/>
      <c r="D14" s="152"/>
      <c r="S14" s="68"/>
      <c r="T14" s="68"/>
    </row>
    <row r="15" spans="1:20" ht="14.1" customHeight="1" x14ac:dyDescent="0.2">
      <c r="A15" s="84">
        <v>169</v>
      </c>
      <c r="B15" s="85">
        <v>166.41200000000001</v>
      </c>
      <c r="C15" s="86"/>
      <c r="D15" s="152"/>
      <c r="S15" s="68"/>
      <c r="T15" s="68"/>
    </row>
    <row r="16" spans="1:20" ht="14.1" customHeight="1" x14ac:dyDescent="0.2">
      <c r="A16" s="84">
        <v>189</v>
      </c>
      <c r="B16" s="85">
        <v>166.452</v>
      </c>
      <c r="C16" s="86"/>
      <c r="D16" s="152"/>
      <c r="S16" s="68"/>
      <c r="T16" s="68"/>
    </row>
    <row r="17" spans="1:20" ht="14.1" customHeight="1" x14ac:dyDescent="0.2">
      <c r="A17" s="84">
        <v>209</v>
      </c>
      <c r="B17" s="85">
        <v>166.202</v>
      </c>
      <c r="C17" s="86"/>
      <c r="D17" s="152"/>
      <c r="S17" s="68"/>
      <c r="T17" s="68"/>
    </row>
    <row r="18" spans="1:20" ht="14.1" customHeight="1" x14ac:dyDescent="0.2">
      <c r="A18" s="84">
        <v>229</v>
      </c>
      <c r="B18" s="85">
        <v>166.642</v>
      </c>
      <c r="C18" s="86"/>
      <c r="D18" s="152"/>
      <c r="S18" s="68"/>
      <c r="T18" s="68"/>
    </row>
    <row r="19" spans="1:20" ht="14.1" customHeight="1" x14ac:dyDescent="0.2">
      <c r="A19" s="84">
        <v>249</v>
      </c>
      <c r="B19" s="85">
        <v>166.81200000000001</v>
      </c>
      <c r="C19" s="86"/>
      <c r="D19" s="152"/>
      <c r="S19" s="68"/>
      <c r="T19" s="68"/>
    </row>
    <row r="20" spans="1:20" ht="14.1" customHeight="1" x14ac:dyDescent="0.2">
      <c r="A20" s="84">
        <v>269</v>
      </c>
      <c r="B20" s="85">
        <v>166.93199999999999</v>
      </c>
      <c r="C20" s="86"/>
      <c r="D20" s="152"/>
      <c r="S20" s="68"/>
      <c r="T20" s="68"/>
    </row>
    <row r="21" spans="1:20" ht="14.1" customHeight="1" x14ac:dyDescent="0.2">
      <c r="A21" s="84">
        <v>289</v>
      </c>
      <c r="B21" s="85">
        <v>167.40199999999999</v>
      </c>
      <c r="C21" s="86"/>
      <c r="D21" s="152"/>
      <c r="S21" s="68"/>
      <c r="T21" s="68"/>
    </row>
    <row r="22" spans="1:20" ht="14.1" customHeight="1" x14ac:dyDescent="0.2">
      <c r="A22" s="84">
        <v>309</v>
      </c>
      <c r="B22" s="85">
        <v>166.77199999999999</v>
      </c>
      <c r="C22" s="86"/>
      <c r="D22" s="152"/>
      <c r="S22" s="68"/>
      <c r="T22" s="68"/>
    </row>
    <row r="23" spans="1:20" ht="14.1" customHeight="1" x14ac:dyDescent="0.2">
      <c r="A23" s="84">
        <v>329</v>
      </c>
      <c r="B23" s="85">
        <v>166.22200000000001</v>
      </c>
      <c r="C23" s="86"/>
      <c r="D23" s="152"/>
      <c r="S23" s="68"/>
      <c r="T23" s="68"/>
    </row>
    <row r="24" spans="1:20" ht="14.1" customHeight="1" x14ac:dyDescent="0.2">
      <c r="A24" s="84">
        <v>349</v>
      </c>
      <c r="B24" s="85">
        <v>165.83199999999999</v>
      </c>
      <c r="C24" s="83"/>
      <c r="D24" s="152"/>
      <c r="S24" s="68"/>
      <c r="T24" s="68"/>
    </row>
    <row r="25" spans="1:20" ht="14.1" customHeight="1" x14ac:dyDescent="0.2">
      <c r="A25" s="84">
        <v>369</v>
      </c>
      <c r="B25" s="85">
        <v>165.44200000000001</v>
      </c>
      <c r="C25" s="86"/>
      <c r="D25" s="152"/>
      <c r="S25" s="68"/>
      <c r="T25" s="68"/>
    </row>
    <row r="26" spans="1:20" ht="14.1" customHeight="1" x14ac:dyDescent="0.2">
      <c r="A26" s="84">
        <v>389</v>
      </c>
      <c r="B26" s="85">
        <v>166.172</v>
      </c>
      <c r="C26" s="86"/>
      <c r="D26" s="152"/>
      <c r="S26" s="68"/>
      <c r="T26" s="68"/>
    </row>
    <row r="27" spans="1:20" ht="14.1" customHeight="1" x14ac:dyDescent="0.2">
      <c r="A27" s="84">
        <v>409</v>
      </c>
      <c r="B27" s="85">
        <v>167.12200000000001</v>
      </c>
      <c r="C27" s="86"/>
      <c r="D27" s="152"/>
      <c r="S27" s="68"/>
      <c r="T27" s="68"/>
    </row>
    <row r="28" spans="1:20" ht="14.1" customHeight="1" x14ac:dyDescent="0.2">
      <c r="A28" s="91">
        <v>429</v>
      </c>
      <c r="B28" s="92">
        <v>166.762</v>
      </c>
      <c r="C28" s="93"/>
      <c r="D28" s="152"/>
      <c r="S28" s="68"/>
      <c r="T28" s="68"/>
    </row>
    <row r="29" spans="1:20" ht="14.1" customHeight="1" x14ac:dyDescent="0.2">
      <c r="A29" s="91">
        <v>449</v>
      </c>
      <c r="B29" s="92">
        <v>166.62200000000001</v>
      </c>
      <c r="C29" s="93"/>
      <c r="D29" s="152"/>
      <c r="S29" s="68"/>
      <c r="T29" s="68"/>
    </row>
    <row r="30" spans="1:20" ht="14.1" customHeight="1" x14ac:dyDescent="0.2">
      <c r="A30" s="91">
        <v>459.2</v>
      </c>
      <c r="B30" s="92">
        <v>171.762</v>
      </c>
      <c r="C30" s="93"/>
      <c r="D30" s="152"/>
      <c r="S30" s="68"/>
      <c r="T30" s="68"/>
    </row>
    <row r="31" spans="1:20" ht="14.1" customHeight="1" x14ac:dyDescent="0.2">
      <c r="A31" s="117">
        <v>459.2</v>
      </c>
      <c r="B31" s="118">
        <v>172.06200000000001</v>
      </c>
      <c r="C31" s="119" t="s">
        <v>53</v>
      </c>
      <c r="D31" s="152"/>
      <c r="S31" s="68"/>
      <c r="T31" s="68"/>
    </row>
    <row r="32" spans="1:20" ht="14.1" customHeight="1" x14ac:dyDescent="0.2">
      <c r="A32" s="91">
        <v>460</v>
      </c>
      <c r="B32" s="92">
        <v>173.71199999999999</v>
      </c>
      <c r="C32" s="93" t="s">
        <v>98</v>
      </c>
      <c r="D32" s="152"/>
      <c r="S32" s="68"/>
      <c r="T32" s="68"/>
    </row>
    <row r="33" spans="1:20" ht="14.1" customHeight="1" x14ac:dyDescent="0.2">
      <c r="A33" s="91">
        <v>485</v>
      </c>
      <c r="B33" s="92">
        <v>173.55500000000001</v>
      </c>
      <c r="C33" s="93"/>
      <c r="D33" s="152"/>
      <c r="S33" s="68"/>
      <c r="T33" s="68"/>
    </row>
    <row r="34" spans="1:20" ht="14.1" customHeight="1" thickBot="1" x14ac:dyDescent="0.25">
      <c r="A34" s="94"/>
      <c r="B34" s="95"/>
      <c r="C34" s="96"/>
      <c r="D34" s="153"/>
      <c r="S34" s="68"/>
      <c r="T34" s="68"/>
    </row>
    <row r="35" spans="1:20" ht="14.1" customHeight="1" x14ac:dyDescent="0.2">
      <c r="A35" s="97">
        <v>460</v>
      </c>
      <c r="B35" s="98">
        <v>172.06200000000001</v>
      </c>
      <c r="C35" s="99" t="s">
        <v>56</v>
      </c>
      <c r="D35" s="154" t="s">
        <v>57</v>
      </c>
      <c r="S35" s="68"/>
      <c r="T35" s="68"/>
    </row>
    <row r="36" spans="1:20" ht="14.1" customHeight="1" thickBot="1" x14ac:dyDescent="0.25">
      <c r="A36" s="100">
        <v>10</v>
      </c>
      <c r="B36" s="101">
        <v>172.06200000000001</v>
      </c>
      <c r="C36" s="102" t="s">
        <v>58</v>
      </c>
      <c r="D36" s="155"/>
      <c r="S36" s="68"/>
      <c r="T36" s="68"/>
    </row>
    <row r="37" spans="1:20" ht="14.1" customHeight="1" x14ac:dyDescent="0.2">
      <c r="A37" s="97">
        <v>18</v>
      </c>
      <c r="B37" s="98">
        <v>164.74199999999999</v>
      </c>
      <c r="C37" s="99" t="s">
        <v>59</v>
      </c>
      <c r="D37" s="155"/>
      <c r="S37" s="68"/>
      <c r="T37" s="68"/>
    </row>
    <row r="38" spans="1:20" ht="14.1" customHeight="1" thickBot="1" x14ac:dyDescent="0.25">
      <c r="A38" s="103">
        <v>18</v>
      </c>
      <c r="B38" s="104">
        <v>174.74199999999999</v>
      </c>
      <c r="C38" s="102" t="s">
        <v>59</v>
      </c>
      <c r="D38" s="155"/>
      <c r="S38" s="68"/>
      <c r="T38" s="68"/>
    </row>
    <row r="39" spans="1:20" ht="14.1" customHeight="1" x14ac:dyDescent="0.2">
      <c r="A39" s="97">
        <v>22</v>
      </c>
      <c r="B39" s="98">
        <v>173.74</v>
      </c>
      <c r="C39" s="99" t="s">
        <v>60</v>
      </c>
      <c r="D39" s="155"/>
      <c r="S39" s="68"/>
      <c r="T39" s="68"/>
    </row>
    <row r="40" spans="1:20" ht="14.1" customHeight="1" thickBot="1" x14ac:dyDescent="0.25">
      <c r="A40" s="103">
        <v>22</v>
      </c>
      <c r="B40" s="104">
        <v>175.24</v>
      </c>
      <c r="C40" s="102" t="s">
        <v>60</v>
      </c>
      <c r="D40" s="155"/>
      <c r="S40" s="68"/>
      <c r="T40" s="68"/>
    </row>
    <row r="41" spans="1:20" ht="14.1" customHeight="1" x14ac:dyDescent="0.2">
      <c r="A41" s="97">
        <v>460</v>
      </c>
      <c r="B41" s="98">
        <v>173.71199999999999</v>
      </c>
      <c r="C41" s="105" t="s">
        <v>61</v>
      </c>
      <c r="D41" s="155"/>
      <c r="S41" s="68"/>
      <c r="T41" s="68"/>
    </row>
    <row r="42" spans="1:20" ht="14.1" customHeight="1" thickBot="1" x14ac:dyDescent="0.25">
      <c r="A42" s="103">
        <v>0</v>
      </c>
      <c r="B42" s="103">
        <v>0</v>
      </c>
      <c r="C42" s="106" t="s">
        <v>62</v>
      </c>
      <c r="D42" s="155"/>
      <c r="S42" s="68"/>
      <c r="T42" s="68"/>
    </row>
    <row r="43" spans="1:20" ht="14.1" customHeight="1" x14ac:dyDescent="0.2">
      <c r="A43" s="107" t="s">
        <v>63</v>
      </c>
      <c r="B43" s="108" t="s">
        <v>99</v>
      </c>
      <c r="C43" s="109"/>
      <c r="D43" s="155"/>
      <c r="S43" s="68"/>
      <c r="T43" s="68"/>
    </row>
    <row r="44" spans="1:20" ht="14.1" customHeight="1" x14ac:dyDescent="0.2">
      <c r="A44" s="110" t="s">
        <v>65</v>
      </c>
      <c r="B44" s="111" t="s">
        <v>100</v>
      </c>
      <c r="C44" s="112"/>
      <c r="D44" s="155"/>
      <c r="S44" s="68"/>
      <c r="T44" s="68"/>
    </row>
    <row r="45" spans="1:20" ht="14.1" customHeight="1" x14ac:dyDescent="0.2">
      <c r="A45" s="157" t="s">
        <v>101</v>
      </c>
      <c r="B45" s="158"/>
      <c r="C45" s="159"/>
      <c r="D45" s="155"/>
      <c r="S45" s="68"/>
      <c r="T45" s="68"/>
    </row>
    <row r="46" spans="1:20" ht="14.1" customHeight="1" thickBot="1" x14ac:dyDescent="0.25">
      <c r="A46" s="160" t="s">
        <v>102</v>
      </c>
      <c r="B46" s="161"/>
      <c r="C46" s="162"/>
      <c r="D46" s="156"/>
      <c r="S46" s="68"/>
      <c r="T46" s="68"/>
    </row>
    <row r="47" spans="1:20" x14ac:dyDescent="0.2">
      <c r="A47" s="113" t="s">
        <v>69</v>
      </c>
      <c r="B47" s="68"/>
      <c r="C47" s="68"/>
      <c r="D47" s="68"/>
      <c r="E47" s="68"/>
      <c r="F47" s="114"/>
      <c r="G47" s="114"/>
      <c r="H47" s="114"/>
      <c r="I47" s="114"/>
      <c r="J47" s="114"/>
      <c r="K47" s="114"/>
      <c r="L47" s="114"/>
      <c r="M47" s="68"/>
      <c r="N47" s="68"/>
      <c r="O47" s="68"/>
      <c r="P47" s="68"/>
      <c r="Q47" s="68"/>
      <c r="R47" s="68"/>
      <c r="S47" s="68"/>
      <c r="T47" s="68"/>
    </row>
    <row r="48" spans="1:20" x14ac:dyDescent="0.2">
      <c r="F48" s="114"/>
      <c r="G48" s="114"/>
      <c r="H48" s="114"/>
      <c r="I48" s="114"/>
      <c r="J48" s="114"/>
      <c r="K48" s="114"/>
      <c r="L48" s="114"/>
    </row>
    <row r="49" spans="2:12" ht="15" x14ac:dyDescent="0.2">
      <c r="B49" s="115">
        <v>302.577</v>
      </c>
      <c r="F49" s="114"/>
      <c r="G49" s="114"/>
      <c r="H49" s="116"/>
      <c r="I49" s="116"/>
      <c r="J49" s="114"/>
      <c r="K49" s="114"/>
      <c r="L49" s="114"/>
    </row>
    <row r="50" spans="2:12" ht="15" x14ac:dyDescent="0.2">
      <c r="B50" s="115">
        <v>2.79</v>
      </c>
      <c r="F50" s="114"/>
      <c r="G50" s="114"/>
      <c r="H50" s="116"/>
      <c r="I50" s="116"/>
      <c r="J50" s="114"/>
      <c r="K50" s="114"/>
      <c r="L50" s="114"/>
    </row>
    <row r="51" spans="2:12" ht="15" x14ac:dyDescent="0.2">
      <c r="B51" s="115">
        <f>(B49+B50)</f>
        <v>305.36700000000002</v>
      </c>
      <c r="F51" s="114"/>
      <c r="G51" s="114"/>
      <c r="H51" s="116"/>
      <c r="I51" s="116"/>
      <c r="J51" s="114"/>
      <c r="K51" s="114"/>
      <c r="L51" s="114"/>
    </row>
    <row r="52" spans="2:12" ht="15" x14ac:dyDescent="0.2">
      <c r="F52" s="114"/>
      <c r="G52" s="114"/>
      <c r="H52" s="116"/>
      <c r="I52" s="116"/>
      <c r="J52" s="114"/>
      <c r="K52" s="114"/>
      <c r="L52" s="114"/>
    </row>
    <row r="53" spans="2:12" ht="15" x14ac:dyDescent="0.2">
      <c r="F53" s="114"/>
      <c r="G53" s="114"/>
      <c r="H53" s="116"/>
      <c r="I53" s="116"/>
      <c r="J53" s="114"/>
      <c r="K53" s="114"/>
      <c r="L53" s="114"/>
    </row>
    <row r="54" spans="2:12" ht="15" x14ac:dyDescent="0.2">
      <c r="F54" s="114"/>
      <c r="G54" s="114"/>
      <c r="H54" s="116"/>
      <c r="I54" s="116"/>
      <c r="J54" s="114"/>
      <c r="K54" s="114"/>
      <c r="L54" s="114"/>
    </row>
    <row r="55" spans="2:12" ht="15" x14ac:dyDescent="0.2">
      <c r="F55" s="114"/>
      <c r="G55" s="114"/>
      <c r="H55" s="116"/>
      <c r="I55" s="116"/>
      <c r="J55" s="114"/>
      <c r="K55" s="114"/>
      <c r="L55" s="114"/>
    </row>
    <row r="56" spans="2:12" ht="15" x14ac:dyDescent="0.2">
      <c r="F56" s="114"/>
      <c r="G56" s="114"/>
      <c r="H56" s="116"/>
      <c r="I56" s="116"/>
      <c r="J56" s="114"/>
      <c r="K56" s="114"/>
      <c r="L56" s="114"/>
    </row>
    <row r="57" spans="2:12" ht="15" x14ac:dyDescent="0.2">
      <c r="F57" s="114"/>
      <c r="G57" s="114"/>
      <c r="H57" s="116"/>
      <c r="I57" s="116"/>
      <c r="J57" s="114"/>
      <c r="K57" s="114"/>
      <c r="L57" s="114"/>
    </row>
    <row r="58" spans="2:12" ht="15" x14ac:dyDescent="0.2">
      <c r="F58" s="114"/>
      <c r="G58" s="114"/>
      <c r="H58" s="116"/>
      <c r="I58" s="116"/>
      <c r="J58" s="114"/>
      <c r="K58" s="114"/>
      <c r="L58" s="114"/>
    </row>
    <row r="59" spans="2:12" ht="15" x14ac:dyDescent="0.2">
      <c r="F59" s="114"/>
      <c r="G59" s="114"/>
      <c r="H59" s="116"/>
      <c r="I59" s="116"/>
      <c r="J59" s="114"/>
      <c r="K59" s="114"/>
      <c r="L59" s="114"/>
    </row>
    <row r="60" spans="2:12" ht="15" x14ac:dyDescent="0.2">
      <c r="F60" s="114"/>
      <c r="G60" s="114"/>
      <c r="H60" s="116"/>
      <c r="I60" s="116"/>
      <c r="J60" s="114"/>
      <c r="K60" s="114"/>
      <c r="L60" s="114"/>
    </row>
    <row r="61" spans="2:12" ht="15" x14ac:dyDescent="0.2">
      <c r="F61" s="114"/>
      <c r="G61" s="114"/>
      <c r="H61" s="116"/>
      <c r="I61" s="116"/>
      <c r="J61" s="114"/>
      <c r="K61" s="114"/>
      <c r="L61" s="114"/>
    </row>
    <row r="62" spans="2:12" ht="15" x14ac:dyDescent="0.2">
      <c r="F62" s="114"/>
      <c r="G62" s="114"/>
      <c r="H62" s="116"/>
      <c r="I62" s="116"/>
      <c r="J62" s="114"/>
      <c r="K62" s="114"/>
      <c r="L62" s="114"/>
    </row>
    <row r="63" spans="2:12" ht="15" x14ac:dyDescent="0.2">
      <c r="F63" s="114"/>
      <c r="G63" s="114"/>
      <c r="H63" s="116"/>
      <c r="I63" s="116"/>
      <c r="J63" s="114"/>
      <c r="K63" s="114"/>
      <c r="L63" s="114"/>
    </row>
    <row r="64" spans="2:12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x14ac:dyDescent="0.2">
      <c r="F74" s="114"/>
      <c r="G74" s="114"/>
      <c r="H74" s="114"/>
      <c r="I74" s="114"/>
      <c r="J74" s="114"/>
      <c r="K74" s="114"/>
      <c r="L74" s="114"/>
    </row>
    <row r="75" spans="6:12" x14ac:dyDescent="0.2">
      <c r="F75" s="114"/>
      <c r="G75" s="114"/>
      <c r="H75" s="114"/>
      <c r="I75" s="114"/>
      <c r="J75" s="114"/>
      <c r="K75" s="114"/>
      <c r="L75" s="114"/>
    </row>
    <row r="76" spans="6:12" x14ac:dyDescent="0.2">
      <c r="F76" s="114"/>
      <c r="G76" s="114"/>
      <c r="H76" s="114"/>
      <c r="I76" s="114"/>
      <c r="J76" s="114"/>
      <c r="K76" s="114"/>
      <c r="L76" s="114"/>
    </row>
  </sheetData>
  <mergeCells count="5">
    <mergeCell ref="A1:S1"/>
    <mergeCell ref="D2:D34"/>
    <mergeCell ref="D35:D46"/>
    <mergeCell ref="A45:C45"/>
    <mergeCell ref="A46:C46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>
        <v>0</v>
      </c>
      <c r="B3" s="76">
        <v>175.416</v>
      </c>
      <c r="C3" s="77" t="s">
        <v>45</v>
      </c>
      <c r="D3" s="152"/>
      <c r="S3" s="68"/>
      <c r="T3" s="68"/>
    </row>
    <row r="4" spans="1:20" ht="14.1" customHeight="1" x14ac:dyDescent="0.2">
      <c r="A4" s="78">
        <v>0</v>
      </c>
      <c r="B4" s="79">
        <v>175</v>
      </c>
      <c r="C4" s="80" t="s">
        <v>103</v>
      </c>
      <c r="D4" s="152"/>
      <c r="S4" s="68"/>
      <c r="T4" s="68"/>
    </row>
    <row r="5" spans="1:20" ht="14.1" customHeight="1" x14ac:dyDescent="0.2">
      <c r="A5" s="81">
        <v>0</v>
      </c>
      <c r="B5" s="82">
        <v>174.167</v>
      </c>
      <c r="C5" s="83" t="s">
        <v>104</v>
      </c>
      <c r="D5" s="152"/>
      <c r="S5" s="68"/>
      <c r="T5" s="68"/>
    </row>
    <row r="6" spans="1:20" ht="14.1" customHeight="1" x14ac:dyDescent="0.2">
      <c r="A6" s="84">
        <v>0</v>
      </c>
      <c r="B6" s="85">
        <v>173.06399999999999</v>
      </c>
      <c r="C6" s="86"/>
      <c r="D6" s="152"/>
      <c r="S6" s="68"/>
      <c r="T6" s="68"/>
    </row>
    <row r="7" spans="1:20" ht="14.1" customHeight="1" x14ac:dyDescent="0.2">
      <c r="A7" s="84">
        <v>0</v>
      </c>
      <c r="B7" s="85">
        <v>173.738</v>
      </c>
      <c r="C7" s="86"/>
      <c r="D7" s="152"/>
      <c r="S7" s="68"/>
      <c r="T7" s="68"/>
    </row>
    <row r="8" spans="1:20" ht="14.1" customHeight="1" x14ac:dyDescent="0.2">
      <c r="A8" s="84">
        <v>0</v>
      </c>
      <c r="B8" s="85">
        <v>174.73500000000001</v>
      </c>
      <c r="C8" s="83"/>
      <c r="D8" s="152"/>
      <c r="S8" s="68"/>
      <c r="T8" s="68"/>
    </row>
    <row r="9" spans="1:20" ht="14.1" customHeight="1" x14ac:dyDescent="0.2">
      <c r="A9" s="87">
        <v>0</v>
      </c>
      <c r="B9" s="88">
        <v>169.71700000000001</v>
      </c>
      <c r="C9" s="89" t="s">
        <v>52</v>
      </c>
      <c r="D9" s="152"/>
      <c r="S9" s="68"/>
      <c r="T9" s="68"/>
    </row>
    <row r="10" spans="1:20" ht="14.1" customHeight="1" x14ac:dyDescent="0.2">
      <c r="A10" s="84">
        <v>6</v>
      </c>
      <c r="B10" s="85">
        <v>164.49700000000001</v>
      </c>
      <c r="C10" s="86"/>
      <c r="D10" s="152"/>
      <c r="S10" s="68"/>
      <c r="T10" s="68"/>
    </row>
    <row r="11" spans="1:20" ht="14.1" customHeight="1" x14ac:dyDescent="0.2">
      <c r="A11" s="84">
        <v>12</v>
      </c>
      <c r="B11" s="85">
        <v>164.21700000000001</v>
      </c>
      <c r="C11" s="83"/>
      <c r="D11" s="152"/>
      <c r="S11" s="68"/>
      <c r="T11" s="68"/>
    </row>
    <row r="12" spans="1:20" ht="14.1" customHeight="1" x14ac:dyDescent="0.2">
      <c r="A12" s="84">
        <v>18</v>
      </c>
      <c r="B12" s="85">
        <v>163.43700000000001</v>
      </c>
      <c r="C12" s="86"/>
      <c r="D12" s="152"/>
      <c r="S12" s="68"/>
      <c r="T12" s="68"/>
    </row>
    <row r="13" spans="1:20" ht="14.1" customHeight="1" x14ac:dyDescent="0.2">
      <c r="A13" s="84">
        <v>24</v>
      </c>
      <c r="B13" s="85">
        <v>162.59700000000001</v>
      </c>
      <c r="C13" s="86"/>
      <c r="D13" s="152"/>
      <c r="S13" s="68"/>
      <c r="T13" s="68"/>
    </row>
    <row r="14" spans="1:20" ht="14.1" customHeight="1" x14ac:dyDescent="0.2">
      <c r="A14" s="84">
        <v>30</v>
      </c>
      <c r="B14" s="85">
        <v>163.81700000000001</v>
      </c>
      <c r="C14" s="86"/>
      <c r="D14" s="152"/>
      <c r="S14" s="68"/>
      <c r="T14" s="68"/>
    </row>
    <row r="15" spans="1:20" ht="14.1" customHeight="1" x14ac:dyDescent="0.2">
      <c r="A15" s="84">
        <v>36</v>
      </c>
      <c r="B15" s="85">
        <v>164.00700000000001</v>
      </c>
      <c r="C15" s="86"/>
      <c r="D15" s="152"/>
      <c r="S15" s="68"/>
      <c r="T15" s="68"/>
    </row>
    <row r="16" spans="1:20" ht="14.1" customHeight="1" x14ac:dyDescent="0.2">
      <c r="A16" s="84">
        <v>42</v>
      </c>
      <c r="B16" s="85">
        <v>163.95699999999999</v>
      </c>
      <c r="C16" s="86"/>
      <c r="D16" s="152"/>
      <c r="S16" s="68"/>
      <c r="T16" s="68"/>
    </row>
    <row r="17" spans="1:20" ht="14.1" customHeight="1" x14ac:dyDescent="0.2">
      <c r="A17" s="84">
        <v>48</v>
      </c>
      <c r="B17" s="85">
        <v>164.24700000000001</v>
      </c>
      <c r="C17" s="86"/>
      <c r="D17" s="152"/>
      <c r="S17" s="68"/>
      <c r="T17" s="68"/>
    </row>
    <row r="18" spans="1:20" ht="14.1" customHeight="1" x14ac:dyDescent="0.2">
      <c r="A18" s="84">
        <v>56</v>
      </c>
      <c r="B18" s="85">
        <v>164.517</v>
      </c>
      <c r="C18" s="86"/>
      <c r="D18" s="152"/>
      <c r="S18" s="68"/>
      <c r="T18" s="68"/>
    </row>
    <row r="19" spans="1:20" ht="14.1" customHeight="1" x14ac:dyDescent="0.2">
      <c r="A19" s="84">
        <v>62</v>
      </c>
      <c r="B19" s="85">
        <v>163.99700000000001</v>
      </c>
      <c r="C19" s="86"/>
      <c r="D19" s="152"/>
      <c r="S19" s="68"/>
      <c r="T19" s="68"/>
    </row>
    <row r="20" spans="1:20" ht="14.1" customHeight="1" x14ac:dyDescent="0.2">
      <c r="A20" s="84">
        <v>72</v>
      </c>
      <c r="B20" s="85">
        <v>164.25700000000001</v>
      </c>
      <c r="C20" s="86"/>
      <c r="D20" s="152"/>
      <c r="S20" s="68"/>
      <c r="T20" s="68"/>
    </row>
    <row r="21" spans="1:20" ht="14.1" customHeight="1" x14ac:dyDescent="0.2">
      <c r="A21" s="84">
        <v>78</v>
      </c>
      <c r="B21" s="85">
        <v>164.73699999999999</v>
      </c>
      <c r="C21" s="86"/>
      <c r="D21" s="152"/>
      <c r="S21" s="68"/>
      <c r="T21" s="68"/>
    </row>
    <row r="22" spans="1:20" ht="14.1" customHeight="1" x14ac:dyDescent="0.2">
      <c r="A22" s="84">
        <v>84</v>
      </c>
      <c r="B22" s="85">
        <v>164.95699999999999</v>
      </c>
      <c r="C22" s="86"/>
      <c r="D22" s="152"/>
      <c r="S22" s="68"/>
      <c r="T22" s="68"/>
    </row>
    <row r="23" spans="1:20" ht="14.1" customHeight="1" x14ac:dyDescent="0.2">
      <c r="A23" s="84">
        <v>84</v>
      </c>
      <c r="B23" s="85">
        <v>175</v>
      </c>
      <c r="C23" s="86" t="s">
        <v>105</v>
      </c>
      <c r="D23" s="152"/>
      <c r="S23" s="68"/>
      <c r="T23" s="68"/>
    </row>
    <row r="24" spans="1:20" ht="14.1" customHeight="1" x14ac:dyDescent="0.2">
      <c r="A24" s="84">
        <v>104</v>
      </c>
      <c r="B24" s="85">
        <v>175</v>
      </c>
      <c r="C24" s="83"/>
      <c r="D24" s="152"/>
      <c r="S24" s="68"/>
      <c r="T24" s="68"/>
    </row>
    <row r="25" spans="1:20" ht="14.1" customHeight="1" x14ac:dyDescent="0.2">
      <c r="A25" s="84">
        <v>104</v>
      </c>
      <c r="B25" s="85">
        <v>166.74700000000001</v>
      </c>
      <c r="C25" s="86"/>
      <c r="D25" s="152"/>
      <c r="S25" s="68"/>
      <c r="T25" s="68"/>
    </row>
    <row r="26" spans="1:20" ht="14.1" customHeight="1" x14ac:dyDescent="0.2">
      <c r="A26" s="84">
        <v>110</v>
      </c>
      <c r="B26" s="85">
        <v>167.327</v>
      </c>
      <c r="C26" s="86"/>
      <c r="D26" s="152"/>
      <c r="S26" s="68"/>
      <c r="T26" s="68"/>
    </row>
    <row r="27" spans="1:20" ht="14.1" customHeight="1" x14ac:dyDescent="0.2">
      <c r="A27" s="84">
        <v>120</v>
      </c>
      <c r="B27" s="85">
        <v>167.577</v>
      </c>
      <c r="C27" s="86"/>
      <c r="D27" s="152"/>
      <c r="S27" s="68"/>
      <c r="T27" s="68"/>
    </row>
    <row r="28" spans="1:20" ht="14.1" customHeight="1" x14ac:dyDescent="0.2">
      <c r="A28" s="91">
        <v>132</v>
      </c>
      <c r="B28" s="92">
        <v>167.857</v>
      </c>
      <c r="C28" s="93"/>
      <c r="D28" s="152"/>
      <c r="S28" s="68"/>
      <c r="T28" s="68"/>
    </row>
    <row r="29" spans="1:20" ht="14.1" customHeight="1" x14ac:dyDescent="0.2">
      <c r="A29" s="91">
        <v>148</v>
      </c>
      <c r="B29" s="92">
        <v>168.71700000000001</v>
      </c>
      <c r="C29" s="93"/>
      <c r="D29" s="152"/>
      <c r="S29" s="68"/>
      <c r="T29" s="68"/>
    </row>
    <row r="30" spans="1:20" ht="14.1" customHeight="1" x14ac:dyDescent="0.2">
      <c r="A30" s="91">
        <v>168</v>
      </c>
      <c r="B30" s="92">
        <v>168.53700000000001</v>
      </c>
      <c r="C30" s="93"/>
      <c r="D30" s="152"/>
      <c r="S30" s="68"/>
      <c r="T30" s="68"/>
    </row>
    <row r="31" spans="1:20" ht="14.1" customHeight="1" x14ac:dyDescent="0.2">
      <c r="A31" s="91">
        <v>202</v>
      </c>
      <c r="B31" s="92">
        <v>169.71700000000001</v>
      </c>
      <c r="C31" s="93"/>
      <c r="D31" s="152"/>
      <c r="S31" s="68"/>
      <c r="T31" s="68"/>
    </row>
    <row r="32" spans="1:20" ht="14.1" customHeight="1" x14ac:dyDescent="0.2">
      <c r="A32" s="91">
        <v>202</v>
      </c>
      <c r="B32" s="92">
        <v>175</v>
      </c>
      <c r="C32" s="93" t="s">
        <v>106</v>
      </c>
      <c r="D32" s="152"/>
      <c r="S32" s="68"/>
      <c r="T32" s="68"/>
    </row>
    <row r="33" spans="1:20" ht="14.1" customHeight="1" x14ac:dyDescent="0.2">
      <c r="A33" s="91">
        <v>216</v>
      </c>
      <c r="B33" s="92">
        <v>175</v>
      </c>
      <c r="C33" s="93"/>
      <c r="D33" s="152"/>
      <c r="S33" s="68"/>
      <c r="T33" s="68"/>
    </row>
    <row r="34" spans="1:20" ht="14.1" customHeight="1" x14ac:dyDescent="0.2">
      <c r="A34" s="91">
        <v>216</v>
      </c>
      <c r="B34" s="92">
        <v>167.61699999999999</v>
      </c>
      <c r="C34" s="93"/>
      <c r="D34" s="152"/>
      <c r="S34" s="68"/>
      <c r="T34" s="68"/>
    </row>
    <row r="35" spans="1:20" ht="14.1" customHeight="1" x14ac:dyDescent="0.2">
      <c r="A35" s="91">
        <v>224</v>
      </c>
      <c r="B35" s="92">
        <v>168.917</v>
      </c>
      <c r="C35" s="93"/>
      <c r="D35" s="152"/>
      <c r="S35" s="68"/>
      <c r="T35" s="68"/>
    </row>
    <row r="36" spans="1:20" ht="14.1" customHeight="1" x14ac:dyDescent="0.2">
      <c r="A36" s="91">
        <v>314</v>
      </c>
      <c r="B36" s="92">
        <v>169.71700000000001</v>
      </c>
      <c r="C36" s="93"/>
      <c r="D36" s="152"/>
      <c r="S36" s="68"/>
      <c r="T36" s="68"/>
    </row>
    <row r="37" spans="1:20" ht="14.1" customHeight="1" x14ac:dyDescent="0.2">
      <c r="A37" s="91">
        <v>314</v>
      </c>
      <c r="B37" s="92">
        <v>175</v>
      </c>
      <c r="C37" s="93" t="s">
        <v>107</v>
      </c>
      <c r="D37" s="152"/>
      <c r="S37" s="68"/>
      <c r="T37" s="68"/>
    </row>
    <row r="38" spans="1:20" ht="14.1" customHeight="1" x14ac:dyDescent="0.2">
      <c r="A38" s="91">
        <v>326</v>
      </c>
      <c r="B38" s="92">
        <v>175</v>
      </c>
      <c r="C38" s="93"/>
      <c r="D38" s="152"/>
      <c r="S38" s="68"/>
      <c r="T38" s="68"/>
    </row>
    <row r="39" spans="1:20" ht="14.1" customHeight="1" x14ac:dyDescent="0.2">
      <c r="A39" s="91">
        <v>326</v>
      </c>
      <c r="B39" s="92">
        <v>169.71600000000001</v>
      </c>
      <c r="C39" s="93"/>
      <c r="D39" s="152"/>
      <c r="S39" s="68"/>
      <c r="T39" s="68"/>
    </row>
    <row r="40" spans="1:20" ht="14.1" customHeight="1" x14ac:dyDescent="0.2">
      <c r="A40" s="91">
        <v>326</v>
      </c>
      <c r="B40" s="92">
        <v>168.11699999999999</v>
      </c>
      <c r="C40" s="93"/>
      <c r="D40" s="152"/>
      <c r="S40" s="68"/>
      <c r="T40" s="68"/>
    </row>
    <row r="41" spans="1:20" ht="14.1" customHeight="1" x14ac:dyDescent="0.2">
      <c r="A41" s="91">
        <v>338</v>
      </c>
      <c r="B41" s="92">
        <v>168.25700000000001</v>
      </c>
      <c r="C41" s="93"/>
      <c r="D41" s="152"/>
      <c r="S41" s="68"/>
      <c r="T41" s="68"/>
    </row>
    <row r="42" spans="1:20" ht="14.1" customHeight="1" x14ac:dyDescent="0.2">
      <c r="A42" s="91">
        <v>358</v>
      </c>
      <c r="B42" s="92">
        <v>168.417</v>
      </c>
      <c r="C42" s="93"/>
      <c r="D42" s="152"/>
      <c r="S42" s="68"/>
      <c r="T42" s="68"/>
    </row>
    <row r="43" spans="1:20" ht="14.1" customHeight="1" x14ac:dyDescent="0.2">
      <c r="A43" s="91">
        <v>378</v>
      </c>
      <c r="B43" s="92">
        <v>168.06700000000001</v>
      </c>
      <c r="C43" s="93"/>
      <c r="D43" s="152"/>
      <c r="S43" s="68"/>
      <c r="T43" s="68"/>
    </row>
    <row r="44" spans="1:20" ht="14.1" customHeight="1" x14ac:dyDescent="0.2">
      <c r="A44" s="91">
        <v>398</v>
      </c>
      <c r="B44" s="92">
        <v>167.86699999999999</v>
      </c>
      <c r="C44" s="93"/>
      <c r="D44" s="152"/>
      <c r="S44" s="68"/>
      <c r="T44" s="68"/>
    </row>
    <row r="45" spans="1:20" ht="14.1" customHeight="1" x14ac:dyDescent="0.2">
      <c r="A45" s="91">
        <v>424</v>
      </c>
      <c r="B45" s="92">
        <v>169.417</v>
      </c>
      <c r="C45" s="93"/>
      <c r="D45" s="152"/>
      <c r="S45" s="68"/>
      <c r="T45" s="68"/>
    </row>
    <row r="46" spans="1:20" ht="14.1" customHeight="1" x14ac:dyDescent="0.2">
      <c r="A46" s="117">
        <v>424</v>
      </c>
      <c r="B46" s="118">
        <v>169.71600000000001</v>
      </c>
      <c r="C46" s="119" t="s">
        <v>53</v>
      </c>
      <c r="D46" s="152"/>
      <c r="S46" s="68"/>
      <c r="T46" s="68"/>
    </row>
    <row r="47" spans="1:20" ht="14.1" customHeight="1" x14ac:dyDescent="0.2">
      <c r="A47" s="91">
        <v>430</v>
      </c>
      <c r="B47" s="92">
        <v>172.65700000000001</v>
      </c>
      <c r="C47" s="93" t="s">
        <v>82</v>
      </c>
      <c r="D47" s="152"/>
      <c r="S47" s="68"/>
      <c r="T47" s="68"/>
    </row>
    <row r="48" spans="1:20" ht="14.1" customHeight="1" x14ac:dyDescent="0.2">
      <c r="A48" s="91"/>
      <c r="B48" s="92"/>
      <c r="C48" s="93"/>
      <c r="D48" s="152"/>
      <c r="S48" s="68"/>
      <c r="T48" s="68"/>
    </row>
    <row r="49" spans="1:20" ht="14.1" customHeight="1" thickBot="1" x14ac:dyDescent="0.25">
      <c r="A49" s="94"/>
      <c r="B49" s="95"/>
      <c r="C49" s="96"/>
      <c r="D49" s="153"/>
      <c r="S49" s="68"/>
      <c r="T49" s="68"/>
    </row>
    <row r="50" spans="1:20" ht="14.1" customHeight="1" x14ac:dyDescent="0.2">
      <c r="A50" s="97">
        <v>0</v>
      </c>
      <c r="B50" s="98">
        <v>170.39599999999999</v>
      </c>
      <c r="C50" s="99" t="s">
        <v>56</v>
      </c>
      <c r="D50" s="154" t="s">
        <v>57</v>
      </c>
      <c r="S50" s="68"/>
      <c r="T50" s="68"/>
    </row>
    <row r="51" spans="1:20" ht="14.1" customHeight="1" thickBot="1" x14ac:dyDescent="0.25">
      <c r="A51" s="100">
        <v>424</v>
      </c>
      <c r="B51" s="101">
        <v>170.39599999999999</v>
      </c>
      <c r="C51" s="102" t="s">
        <v>58</v>
      </c>
      <c r="D51" s="155"/>
      <c r="S51" s="68"/>
      <c r="T51" s="68"/>
    </row>
    <row r="52" spans="1:20" ht="14.1" customHeight="1" x14ac:dyDescent="0.2">
      <c r="A52" s="97">
        <v>10</v>
      </c>
      <c r="B52" s="98">
        <v>174.73500000000001</v>
      </c>
      <c r="C52" s="99" t="s">
        <v>59</v>
      </c>
      <c r="D52" s="155"/>
      <c r="S52" s="68"/>
      <c r="T52" s="68"/>
    </row>
    <row r="53" spans="1:20" ht="14.1" customHeight="1" thickBot="1" x14ac:dyDescent="0.25">
      <c r="A53" s="103">
        <v>10</v>
      </c>
      <c r="B53" s="104">
        <v>164.73500000000001</v>
      </c>
      <c r="C53" s="102" t="s">
        <v>59</v>
      </c>
      <c r="D53" s="155"/>
      <c r="S53" s="68"/>
      <c r="T53" s="68"/>
    </row>
    <row r="54" spans="1:20" ht="14.1" customHeight="1" x14ac:dyDescent="0.2">
      <c r="A54" s="97">
        <v>0</v>
      </c>
      <c r="B54" s="98">
        <v>0</v>
      </c>
      <c r="C54" s="99" t="s">
        <v>60</v>
      </c>
      <c r="D54" s="155"/>
      <c r="S54" s="68"/>
      <c r="T54" s="68"/>
    </row>
    <row r="55" spans="1:20" ht="14.1" customHeight="1" thickBot="1" x14ac:dyDescent="0.25">
      <c r="A55" s="103">
        <v>0</v>
      </c>
      <c r="B55" s="104">
        <v>0</v>
      </c>
      <c r="C55" s="102" t="s">
        <v>60</v>
      </c>
      <c r="D55" s="155"/>
      <c r="S55" s="68"/>
      <c r="T55" s="68"/>
    </row>
    <row r="56" spans="1:20" ht="14.1" customHeight="1" x14ac:dyDescent="0.2">
      <c r="A56" s="97">
        <v>0</v>
      </c>
      <c r="B56" s="98">
        <v>0</v>
      </c>
      <c r="C56" s="105" t="s">
        <v>61</v>
      </c>
      <c r="D56" s="155"/>
      <c r="S56" s="68"/>
      <c r="T56" s="68"/>
    </row>
    <row r="57" spans="1:20" ht="14.1" customHeight="1" thickBot="1" x14ac:dyDescent="0.25">
      <c r="A57" s="103">
        <v>1</v>
      </c>
      <c r="B57" s="103">
        <v>172.65700000000001</v>
      </c>
      <c r="C57" s="106" t="s">
        <v>62</v>
      </c>
      <c r="D57" s="155"/>
      <c r="S57" s="68"/>
      <c r="T57" s="68"/>
    </row>
    <row r="58" spans="1:20" ht="14.1" customHeight="1" x14ac:dyDescent="0.2">
      <c r="A58" s="107" t="s">
        <v>63</v>
      </c>
      <c r="B58" s="108" t="s">
        <v>108</v>
      </c>
      <c r="C58" s="109"/>
      <c r="D58" s="155"/>
      <c r="S58" s="68"/>
      <c r="T58" s="68"/>
    </row>
    <row r="59" spans="1:20" ht="14.1" customHeight="1" x14ac:dyDescent="0.2">
      <c r="A59" s="110" t="s">
        <v>65</v>
      </c>
      <c r="B59" s="111" t="s">
        <v>109</v>
      </c>
      <c r="C59" s="112"/>
      <c r="D59" s="155"/>
      <c r="S59" s="68"/>
      <c r="T59" s="68"/>
    </row>
    <row r="60" spans="1:20" ht="14.1" customHeight="1" x14ac:dyDescent="0.2">
      <c r="A60" s="157" t="s">
        <v>67</v>
      </c>
      <c r="B60" s="158"/>
      <c r="C60" s="159"/>
      <c r="D60" s="155"/>
      <c r="S60" s="68"/>
      <c r="T60" s="68"/>
    </row>
    <row r="61" spans="1:20" ht="14.1" customHeight="1" thickBot="1" x14ac:dyDescent="0.25">
      <c r="A61" s="160" t="s">
        <v>110</v>
      </c>
      <c r="B61" s="161"/>
      <c r="C61" s="162"/>
      <c r="D61" s="156"/>
      <c r="S61" s="68"/>
      <c r="T61" s="68"/>
    </row>
    <row r="62" spans="1:20" x14ac:dyDescent="0.2">
      <c r="A62" s="113" t="s">
        <v>69</v>
      </c>
      <c r="B62" s="68"/>
      <c r="C62" s="68"/>
      <c r="D62" s="68"/>
      <c r="E62" s="68"/>
      <c r="F62" s="114"/>
      <c r="G62" s="114"/>
      <c r="H62" s="114"/>
      <c r="I62" s="114"/>
      <c r="J62" s="114"/>
      <c r="K62" s="114"/>
      <c r="L62" s="114"/>
      <c r="M62" s="68"/>
      <c r="N62" s="68"/>
      <c r="O62" s="68"/>
      <c r="P62" s="68"/>
      <c r="Q62" s="68"/>
      <c r="R62" s="68"/>
      <c r="S62" s="68"/>
      <c r="T62" s="68"/>
    </row>
    <row r="63" spans="1:20" x14ac:dyDescent="0.2">
      <c r="F63" s="114"/>
      <c r="G63" s="114"/>
      <c r="H63" s="114"/>
      <c r="I63" s="114"/>
      <c r="J63" s="114"/>
      <c r="K63" s="114"/>
      <c r="L63" s="114"/>
    </row>
    <row r="64" spans="1:20" ht="15" x14ac:dyDescent="0.2">
      <c r="B64" s="115">
        <v>302.577</v>
      </c>
      <c r="F64" s="114"/>
      <c r="G64" s="114"/>
      <c r="H64" s="116"/>
      <c r="I64" s="116"/>
      <c r="J64" s="114"/>
      <c r="K64" s="114"/>
      <c r="L64" s="114"/>
    </row>
    <row r="65" spans="2:12" ht="15" x14ac:dyDescent="0.2">
      <c r="B65" s="115">
        <v>2.79</v>
      </c>
      <c r="F65" s="114"/>
      <c r="G65" s="114"/>
      <c r="H65" s="116"/>
      <c r="I65" s="116"/>
      <c r="J65" s="114"/>
      <c r="K65" s="114"/>
      <c r="L65" s="114"/>
    </row>
    <row r="66" spans="2:12" ht="15" x14ac:dyDescent="0.2">
      <c r="B66" s="115">
        <f>(B64+B65)</f>
        <v>305.36700000000002</v>
      </c>
      <c r="F66" s="114"/>
      <c r="G66" s="114"/>
      <c r="H66" s="116"/>
      <c r="I66" s="116"/>
      <c r="J66" s="114"/>
      <c r="K66" s="114"/>
      <c r="L66" s="114"/>
    </row>
    <row r="67" spans="2:12" ht="15" x14ac:dyDescent="0.2">
      <c r="F67" s="114"/>
      <c r="G67" s="114"/>
      <c r="H67" s="116"/>
      <c r="I67" s="116"/>
      <c r="J67" s="114"/>
      <c r="K67" s="114"/>
      <c r="L67" s="114"/>
    </row>
    <row r="68" spans="2:12" ht="15" x14ac:dyDescent="0.2">
      <c r="F68" s="114"/>
      <c r="G68" s="114"/>
      <c r="H68" s="116"/>
      <c r="I68" s="116"/>
      <c r="J68" s="114"/>
      <c r="K68" s="114"/>
      <c r="L68" s="114"/>
    </row>
    <row r="69" spans="2:12" ht="15" x14ac:dyDescent="0.2">
      <c r="F69" s="114"/>
      <c r="G69" s="114"/>
      <c r="H69" s="116"/>
      <c r="I69" s="116"/>
      <c r="J69" s="114"/>
      <c r="K69" s="114"/>
      <c r="L69" s="114"/>
    </row>
    <row r="70" spans="2:12" ht="15" x14ac:dyDescent="0.2">
      <c r="F70" s="114"/>
      <c r="G70" s="114"/>
      <c r="H70" s="116"/>
      <c r="I70" s="116"/>
      <c r="J70" s="114"/>
      <c r="K70" s="114"/>
      <c r="L70" s="114"/>
    </row>
    <row r="71" spans="2:12" ht="15" x14ac:dyDescent="0.2">
      <c r="F71" s="114"/>
      <c r="G71" s="114"/>
      <c r="H71" s="116"/>
      <c r="I71" s="116"/>
      <c r="J71" s="114"/>
      <c r="K71" s="114"/>
      <c r="L71" s="114"/>
    </row>
    <row r="72" spans="2:12" ht="15" x14ac:dyDescent="0.2">
      <c r="F72" s="114"/>
      <c r="G72" s="114"/>
      <c r="H72" s="116"/>
      <c r="I72" s="116"/>
      <c r="J72" s="114"/>
      <c r="K72" s="114"/>
      <c r="L72" s="114"/>
    </row>
    <row r="73" spans="2:12" ht="15" x14ac:dyDescent="0.2">
      <c r="F73" s="114"/>
      <c r="G73" s="114"/>
      <c r="H73" s="116"/>
      <c r="I73" s="116"/>
      <c r="J73" s="114"/>
      <c r="K73" s="114"/>
      <c r="L73" s="114"/>
    </row>
    <row r="74" spans="2:12" ht="15" x14ac:dyDescent="0.2">
      <c r="F74" s="114"/>
      <c r="G74" s="114"/>
      <c r="H74" s="116"/>
      <c r="I74" s="116"/>
      <c r="J74" s="114"/>
      <c r="K74" s="114"/>
      <c r="L74" s="114"/>
    </row>
    <row r="75" spans="2:12" ht="15" x14ac:dyDescent="0.2">
      <c r="F75" s="114"/>
      <c r="G75" s="114"/>
      <c r="H75" s="116"/>
      <c r="I75" s="116"/>
      <c r="J75" s="114"/>
      <c r="K75" s="114"/>
      <c r="L75" s="114"/>
    </row>
    <row r="76" spans="2:12" ht="15" x14ac:dyDescent="0.2">
      <c r="F76" s="114"/>
      <c r="G76" s="114"/>
      <c r="H76" s="116"/>
      <c r="I76" s="116"/>
      <c r="J76" s="114"/>
      <c r="K76" s="114"/>
      <c r="L76" s="114"/>
    </row>
    <row r="77" spans="2:12" ht="15" x14ac:dyDescent="0.2">
      <c r="F77" s="114"/>
      <c r="G77" s="114"/>
      <c r="H77" s="116"/>
      <c r="I77" s="116"/>
      <c r="J77" s="114"/>
      <c r="K77" s="114"/>
      <c r="L77" s="114"/>
    </row>
    <row r="78" spans="2:12" ht="15" x14ac:dyDescent="0.2">
      <c r="F78" s="114"/>
      <c r="G78" s="114"/>
      <c r="H78" s="116"/>
      <c r="I78" s="116"/>
      <c r="J78" s="114"/>
      <c r="K78" s="114"/>
      <c r="L78" s="114"/>
    </row>
    <row r="79" spans="2:12" ht="15" x14ac:dyDescent="0.2">
      <c r="F79" s="114"/>
      <c r="G79" s="114"/>
      <c r="H79" s="116"/>
      <c r="I79" s="116"/>
      <c r="J79" s="114"/>
      <c r="K79" s="114"/>
      <c r="L79" s="114"/>
    </row>
    <row r="80" spans="2:12" ht="15" x14ac:dyDescent="0.2">
      <c r="F80" s="114"/>
      <c r="G80" s="114"/>
      <c r="H80" s="116"/>
      <c r="I80" s="116"/>
      <c r="J80" s="114"/>
      <c r="K80" s="114"/>
      <c r="L80" s="114"/>
    </row>
    <row r="81" spans="6:12" ht="15" x14ac:dyDescent="0.2">
      <c r="F81" s="114"/>
      <c r="G81" s="114"/>
      <c r="H81" s="116"/>
      <c r="I81" s="116"/>
      <c r="J81" s="114"/>
      <c r="K81" s="114"/>
      <c r="L81" s="114"/>
    </row>
    <row r="82" spans="6:12" ht="15" x14ac:dyDescent="0.2">
      <c r="F82" s="114"/>
      <c r="G82" s="114"/>
      <c r="H82" s="116"/>
      <c r="I82" s="116"/>
      <c r="J82" s="114"/>
      <c r="K82" s="114"/>
      <c r="L82" s="114"/>
    </row>
    <row r="83" spans="6:12" ht="15" x14ac:dyDescent="0.2">
      <c r="F83" s="114"/>
      <c r="G83" s="114"/>
      <c r="H83" s="116"/>
      <c r="I83" s="116"/>
      <c r="J83" s="114"/>
      <c r="K83" s="114"/>
      <c r="L83" s="114"/>
    </row>
    <row r="84" spans="6:12" ht="15" x14ac:dyDescent="0.2">
      <c r="F84" s="114"/>
      <c r="G84" s="114"/>
      <c r="H84" s="116"/>
      <c r="I84" s="116"/>
      <c r="J84" s="114"/>
      <c r="K84" s="114"/>
      <c r="L84" s="114"/>
    </row>
    <row r="85" spans="6:12" ht="15" x14ac:dyDescent="0.2">
      <c r="F85" s="114"/>
      <c r="G85" s="114"/>
      <c r="H85" s="116"/>
      <c r="I85" s="116"/>
      <c r="J85" s="114"/>
      <c r="K85" s="114"/>
      <c r="L85" s="114"/>
    </row>
    <row r="86" spans="6:12" ht="15" x14ac:dyDescent="0.2">
      <c r="F86" s="114"/>
      <c r="G86" s="114"/>
      <c r="H86" s="116"/>
      <c r="I86" s="116"/>
      <c r="J86" s="114"/>
      <c r="K86" s="114"/>
      <c r="L86" s="114"/>
    </row>
    <row r="87" spans="6:12" ht="15" x14ac:dyDescent="0.2">
      <c r="F87" s="114"/>
      <c r="G87" s="114"/>
      <c r="H87" s="116"/>
      <c r="I87" s="116"/>
      <c r="J87" s="114"/>
      <c r="K87" s="114"/>
      <c r="L87" s="114"/>
    </row>
    <row r="88" spans="6:12" ht="15" x14ac:dyDescent="0.2">
      <c r="F88" s="114"/>
      <c r="G88" s="114"/>
      <c r="H88" s="116"/>
      <c r="I88" s="116"/>
      <c r="J88" s="114"/>
      <c r="K88" s="114"/>
      <c r="L88" s="114"/>
    </row>
    <row r="89" spans="6:12" x14ac:dyDescent="0.2">
      <c r="F89" s="114"/>
      <c r="G89" s="114"/>
      <c r="H89" s="114"/>
      <c r="I89" s="114"/>
      <c r="J89" s="114"/>
      <c r="K89" s="114"/>
      <c r="L89" s="114"/>
    </row>
    <row r="90" spans="6:12" x14ac:dyDescent="0.2">
      <c r="F90" s="114"/>
      <c r="G90" s="114"/>
      <c r="H90" s="114"/>
      <c r="I90" s="114"/>
      <c r="J90" s="114"/>
      <c r="K90" s="114"/>
      <c r="L90" s="114"/>
    </row>
    <row r="91" spans="6:12" x14ac:dyDescent="0.2">
      <c r="F91" s="114"/>
      <c r="G91" s="114"/>
      <c r="H91" s="114"/>
      <c r="I91" s="114"/>
      <c r="J91" s="114"/>
      <c r="K91" s="114"/>
      <c r="L91" s="114"/>
    </row>
  </sheetData>
  <mergeCells count="5">
    <mergeCell ref="A1:S1"/>
    <mergeCell ref="D2:D49"/>
    <mergeCell ref="D50:D61"/>
    <mergeCell ref="A60:C60"/>
    <mergeCell ref="A61:C61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/>
      <c r="B3" s="76">
        <v>175.172</v>
      </c>
      <c r="C3" s="77" t="s">
        <v>45</v>
      </c>
      <c r="D3" s="152"/>
      <c r="S3" s="68"/>
      <c r="T3" s="68"/>
    </row>
    <row r="4" spans="1:20" ht="14.1" customHeight="1" x14ac:dyDescent="0.2">
      <c r="A4" s="78"/>
      <c r="B4" s="79">
        <v>175</v>
      </c>
      <c r="C4" s="80" t="s">
        <v>111</v>
      </c>
      <c r="D4" s="152"/>
      <c r="S4" s="68"/>
      <c r="T4" s="68"/>
    </row>
    <row r="5" spans="1:20" ht="14.1" customHeight="1" x14ac:dyDescent="0.2">
      <c r="A5" s="81"/>
      <c r="B5" s="82">
        <v>174.167</v>
      </c>
      <c r="C5" s="83" t="s">
        <v>112</v>
      </c>
      <c r="D5" s="152"/>
      <c r="S5" s="68"/>
      <c r="T5" s="68"/>
    </row>
    <row r="6" spans="1:20" ht="14.1" customHeight="1" x14ac:dyDescent="0.2">
      <c r="A6" s="84"/>
      <c r="B6" s="85">
        <v>173.06399999999999</v>
      </c>
      <c r="C6" s="86" t="s">
        <v>113</v>
      </c>
      <c r="D6" s="152"/>
      <c r="S6" s="68"/>
      <c r="T6" s="68"/>
    </row>
    <row r="7" spans="1:20" ht="14.1" customHeight="1" x14ac:dyDescent="0.2">
      <c r="A7" s="84"/>
      <c r="B7" s="85">
        <v>174.62200000000001</v>
      </c>
      <c r="C7" s="86" t="s">
        <v>114</v>
      </c>
      <c r="D7" s="152"/>
      <c r="S7" s="68"/>
      <c r="T7" s="68"/>
    </row>
    <row r="8" spans="1:20" ht="14.1" customHeight="1" x14ac:dyDescent="0.2">
      <c r="A8" s="84"/>
      <c r="B8" s="85">
        <v>173.738</v>
      </c>
      <c r="C8" s="83" t="s">
        <v>115</v>
      </c>
      <c r="D8" s="152"/>
      <c r="S8" s="68"/>
      <c r="T8" s="68"/>
    </row>
    <row r="9" spans="1:20" ht="14.1" customHeight="1" x14ac:dyDescent="0.2">
      <c r="A9" s="84">
        <v>0</v>
      </c>
      <c r="B9" s="85">
        <v>174.73500000000001</v>
      </c>
      <c r="C9" s="86" t="s">
        <v>116</v>
      </c>
      <c r="D9" s="152"/>
      <c r="S9" s="68"/>
      <c r="T9" s="68"/>
    </row>
    <row r="10" spans="1:20" ht="14.1" customHeight="1" x14ac:dyDescent="0.2">
      <c r="A10" s="87">
        <v>10</v>
      </c>
      <c r="B10" s="88">
        <v>170.578</v>
      </c>
      <c r="C10" s="89" t="s">
        <v>52</v>
      </c>
      <c r="D10" s="152"/>
      <c r="S10" s="68"/>
      <c r="T10" s="68"/>
    </row>
    <row r="11" spans="1:20" ht="14.1" customHeight="1" x14ac:dyDescent="0.2">
      <c r="A11" s="84">
        <v>20</v>
      </c>
      <c r="B11" s="85">
        <v>163.988</v>
      </c>
      <c r="C11" s="83"/>
      <c r="D11" s="152"/>
      <c r="S11" s="68"/>
      <c r="T11" s="68"/>
    </row>
    <row r="12" spans="1:20" ht="14.1" customHeight="1" x14ac:dyDescent="0.2">
      <c r="A12" s="84">
        <v>32</v>
      </c>
      <c r="B12" s="85">
        <v>162.268</v>
      </c>
      <c r="C12" s="86"/>
      <c r="D12" s="152"/>
      <c r="S12" s="68"/>
      <c r="T12" s="68"/>
    </row>
    <row r="13" spans="1:20" ht="14.1" customHeight="1" x14ac:dyDescent="0.2">
      <c r="A13" s="84">
        <v>44</v>
      </c>
      <c r="B13" s="85">
        <v>158.80799999999999</v>
      </c>
      <c r="C13" s="86"/>
      <c r="D13" s="152"/>
      <c r="S13" s="68"/>
      <c r="T13" s="68"/>
    </row>
    <row r="14" spans="1:20" ht="14.1" customHeight="1" x14ac:dyDescent="0.2">
      <c r="A14" s="84">
        <v>56</v>
      </c>
      <c r="B14" s="85">
        <v>159.578</v>
      </c>
      <c r="C14" s="86"/>
      <c r="D14" s="152"/>
      <c r="S14" s="68"/>
      <c r="T14" s="68"/>
    </row>
    <row r="15" spans="1:20" ht="14.1" customHeight="1" x14ac:dyDescent="0.2">
      <c r="A15" s="84">
        <v>68</v>
      </c>
      <c r="B15" s="85">
        <v>160.46799999999999</v>
      </c>
      <c r="C15" s="86"/>
      <c r="D15" s="152"/>
      <c r="S15" s="68"/>
      <c r="T15" s="68"/>
    </row>
    <row r="16" spans="1:20" ht="14.1" customHeight="1" x14ac:dyDescent="0.2">
      <c r="A16" s="84">
        <v>80</v>
      </c>
      <c r="B16" s="85">
        <v>159.578</v>
      </c>
      <c r="C16" s="86"/>
      <c r="D16" s="152"/>
      <c r="S16" s="68"/>
      <c r="T16" s="68"/>
    </row>
    <row r="17" spans="1:20" ht="14.1" customHeight="1" x14ac:dyDescent="0.2">
      <c r="A17" s="84">
        <v>92</v>
      </c>
      <c r="B17" s="85">
        <v>159.238</v>
      </c>
      <c r="C17" s="86"/>
      <c r="D17" s="152"/>
      <c r="S17" s="68"/>
      <c r="T17" s="68"/>
    </row>
    <row r="18" spans="1:20" ht="14.1" customHeight="1" x14ac:dyDescent="0.2">
      <c r="A18" s="84">
        <v>98</v>
      </c>
      <c r="B18" s="85">
        <v>159.238</v>
      </c>
      <c r="C18" s="86"/>
      <c r="D18" s="152"/>
      <c r="S18" s="68"/>
      <c r="T18" s="68"/>
    </row>
    <row r="19" spans="1:20" ht="14.1" customHeight="1" x14ac:dyDescent="0.2">
      <c r="A19" s="84">
        <v>98</v>
      </c>
      <c r="B19" s="85">
        <v>170.578</v>
      </c>
      <c r="C19" s="86"/>
      <c r="D19" s="152"/>
      <c r="S19" s="68"/>
      <c r="T19" s="68"/>
    </row>
    <row r="20" spans="1:20" ht="14.1" customHeight="1" x14ac:dyDescent="0.2">
      <c r="A20" s="84">
        <v>98</v>
      </c>
      <c r="B20" s="85">
        <v>165.53800000000001</v>
      </c>
      <c r="C20" s="86"/>
      <c r="D20" s="152"/>
      <c r="S20" s="68"/>
      <c r="T20" s="68"/>
    </row>
    <row r="21" spans="1:20" ht="14.1" customHeight="1" x14ac:dyDescent="0.2">
      <c r="A21" s="84">
        <v>98</v>
      </c>
      <c r="B21" s="85">
        <v>172</v>
      </c>
      <c r="C21" s="86" t="s">
        <v>117</v>
      </c>
      <c r="D21" s="152"/>
      <c r="S21" s="68"/>
      <c r="T21" s="68"/>
    </row>
    <row r="22" spans="1:20" ht="14.1" customHeight="1" x14ac:dyDescent="0.2">
      <c r="A22" s="84">
        <v>112</v>
      </c>
      <c r="B22" s="85">
        <v>172</v>
      </c>
      <c r="C22" s="86"/>
      <c r="D22" s="152"/>
      <c r="S22" s="68"/>
      <c r="T22" s="68"/>
    </row>
    <row r="23" spans="1:20" ht="14.1" customHeight="1" x14ac:dyDescent="0.2">
      <c r="A23" s="84">
        <v>112</v>
      </c>
      <c r="B23" s="85">
        <v>165.53800000000001</v>
      </c>
      <c r="C23" s="86"/>
      <c r="D23" s="152"/>
      <c r="S23" s="68"/>
      <c r="T23" s="68"/>
    </row>
    <row r="24" spans="1:20" ht="14.1" customHeight="1" x14ac:dyDescent="0.2">
      <c r="A24" s="84">
        <v>118</v>
      </c>
      <c r="B24" s="85">
        <v>165.24799999999999</v>
      </c>
      <c r="C24" s="83"/>
      <c r="D24" s="152"/>
      <c r="S24" s="68"/>
      <c r="T24" s="68"/>
    </row>
    <row r="25" spans="1:20" ht="14.1" customHeight="1" x14ac:dyDescent="0.2">
      <c r="A25" s="84">
        <v>134</v>
      </c>
      <c r="B25" s="85">
        <v>166.25800000000001</v>
      </c>
      <c r="C25" s="86"/>
      <c r="D25" s="152"/>
      <c r="S25" s="68"/>
      <c r="T25" s="68"/>
    </row>
    <row r="26" spans="1:20" ht="14.1" customHeight="1" x14ac:dyDescent="0.2">
      <c r="A26" s="84">
        <v>154</v>
      </c>
      <c r="B26" s="85">
        <v>166.38800000000001</v>
      </c>
      <c r="C26" s="86"/>
      <c r="D26" s="152"/>
      <c r="S26" s="68"/>
      <c r="T26" s="68"/>
    </row>
    <row r="27" spans="1:20" ht="14.1" customHeight="1" x14ac:dyDescent="0.2">
      <c r="A27" s="84">
        <v>174</v>
      </c>
      <c r="B27" s="85">
        <v>166.43799999999999</v>
      </c>
      <c r="C27" s="86"/>
      <c r="D27" s="152"/>
      <c r="S27" s="68"/>
      <c r="T27" s="68"/>
    </row>
    <row r="28" spans="1:20" ht="14.1" customHeight="1" x14ac:dyDescent="0.2">
      <c r="A28" s="91">
        <v>194</v>
      </c>
      <c r="B28" s="92">
        <v>166.38800000000001</v>
      </c>
      <c r="C28" s="93"/>
      <c r="D28" s="152"/>
      <c r="S28" s="68"/>
      <c r="T28" s="68"/>
    </row>
    <row r="29" spans="1:20" ht="14.1" customHeight="1" x14ac:dyDescent="0.2">
      <c r="A29" s="91">
        <v>214</v>
      </c>
      <c r="B29" s="92">
        <v>167.80799999999999</v>
      </c>
      <c r="C29" s="93"/>
      <c r="D29" s="152"/>
      <c r="S29" s="68"/>
      <c r="T29" s="68"/>
    </row>
    <row r="30" spans="1:20" ht="14.1" customHeight="1" x14ac:dyDescent="0.2">
      <c r="A30" s="91">
        <v>214</v>
      </c>
      <c r="B30" s="92">
        <v>172</v>
      </c>
      <c r="C30" s="93" t="s">
        <v>117</v>
      </c>
      <c r="D30" s="152"/>
      <c r="S30" s="68"/>
      <c r="T30" s="68"/>
    </row>
    <row r="31" spans="1:20" ht="14.1" customHeight="1" x14ac:dyDescent="0.2">
      <c r="A31" s="91">
        <v>218</v>
      </c>
      <c r="B31" s="92">
        <v>172</v>
      </c>
      <c r="C31" s="93"/>
      <c r="D31" s="152"/>
      <c r="S31" s="68"/>
      <c r="T31" s="68"/>
    </row>
    <row r="32" spans="1:20" ht="14.1" customHeight="1" x14ac:dyDescent="0.2">
      <c r="A32" s="91">
        <v>218</v>
      </c>
      <c r="B32" s="92">
        <v>167.80799999999999</v>
      </c>
      <c r="C32" s="93"/>
      <c r="D32" s="152"/>
      <c r="S32" s="68"/>
      <c r="T32" s="68"/>
    </row>
    <row r="33" spans="1:20" ht="14.1" customHeight="1" x14ac:dyDescent="0.2">
      <c r="A33" s="91">
        <v>238</v>
      </c>
      <c r="B33" s="92">
        <v>167.49799999999999</v>
      </c>
      <c r="C33" s="93"/>
      <c r="D33" s="152"/>
      <c r="S33" s="68"/>
      <c r="T33" s="68"/>
    </row>
    <row r="34" spans="1:20" ht="14.1" customHeight="1" x14ac:dyDescent="0.2">
      <c r="A34" s="91">
        <v>258</v>
      </c>
      <c r="B34" s="92">
        <v>167.46799999999999</v>
      </c>
      <c r="C34" s="93"/>
      <c r="D34" s="152"/>
      <c r="S34" s="68"/>
      <c r="T34" s="68"/>
    </row>
    <row r="35" spans="1:20" ht="14.1" customHeight="1" x14ac:dyDescent="0.2">
      <c r="A35" s="91">
        <v>278</v>
      </c>
      <c r="B35" s="92">
        <v>167.44800000000001</v>
      </c>
      <c r="C35" s="93"/>
      <c r="D35" s="152"/>
      <c r="S35" s="68"/>
      <c r="T35" s="68"/>
    </row>
    <row r="36" spans="1:20" ht="14.1" customHeight="1" x14ac:dyDescent="0.2">
      <c r="A36" s="91">
        <v>300</v>
      </c>
      <c r="B36" s="92">
        <v>167.38800000000001</v>
      </c>
      <c r="C36" s="93"/>
      <c r="D36" s="152"/>
      <c r="S36" s="68"/>
      <c r="T36" s="68"/>
    </row>
    <row r="37" spans="1:20" ht="14.1" customHeight="1" x14ac:dyDescent="0.2">
      <c r="A37" s="91">
        <v>320</v>
      </c>
      <c r="B37" s="92">
        <v>167.298</v>
      </c>
      <c r="C37" s="93"/>
      <c r="D37" s="152"/>
      <c r="S37" s="68"/>
      <c r="T37" s="68"/>
    </row>
    <row r="38" spans="1:20" ht="14.1" customHeight="1" x14ac:dyDescent="0.2">
      <c r="A38" s="91">
        <v>328</v>
      </c>
      <c r="B38" s="92">
        <v>167.298</v>
      </c>
      <c r="C38" s="93"/>
      <c r="D38" s="152"/>
      <c r="S38" s="68"/>
      <c r="T38" s="68"/>
    </row>
    <row r="39" spans="1:20" ht="14.1" customHeight="1" x14ac:dyDescent="0.2">
      <c r="A39" s="91">
        <v>328</v>
      </c>
      <c r="B39" s="92">
        <v>172</v>
      </c>
      <c r="C39" s="93" t="s">
        <v>117</v>
      </c>
      <c r="D39" s="152"/>
      <c r="S39" s="68"/>
      <c r="T39" s="68"/>
    </row>
    <row r="40" spans="1:20" ht="14.1" customHeight="1" x14ac:dyDescent="0.2">
      <c r="A40" s="91">
        <v>332</v>
      </c>
      <c r="B40" s="92">
        <v>172</v>
      </c>
      <c r="C40" s="93"/>
      <c r="D40" s="152"/>
      <c r="S40" s="68"/>
      <c r="T40" s="68"/>
    </row>
    <row r="41" spans="1:20" ht="14.1" customHeight="1" x14ac:dyDescent="0.2">
      <c r="A41" s="91">
        <v>332</v>
      </c>
      <c r="B41" s="92">
        <v>170.578</v>
      </c>
      <c r="C41" s="93"/>
      <c r="D41" s="152"/>
      <c r="S41" s="68"/>
      <c r="T41" s="68"/>
    </row>
    <row r="42" spans="1:20" ht="14.1" customHeight="1" x14ac:dyDescent="0.2">
      <c r="A42" s="91">
        <v>332</v>
      </c>
      <c r="B42" s="92">
        <v>165.52799999999999</v>
      </c>
      <c r="C42" s="93"/>
      <c r="D42" s="152"/>
      <c r="S42" s="68"/>
      <c r="T42" s="68"/>
    </row>
    <row r="43" spans="1:20" ht="14.1" customHeight="1" x14ac:dyDescent="0.2">
      <c r="A43" s="91">
        <v>338</v>
      </c>
      <c r="B43" s="92">
        <v>165.25800000000001</v>
      </c>
      <c r="C43" s="93"/>
      <c r="D43" s="152"/>
      <c r="S43" s="68"/>
      <c r="T43" s="68"/>
    </row>
    <row r="44" spans="1:20" ht="14.1" customHeight="1" x14ac:dyDescent="0.2">
      <c r="A44" s="91">
        <v>356</v>
      </c>
      <c r="B44" s="92">
        <v>165.16800000000001</v>
      </c>
      <c r="C44" s="93"/>
      <c r="D44" s="152"/>
      <c r="S44" s="68"/>
      <c r="T44" s="68"/>
    </row>
    <row r="45" spans="1:20" ht="14.1" customHeight="1" x14ac:dyDescent="0.2">
      <c r="A45" s="91">
        <v>374</v>
      </c>
      <c r="B45" s="92">
        <v>165.21799999999999</v>
      </c>
      <c r="C45" s="93"/>
      <c r="D45" s="152"/>
      <c r="S45" s="68"/>
      <c r="T45" s="68"/>
    </row>
    <row r="46" spans="1:20" ht="14.1" customHeight="1" x14ac:dyDescent="0.2">
      <c r="A46" s="91">
        <v>390</v>
      </c>
      <c r="B46" s="92">
        <v>164.15799999999999</v>
      </c>
      <c r="C46" s="93"/>
      <c r="D46" s="152"/>
      <c r="S46" s="68"/>
      <c r="T46" s="68"/>
    </row>
    <row r="47" spans="1:20" ht="14.1" customHeight="1" x14ac:dyDescent="0.2">
      <c r="A47" s="91">
        <v>406</v>
      </c>
      <c r="B47" s="92">
        <v>160.37799999999999</v>
      </c>
      <c r="C47" s="93"/>
      <c r="D47" s="152"/>
      <c r="S47" s="68"/>
      <c r="T47" s="68"/>
    </row>
    <row r="48" spans="1:20" ht="14.1" customHeight="1" x14ac:dyDescent="0.2">
      <c r="A48" s="91">
        <v>422</v>
      </c>
      <c r="B48" s="92">
        <v>165.52799999999999</v>
      </c>
      <c r="C48" s="93"/>
      <c r="D48" s="152"/>
      <c r="S48" s="68"/>
      <c r="T48" s="68"/>
    </row>
    <row r="49" spans="1:20" ht="14.1" customHeight="1" x14ac:dyDescent="0.2">
      <c r="A49" s="117">
        <v>426</v>
      </c>
      <c r="B49" s="118">
        <v>170.578</v>
      </c>
      <c r="C49" s="119" t="s">
        <v>53</v>
      </c>
      <c r="D49" s="152"/>
      <c r="S49" s="68"/>
      <c r="T49" s="68"/>
    </row>
    <row r="50" spans="1:20" ht="14.1" customHeight="1" x14ac:dyDescent="0.2">
      <c r="A50" s="91">
        <v>426</v>
      </c>
      <c r="B50" s="92">
        <v>173.852</v>
      </c>
      <c r="C50" s="93" t="s">
        <v>82</v>
      </c>
      <c r="D50" s="152"/>
      <c r="S50" s="68"/>
      <c r="T50" s="68"/>
    </row>
    <row r="51" spans="1:20" ht="14.1" customHeight="1" x14ac:dyDescent="0.2">
      <c r="A51" s="91">
        <v>493</v>
      </c>
      <c r="B51" s="92">
        <v>173.852</v>
      </c>
      <c r="C51" s="93" t="s">
        <v>88</v>
      </c>
      <c r="D51" s="152"/>
      <c r="S51" s="68"/>
      <c r="T51" s="68"/>
    </row>
    <row r="52" spans="1:20" ht="14.1" customHeight="1" x14ac:dyDescent="0.2">
      <c r="A52" s="91"/>
      <c r="B52" s="92">
        <v>173.86600000000001</v>
      </c>
      <c r="C52" s="93" t="s">
        <v>118</v>
      </c>
      <c r="D52" s="152"/>
      <c r="S52" s="68"/>
      <c r="T52" s="68"/>
    </row>
    <row r="53" spans="1:20" ht="14.1" customHeight="1" x14ac:dyDescent="0.2">
      <c r="A53" s="91"/>
      <c r="B53" s="92">
        <v>170.578</v>
      </c>
      <c r="C53" s="93" t="s">
        <v>119</v>
      </c>
      <c r="D53" s="152"/>
      <c r="S53" s="68"/>
      <c r="T53" s="68"/>
    </row>
    <row r="54" spans="1:20" ht="14.1" customHeight="1" x14ac:dyDescent="0.2">
      <c r="A54" s="91"/>
      <c r="B54" s="92">
        <v>163.988</v>
      </c>
      <c r="C54" s="93" t="s">
        <v>120</v>
      </c>
      <c r="D54" s="152"/>
      <c r="S54" s="68"/>
      <c r="T54" s="68"/>
    </row>
    <row r="55" spans="1:20" ht="14.1" customHeight="1" thickBot="1" x14ac:dyDescent="0.25">
      <c r="A55" s="94"/>
      <c r="B55" s="95"/>
      <c r="C55" s="96"/>
      <c r="D55" s="153"/>
      <c r="S55" s="68"/>
      <c r="T55" s="68"/>
    </row>
    <row r="56" spans="1:20" ht="14.1" customHeight="1" x14ac:dyDescent="0.2">
      <c r="A56" s="97">
        <v>10</v>
      </c>
      <c r="B56" s="98">
        <v>170.578</v>
      </c>
      <c r="C56" s="99" t="s">
        <v>56</v>
      </c>
      <c r="D56" s="154" t="s">
        <v>57</v>
      </c>
      <c r="S56" s="68"/>
      <c r="T56" s="68"/>
    </row>
    <row r="57" spans="1:20" ht="14.1" customHeight="1" thickBot="1" x14ac:dyDescent="0.25">
      <c r="A57" s="100">
        <v>426</v>
      </c>
      <c r="B57" s="101">
        <v>170.578</v>
      </c>
      <c r="C57" s="102" t="s">
        <v>58</v>
      </c>
      <c r="D57" s="155"/>
      <c r="S57" s="68"/>
      <c r="T57" s="68"/>
    </row>
    <row r="58" spans="1:20" ht="14.1" customHeight="1" x14ac:dyDescent="0.2">
      <c r="A58" s="97">
        <v>12</v>
      </c>
      <c r="B58" s="98">
        <v>174.73500000000001</v>
      </c>
      <c r="C58" s="99" t="s">
        <v>59</v>
      </c>
      <c r="D58" s="155"/>
      <c r="S58" s="68"/>
      <c r="T58" s="68"/>
    </row>
    <row r="59" spans="1:20" ht="14.1" customHeight="1" thickBot="1" x14ac:dyDescent="0.25">
      <c r="A59" s="103">
        <v>12</v>
      </c>
      <c r="B59" s="104">
        <v>164.73500000000001</v>
      </c>
      <c r="C59" s="102" t="s">
        <v>59</v>
      </c>
      <c r="D59" s="155"/>
      <c r="S59" s="68"/>
      <c r="T59" s="68"/>
    </row>
    <row r="60" spans="1:20" ht="14.1" customHeight="1" x14ac:dyDescent="0.2">
      <c r="A60" s="97">
        <v>20</v>
      </c>
      <c r="B60" s="98">
        <v>175.238</v>
      </c>
      <c r="C60" s="99" t="s">
        <v>60</v>
      </c>
      <c r="D60" s="155"/>
      <c r="S60" s="68"/>
      <c r="T60" s="68"/>
    </row>
    <row r="61" spans="1:20" ht="14.1" customHeight="1" thickBot="1" x14ac:dyDescent="0.25">
      <c r="A61" s="103">
        <v>20</v>
      </c>
      <c r="B61" s="104">
        <v>173.738</v>
      </c>
      <c r="C61" s="102" t="s">
        <v>60</v>
      </c>
      <c r="D61" s="155"/>
      <c r="S61" s="68"/>
      <c r="T61" s="68"/>
    </row>
    <row r="62" spans="1:20" ht="14.1" customHeight="1" x14ac:dyDescent="0.2">
      <c r="A62" s="97">
        <v>0</v>
      </c>
      <c r="B62" s="98">
        <v>174.167</v>
      </c>
      <c r="C62" s="105" t="s">
        <v>61</v>
      </c>
      <c r="D62" s="155"/>
      <c r="S62" s="68"/>
      <c r="T62" s="68"/>
    </row>
    <row r="63" spans="1:20" ht="14.1" customHeight="1" thickBot="1" x14ac:dyDescent="0.25">
      <c r="A63" s="103">
        <v>426</v>
      </c>
      <c r="B63" s="103">
        <v>173.852</v>
      </c>
      <c r="C63" s="106" t="s">
        <v>62</v>
      </c>
      <c r="D63" s="155"/>
      <c r="S63" s="68"/>
      <c r="T63" s="68"/>
    </row>
    <row r="64" spans="1:20" ht="14.1" customHeight="1" x14ac:dyDescent="0.2">
      <c r="A64" s="107" t="s">
        <v>63</v>
      </c>
      <c r="B64" s="108" t="s">
        <v>121</v>
      </c>
      <c r="C64" s="109"/>
      <c r="D64" s="155"/>
      <c r="S64" s="68"/>
      <c r="T64" s="68"/>
    </row>
    <row r="65" spans="1:20" ht="14.1" customHeight="1" x14ac:dyDescent="0.2">
      <c r="A65" s="110" t="s">
        <v>65</v>
      </c>
      <c r="B65" s="111" t="s">
        <v>122</v>
      </c>
      <c r="C65" s="112"/>
      <c r="D65" s="155"/>
      <c r="S65" s="68"/>
      <c r="T65" s="68"/>
    </row>
    <row r="66" spans="1:20" ht="14.1" customHeight="1" x14ac:dyDescent="0.2">
      <c r="A66" s="157" t="s">
        <v>67</v>
      </c>
      <c r="B66" s="158"/>
      <c r="C66" s="159"/>
      <c r="D66" s="155"/>
      <c r="S66" s="68"/>
      <c r="T66" s="68"/>
    </row>
    <row r="67" spans="1:20" ht="14.1" customHeight="1" thickBot="1" x14ac:dyDescent="0.25">
      <c r="A67" s="160" t="s">
        <v>123</v>
      </c>
      <c r="B67" s="161"/>
      <c r="C67" s="162"/>
      <c r="D67" s="156"/>
      <c r="S67" s="68"/>
      <c r="T67" s="68"/>
    </row>
    <row r="68" spans="1:20" x14ac:dyDescent="0.2">
      <c r="A68" s="113" t="s">
        <v>69</v>
      </c>
      <c r="B68" s="68"/>
      <c r="C68" s="68"/>
      <c r="D68" s="68"/>
      <c r="E68" s="68"/>
      <c r="F68" s="114"/>
      <c r="G68" s="114"/>
      <c r="H68" s="114"/>
      <c r="I68" s="114"/>
      <c r="J68" s="114"/>
      <c r="K68" s="114"/>
      <c r="L68" s="114"/>
      <c r="M68" s="68"/>
      <c r="N68" s="68"/>
      <c r="O68" s="68"/>
      <c r="P68" s="68"/>
      <c r="Q68" s="68"/>
      <c r="R68" s="68"/>
      <c r="S68" s="68"/>
      <c r="T68" s="68"/>
    </row>
    <row r="69" spans="1:20" x14ac:dyDescent="0.2">
      <c r="F69" s="114"/>
      <c r="G69" s="114"/>
      <c r="H69" s="114"/>
      <c r="I69" s="114"/>
      <c r="J69" s="114"/>
      <c r="K69" s="114"/>
      <c r="L69" s="114"/>
    </row>
    <row r="70" spans="1:20" ht="15" x14ac:dyDescent="0.2">
      <c r="B70" s="115">
        <v>302.577</v>
      </c>
      <c r="F70" s="114"/>
      <c r="G70" s="114"/>
      <c r="H70" s="116"/>
      <c r="I70" s="116"/>
      <c r="J70" s="114"/>
      <c r="K70" s="114"/>
      <c r="L70" s="114"/>
    </row>
    <row r="71" spans="1:20" ht="15" x14ac:dyDescent="0.2">
      <c r="B71" s="115">
        <v>2.79</v>
      </c>
      <c r="F71" s="114"/>
      <c r="G71" s="114"/>
      <c r="H71" s="116"/>
      <c r="I71" s="116"/>
      <c r="J71" s="114"/>
      <c r="K71" s="114"/>
      <c r="L71" s="114"/>
    </row>
    <row r="72" spans="1:20" ht="15" x14ac:dyDescent="0.2">
      <c r="B72" s="115">
        <f>(B70+B71)</f>
        <v>305.36700000000002</v>
      </c>
      <c r="F72" s="114"/>
      <c r="G72" s="114"/>
      <c r="H72" s="116"/>
      <c r="I72" s="116"/>
      <c r="J72" s="114"/>
      <c r="K72" s="114"/>
      <c r="L72" s="114"/>
    </row>
    <row r="73" spans="1:20" ht="15" x14ac:dyDescent="0.2">
      <c r="F73" s="114"/>
      <c r="G73" s="114"/>
      <c r="H73" s="116"/>
      <c r="I73" s="116"/>
      <c r="J73" s="114"/>
      <c r="K73" s="114"/>
      <c r="L73" s="114"/>
    </row>
    <row r="74" spans="1:20" ht="15" x14ac:dyDescent="0.2">
      <c r="F74" s="114"/>
      <c r="G74" s="114"/>
      <c r="H74" s="116"/>
      <c r="I74" s="116"/>
      <c r="J74" s="114"/>
      <c r="K74" s="114"/>
      <c r="L74" s="114"/>
    </row>
    <row r="75" spans="1:20" ht="15" x14ac:dyDescent="0.2">
      <c r="F75" s="114"/>
      <c r="G75" s="114"/>
      <c r="H75" s="116"/>
      <c r="I75" s="116"/>
      <c r="J75" s="114"/>
      <c r="K75" s="114"/>
      <c r="L75" s="114"/>
    </row>
    <row r="76" spans="1:20" ht="15" x14ac:dyDescent="0.2">
      <c r="F76" s="114"/>
      <c r="G76" s="114"/>
      <c r="H76" s="116"/>
      <c r="I76" s="116"/>
      <c r="J76" s="114"/>
      <c r="K76" s="114"/>
      <c r="L76" s="114"/>
    </row>
    <row r="77" spans="1:20" ht="15" x14ac:dyDescent="0.2">
      <c r="F77" s="114"/>
      <c r="G77" s="114"/>
      <c r="H77" s="116"/>
      <c r="I77" s="116"/>
      <c r="J77" s="114"/>
      <c r="K77" s="114"/>
      <c r="L77" s="114"/>
    </row>
    <row r="78" spans="1:20" ht="15" x14ac:dyDescent="0.2">
      <c r="F78" s="114"/>
      <c r="G78" s="114"/>
      <c r="H78" s="116"/>
      <c r="I78" s="116"/>
      <c r="J78" s="114"/>
      <c r="K78" s="114"/>
      <c r="L78" s="114"/>
    </row>
    <row r="79" spans="1:20" ht="15" x14ac:dyDescent="0.2">
      <c r="F79" s="114"/>
      <c r="G79" s="114"/>
      <c r="H79" s="116"/>
      <c r="I79" s="116"/>
      <c r="J79" s="114"/>
      <c r="K79" s="114"/>
      <c r="L79" s="114"/>
    </row>
    <row r="80" spans="1:20" ht="15" x14ac:dyDescent="0.2">
      <c r="F80" s="114"/>
      <c r="G80" s="114"/>
      <c r="H80" s="116"/>
      <c r="I80" s="116"/>
      <c r="J80" s="114"/>
      <c r="K80" s="114"/>
      <c r="L80" s="114"/>
    </row>
    <row r="81" spans="6:12" ht="15" x14ac:dyDescent="0.2">
      <c r="F81" s="114"/>
      <c r="G81" s="114"/>
      <c r="H81" s="116"/>
      <c r="I81" s="116"/>
      <c r="J81" s="114"/>
      <c r="K81" s="114"/>
      <c r="L81" s="114"/>
    </row>
    <row r="82" spans="6:12" ht="15" x14ac:dyDescent="0.2">
      <c r="F82" s="114"/>
      <c r="G82" s="114"/>
      <c r="H82" s="116"/>
      <c r="I82" s="116"/>
      <c r="J82" s="114"/>
      <c r="K82" s="114"/>
      <c r="L82" s="114"/>
    </row>
    <row r="83" spans="6:12" ht="15" x14ac:dyDescent="0.2">
      <c r="F83" s="114"/>
      <c r="G83" s="114"/>
      <c r="H83" s="116"/>
      <c r="I83" s="116"/>
      <c r="J83" s="114"/>
      <c r="K83" s="114"/>
      <c r="L83" s="114"/>
    </row>
    <row r="84" spans="6:12" ht="15" x14ac:dyDescent="0.2">
      <c r="F84" s="114"/>
      <c r="G84" s="114"/>
      <c r="H84" s="116"/>
      <c r="I84" s="116"/>
      <c r="J84" s="114"/>
      <c r="K84" s="114"/>
      <c r="L84" s="114"/>
    </row>
    <row r="85" spans="6:12" ht="15" x14ac:dyDescent="0.2">
      <c r="F85" s="114"/>
      <c r="G85" s="114"/>
      <c r="H85" s="116"/>
      <c r="I85" s="116"/>
      <c r="J85" s="114"/>
      <c r="K85" s="114"/>
      <c r="L85" s="114"/>
    </row>
    <row r="86" spans="6:12" ht="15" x14ac:dyDescent="0.2">
      <c r="F86" s="114"/>
      <c r="G86" s="114"/>
      <c r="H86" s="116"/>
      <c r="I86" s="116"/>
      <c r="J86" s="114"/>
      <c r="K86" s="114"/>
      <c r="L86" s="114"/>
    </row>
    <row r="87" spans="6:12" ht="15" x14ac:dyDescent="0.2">
      <c r="F87" s="114"/>
      <c r="G87" s="114"/>
      <c r="H87" s="116"/>
      <c r="I87" s="116"/>
      <c r="J87" s="114"/>
      <c r="K87" s="114"/>
      <c r="L87" s="114"/>
    </row>
    <row r="88" spans="6:12" ht="15" x14ac:dyDescent="0.2">
      <c r="F88" s="114"/>
      <c r="G88" s="114"/>
      <c r="H88" s="116"/>
      <c r="I88" s="116"/>
      <c r="J88" s="114"/>
      <c r="K88" s="114"/>
      <c r="L88" s="114"/>
    </row>
    <row r="89" spans="6:12" ht="15" x14ac:dyDescent="0.2">
      <c r="F89" s="114"/>
      <c r="G89" s="114"/>
      <c r="H89" s="116"/>
      <c r="I89" s="116"/>
      <c r="J89" s="114"/>
      <c r="K89" s="114"/>
      <c r="L89" s="114"/>
    </row>
    <row r="90" spans="6:12" ht="15" x14ac:dyDescent="0.2">
      <c r="F90" s="114"/>
      <c r="G90" s="114"/>
      <c r="H90" s="116"/>
      <c r="I90" s="116"/>
      <c r="J90" s="114"/>
      <c r="K90" s="114"/>
      <c r="L90" s="114"/>
    </row>
    <row r="91" spans="6:12" ht="15" x14ac:dyDescent="0.2">
      <c r="F91" s="114"/>
      <c r="G91" s="114"/>
      <c r="H91" s="116"/>
      <c r="I91" s="116"/>
      <c r="J91" s="114"/>
      <c r="K91" s="114"/>
      <c r="L91" s="114"/>
    </row>
    <row r="92" spans="6:12" ht="15" x14ac:dyDescent="0.2">
      <c r="F92" s="114"/>
      <c r="G92" s="114"/>
      <c r="H92" s="116"/>
      <c r="I92" s="116"/>
      <c r="J92" s="114"/>
      <c r="K92" s="114"/>
      <c r="L92" s="114"/>
    </row>
    <row r="93" spans="6:12" ht="15" x14ac:dyDescent="0.2">
      <c r="F93" s="114"/>
      <c r="G93" s="114"/>
      <c r="H93" s="116"/>
      <c r="I93" s="116"/>
      <c r="J93" s="114"/>
      <c r="K93" s="114"/>
      <c r="L93" s="114"/>
    </row>
    <row r="94" spans="6:12" ht="15" x14ac:dyDescent="0.2">
      <c r="F94" s="114"/>
      <c r="G94" s="114"/>
      <c r="H94" s="116"/>
      <c r="I94" s="116"/>
      <c r="J94" s="114"/>
      <c r="K94" s="114"/>
      <c r="L94" s="114"/>
    </row>
    <row r="95" spans="6:12" x14ac:dyDescent="0.2">
      <c r="F95" s="114"/>
      <c r="G95" s="114"/>
      <c r="H95" s="114"/>
      <c r="I95" s="114"/>
      <c r="J95" s="114"/>
      <c r="K95" s="114"/>
      <c r="L95" s="114"/>
    </row>
    <row r="96" spans="6:12" x14ac:dyDescent="0.2">
      <c r="F96" s="114"/>
      <c r="G96" s="114"/>
      <c r="H96" s="114"/>
      <c r="I96" s="114"/>
      <c r="J96" s="114"/>
      <c r="K96" s="114"/>
      <c r="L96" s="114"/>
    </row>
    <row r="97" spans="6:12" x14ac:dyDescent="0.2">
      <c r="F97" s="114"/>
      <c r="G97" s="114"/>
      <c r="H97" s="114"/>
      <c r="I97" s="114"/>
      <c r="J97" s="114"/>
      <c r="K97" s="114"/>
      <c r="L97" s="114"/>
    </row>
  </sheetData>
  <mergeCells count="5">
    <mergeCell ref="A1:S1"/>
    <mergeCell ref="D2:D55"/>
    <mergeCell ref="D56:D67"/>
    <mergeCell ref="A66:C66"/>
    <mergeCell ref="A67:C67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7109375" style="69" customWidth="1"/>
    <col min="2" max="2" width="11.28515625" style="69" customWidth="1"/>
    <col min="3" max="3" width="20.140625" style="69" customWidth="1"/>
    <col min="4" max="4" width="5.7109375" style="69" customWidth="1"/>
    <col min="5" max="19" width="11.42578125" style="69"/>
    <col min="20" max="20" width="3" style="69" customWidth="1"/>
    <col min="21" max="256" width="11.42578125" style="69"/>
    <col min="257" max="257" width="13.7109375" style="69" customWidth="1"/>
    <col min="258" max="258" width="11.28515625" style="69" customWidth="1"/>
    <col min="259" max="259" width="20.140625" style="69" customWidth="1"/>
    <col min="260" max="260" width="5.7109375" style="69" customWidth="1"/>
    <col min="261" max="275" width="11.42578125" style="69"/>
    <col min="276" max="276" width="3" style="69" customWidth="1"/>
    <col min="277" max="512" width="11.42578125" style="69"/>
    <col min="513" max="513" width="13.7109375" style="69" customWidth="1"/>
    <col min="514" max="514" width="11.28515625" style="69" customWidth="1"/>
    <col min="515" max="515" width="20.140625" style="69" customWidth="1"/>
    <col min="516" max="516" width="5.7109375" style="69" customWidth="1"/>
    <col min="517" max="531" width="11.42578125" style="69"/>
    <col min="532" max="532" width="3" style="69" customWidth="1"/>
    <col min="533" max="768" width="11.42578125" style="69"/>
    <col min="769" max="769" width="13.7109375" style="69" customWidth="1"/>
    <col min="770" max="770" width="11.28515625" style="69" customWidth="1"/>
    <col min="771" max="771" width="20.140625" style="69" customWidth="1"/>
    <col min="772" max="772" width="5.7109375" style="69" customWidth="1"/>
    <col min="773" max="787" width="11.42578125" style="69"/>
    <col min="788" max="788" width="3" style="69" customWidth="1"/>
    <col min="789" max="1024" width="11.42578125" style="69"/>
    <col min="1025" max="1025" width="13.7109375" style="69" customWidth="1"/>
    <col min="1026" max="1026" width="11.28515625" style="69" customWidth="1"/>
    <col min="1027" max="1027" width="20.140625" style="69" customWidth="1"/>
    <col min="1028" max="1028" width="5.7109375" style="69" customWidth="1"/>
    <col min="1029" max="1043" width="11.42578125" style="69"/>
    <col min="1044" max="1044" width="3" style="69" customWidth="1"/>
    <col min="1045" max="1280" width="11.42578125" style="69"/>
    <col min="1281" max="1281" width="13.7109375" style="69" customWidth="1"/>
    <col min="1282" max="1282" width="11.28515625" style="69" customWidth="1"/>
    <col min="1283" max="1283" width="20.140625" style="69" customWidth="1"/>
    <col min="1284" max="1284" width="5.7109375" style="69" customWidth="1"/>
    <col min="1285" max="1299" width="11.42578125" style="69"/>
    <col min="1300" max="1300" width="3" style="69" customWidth="1"/>
    <col min="1301" max="1536" width="11.42578125" style="69"/>
    <col min="1537" max="1537" width="13.7109375" style="69" customWidth="1"/>
    <col min="1538" max="1538" width="11.28515625" style="69" customWidth="1"/>
    <col min="1539" max="1539" width="20.140625" style="69" customWidth="1"/>
    <col min="1540" max="1540" width="5.7109375" style="69" customWidth="1"/>
    <col min="1541" max="1555" width="11.42578125" style="69"/>
    <col min="1556" max="1556" width="3" style="69" customWidth="1"/>
    <col min="1557" max="1792" width="11.42578125" style="69"/>
    <col min="1793" max="1793" width="13.7109375" style="69" customWidth="1"/>
    <col min="1794" max="1794" width="11.28515625" style="69" customWidth="1"/>
    <col min="1795" max="1795" width="20.140625" style="69" customWidth="1"/>
    <col min="1796" max="1796" width="5.7109375" style="69" customWidth="1"/>
    <col min="1797" max="1811" width="11.42578125" style="69"/>
    <col min="1812" max="1812" width="3" style="69" customWidth="1"/>
    <col min="1813" max="2048" width="11.42578125" style="69"/>
    <col min="2049" max="2049" width="13.7109375" style="69" customWidth="1"/>
    <col min="2050" max="2050" width="11.28515625" style="69" customWidth="1"/>
    <col min="2051" max="2051" width="20.140625" style="69" customWidth="1"/>
    <col min="2052" max="2052" width="5.7109375" style="69" customWidth="1"/>
    <col min="2053" max="2067" width="11.42578125" style="69"/>
    <col min="2068" max="2068" width="3" style="69" customWidth="1"/>
    <col min="2069" max="2304" width="11.42578125" style="69"/>
    <col min="2305" max="2305" width="13.7109375" style="69" customWidth="1"/>
    <col min="2306" max="2306" width="11.28515625" style="69" customWidth="1"/>
    <col min="2307" max="2307" width="20.140625" style="69" customWidth="1"/>
    <col min="2308" max="2308" width="5.7109375" style="69" customWidth="1"/>
    <col min="2309" max="2323" width="11.42578125" style="69"/>
    <col min="2324" max="2324" width="3" style="69" customWidth="1"/>
    <col min="2325" max="2560" width="11.42578125" style="69"/>
    <col min="2561" max="2561" width="13.7109375" style="69" customWidth="1"/>
    <col min="2562" max="2562" width="11.28515625" style="69" customWidth="1"/>
    <col min="2563" max="2563" width="20.140625" style="69" customWidth="1"/>
    <col min="2564" max="2564" width="5.7109375" style="69" customWidth="1"/>
    <col min="2565" max="2579" width="11.42578125" style="69"/>
    <col min="2580" max="2580" width="3" style="69" customWidth="1"/>
    <col min="2581" max="2816" width="11.42578125" style="69"/>
    <col min="2817" max="2817" width="13.7109375" style="69" customWidth="1"/>
    <col min="2818" max="2818" width="11.28515625" style="69" customWidth="1"/>
    <col min="2819" max="2819" width="20.140625" style="69" customWidth="1"/>
    <col min="2820" max="2820" width="5.7109375" style="69" customWidth="1"/>
    <col min="2821" max="2835" width="11.42578125" style="69"/>
    <col min="2836" max="2836" width="3" style="69" customWidth="1"/>
    <col min="2837" max="3072" width="11.42578125" style="69"/>
    <col min="3073" max="3073" width="13.7109375" style="69" customWidth="1"/>
    <col min="3074" max="3074" width="11.28515625" style="69" customWidth="1"/>
    <col min="3075" max="3075" width="20.140625" style="69" customWidth="1"/>
    <col min="3076" max="3076" width="5.7109375" style="69" customWidth="1"/>
    <col min="3077" max="3091" width="11.42578125" style="69"/>
    <col min="3092" max="3092" width="3" style="69" customWidth="1"/>
    <col min="3093" max="3328" width="11.42578125" style="69"/>
    <col min="3329" max="3329" width="13.7109375" style="69" customWidth="1"/>
    <col min="3330" max="3330" width="11.28515625" style="69" customWidth="1"/>
    <col min="3331" max="3331" width="20.140625" style="69" customWidth="1"/>
    <col min="3332" max="3332" width="5.7109375" style="69" customWidth="1"/>
    <col min="3333" max="3347" width="11.42578125" style="69"/>
    <col min="3348" max="3348" width="3" style="69" customWidth="1"/>
    <col min="3349" max="3584" width="11.42578125" style="69"/>
    <col min="3585" max="3585" width="13.7109375" style="69" customWidth="1"/>
    <col min="3586" max="3586" width="11.28515625" style="69" customWidth="1"/>
    <col min="3587" max="3587" width="20.140625" style="69" customWidth="1"/>
    <col min="3588" max="3588" width="5.7109375" style="69" customWidth="1"/>
    <col min="3589" max="3603" width="11.42578125" style="69"/>
    <col min="3604" max="3604" width="3" style="69" customWidth="1"/>
    <col min="3605" max="3840" width="11.42578125" style="69"/>
    <col min="3841" max="3841" width="13.7109375" style="69" customWidth="1"/>
    <col min="3842" max="3842" width="11.28515625" style="69" customWidth="1"/>
    <col min="3843" max="3843" width="20.140625" style="69" customWidth="1"/>
    <col min="3844" max="3844" width="5.7109375" style="69" customWidth="1"/>
    <col min="3845" max="3859" width="11.42578125" style="69"/>
    <col min="3860" max="3860" width="3" style="69" customWidth="1"/>
    <col min="3861" max="4096" width="11.42578125" style="69"/>
    <col min="4097" max="4097" width="13.7109375" style="69" customWidth="1"/>
    <col min="4098" max="4098" width="11.28515625" style="69" customWidth="1"/>
    <col min="4099" max="4099" width="20.140625" style="69" customWidth="1"/>
    <col min="4100" max="4100" width="5.7109375" style="69" customWidth="1"/>
    <col min="4101" max="4115" width="11.42578125" style="69"/>
    <col min="4116" max="4116" width="3" style="69" customWidth="1"/>
    <col min="4117" max="4352" width="11.42578125" style="69"/>
    <col min="4353" max="4353" width="13.7109375" style="69" customWidth="1"/>
    <col min="4354" max="4354" width="11.28515625" style="69" customWidth="1"/>
    <col min="4355" max="4355" width="20.140625" style="69" customWidth="1"/>
    <col min="4356" max="4356" width="5.7109375" style="69" customWidth="1"/>
    <col min="4357" max="4371" width="11.42578125" style="69"/>
    <col min="4372" max="4372" width="3" style="69" customWidth="1"/>
    <col min="4373" max="4608" width="11.42578125" style="69"/>
    <col min="4609" max="4609" width="13.7109375" style="69" customWidth="1"/>
    <col min="4610" max="4610" width="11.28515625" style="69" customWidth="1"/>
    <col min="4611" max="4611" width="20.140625" style="69" customWidth="1"/>
    <col min="4612" max="4612" width="5.7109375" style="69" customWidth="1"/>
    <col min="4613" max="4627" width="11.42578125" style="69"/>
    <col min="4628" max="4628" width="3" style="69" customWidth="1"/>
    <col min="4629" max="4864" width="11.42578125" style="69"/>
    <col min="4865" max="4865" width="13.7109375" style="69" customWidth="1"/>
    <col min="4866" max="4866" width="11.28515625" style="69" customWidth="1"/>
    <col min="4867" max="4867" width="20.140625" style="69" customWidth="1"/>
    <col min="4868" max="4868" width="5.7109375" style="69" customWidth="1"/>
    <col min="4869" max="4883" width="11.42578125" style="69"/>
    <col min="4884" max="4884" width="3" style="69" customWidth="1"/>
    <col min="4885" max="5120" width="11.42578125" style="69"/>
    <col min="5121" max="5121" width="13.7109375" style="69" customWidth="1"/>
    <col min="5122" max="5122" width="11.28515625" style="69" customWidth="1"/>
    <col min="5123" max="5123" width="20.140625" style="69" customWidth="1"/>
    <col min="5124" max="5124" width="5.7109375" style="69" customWidth="1"/>
    <col min="5125" max="5139" width="11.42578125" style="69"/>
    <col min="5140" max="5140" width="3" style="69" customWidth="1"/>
    <col min="5141" max="5376" width="11.42578125" style="69"/>
    <col min="5377" max="5377" width="13.7109375" style="69" customWidth="1"/>
    <col min="5378" max="5378" width="11.28515625" style="69" customWidth="1"/>
    <col min="5379" max="5379" width="20.140625" style="69" customWidth="1"/>
    <col min="5380" max="5380" width="5.7109375" style="69" customWidth="1"/>
    <col min="5381" max="5395" width="11.42578125" style="69"/>
    <col min="5396" max="5396" width="3" style="69" customWidth="1"/>
    <col min="5397" max="5632" width="11.42578125" style="69"/>
    <col min="5633" max="5633" width="13.7109375" style="69" customWidth="1"/>
    <col min="5634" max="5634" width="11.28515625" style="69" customWidth="1"/>
    <col min="5635" max="5635" width="20.140625" style="69" customWidth="1"/>
    <col min="5636" max="5636" width="5.7109375" style="69" customWidth="1"/>
    <col min="5637" max="5651" width="11.42578125" style="69"/>
    <col min="5652" max="5652" width="3" style="69" customWidth="1"/>
    <col min="5653" max="5888" width="11.42578125" style="69"/>
    <col min="5889" max="5889" width="13.7109375" style="69" customWidth="1"/>
    <col min="5890" max="5890" width="11.28515625" style="69" customWidth="1"/>
    <col min="5891" max="5891" width="20.140625" style="69" customWidth="1"/>
    <col min="5892" max="5892" width="5.7109375" style="69" customWidth="1"/>
    <col min="5893" max="5907" width="11.42578125" style="69"/>
    <col min="5908" max="5908" width="3" style="69" customWidth="1"/>
    <col min="5909" max="6144" width="11.42578125" style="69"/>
    <col min="6145" max="6145" width="13.7109375" style="69" customWidth="1"/>
    <col min="6146" max="6146" width="11.28515625" style="69" customWidth="1"/>
    <col min="6147" max="6147" width="20.140625" style="69" customWidth="1"/>
    <col min="6148" max="6148" width="5.7109375" style="69" customWidth="1"/>
    <col min="6149" max="6163" width="11.42578125" style="69"/>
    <col min="6164" max="6164" width="3" style="69" customWidth="1"/>
    <col min="6165" max="6400" width="11.42578125" style="69"/>
    <col min="6401" max="6401" width="13.7109375" style="69" customWidth="1"/>
    <col min="6402" max="6402" width="11.28515625" style="69" customWidth="1"/>
    <col min="6403" max="6403" width="20.140625" style="69" customWidth="1"/>
    <col min="6404" max="6404" width="5.7109375" style="69" customWidth="1"/>
    <col min="6405" max="6419" width="11.42578125" style="69"/>
    <col min="6420" max="6420" width="3" style="69" customWidth="1"/>
    <col min="6421" max="6656" width="11.42578125" style="69"/>
    <col min="6657" max="6657" width="13.7109375" style="69" customWidth="1"/>
    <col min="6658" max="6658" width="11.28515625" style="69" customWidth="1"/>
    <col min="6659" max="6659" width="20.140625" style="69" customWidth="1"/>
    <col min="6660" max="6660" width="5.7109375" style="69" customWidth="1"/>
    <col min="6661" max="6675" width="11.42578125" style="69"/>
    <col min="6676" max="6676" width="3" style="69" customWidth="1"/>
    <col min="6677" max="6912" width="11.42578125" style="69"/>
    <col min="6913" max="6913" width="13.7109375" style="69" customWidth="1"/>
    <col min="6914" max="6914" width="11.28515625" style="69" customWidth="1"/>
    <col min="6915" max="6915" width="20.140625" style="69" customWidth="1"/>
    <col min="6916" max="6916" width="5.7109375" style="69" customWidth="1"/>
    <col min="6917" max="6931" width="11.42578125" style="69"/>
    <col min="6932" max="6932" width="3" style="69" customWidth="1"/>
    <col min="6933" max="7168" width="11.42578125" style="69"/>
    <col min="7169" max="7169" width="13.7109375" style="69" customWidth="1"/>
    <col min="7170" max="7170" width="11.28515625" style="69" customWidth="1"/>
    <col min="7171" max="7171" width="20.140625" style="69" customWidth="1"/>
    <col min="7172" max="7172" width="5.7109375" style="69" customWidth="1"/>
    <col min="7173" max="7187" width="11.42578125" style="69"/>
    <col min="7188" max="7188" width="3" style="69" customWidth="1"/>
    <col min="7189" max="7424" width="11.42578125" style="69"/>
    <col min="7425" max="7425" width="13.7109375" style="69" customWidth="1"/>
    <col min="7426" max="7426" width="11.28515625" style="69" customWidth="1"/>
    <col min="7427" max="7427" width="20.140625" style="69" customWidth="1"/>
    <col min="7428" max="7428" width="5.7109375" style="69" customWidth="1"/>
    <col min="7429" max="7443" width="11.42578125" style="69"/>
    <col min="7444" max="7444" width="3" style="69" customWidth="1"/>
    <col min="7445" max="7680" width="11.42578125" style="69"/>
    <col min="7681" max="7681" width="13.7109375" style="69" customWidth="1"/>
    <col min="7682" max="7682" width="11.28515625" style="69" customWidth="1"/>
    <col min="7683" max="7683" width="20.140625" style="69" customWidth="1"/>
    <col min="7684" max="7684" width="5.7109375" style="69" customWidth="1"/>
    <col min="7685" max="7699" width="11.42578125" style="69"/>
    <col min="7700" max="7700" width="3" style="69" customWidth="1"/>
    <col min="7701" max="7936" width="11.42578125" style="69"/>
    <col min="7937" max="7937" width="13.7109375" style="69" customWidth="1"/>
    <col min="7938" max="7938" width="11.28515625" style="69" customWidth="1"/>
    <col min="7939" max="7939" width="20.140625" style="69" customWidth="1"/>
    <col min="7940" max="7940" width="5.7109375" style="69" customWidth="1"/>
    <col min="7941" max="7955" width="11.42578125" style="69"/>
    <col min="7956" max="7956" width="3" style="69" customWidth="1"/>
    <col min="7957" max="8192" width="11.42578125" style="69"/>
    <col min="8193" max="8193" width="13.7109375" style="69" customWidth="1"/>
    <col min="8194" max="8194" width="11.28515625" style="69" customWidth="1"/>
    <col min="8195" max="8195" width="20.140625" style="69" customWidth="1"/>
    <col min="8196" max="8196" width="5.7109375" style="69" customWidth="1"/>
    <col min="8197" max="8211" width="11.42578125" style="69"/>
    <col min="8212" max="8212" width="3" style="69" customWidth="1"/>
    <col min="8213" max="8448" width="11.42578125" style="69"/>
    <col min="8449" max="8449" width="13.7109375" style="69" customWidth="1"/>
    <col min="8450" max="8450" width="11.28515625" style="69" customWidth="1"/>
    <col min="8451" max="8451" width="20.140625" style="69" customWidth="1"/>
    <col min="8452" max="8452" width="5.7109375" style="69" customWidth="1"/>
    <col min="8453" max="8467" width="11.42578125" style="69"/>
    <col min="8468" max="8468" width="3" style="69" customWidth="1"/>
    <col min="8469" max="8704" width="11.42578125" style="69"/>
    <col min="8705" max="8705" width="13.7109375" style="69" customWidth="1"/>
    <col min="8706" max="8706" width="11.28515625" style="69" customWidth="1"/>
    <col min="8707" max="8707" width="20.140625" style="69" customWidth="1"/>
    <col min="8708" max="8708" width="5.7109375" style="69" customWidth="1"/>
    <col min="8709" max="8723" width="11.42578125" style="69"/>
    <col min="8724" max="8724" width="3" style="69" customWidth="1"/>
    <col min="8725" max="8960" width="11.42578125" style="69"/>
    <col min="8961" max="8961" width="13.7109375" style="69" customWidth="1"/>
    <col min="8962" max="8962" width="11.28515625" style="69" customWidth="1"/>
    <col min="8963" max="8963" width="20.140625" style="69" customWidth="1"/>
    <col min="8964" max="8964" width="5.7109375" style="69" customWidth="1"/>
    <col min="8965" max="8979" width="11.42578125" style="69"/>
    <col min="8980" max="8980" width="3" style="69" customWidth="1"/>
    <col min="8981" max="9216" width="11.42578125" style="69"/>
    <col min="9217" max="9217" width="13.7109375" style="69" customWidth="1"/>
    <col min="9218" max="9218" width="11.28515625" style="69" customWidth="1"/>
    <col min="9219" max="9219" width="20.140625" style="69" customWidth="1"/>
    <col min="9220" max="9220" width="5.7109375" style="69" customWidth="1"/>
    <col min="9221" max="9235" width="11.42578125" style="69"/>
    <col min="9236" max="9236" width="3" style="69" customWidth="1"/>
    <col min="9237" max="9472" width="11.42578125" style="69"/>
    <col min="9473" max="9473" width="13.7109375" style="69" customWidth="1"/>
    <col min="9474" max="9474" width="11.28515625" style="69" customWidth="1"/>
    <col min="9475" max="9475" width="20.140625" style="69" customWidth="1"/>
    <col min="9476" max="9476" width="5.7109375" style="69" customWidth="1"/>
    <col min="9477" max="9491" width="11.42578125" style="69"/>
    <col min="9492" max="9492" width="3" style="69" customWidth="1"/>
    <col min="9493" max="9728" width="11.42578125" style="69"/>
    <col min="9729" max="9729" width="13.7109375" style="69" customWidth="1"/>
    <col min="9730" max="9730" width="11.28515625" style="69" customWidth="1"/>
    <col min="9731" max="9731" width="20.140625" style="69" customWidth="1"/>
    <col min="9732" max="9732" width="5.7109375" style="69" customWidth="1"/>
    <col min="9733" max="9747" width="11.42578125" style="69"/>
    <col min="9748" max="9748" width="3" style="69" customWidth="1"/>
    <col min="9749" max="9984" width="11.42578125" style="69"/>
    <col min="9985" max="9985" width="13.7109375" style="69" customWidth="1"/>
    <col min="9986" max="9986" width="11.28515625" style="69" customWidth="1"/>
    <col min="9987" max="9987" width="20.140625" style="69" customWidth="1"/>
    <col min="9988" max="9988" width="5.7109375" style="69" customWidth="1"/>
    <col min="9989" max="10003" width="11.42578125" style="69"/>
    <col min="10004" max="10004" width="3" style="69" customWidth="1"/>
    <col min="10005" max="10240" width="11.42578125" style="69"/>
    <col min="10241" max="10241" width="13.7109375" style="69" customWidth="1"/>
    <col min="10242" max="10242" width="11.28515625" style="69" customWidth="1"/>
    <col min="10243" max="10243" width="20.140625" style="69" customWidth="1"/>
    <col min="10244" max="10244" width="5.7109375" style="69" customWidth="1"/>
    <col min="10245" max="10259" width="11.42578125" style="69"/>
    <col min="10260" max="10260" width="3" style="69" customWidth="1"/>
    <col min="10261" max="10496" width="11.42578125" style="69"/>
    <col min="10497" max="10497" width="13.7109375" style="69" customWidth="1"/>
    <col min="10498" max="10498" width="11.28515625" style="69" customWidth="1"/>
    <col min="10499" max="10499" width="20.140625" style="69" customWidth="1"/>
    <col min="10500" max="10500" width="5.7109375" style="69" customWidth="1"/>
    <col min="10501" max="10515" width="11.42578125" style="69"/>
    <col min="10516" max="10516" width="3" style="69" customWidth="1"/>
    <col min="10517" max="10752" width="11.42578125" style="69"/>
    <col min="10753" max="10753" width="13.7109375" style="69" customWidth="1"/>
    <col min="10754" max="10754" width="11.28515625" style="69" customWidth="1"/>
    <col min="10755" max="10755" width="20.140625" style="69" customWidth="1"/>
    <col min="10756" max="10756" width="5.7109375" style="69" customWidth="1"/>
    <col min="10757" max="10771" width="11.42578125" style="69"/>
    <col min="10772" max="10772" width="3" style="69" customWidth="1"/>
    <col min="10773" max="11008" width="11.42578125" style="69"/>
    <col min="11009" max="11009" width="13.7109375" style="69" customWidth="1"/>
    <col min="11010" max="11010" width="11.28515625" style="69" customWidth="1"/>
    <col min="11011" max="11011" width="20.140625" style="69" customWidth="1"/>
    <col min="11012" max="11012" width="5.7109375" style="69" customWidth="1"/>
    <col min="11013" max="11027" width="11.42578125" style="69"/>
    <col min="11028" max="11028" width="3" style="69" customWidth="1"/>
    <col min="11029" max="11264" width="11.42578125" style="69"/>
    <col min="11265" max="11265" width="13.7109375" style="69" customWidth="1"/>
    <col min="11266" max="11266" width="11.28515625" style="69" customWidth="1"/>
    <col min="11267" max="11267" width="20.140625" style="69" customWidth="1"/>
    <col min="11268" max="11268" width="5.7109375" style="69" customWidth="1"/>
    <col min="11269" max="11283" width="11.42578125" style="69"/>
    <col min="11284" max="11284" width="3" style="69" customWidth="1"/>
    <col min="11285" max="11520" width="11.42578125" style="69"/>
    <col min="11521" max="11521" width="13.7109375" style="69" customWidth="1"/>
    <col min="11522" max="11522" width="11.28515625" style="69" customWidth="1"/>
    <col min="11523" max="11523" width="20.140625" style="69" customWidth="1"/>
    <col min="11524" max="11524" width="5.7109375" style="69" customWidth="1"/>
    <col min="11525" max="11539" width="11.42578125" style="69"/>
    <col min="11540" max="11540" width="3" style="69" customWidth="1"/>
    <col min="11541" max="11776" width="11.42578125" style="69"/>
    <col min="11777" max="11777" width="13.7109375" style="69" customWidth="1"/>
    <col min="11778" max="11778" width="11.28515625" style="69" customWidth="1"/>
    <col min="11779" max="11779" width="20.140625" style="69" customWidth="1"/>
    <col min="11780" max="11780" width="5.7109375" style="69" customWidth="1"/>
    <col min="11781" max="11795" width="11.42578125" style="69"/>
    <col min="11796" max="11796" width="3" style="69" customWidth="1"/>
    <col min="11797" max="12032" width="11.42578125" style="69"/>
    <col min="12033" max="12033" width="13.7109375" style="69" customWidth="1"/>
    <col min="12034" max="12034" width="11.28515625" style="69" customWidth="1"/>
    <col min="12035" max="12035" width="20.140625" style="69" customWidth="1"/>
    <col min="12036" max="12036" width="5.7109375" style="69" customWidth="1"/>
    <col min="12037" max="12051" width="11.42578125" style="69"/>
    <col min="12052" max="12052" width="3" style="69" customWidth="1"/>
    <col min="12053" max="12288" width="11.42578125" style="69"/>
    <col min="12289" max="12289" width="13.7109375" style="69" customWidth="1"/>
    <col min="12290" max="12290" width="11.28515625" style="69" customWidth="1"/>
    <col min="12291" max="12291" width="20.140625" style="69" customWidth="1"/>
    <col min="12292" max="12292" width="5.7109375" style="69" customWidth="1"/>
    <col min="12293" max="12307" width="11.42578125" style="69"/>
    <col min="12308" max="12308" width="3" style="69" customWidth="1"/>
    <col min="12309" max="12544" width="11.42578125" style="69"/>
    <col min="12545" max="12545" width="13.7109375" style="69" customWidth="1"/>
    <col min="12546" max="12546" width="11.28515625" style="69" customWidth="1"/>
    <col min="12547" max="12547" width="20.140625" style="69" customWidth="1"/>
    <col min="12548" max="12548" width="5.7109375" style="69" customWidth="1"/>
    <col min="12549" max="12563" width="11.42578125" style="69"/>
    <col min="12564" max="12564" width="3" style="69" customWidth="1"/>
    <col min="12565" max="12800" width="11.42578125" style="69"/>
    <col min="12801" max="12801" width="13.7109375" style="69" customWidth="1"/>
    <col min="12802" max="12802" width="11.28515625" style="69" customWidth="1"/>
    <col min="12803" max="12803" width="20.140625" style="69" customWidth="1"/>
    <col min="12804" max="12804" width="5.7109375" style="69" customWidth="1"/>
    <col min="12805" max="12819" width="11.42578125" style="69"/>
    <col min="12820" max="12820" width="3" style="69" customWidth="1"/>
    <col min="12821" max="13056" width="11.42578125" style="69"/>
    <col min="13057" max="13057" width="13.7109375" style="69" customWidth="1"/>
    <col min="13058" max="13058" width="11.28515625" style="69" customWidth="1"/>
    <col min="13059" max="13059" width="20.140625" style="69" customWidth="1"/>
    <col min="13060" max="13060" width="5.7109375" style="69" customWidth="1"/>
    <col min="13061" max="13075" width="11.42578125" style="69"/>
    <col min="13076" max="13076" width="3" style="69" customWidth="1"/>
    <col min="13077" max="13312" width="11.42578125" style="69"/>
    <col min="13313" max="13313" width="13.7109375" style="69" customWidth="1"/>
    <col min="13314" max="13314" width="11.28515625" style="69" customWidth="1"/>
    <col min="13315" max="13315" width="20.140625" style="69" customWidth="1"/>
    <col min="13316" max="13316" width="5.7109375" style="69" customWidth="1"/>
    <col min="13317" max="13331" width="11.42578125" style="69"/>
    <col min="13332" max="13332" width="3" style="69" customWidth="1"/>
    <col min="13333" max="13568" width="11.42578125" style="69"/>
    <col min="13569" max="13569" width="13.7109375" style="69" customWidth="1"/>
    <col min="13570" max="13570" width="11.28515625" style="69" customWidth="1"/>
    <col min="13571" max="13571" width="20.140625" style="69" customWidth="1"/>
    <col min="13572" max="13572" width="5.7109375" style="69" customWidth="1"/>
    <col min="13573" max="13587" width="11.42578125" style="69"/>
    <col min="13588" max="13588" width="3" style="69" customWidth="1"/>
    <col min="13589" max="13824" width="11.42578125" style="69"/>
    <col min="13825" max="13825" width="13.7109375" style="69" customWidth="1"/>
    <col min="13826" max="13826" width="11.28515625" style="69" customWidth="1"/>
    <col min="13827" max="13827" width="20.140625" style="69" customWidth="1"/>
    <col min="13828" max="13828" width="5.7109375" style="69" customWidth="1"/>
    <col min="13829" max="13843" width="11.42578125" style="69"/>
    <col min="13844" max="13844" width="3" style="69" customWidth="1"/>
    <col min="13845" max="14080" width="11.42578125" style="69"/>
    <col min="14081" max="14081" width="13.7109375" style="69" customWidth="1"/>
    <col min="14082" max="14082" width="11.28515625" style="69" customWidth="1"/>
    <col min="14083" max="14083" width="20.140625" style="69" customWidth="1"/>
    <col min="14084" max="14084" width="5.7109375" style="69" customWidth="1"/>
    <col min="14085" max="14099" width="11.42578125" style="69"/>
    <col min="14100" max="14100" width="3" style="69" customWidth="1"/>
    <col min="14101" max="14336" width="11.42578125" style="69"/>
    <col min="14337" max="14337" width="13.7109375" style="69" customWidth="1"/>
    <col min="14338" max="14338" width="11.28515625" style="69" customWidth="1"/>
    <col min="14339" max="14339" width="20.140625" style="69" customWidth="1"/>
    <col min="14340" max="14340" width="5.7109375" style="69" customWidth="1"/>
    <col min="14341" max="14355" width="11.42578125" style="69"/>
    <col min="14356" max="14356" width="3" style="69" customWidth="1"/>
    <col min="14357" max="14592" width="11.42578125" style="69"/>
    <col min="14593" max="14593" width="13.7109375" style="69" customWidth="1"/>
    <col min="14594" max="14594" width="11.28515625" style="69" customWidth="1"/>
    <col min="14595" max="14595" width="20.140625" style="69" customWidth="1"/>
    <col min="14596" max="14596" width="5.7109375" style="69" customWidth="1"/>
    <col min="14597" max="14611" width="11.42578125" style="69"/>
    <col min="14612" max="14612" width="3" style="69" customWidth="1"/>
    <col min="14613" max="14848" width="11.42578125" style="69"/>
    <col min="14849" max="14849" width="13.7109375" style="69" customWidth="1"/>
    <col min="14850" max="14850" width="11.28515625" style="69" customWidth="1"/>
    <col min="14851" max="14851" width="20.140625" style="69" customWidth="1"/>
    <col min="14852" max="14852" width="5.7109375" style="69" customWidth="1"/>
    <col min="14853" max="14867" width="11.42578125" style="69"/>
    <col min="14868" max="14868" width="3" style="69" customWidth="1"/>
    <col min="14869" max="15104" width="11.42578125" style="69"/>
    <col min="15105" max="15105" width="13.7109375" style="69" customWidth="1"/>
    <col min="15106" max="15106" width="11.28515625" style="69" customWidth="1"/>
    <col min="15107" max="15107" width="20.140625" style="69" customWidth="1"/>
    <col min="15108" max="15108" width="5.7109375" style="69" customWidth="1"/>
    <col min="15109" max="15123" width="11.42578125" style="69"/>
    <col min="15124" max="15124" width="3" style="69" customWidth="1"/>
    <col min="15125" max="15360" width="11.42578125" style="69"/>
    <col min="15361" max="15361" width="13.7109375" style="69" customWidth="1"/>
    <col min="15362" max="15362" width="11.28515625" style="69" customWidth="1"/>
    <col min="15363" max="15363" width="20.140625" style="69" customWidth="1"/>
    <col min="15364" max="15364" width="5.7109375" style="69" customWidth="1"/>
    <col min="15365" max="15379" width="11.42578125" style="69"/>
    <col min="15380" max="15380" width="3" style="69" customWidth="1"/>
    <col min="15381" max="15616" width="11.42578125" style="69"/>
    <col min="15617" max="15617" width="13.7109375" style="69" customWidth="1"/>
    <col min="15618" max="15618" width="11.28515625" style="69" customWidth="1"/>
    <col min="15619" max="15619" width="20.140625" style="69" customWidth="1"/>
    <col min="15620" max="15620" width="5.7109375" style="69" customWidth="1"/>
    <col min="15621" max="15635" width="11.42578125" style="69"/>
    <col min="15636" max="15636" width="3" style="69" customWidth="1"/>
    <col min="15637" max="15872" width="11.42578125" style="69"/>
    <col min="15873" max="15873" width="13.7109375" style="69" customWidth="1"/>
    <col min="15874" max="15874" width="11.28515625" style="69" customWidth="1"/>
    <col min="15875" max="15875" width="20.140625" style="69" customWidth="1"/>
    <col min="15876" max="15876" width="5.7109375" style="69" customWidth="1"/>
    <col min="15877" max="15891" width="11.42578125" style="69"/>
    <col min="15892" max="15892" width="3" style="69" customWidth="1"/>
    <col min="15893" max="16128" width="11.42578125" style="69"/>
    <col min="16129" max="16129" width="13.7109375" style="69" customWidth="1"/>
    <col min="16130" max="16130" width="11.28515625" style="69" customWidth="1"/>
    <col min="16131" max="16131" width="20.140625" style="69" customWidth="1"/>
    <col min="16132" max="16132" width="5.7109375" style="69" customWidth="1"/>
    <col min="16133" max="16147" width="11.42578125" style="69"/>
    <col min="16148" max="16148" width="3" style="69" customWidth="1"/>
    <col min="16149" max="16384" width="11.42578125" style="69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68"/>
    </row>
    <row r="2" spans="1:20" s="74" customFormat="1" ht="13.5" thickBot="1" x14ac:dyDescent="0.3">
      <c r="A2" s="70" t="s">
        <v>41</v>
      </c>
      <c r="B2" s="71" t="s">
        <v>42</v>
      </c>
      <c r="C2" s="70" t="s">
        <v>43</v>
      </c>
      <c r="D2" s="152" t="s">
        <v>44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  <c r="T2" s="73"/>
    </row>
    <row r="3" spans="1:20" ht="14.1" customHeight="1" x14ac:dyDescent="0.2">
      <c r="A3" s="75"/>
      <c r="B3" s="76">
        <v>175</v>
      </c>
      <c r="C3" s="77" t="s">
        <v>45</v>
      </c>
      <c r="D3" s="152"/>
      <c r="S3" s="68"/>
      <c r="T3" s="68"/>
    </row>
    <row r="4" spans="1:20" ht="14.1" customHeight="1" x14ac:dyDescent="0.2">
      <c r="A4" s="78"/>
      <c r="B4" s="79">
        <v>174.005</v>
      </c>
      <c r="C4" s="80" t="s">
        <v>103</v>
      </c>
      <c r="D4" s="152"/>
      <c r="S4" s="68"/>
      <c r="T4" s="68"/>
    </row>
    <row r="5" spans="1:20" ht="14.1" customHeight="1" x14ac:dyDescent="0.2">
      <c r="A5" s="81"/>
      <c r="B5" s="82">
        <v>175.25800000000001</v>
      </c>
      <c r="C5" s="83" t="s">
        <v>104</v>
      </c>
      <c r="D5" s="152"/>
      <c r="S5" s="68"/>
      <c r="T5" s="68"/>
    </row>
    <row r="6" spans="1:20" ht="14.1" customHeight="1" x14ac:dyDescent="0.2">
      <c r="A6" s="84">
        <v>0</v>
      </c>
      <c r="B6" s="85">
        <v>170.41800000000001</v>
      </c>
      <c r="C6" s="86" t="s">
        <v>52</v>
      </c>
      <c r="D6" s="152"/>
      <c r="S6" s="68"/>
      <c r="T6" s="68"/>
    </row>
    <row r="7" spans="1:20" ht="14.1" customHeight="1" x14ac:dyDescent="0.2">
      <c r="A7" s="84">
        <v>0</v>
      </c>
      <c r="B7" s="85">
        <v>174.179</v>
      </c>
      <c r="C7" s="86"/>
      <c r="D7" s="152"/>
      <c r="S7" s="68"/>
      <c r="T7" s="68"/>
    </row>
    <row r="8" spans="1:20" ht="14.1" customHeight="1" x14ac:dyDescent="0.2">
      <c r="A8" s="84">
        <v>5</v>
      </c>
      <c r="B8" s="85">
        <v>174.02799999999999</v>
      </c>
      <c r="C8" s="83"/>
      <c r="D8" s="152"/>
      <c r="S8" s="68"/>
      <c r="T8" s="68"/>
    </row>
    <row r="9" spans="1:20" ht="14.1" customHeight="1" x14ac:dyDescent="0.2">
      <c r="A9" s="84">
        <v>10</v>
      </c>
      <c r="B9" s="85">
        <v>173.636</v>
      </c>
      <c r="C9" s="86"/>
      <c r="D9" s="152"/>
      <c r="S9" s="68"/>
      <c r="T9" s="68"/>
    </row>
    <row r="10" spans="1:20" ht="14.1" customHeight="1" x14ac:dyDescent="0.2">
      <c r="A10" s="84">
        <v>15</v>
      </c>
      <c r="B10" s="85">
        <v>173.12100000000001</v>
      </c>
      <c r="C10" s="86"/>
      <c r="D10" s="152"/>
      <c r="S10" s="68"/>
      <c r="T10" s="68"/>
    </row>
    <row r="11" spans="1:20" ht="14.1" customHeight="1" x14ac:dyDescent="0.2">
      <c r="A11" s="84">
        <v>20</v>
      </c>
      <c r="B11" s="85">
        <v>173.04</v>
      </c>
      <c r="C11" s="83"/>
      <c r="D11" s="152"/>
      <c r="S11" s="68"/>
      <c r="T11" s="68"/>
    </row>
    <row r="12" spans="1:20" ht="14.1" customHeight="1" x14ac:dyDescent="0.2">
      <c r="A12" s="84">
        <v>25</v>
      </c>
      <c r="B12" s="85">
        <v>172.82599999999999</v>
      </c>
      <c r="C12" s="86"/>
      <c r="D12" s="152"/>
      <c r="S12" s="68"/>
      <c r="T12" s="68"/>
    </row>
    <row r="13" spans="1:20" ht="14.1" customHeight="1" x14ac:dyDescent="0.2">
      <c r="A13" s="84">
        <v>27.5</v>
      </c>
      <c r="B13" s="85">
        <v>172.38300000000001</v>
      </c>
      <c r="C13" s="86" t="s">
        <v>124</v>
      </c>
      <c r="D13" s="152"/>
      <c r="S13" s="68"/>
      <c r="T13" s="68"/>
    </row>
    <row r="14" spans="1:20" ht="14.1" customHeight="1" x14ac:dyDescent="0.2">
      <c r="A14" s="84">
        <v>27.5</v>
      </c>
      <c r="B14" s="85">
        <v>171.066</v>
      </c>
      <c r="C14" s="86" t="s">
        <v>125</v>
      </c>
      <c r="D14" s="152"/>
      <c r="S14" s="68"/>
      <c r="T14" s="68"/>
    </row>
    <row r="15" spans="1:20" ht="14.1" customHeight="1" x14ac:dyDescent="0.2">
      <c r="A15" s="87">
        <v>28.7</v>
      </c>
      <c r="B15" s="88">
        <v>170.39599999999999</v>
      </c>
      <c r="C15" s="89" t="s">
        <v>52</v>
      </c>
      <c r="D15" s="152"/>
      <c r="S15" s="68"/>
      <c r="T15" s="68"/>
    </row>
    <row r="16" spans="1:20" ht="14.1" customHeight="1" x14ac:dyDescent="0.2">
      <c r="A16" s="84">
        <v>49</v>
      </c>
      <c r="B16" s="85">
        <v>160.02600000000001</v>
      </c>
      <c r="C16" s="86"/>
      <c r="D16" s="152"/>
      <c r="S16" s="68"/>
      <c r="T16" s="68"/>
    </row>
    <row r="17" spans="1:20" ht="14.1" customHeight="1" x14ac:dyDescent="0.2">
      <c r="A17" s="84">
        <v>69</v>
      </c>
      <c r="B17" s="85">
        <v>159.45599999999999</v>
      </c>
      <c r="C17" s="86"/>
      <c r="D17" s="152"/>
      <c r="S17" s="68"/>
      <c r="T17" s="68"/>
    </row>
    <row r="18" spans="1:20" ht="14.1" customHeight="1" x14ac:dyDescent="0.2">
      <c r="A18" s="84">
        <v>89</v>
      </c>
      <c r="B18" s="85">
        <v>159.42599999999999</v>
      </c>
      <c r="C18" s="86"/>
      <c r="D18" s="152"/>
      <c r="S18" s="68"/>
      <c r="T18" s="68"/>
    </row>
    <row r="19" spans="1:20" ht="14.1" customHeight="1" x14ac:dyDescent="0.2">
      <c r="A19" s="84">
        <v>109</v>
      </c>
      <c r="B19" s="85">
        <v>159.416</v>
      </c>
      <c r="C19" s="86"/>
      <c r="D19" s="152"/>
      <c r="S19" s="68"/>
      <c r="T19" s="68"/>
    </row>
    <row r="20" spans="1:20" ht="14.1" customHeight="1" x14ac:dyDescent="0.2">
      <c r="A20" s="84">
        <v>129</v>
      </c>
      <c r="B20" s="85">
        <v>159.446</v>
      </c>
      <c r="C20" s="86"/>
      <c r="D20" s="152"/>
      <c r="S20" s="68"/>
      <c r="T20" s="68"/>
    </row>
    <row r="21" spans="1:20" ht="14.1" customHeight="1" x14ac:dyDescent="0.2">
      <c r="A21" s="84">
        <v>149</v>
      </c>
      <c r="B21" s="85">
        <v>164.18600000000001</v>
      </c>
      <c r="C21" s="86"/>
      <c r="D21" s="152"/>
      <c r="S21" s="68"/>
      <c r="T21" s="68"/>
    </row>
    <row r="22" spans="1:20" ht="14.1" customHeight="1" x14ac:dyDescent="0.2">
      <c r="A22" s="84">
        <v>169</v>
      </c>
      <c r="B22" s="85">
        <v>165.65600000000001</v>
      </c>
      <c r="C22" s="86"/>
      <c r="D22" s="152"/>
      <c r="S22" s="68"/>
      <c r="T22" s="68"/>
    </row>
    <row r="23" spans="1:20" ht="14.1" customHeight="1" x14ac:dyDescent="0.2">
      <c r="A23" s="84">
        <v>189</v>
      </c>
      <c r="B23" s="85">
        <v>166.33600000000001</v>
      </c>
      <c r="C23" s="86"/>
      <c r="D23" s="152"/>
      <c r="S23" s="68"/>
      <c r="T23" s="68"/>
    </row>
    <row r="24" spans="1:20" ht="14.1" customHeight="1" x14ac:dyDescent="0.2">
      <c r="A24" s="84">
        <v>209</v>
      </c>
      <c r="B24" s="85">
        <v>165.33600000000001</v>
      </c>
      <c r="C24" s="83"/>
      <c r="D24" s="152"/>
      <c r="S24" s="68"/>
      <c r="T24" s="68"/>
    </row>
    <row r="25" spans="1:20" ht="14.1" customHeight="1" x14ac:dyDescent="0.2">
      <c r="A25" s="84">
        <v>229</v>
      </c>
      <c r="B25" s="85">
        <v>167.506</v>
      </c>
      <c r="C25" s="86"/>
      <c r="D25" s="152"/>
      <c r="S25" s="68"/>
      <c r="T25" s="68"/>
    </row>
    <row r="26" spans="1:20" ht="14.1" customHeight="1" x14ac:dyDescent="0.2">
      <c r="A26" s="84">
        <v>249</v>
      </c>
      <c r="B26" s="85">
        <v>166.49600000000001</v>
      </c>
      <c r="C26" s="86"/>
      <c r="D26" s="152"/>
      <c r="S26" s="68"/>
      <c r="T26" s="68"/>
    </row>
    <row r="27" spans="1:20" ht="14.1" customHeight="1" x14ac:dyDescent="0.2">
      <c r="A27" s="84">
        <v>269</v>
      </c>
      <c r="B27" s="85">
        <v>166.886</v>
      </c>
      <c r="C27" s="86"/>
      <c r="D27" s="152"/>
      <c r="S27" s="68"/>
      <c r="T27" s="68"/>
    </row>
    <row r="28" spans="1:20" ht="14.1" customHeight="1" x14ac:dyDescent="0.2">
      <c r="A28" s="91">
        <v>289</v>
      </c>
      <c r="B28" s="92">
        <v>166.79599999999999</v>
      </c>
      <c r="C28" s="93"/>
      <c r="D28" s="152"/>
      <c r="S28" s="68"/>
      <c r="T28" s="68"/>
    </row>
    <row r="29" spans="1:20" ht="14.1" customHeight="1" x14ac:dyDescent="0.2">
      <c r="A29" s="91">
        <v>309</v>
      </c>
      <c r="B29" s="92">
        <v>167.14599999999999</v>
      </c>
      <c r="C29" s="93"/>
      <c r="D29" s="152"/>
      <c r="S29" s="68"/>
      <c r="T29" s="68"/>
    </row>
    <row r="30" spans="1:20" ht="14.1" customHeight="1" x14ac:dyDescent="0.2">
      <c r="A30" s="91">
        <v>329</v>
      </c>
      <c r="B30" s="92">
        <v>167.57599999999999</v>
      </c>
      <c r="C30" s="93"/>
      <c r="D30" s="152"/>
      <c r="S30" s="68"/>
      <c r="T30" s="68"/>
    </row>
    <row r="31" spans="1:20" ht="14.1" customHeight="1" x14ac:dyDescent="0.2">
      <c r="A31" s="91">
        <v>349</v>
      </c>
      <c r="B31" s="92">
        <v>168.89599999999999</v>
      </c>
      <c r="C31" s="93"/>
      <c r="D31" s="152"/>
      <c r="S31" s="68"/>
      <c r="T31" s="68"/>
    </row>
    <row r="32" spans="1:20" ht="14.1" customHeight="1" x14ac:dyDescent="0.2">
      <c r="A32" s="91">
        <v>369</v>
      </c>
      <c r="B32" s="92">
        <v>166.696</v>
      </c>
      <c r="C32" s="93"/>
      <c r="D32" s="152"/>
      <c r="S32" s="68"/>
      <c r="T32" s="68"/>
    </row>
    <row r="33" spans="1:20" ht="14.1" customHeight="1" x14ac:dyDescent="0.2">
      <c r="A33" s="91">
        <v>389</v>
      </c>
      <c r="B33" s="92">
        <v>165.76599999999999</v>
      </c>
      <c r="C33" s="93"/>
      <c r="D33" s="152"/>
      <c r="S33" s="68"/>
      <c r="T33" s="68"/>
    </row>
    <row r="34" spans="1:20" ht="14.1" customHeight="1" x14ac:dyDescent="0.2">
      <c r="A34" s="91">
        <v>409</v>
      </c>
      <c r="B34" s="92">
        <v>164.196</v>
      </c>
      <c r="C34" s="93"/>
      <c r="D34" s="152"/>
      <c r="S34" s="68"/>
      <c r="T34" s="68"/>
    </row>
    <row r="35" spans="1:20" ht="14.1" customHeight="1" x14ac:dyDescent="0.2">
      <c r="A35" s="91">
        <v>429</v>
      </c>
      <c r="B35" s="92">
        <v>164.286</v>
      </c>
      <c r="C35" s="93"/>
      <c r="D35" s="152"/>
      <c r="S35" s="68"/>
      <c r="T35" s="68"/>
    </row>
    <row r="36" spans="1:20" ht="14.1" customHeight="1" x14ac:dyDescent="0.2">
      <c r="A36" s="91">
        <v>449</v>
      </c>
      <c r="B36" s="92">
        <v>165.48599999999999</v>
      </c>
      <c r="C36" s="93"/>
      <c r="D36" s="152"/>
      <c r="S36" s="68"/>
      <c r="T36" s="68"/>
    </row>
    <row r="37" spans="1:20" ht="14.1" customHeight="1" x14ac:dyDescent="0.2">
      <c r="A37" s="91">
        <v>451.1</v>
      </c>
      <c r="B37" s="92">
        <v>169.79599999999999</v>
      </c>
      <c r="C37" s="93"/>
      <c r="D37" s="152"/>
      <c r="S37" s="68"/>
      <c r="T37" s="68"/>
    </row>
    <row r="38" spans="1:20" ht="14.1" customHeight="1" x14ac:dyDescent="0.2">
      <c r="A38" s="117">
        <v>451.1</v>
      </c>
      <c r="B38" s="118">
        <v>170.39599999999999</v>
      </c>
      <c r="C38" s="119" t="s">
        <v>53</v>
      </c>
      <c r="D38" s="152"/>
      <c r="S38" s="68"/>
      <c r="T38" s="68"/>
    </row>
    <row r="39" spans="1:20" ht="14.1" customHeight="1" x14ac:dyDescent="0.2">
      <c r="A39" s="91">
        <v>451.1</v>
      </c>
      <c r="B39" s="92">
        <v>172.99700000000001</v>
      </c>
      <c r="C39" s="93" t="s">
        <v>126</v>
      </c>
      <c r="D39" s="152"/>
      <c r="S39" s="68"/>
      <c r="T39" s="68"/>
    </row>
    <row r="40" spans="1:20" ht="14.1" customHeight="1" x14ac:dyDescent="0.2">
      <c r="A40" s="91">
        <v>454.6</v>
      </c>
      <c r="B40" s="92">
        <v>173.154</v>
      </c>
      <c r="C40" s="93" t="s">
        <v>127</v>
      </c>
      <c r="D40" s="152"/>
      <c r="S40" s="68"/>
      <c r="T40" s="68"/>
    </row>
    <row r="41" spans="1:20" ht="14.1" customHeight="1" x14ac:dyDescent="0.2">
      <c r="A41" s="91">
        <v>495</v>
      </c>
      <c r="B41" s="92">
        <v>173.154</v>
      </c>
      <c r="C41" s="93" t="s">
        <v>119</v>
      </c>
      <c r="D41" s="152"/>
      <c r="S41" s="68"/>
      <c r="T41" s="68"/>
    </row>
    <row r="42" spans="1:20" ht="14.1" customHeight="1" x14ac:dyDescent="0.2">
      <c r="A42" s="91"/>
      <c r="B42" s="92">
        <v>174.999</v>
      </c>
      <c r="C42" s="93" t="s">
        <v>119</v>
      </c>
      <c r="D42" s="152"/>
      <c r="S42" s="68"/>
      <c r="T42" s="68"/>
    </row>
    <row r="43" spans="1:20" ht="14.1" customHeight="1" thickBot="1" x14ac:dyDescent="0.25">
      <c r="A43" s="94"/>
      <c r="B43" s="95"/>
      <c r="C43" s="96"/>
      <c r="D43" s="153"/>
      <c r="S43" s="68"/>
      <c r="T43" s="68"/>
    </row>
    <row r="44" spans="1:20" ht="14.1" customHeight="1" x14ac:dyDescent="0.2">
      <c r="A44" s="97">
        <v>28.7</v>
      </c>
      <c r="B44" s="98">
        <v>170.39599999999999</v>
      </c>
      <c r="C44" s="99" t="s">
        <v>56</v>
      </c>
      <c r="D44" s="154" t="s">
        <v>57</v>
      </c>
      <c r="S44" s="68"/>
      <c r="T44" s="68"/>
    </row>
    <row r="45" spans="1:20" ht="14.1" customHeight="1" thickBot="1" x14ac:dyDescent="0.25">
      <c r="A45" s="100">
        <v>451.1</v>
      </c>
      <c r="B45" s="101">
        <v>170.39599999999999</v>
      </c>
      <c r="C45" s="102" t="s">
        <v>58</v>
      </c>
      <c r="D45" s="155"/>
      <c r="S45" s="68"/>
      <c r="T45" s="68"/>
    </row>
    <row r="46" spans="1:20" ht="14.1" customHeight="1" x14ac:dyDescent="0.2">
      <c r="A46" s="97">
        <v>35</v>
      </c>
      <c r="B46" s="98">
        <v>174.005</v>
      </c>
      <c r="C46" s="99" t="s">
        <v>128</v>
      </c>
      <c r="D46" s="155"/>
      <c r="S46" s="68"/>
      <c r="T46" s="68"/>
    </row>
    <row r="47" spans="1:20" ht="14.1" customHeight="1" thickBot="1" x14ac:dyDescent="0.25">
      <c r="A47" s="103">
        <v>35</v>
      </c>
      <c r="B47" s="104">
        <v>165.005</v>
      </c>
      <c r="C47" s="102" t="s">
        <v>128</v>
      </c>
      <c r="D47" s="155"/>
      <c r="S47" s="68"/>
      <c r="T47" s="68"/>
    </row>
    <row r="48" spans="1:20" ht="14.1" customHeight="1" x14ac:dyDescent="0.2">
      <c r="A48" s="97">
        <v>40</v>
      </c>
      <c r="B48" s="98">
        <v>175.25800000000001</v>
      </c>
      <c r="C48" s="99" t="s">
        <v>129</v>
      </c>
      <c r="D48" s="155"/>
      <c r="S48" s="68"/>
      <c r="T48" s="68"/>
    </row>
    <row r="49" spans="1:20" ht="14.1" customHeight="1" thickBot="1" x14ac:dyDescent="0.25">
      <c r="A49" s="103">
        <v>40</v>
      </c>
      <c r="B49" s="104">
        <v>173.75800000000001</v>
      </c>
      <c r="C49" s="102" t="s">
        <v>129</v>
      </c>
      <c r="D49" s="155"/>
      <c r="S49" s="68"/>
      <c r="T49" s="68"/>
    </row>
    <row r="50" spans="1:20" ht="14.1" customHeight="1" x14ac:dyDescent="0.2">
      <c r="A50" s="97">
        <v>0</v>
      </c>
      <c r="B50" s="98">
        <v>0</v>
      </c>
      <c r="C50" s="105" t="s">
        <v>130</v>
      </c>
      <c r="D50" s="155"/>
      <c r="S50" s="68"/>
      <c r="T50" s="68"/>
    </row>
    <row r="51" spans="1:20" ht="14.1" customHeight="1" thickBot="1" x14ac:dyDescent="0.25">
      <c r="A51" s="103">
        <v>454.6</v>
      </c>
      <c r="B51" s="103">
        <v>173.154</v>
      </c>
      <c r="C51" s="106" t="s">
        <v>131</v>
      </c>
      <c r="D51" s="155"/>
      <c r="S51" s="68"/>
      <c r="T51" s="68"/>
    </row>
    <row r="52" spans="1:20" ht="14.1" customHeight="1" x14ac:dyDescent="0.2">
      <c r="A52" s="107" t="s">
        <v>63</v>
      </c>
      <c r="B52" s="108" t="s">
        <v>132</v>
      </c>
      <c r="C52" s="109"/>
      <c r="D52" s="155"/>
      <c r="S52" s="68"/>
      <c r="T52" s="68"/>
    </row>
    <row r="53" spans="1:20" ht="14.1" customHeight="1" x14ac:dyDescent="0.2">
      <c r="A53" s="110" t="s">
        <v>65</v>
      </c>
      <c r="B53" s="111" t="s">
        <v>133</v>
      </c>
      <c r="C53" s="112"/>
      <c r="D53" s="155"/>
      <c r="S53" s="68"/>
      <c r="T53" s="68"/>
    </row>
    <row r="54" spans="1:20" ht="14.1" customHeight="1" x14ac:dyDescent="0.2">
      <c r="A54" s="157" t="s">
        <v>67</v>
      </c>
      <c r="B54" s="158"/>
      <c r="C54" s="159"/>
      <c r="D54" s="155"/>
      <c r="S54" s="68"/>
      <c r="T54" s="68"/>
    </row>
    <row r="55" spans="1:20" ht="14.1" customHeight="1" thickBot="1" x14ac:dyDescent="0.25">
      <c r="A55" s="160" t="s">
        <v>134</v>
      </c>
      <c r="B55" s="161"/>
      <c r="C55" s="162"/>
      <c r="D55" s="156"/>
      <c r="S55" s="68"/>
      <c r="T55" s="68"/>
    </row>
    <row r="56" spans="1:20" x14ac:dyDescent="0.2">
      <c r="A56" s="113" t="s">
        <v>69</v>
      </c>
      <c r="B56" s="68"/>
      <c r="C56" s="68"/>
      <c r="D56" s="68"/>
      <c r="E56" s="68"/>
      <c r="F56" s="114"/>
      <c r="G56" s="114"/>
      <c r="H56" s="114"/>
      <c r="I56" s="114"/>
      <c r="J56" s="114"/>
      <c r="K56" s="114"/>
      <c r="L56" s="114"/>
      <c r="M56" s="68"/>
      <c r="N56" s="68"/>
      <c r="O56" s="68"/>
      <c r="P56" s="68"/>
      <c r="Q56" s="68"/>
      <c r="R56" s="68"/>
      <c r="S56" s="68"/>
      <c r="T56" s="68"/>
    </row>
    <row r="57" spans="1:20" x14ac:dyDescent="0.2">
      <c r="F57" s="114"/>
      <c r="G57" s="114"/>
      <c r="H57" s="114"/>
      <c r="I57" s="114"/>
      <c r="J57" s="114"/>
      <c r="K57" s="114"/>
      <c r="L57" s="114"/>
    </row>
    <row r="58" spans="1:20" ht="15" x14ac:dyDescent="0.2">
      <c r="B58" s="115">
        <v>302.577</v>
      </c>
      <c r="F58" s="114"/>
      <c r="G58" s="114"/>
      <c r="H58" s="116"/>
      <c r="I58" s="116"/>
      <c r="J58" s="114"/>
      <c r="K58" s="114"/>
      <c r="L58" s="114"/>
    </row>
    <row r="59" spans="1:20" ht="15" x14ac:dyDescent="0.2">
      <c r="B59" s="115">
        <v>2.79</v>
      </c>
      <c r="F59" s="114"/>
      <c r="G59" s="114"/>
      <c r="H59" s="116"/>
      <c r="I59" s="116"/>
      <c r="J59" s="114"/>
      <c r="K59" s="114"/>
      <c r="L59" s="114"/>
    </row>
    <row r="60" spans="1:20" ht="15" x14ac:dyDescent="0.2">
      <c r="B60" s="115">
        <f>(B58+B59)</f>
        <v>305.36700000000002</v>
      </c>
      <c r="F60" s="114"/>
      <c r="G60" s="114"/>
      <c r="H60" s="116"/>
      <c r="I60" s="116"/>
      <c r="J60" s="114"/>
      <c r="K60" s="114"/>
      <c r="L60" s="114"/>
    </row>
    <row r="61" spans="1:20" ht="15" x14ac:dyDescent="0.2">
      <c r="F61" s="114"/>
      <c r="G61" s="114"/>
      <c r="H61" s="116"/>
      <c r="I61" s="116"/>
      <c r="J61" s="114"/>
      <c r="K61" s="114"/>
      <c r="L61" s="114"/>
    </row>
    <row r="62" spans="1:20" ht="15" x14ac:dyDescent="0.2">
      <c r="F62" s="114"/>
      <c r="G62" s="114"/>
      <c r="H62" s="116"/>
      <c r="I62" s="116"/>
      <c r="J62" s="114"/>
      <c r="K62" s="114"/>
      <c r="L62" s="114"/>
    </row>
    <row r="63" spans="1:20" ht="15" x14ac:dyDescent="0.2">
      <c r="F63" s="114"/>
      <c r="G63" s="114"/>
      <c r="H63" s="116"/>
      <c r="I63" s="116"/>
      <c r="J63" s="114"/>
      <c r="K63" s="114"/>
      <c r="L63" s="114"/>
    </row>
    <row r="64" spans="1:20" ht="15" x14ac:dyDescent="0.2">
      <c r="F64" s="114"/>
      <c r="G64" s="114"/>
      <c r="H64" s="116"/>
      <c r="I64" s="116"/>
      <c r="J64" s="114"/>
      <c r="K64" s="114"/>
      <c r="L64" s="114"/>
    </row>
    <row r="65" spans="6:12" ht="15" x14ac:dyDescent="0.2">
      <c r="F65" s="114"/>
      <c r="G65" s="114"/>
      <c r="H65" s="116"/>
      <c r="I65" s="116"/>
      <c r="J65" s="114"/>
      <c r="K65" s="114"/>
      <c r="L65" s="114"/>
    </row>
    <row r="66" spans="6:12" ht="15" x14ac:dyDescent="0.2">
      <c r="F66" s="114"/>
      <c r="G66" s="114"/>
      <c r="H66" s="116"/>
      <c r="I66" s="116"/>
      <c r="J66" s="114"/>
      <c r="K66" s="114"/>
      <c r="L66" s="114"/>
    </row>
    <row r="67" spans="6:12" ht="15" x14ac:dyDescent="0.2">
      <c r="F67" s="114"/>
      <c r="G67" s="114"/>
      <c r="H67" s="116"/>
      <c r="I67" s="116"/>
      <c r="J67" s="114"/>
      <c r="K67" s="114"/>
      <c r="L67" s="114"/>
    </row>
    <row r="68" spans="6:12" ht="15" x14ac:dyDescent="0.2">
      <c r="F68" s="114"/>
      <c r="G68" s="114"/>
      <c r="H68" s="116"/>
      <c r="I68" s="116"/>
      <c r="J68" s="114"/>
      <c r="K68" s="114"/>
      <c r="L68" s="114"/>
    </row>
    <row r="69" spans="6:12" ht="15" x14ac:dyDescent="0.2">
      <c r="F69" s="114"/>
      <c r="G69" s="114"/>
      <c r="H69" s="116"/>
      <c r="I69" s="116"/>
      <c r="J69" s="114"/>
      <c r="K69" s="114"/>
      <c r="L69" s="114"/>
    </row>
    <row r="70" spans="6:12" ht="15" x14ac:dyDescent="0.2">
      <c r="F70" s="114"/>
      <c r="G70" s="114"/>
      <c r="H70" s="116"/>
      <c r="I70" s="116"/>
      <c r="J70" s="114"/>
      <c r="K70" s="114"/>
      <c r="L70" s="114"/>
    </row>
    <row r="71" spans="6:12" ht="15" x14ac:dyDescent="0.2">
      <c r="F71" s="114"/>
      <c r="G71" s="114"/>
      <c r="H71" s="116"/>
      <c r="I71" s="116"/>
      <c r="J71" s="114"/>
      <c r="K71" s="114"/>
      <c r="L71" s="114"/>
    </row>
    <row r="72" spans="6:12" ht="15" x14ac:dyDescent="0.2">
      <c r="F72" s="114"/>
      <c r="G72" s="114"/>
      <c r="H72" s="116"/>
      <c r="I72" s="116"/>
      <c r="J72" s="114"/>
      <c r="K72" s="114"/>
      <c r="L72" s="114"/>
    </row>
    <row r="73" spans="6:12" ht="15" x14ac:dyDescent="0.2">
      <c r="F73" s="114"/>
      <c r="G73" s="114"/>
      <c r="H73" s="116"/>
      <c r="I73" s="116"/>
      <c r="J73" s="114"/>
      <c r="K73" s="114"/>
      <c r="L73" s="114"/>
    </row>
    <row r="74" spans="6:12" ht="15" x14ac:dyDescent="0.2">
      <c r="F74" s="114"/>
      <c r="G74" s="114"/>
      <c r="H74" s="116"/>
      <c r="I74" s="116"/>
      <c r="J74" s="114"/>
      <c r="K74" s="114"/>
      <c r="L74" s="114"/>
    </row>
    <row r="75" spans="6:12" ht="15" x14ac:dyDescent="0.2">
      <c r="F75" s="114"/>
      <c r="G75" s="114"/>
      <c r="H75" s="116"/>
      <c r="I75" s="116"/>
      <c r="J75" s="114"/>
      <c r="K75" s="114"/>
      <c r="L75" s="114"/>
    </row>
    <row r="76" spans="6:12" ht="15" x14ac:dyDescent="0.2">
      <c r="F76" s="114"/>
      <c r="G76" s="114"/>
      <c r="H76" s="116"/>
      <c r="I76" s="116"/>
      <c r="J76" s="114"/>
      <c r="K76" s="114"/>
      <c r="L76" s="114"/>
    </row>
    <row r="77" spans="6:12" ht="15" x14ac:dyDescent="0.2">
      <c r="F77" s="114"/>
      <c r="G77" s="114"/>
      <c r="H77" s="116"/>
      <c r="I77" s="116"/>
      <c r="J77" s="114"/>
      <c r="K77" s="114"/>
      <c r="L77" s="114"/>
    </row>
    <row r="78" spans="6:12" ht="15" x14ac:dyDescent="0.2">
      <c r="F78" s="114"/>
      <c r="G78" s="114"/>
      <c r="H78" s="116"/>
      <c r="I78" s="116"/>
      <c r="J78" s="114"/>
      <c r="K78" s="114"/>
      <c r="L78" s="114"/>
    </row>
    <row r="79" spans="6:12" ht="15" x14ac:dyDescent="0.2">
      <c r="F79" s="114"/>
      <c r="G79" s="114"/>
      <c r="H79" s="116"/>
      <c r="I79" s="116"/>
      <c r="J79" s="114"/>
      <c r="K79" s="114"/>
      <c r="L79" s="114"/>
    </row>
    <row r="80" spans="6:12" ht="15" x14ac:dyDescent="0.2">
      <c r="F80" s="114"/>
      <c r="G80" s="114"/>
      <c r="H80" s="116"/>
      <c r="I80" s="116"/>
      <c r="J80" s="114"/>
      <c r="K80" s="114"/>
      <c r="L80" s="114"/>
    </row>
    <row r="81" spans="6:12" ht="15" x14ac:dyDescent="0.2">
      <c r="F81" s="114"/>
      <c r="G81" s="114"/>
      <c r="H81" s="116"/>
      <c r="I81" s="116"/>
      <c r="J81" s="114"/>
      <c r="K81" s="114"/>
      <c r="L81" s="114"/>
    </row>
    <row r="82" spans="6:12" ht="15" x14ac:dyDescent="0.2">
      <c r="F82" s="114"/>
      <c r="G82" s="114"/>
      <c r="H82" s="116"/>
      <c r="I82" s="116"/>
      <c r="J82" s="114"/>
      <c r="K82" s="114"/>
      <c r="L82" s="114"/>
    </row>
    <row r="83" spans="6:12" x14ac:dyDescent="0.2">
      <c r="F83" s="114"/>
      <c r="G83" s="114"/>
      <c r="H83" s="114"/>
      <c r="I83" s="114"/>
      <c r="J83" s="114"/>
      <c r="K83" s="114"/>
      <c r="L83" s="114"/>
    </row>
    <row r="84" spans="6:12" x14ac:dyDescent="0.2">
      <c r="F84" s="114"/>
      <c r="G84" s="114"/>
      <c r="H84" s="114"/>
      <c r="I84" s="114"/>
      <c r="J84" s="114"/>
      <c r="K84" s="114"/>
      <c r="L84" s="114"/>
    </row>
    <row r="85" spans="6:12" x14ac:dyDescent="0.2">
      <c r="F85" s="114"/>
      <c r="G85" s="114"/>
      <c r="H85" s="114"/>
      <c r="I85" s="114"/>
      <c r="J85" s="114"/>
      <c r="K85" s="114"/>
      <c r="L85" s="114"/>
    </row>
  </sheetData>
  <mergeCells count="5">
    <mergeCell ref="A1:S1"/>
    <mergeCell ref="D2:D43"/>
    <mergeCell ref="D44:D55"/>
    <mergeCell ref="A54:C54"/>
    <mergeCell ref="A55:C55"/>
  </mergeCells>
  <printOptions horizontalCentered="1" verticalCentered="1"/>
  <pageMargins left="0" right="0" top="0" bottom="0.59055118110236227" header="0" footer="0"/>
  <pageSetup scale="60" orientation="landscape" blackAndWhite="1" r:id="rId1"/>
  <headerFooter alignWithMargins="0">
    <oddFooter xml:space="preserve">&amp;L&amp;A&amp;CInformacion confidencial de hidrologia - IDEAM - &amp;D&amp;R&amp;[Pagina]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19</vt:i4>
      </vt:variant>
    </vt:vector>
  </HeadingPairs>
  <TitlesOfParts>
    <vt:vector size="42" baseType="lpstr">
      <vt:lpstr>51.32010701.Top.240203</vt:lpstr>
      <vt:lpstr>51.32010701.Top.181103</vt:lpstr>
      <vt:lpstr>51.32010701.Top.010305</vt:lpstr>
      <vt:lpstr>51.32010701.Top.220306</vt:lpstr>
      <vt:lpstr>51.32010701.Top.170906</vt:lpstr>
      <vt:lpstr>51.32010701.Top.121106</vt:lpstr>
      <vt:lpstr>51.32010701.Top.281107</vt:lpstr>
      <vt:lpstr>51.32010701.Top.010907</vt:lpstr>
      <vt:lpstr>51.32010701.Top.</vt:lpstr>
      <vt:lpstr>51.32010701.Top.140708</vt:lpstr>
      <vt:lpstr>51.32010701.Top.090709</vt:lpstr>
      <vt:lpstr>51.32010701.Top.280310</vt:lpstr>
      <vt:lpstr>51.32010701.Top.130910</vt:lpstr>
      <vt:lpstr>51.32010701.Top.110713</vt:lpstr>
      <vt:lpstr>51.32010701.Top.050913</vt:lpstr>
      <vt:lpstr>51.32010701.Top.20062014</vt:lpstr>
      <vt:lpstr>51.32010701.Top.15102014</vt:lpstr>
      <vt:lpstr>51.32010701.Top.300615</vt:lpstr>
      <vt:lpstr>51.32010701.Top.121015</vt:lpstr>
      <vt:lpstr>32107010_PTO_ARTURO_20160525</vt:lpstr>
      <vt:lpstr>32107010_PTO_ARTURO_20160830</vt:lpstr>
      <vt:lpstr>32107010_PTO_ARTURO_20170314</vt:lpstr>
      <vt:lpstr>32107010_PTO_ARTURO_20170613</vt:lpstr>
      <vt:lpstr>'51.32010701.Top.'!Área_de_impresión</vt:lpstr>
      <vt:lpstr>'51.32010701.Top.010305'!Área_de_impresión</vt:lpstr>
      <vt:lpstr>'51.32010701.Top.010907'!Área_de_impresión</vt:lpstr>
      <vt:lpstr>'51.32010701.Top.050913'!Área_de_impresión</vt:lpstr>
      <vt:lpstr>'51.32010701.Top.090709'!Área_de_impresión</vt:lpstr>
      <vt:lpstr>'51.32010701.Top.110713'!Área_de_impresión</vt:lpstr>
      <vt:lpstr>'51.32010701.Top.121015'!Área_de_impresión</vt:lpstr>
      <vt:lpstr>'51.32010701.Top.121106'!Área_de_impresión</vt:lpstr>
      <vt:lpstr>'51.32010701.Top.130910'!Área_de_impresión</vt:lpstr>
      <vt:lpstr>'51.32010701.Top.140708'!Área_de_impresión</vt:lpstr>
      <vt:lpstr>'51.32010701.Top.15102014'!Área_de_impresión</vt:lpstr>
      <vt:lpstr>'51.32010701.Top.170906'!Área_de_impresión</vt:lpstr>
      <vt:lpstr>'51.32010701.Top.181103'!Área_de_impresión</vt:lpstr>
      <vt:lpstr>'51.32010701.Top.20062014'!Área_de_impresión</vt:lpstr>
      <vt:lpstr>'51.32010701.Top.220306'!Área_de_impresión</vt:lpstr>
      <vt:lpstr>'51.32010701.Top.240203'!Área_de_impresión</vt:lpstr>
      <vt:lpstr>'51.32010701.Top.280310'!Área_de_impresión</vt:lpstr>
      <vt:lpstr>'51.32010701.Top.281107'!Área_de_impresión</vt:lpstr>
      <vt:lpstr>'51.32010701.Top.300615'!Área_de_impresión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Leidy Lorena Pineda Castano</cp:lastModifiedBy>
  <dcterms:created xsi:type="dcterms:W3CDTF">2016-09-02T15:51:20Z</dcterms:created>
  <dcterms:modified xsi:type="dcterms:W3CDTF">2017-07-24T15:49:28Z</dcterms:modified>
</cp:coreProperties>
</file>