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4. Abril\Perfiles Transversales\AOP_03\PERFIL TRANSVERSAL\"/>
    </mc:Choice>
  </mc:AlternateContent>
  <bookViews>
    <workbookView xWindow="75" yWindow="-135" windowWidth="11295" windowHeight="9960" tabRatio="827" firstSheet="18" activeTab="23"/>
  </bookViews>
  <sheets>
    <sheet name="3511701.Humapo.160408" sheetId="3" r:id="rId1"/>
    <sheet name="3511701.Humapo.291107" sheetId="4" r:id="rId2"/>
    <sheet name="3511701.Humapo.290408" sheetId="5" r:id="rId3"/>
    <sheet name="3511701.Humapo.150708" sheetId="6" r:id="rId4"/>
    <sheet name="3511701.Humapo.251008" sheetId="7" r:id="rId5"/>
    <sheet name="3511701.Humapo." sheetId="8" r:id="rId6"/>
    <sheet name="3511701.Humapo.090410" sheetId="9" r:id="rId7"/>
    <sheet name="3511701.Humapo.200810" sheetId="10" r:id="rId8"/>
    <sheet name="3511701.Humapo.250311" sheetId="11" r:id="rId9"/>
    <sheet name="3511701.Humapo.251110" sheetId="12" r:id="rId10"/>
    <sheet name="3511701.Humapo.062211" sheetId="13" r:id="rId11"/>
    <sheet name="3511701.Humapo.150412" sheetId="14" r:id="rId12"/>
    <sheet name="3511701.Humapo.181012" sheetId="15" r:id="rId13"/>
    <sheet name="3511701.Humapo.290513" sheetId="16" r:id="rId14"/>
    <sheet name="3511701.Humapo.291013" sheetId="17" r:id="rId15"/>
    <sheet name="3511701.Humapo.26052014" sheetId="18" r:id="rId16"/>
    <sheet name="3511701.Humapo.09092014" sheetId="19" r:id="rId17"/>
    <sheet name="3511701.Humapo.01062015" sheetId="20" r:id="rId18"/>
    <sheet name="3511701.Humapo.15092015" sheetId="21" r:id="rId19"/>
    <sheet name="35117010_HUMAPO_20151208" sheetId="1" r:id="rId20"/>
    <sheet name="35117010_HUMAPO_20160427" sheetId="2" r:id="rId21"/>
    <sheet name="35117010_HUMAPO_20170325" sheetId="22" r:id="rId22"/>
    <sheet name="35117010_HUMAPO_20170509" sheetId="23" r:id="rId23"/>
    <sheet name="35117010_HUMAPO_20170821" sheetId="24" r:id="rId24"/>
  </sheets>
  <definedNames>
    <definedName name="_xlnm.Print_Area" localSheetId="5">'3511701.Humapo.'!$A$1:$T$47</definedName>
    <definedName name="_xlnm.Print_Area" localSheetId="17">'3511701.Humapo.01062015'!$A$1:$T$49</definedName>
    <definedName name="_xlnm.Print_Area" localSheetId="10">'3511701.Humapo.062211'!$A$1:$T$51</definedName>
    <definedName name="_xlnm.Print_Area" localSheetId="6">'3511701.Humapo.090410'!$A$1:$T$47</definedName>
    <definedName name="_xlnm.Print_Area" localSheetId="16">'3511701.Humapo.09092014'!$A$1:$T$49</definedName>
    <definedName name="_xlnm.Print_Area" localSheetId="11">'3511701.Humapo.150412'!$A$1:$T$47</definedName>
    <definedName name="_xlnm.Print_Area" localSheetId="3">'3511701.Humapo.150708'!$A$1:$T$47</definedName>
    <definedName name="_xlnm.Print_Area" localSheetId="18">'3511701.Humapo.15092015'!$A$1:$T$49</definedName>
    <definedName name="_xlnm.Print_Area" localSheetId="0">'3511701.Humapo.160408'!$A$1:$T$47</definedName>
    <definedName name="_xlnm.Print_Area" localSheetId="12">'3511701.Humapo.181012'!$A$1:$T$47</definedName>
    <definedName name="_xlnm.Print_Area" localSheetId="7">'3511701.Humapo.200810'!$A$1:$T$47</definedName>
    <definedName name="_xlnm.Print_Area" localSheetId="8">'3511701.Humapo.250311'!$A$1:$T$47</definedName>
    <definedName name="_xlnm.Print_Area" localSheetId="4">'3511701.Humapo.251008'!$A$1:$T$47</definedName>
    <definedName name="_xlnm.Print_Area" localSheetId="9">'3511701.Humapo.251110'!$A$1:$T$49</definedName>
    <definedName name="_xlnm.Print_Area" localSheetId="15">'3511701.Humapo.26052014'!$A$1:$T$49</definedName>
    <definedName name="_xlnm.Print_Area" localSheetId="2">'3511701.Humapo.290408'!$A$1:$T$47</definedName>
    <definedName name="_xlnm.Print_Area" localSheetId="13">'3511701.Humapo.290513'!$A$1:$T$48</definedName>
    <definedName name="_xlnm.Print_Area" localSheetId="14">'3511701.Humapo.291013'!$A$1:$T$47</definedName>
    <definedName name="_xlnm.Print_Area" localSheetId="1">'3511701.Humapo.291107'!$A$1:$T$47</definedName>
  </definedNames>
  <calcPr calcId="152511"/>
</workbook>
</file>

<file path=xl/calcChain.xml><?xml version="1.0" encoding="utf-8"?>
<calcChain xmlns="http://schemas.openxmlformats.org/spreadsheetml/2006/main">
  <c r="B32" i="24" l="1"/>
  <c r="A31" i="24"/>
  <c r="A32" i="24"/>
  <c r="A33" i="24"/>
  <c r="A9" i="24"/>
  <c r="A10" i="24"/>
  <c r="A11" i="24"/>
  <c r="A17" i="24"/>
  <c r="A18" i="24"/>
  <c r="A19" i="24"/>
  <c r="A25" i="24"/>
  <c r="A26" i="24"/>
  <c r="A27" i="24"/>
  <c r="B7" i="24"/>
  <c r="A7" i="24"/>
  <c r="A4" i="24"/>
  <c r="A5" i="24"/>
  <c r="A6" i="24"/>
  <c r="A3" i="24"/>
  <c r="AA42" i="24"/>
  <c r="AA41" i="24"/>
  <c r="AA39" i="24"/>
  <c r="AA40" i="24"/>
  <c r="B33" i="24" s="1"/>
  <c r="AA27" i="24"/>
  <c r="B20" i="24" s="1"/>
  <c r="AA35" i="24"/>
  <c r="B28" i="24" s="1"/>
  <c r="X16" i="24"/>
  <c r="X17" i="24"/>
  <c r="X18" i="24"/>
  <c r="X19" i="24"/>
  <c r="AA19" i="24" s="1"/>
  <c r="B12" i="24" s="1"/>
  <c r="X20" i="24"/>
  <c r="AA20" i="24" s="1"/>
  <c r="B13" i="24" s="1"/>
  <c r="X21" i="24"/>
  <c r="X22" i="24"/>
  <c r="X23" i="24"/>
  <c r="X24" i="24"/>
  <c r="X25" i="24"/>
  <c r="X26" i="24"/>
  <c r="X27" i="24"/>
  <c r="X28" i="24"/>
  <c r="AA28" i="24" s="1"/>
  <c r="B21" i="24" s="1"/>
  <c r="X29" i="24"/>
  <c r="X30" i="24"/>
  <c r="X31" i="24"/>
  <c r="X32" i="24"/>
  <c r="X33" i="24"/>
  <c r="X34" i="24"/>
  <c r="X35" i="24"/>
  <c r="X36" i="24"/>
  <c r="AA36" i="24" s="1"/>
  <c r="B29" i="24" s="1"/>
  <c r="X37" i="24"/>
  <c r="X15" i="24"/>
  <c r="V16" i="24"/>
  <c r="V17" i="24"/>
  <c r="V18" i="24"/>
  <c r="V19" i="24"/>
  <c r="A12" i="24" s="1"/>
  <c r="V20" i="24"/>
  <c r="A13" i="24" s="1"/>
  <c r="V21" i="24"/>
  <c r="A14" i="24" s="1"/>
  <c r="V22" i="24"/>
  <c r="A15" i="24" s="1"/>
  <c r="V23" i="24"/>
  <c r="A16" i="24" s="1"/>
  <c r="V24" i="24"/>
  <c r="V25" i="24"/>
  <c r="V26" i="24"/>
  <c r="V27" i="24"/>
  <c r="A20" i="24" s="1"/>
  <c r="V28" i="24"/>
  <c r="A21" i="24" s="1"/>
  <c r="V29" i="24"/>
  <c r="A22" i="24" s="1"/>
  <c r="V30" i="24"/>
  <c r="A23" i="24" s="1"/>
  <c r="V31" i="24"/>
  <c r="A24" i="24" s="1"/>
  <c r="V32" i="24"/>
  <c r="V33" i="24"/>
  <c r="V34" i="24"/>
  <c r="V35" i="24"/>
  <c r="A28" i="24" s="1"/>
  <c r="V36" i="24"/>
  <c r="A29" i="24" s="1"/>
  <c r="V37" i="24"/>
  <c r="A30" i="24" s="1"/>
  <c r="V15" i="24"/>
  <c r="A8" i="24" s="1"/>
  <c r="AA6" i="24"/>
  <c r="B3" i="24" s="1"/>
  <c r="AA8" i="24"/>
  <c r="B5" i="24" s="1"/>
  <c r="AA10" i="24"/>
  <c r="AA21" i="24" s="1"/>
  <c r="B14" i="24" s="1"/>
  <c r="AA11" i="24"/>
  <c r="AA12" i="24"/>
  <c r="AA13" i="24"/>
  <c r="AA14" i="24"/>
  <c r="C61" i="24"/>
  <c r="C60" i="24"/>
  <c r="E57" i="24"/>
  <c r="B53" i="24"/>
  <c r="B51" i="24"/>
  <c r="B49" i="24"/>
  <c r="B47" i="24"/>
  <c r="AA4" i="24"/>
  <c r="AA38" i="24" s="1"/>
  <c r="B31" i="24" s="1"/>
  <c r="B2" i="24"/>
  <c r="AA34" i="24" l="1"/>
  <c r="B27" i="24" s="1"/>
  <c r="AA26" i="24"/>
  <c r="B19" i="24" s="1"/>
  <c r="AA18" i="24"/>
  <c r="B11" i="24" s="1"/>
  <c r="AA9" i="24"/>
  <c r="B6" i="24" s="1"/>
  <c r="AA33" i="24"/>
  <c r="B26" i="24" s="1"/>
  <c r="AA25" i="24"/>
  <c r="B18" i="24" s="1"/>
  <c r="AA17" i="24"/>
  <c r="B10" i="24" s="1"/>
  <c r="AA32" i="24"/>
  <c r="B25" i="24" s="1"/>
  <c r="AA24" i="24"/>
  <c r="B17" i="24" s="1"/>
  <c r="AA16" i="24"/>
  <c r="B9" i="24" s="1"/>
  <c r="AA5" i="24"/>
  <c r="AA7" i="24"/>
  <c r="B4" i="24" s="1"/>
  <c r="AA15" i="24"/>
  <c r="AA31" i="24"/>
  <c r="B24" i="24" s="1"/>
  <c r="AA23" i="24"/>
  <c r="B16" i="24" s="1"/>
  <c r="AA30" i="24"/>
  <c r="B23" i="24" s="1"/>
  <c r="AA22" i="24"/>
  <c r="B15" i="24" s="1"/>
  <c r="AA37" i="24"/>
  <c r="B30" i="24" s="1"/>
  <c r="AA29" i="24"/>
  <c r="B22" i="24" s="1"/>
  <c r="C61" i="23"/>
  <c r="C60" i="23"/>
  <c r="AA4" i="23"/>
  <c r="AA8" i="23" s="1"/>
  <c r="AF3" i="24" l="1"/>
  <c r="B8" i="24"/>
  <c r="AA5" i="23"/>
  <c r="AA6" i="23"/>
  <c r="AA7" i="23"/>
  <c r="A28" i="22"/>
  <c r="AA17" i="22"/>
  <c r="AF6" i="22" s="1"/>
  <c r="AA25" i="22"/>
  <c r="AF14" i="22" s="1"/>
  <c r="AA33" i="22"/>
  <c r="B25" i="22" s="1"/>
  <c r="A8" i="22"/>
  <c r="A11" i="22"/>
  <c r="A12" i="22"/>
  <c r="A13" i="22"/>
  <c r="A16" i="22"/>
  <c r="A19" i="22"/>
  <c r="A20" i="22"/>
  <c r="A21" i="22"/>
  <c r="A24" i="22"/>
  <c r="A5" i="22"/>
  <c r="A4" i="22"/>
  <c r="A3" i="22"/>
  <c r="A2" i="22"/>
  <c r="AA36" i="22"/>
  <c r="AA37" i="22" s="1"/>
  <c r="B28" i="22" s="1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14" i="22"/>
  <c r="V34" i="22"/>
  <c r="A26" i="22" s="1"/>
  <c r="V35" i="22"/>
  <c r="A27" i="22" s="1"/>
  <c r="V15" i="22"/>
  <c r="A7" i="22" s="1"/>
  <c r="V16" i="22"/>
  <c r="V17" i="22"/>
  <c r="A9" i="22" s="1"/>
  <c r="V18" i="22"/>
  <c r="A10" i="22" s="1"/>
  <c r="V19" i="22"/>
  <c r="V20" i="22"/>
  <c r="V21" i="22"/>
  <c r="V22" i="22"/>
  <c r="A14" i="22" s="1"/>
  <c r="V23" i="22"/>
  <c r="A15" i="22" s="1"/>
  <c r="V24" i="22"/>
  <c r="V25" i="22"/>
  <c r="A17" i="22" s="1"/>
  <c r="V26" i="22"/>
  <c r="A18" i="22" s="1"/>
  <c r="V27" i="22"/>
  <c r="V28" i="22"/>
  <c r="V29" i="22"/>
  <c r="V30" i="22"/>
  <c r="A22" i="22" s="1"/>
  <c r="V31" i="22"/>
  <c r="A23" i="22" s="1"/>
  <c r="V32" i="22"/>
  <c r="V33" i="22"/>
  <c r="A25" i="22" s="1"/>
  <c r="V14" i="22"/>
  <c r="A6" i="22" s="1"/>
  <c r="AA11" i="22"/>
  <c r="B4" i="22" s="1"/>
  <c r="AA12" i="22"/>
  <c r="AA13" i="22"/>
  <c r="AA18" i="22" s="1"/>
  <c r="AA9" i="22"/>
  <c r="AA8" i="22"/>
  <c r="AA10" i="22" s="1"/>
  <c r="AA7" i="22"/>
  <c r="B3" i="22" s="1"/>
  <c r="C61" i="22"/>
  <c r="C60" i="22"/>
  <c r="E57" i="22"/>
  <c r="B53" i="22"/>
  <c r="B51" i="22"/>
  <c r="B49" i="22"/>
  <c r="B47" i="22"/>
  <c r="AA4" i="22"/>
  <c r="AA6" i="22" s="1"/>
  <c r="B2" i="22"/>
  <c r="AF7" i="22" l="1"/>
  <c r="B10" i="22"/>
  <c r="AA32" i="22"/>
  <c r="AA24" i="22"/>
  <c r="AA16" i="22"/>
  <c r="B9" i="22"/>
  <c r="AA30" i="22"/>
  <c r="AA22" i="22"/>
  <c r="AA5" i="22"/>
  <c r="AA29" i="22"/>
  <c r="AA21" i="22"/>
  <c r="B17" i="22"/>
  <c r="AA23" i="22"/>
  <c r="AA14" i="22"/>
  <c r="AA28" i="22"/>
  <c r="AA20" i="22"/>
  <c r="AA35" i="22"/>
  <c r="AA27" i="22"/>
  <c r="AA19" i="22"/>
  <c r="AF22" i="22"/>
  <c r="B5" i="22"/>
  <c r="AA31" i="22"/>
  <c r="AA15" i="22"/>
  <c r="AA34" i="22"/>
  <c r="AA26" i="22"/>
  <c r="AF23" i="24"/>
  <c r="AF9" i="24"/>
  <c r="AF18" i="24"/>
  <c r="AF21" i="24"/>
  <c r="AF10" i="24"/>
  <c r="AF24" i="24"/>
  <c r="AF11" i="24"/>
  <c r="AF22" i="24"/>
  <c r="AF4" i="24"/>
  <c r="AF12" i="24"/>
  <c r="AF15" i="24"/>
  <c r="AF5" i="24"/>
  <c r="AF13" i="24"/>
  <c r="AF6" i="24"/>
  <c r="AF14" i="24"/>
  <c r="AF19" i="24"/>
  <c r="AF7" i="24"/>
  <c r="AF16" i="24"/>
  <c r="AF17" i="24"/>
  <c r="AF8" i="24"/>
  <c r="AF20" i="24"/>
  <c r="B41" i="21"/>
  <c r="B41" i="20"/>
  <c r="B41" i="19"/>
  <c r="B41" i="18"/>
  <c r="B39" i="17"/>
  <c r="B40" i="16"/>
  <c r="AF23" i="22" l="1"/>
  <c r="B26" i="22"/>
  <c r="B14" i="22"/>
  <c r="AF11" i="22"/>
  <c r="AF4" i="22"/>
  <c r="B7" i="22"/>
  <c r="B20" i="22"/>
  <c r="AF17" i="22"/>
  <c r="AF19" i="22"/>
  <c r="B22" i="22"/>
  <c r="B23" i="22"/>
  <c r="AF20" i="22"/>
  <c r="B6" i="22"/>
  <c r="AF3" i="22"/>
  <c r="AF12" i="22"/>
  <c r="B15" i="22"/>
  <c r="AF5" i="22"/>
  <c r="B8" i="22"/>
  <c r="AF13" i="22"/>
  <c r="B16" i="22"/>
  <c r="B11" i="22"/>
  <c r="AF8" i="22"/>
  <c r="AF10" i="22"/>
  <c r="B13" i="22"/>
  <c r="AF21" i="22"/>
  <c r="B24" i="22"/>
  <c r="B12" i="22"/>
  <c r="AF9" i="22"/>
  <c r="AF16" i="22"/>
  <c r="B19" i="22"/>
  <c r="B21" i="22"/>
  <c r="AF18" i="22"/>
  <c r="B18" i="22"/>
  <c r="AF15" i="22"/>
  <c r="B27" i="22"/>
  <c r="AF24" i="22"/>
  <c r="E57" i="2"/>
  <c r="C61" i="2" l="1"/>
  <c r="C60" i="2"/>
  <c r="B53" i="2"/>
  <c r="B51" i="2"/>
  <c r="B49" i="2"/>
  <c r="B47" i="2"/>
  <c r="X34" i="2"/>
  <c r="V34" i="2"/>
  <c r="A26" i="2" s="1"/>
  <c r="X33" i="2"/>
  <c r="V33" i="2"/>
  <c r="X32" i="2"/>
  <c r="V32" i="2"/>
  <c r="A24" i="2" s="1"/>
  <c r="X31" i="2"/>
  <c r="V31" i="2"/>
  <c r="A23" i="2" s="1"/>
  <c r="X30" i="2"/>
  <c r="V30" i="2"/>
  <c r="A22" i="2" s="1"/>
  <c r="X29" i="2"/>
  <c r="V29" i="2"/>
  <c r="X28" i="2"/>
  <c r="V28" i="2"/>
  <c r="A20" i="2" s="1"/>
  <c r="X27" i="2"/>
  <c r="V27" i="2"/>
  <c r="A19" i="2" s="1"/>
  <c r="A27" i="2"/>
  <c r="X26" i="2"/>
  <c r="V26" i="2"/>
  <c r="A18" i="2" s="1"/>
  <c r="X25" i="2"/>
  <c r="V25" i="2"/>
  <c r="A25" i="2"/>
  <c r="X24" i="2"/>
  <c r="V24" i="2"/>
  <c r="A16" i="2" s="1"/>
  <c r="X23" i="2"/>
  <c r="V23" i="2"/>
  <c r="X22" i="2"/>
  <c r="V22" i="2"/>
  <c r="A14" i="2" s="1"/>
  <c r="X21" i="2"/>
  <c r="V21" i="2"/>
  <c r="A13" i="2" s="1"/>
  <c r="A21" i="2"/>
  <c r="X20" i="2"/>
  <c r="V20" i="2"/>
  <c r="A12" i="2" s="1"/>
  <c r="X19" i="2"/>
  <c r="V19" i="2"/>
  <c r="X18" i="2"/>
  <c r="V18" i="2"/>
  <c r="A10" i="2" s="1"/>
  <c r="X17" i="2"/>
  <c r="V17" i="2"/>
  <c r="A17" i="2"/>
  <c r="X16" i="2"/>
  <c r="V16" i="2"/>
  <c r="A8" i="2" s="1"/>
  <c r="X15" i="2"/>
  <c r="V15" i="2"/>
  <c r="A15" i="2"/>
  <c r="X14" i="2"/>
  <c r="V14" i="2"/>
  <c r="A6" i="2" s="1"/>
  <c r="X13" i="2"/>
  <c r="V13" i="2"/>
  <c r="X12" i="2"/>
  <c r="V12" i="2"/>
  <c r="A4" i="2" s="1"/>
  <c r="A11" i="2"/>
  <c r="A9" i="2"/>
  <c r="A7" i="2"/>
  <c r="A5" i="2"/>
  <c r="AA4" i="2"/>
  <c r="AA10" i="2" s="1"/>
  <c r="A3" i="2"/>
  <c r="B2" i="2"/>
  <c r="AA5" i="2" l="1"/>
  <c r="AA6" i="2"/>
  <c r="AA8" i="2"/>
  <c r="AA9" i="2"/>
  <c r="AA11" i="2"/>
  <c r="AA35" i="2"/>
  <c r="AA36" i="2" s="1"/>
  <c r="B27" i="2" s="1"/>
  <c r="AA7" i="2"/>
  <c r="C63" i="1"/>
  <c r="C62" i="1"/>
  <c r="B55" i="1"/>
  <c r="B53" i="1"/>
  <c r="B51" i="1"/>
  <c r="B49" i="1"/>
  <c r="B46" i="1"/>
  <c r="X36" i="1"/>
  <c r="V36" i="1"/>
  <c r="A31" i="1" s="1"/>
  <c r="X35" i="1"/>
  <c r="V35" i="1"/>
  <c r="A30" i="1" s="1"/>
  <c r="A35" i="1"/>
  <c r="X34" i="1"/>
  <c r="V34" i="1"/>
  <c r="A29" i="1" s="1"/>
  <c r="A34" i="1"/>
  <c r="X33" i="1"/>
  <c r="V33" i="1"/>
  <c r="A28" i="1" s="1"/>
  <c r="A33" i="1"/>
  <c r="X32" i="1"/>
  <c r="V32" i="1"/>
  <c r="A27" i="1" s="1"/>
  <c r="A32" i="1"/>
  <c r="X31" i="1"/>
  <c r="V31" i="1"/>
  <c r="A26" i="1" s="1"/>
  <c r="X30" i="1"/>
  <c r="V30" i="1"/>
  <c r="X29" i="1"/>
  <c r="V29" i="1"/>
  <c r="X28" i="1"/>
  <c r="V28" i="1"/>
  <c r="A23" i="1" s="1"/>
  <c r="X27" i="1"/>
  <c r="V27" i="1"/>
  <c r="X26" i="1"/>
  <c r="V26" i="1"/>
  <c r="X25" i="1"/>
  <c r="V25" i="1"/>
  <c r="A20" i="1" s="1"/>
  <c r="A25" i="1"/>
  <c r="X24" i="1"/>
  <c r="V24" i="1"/>
  <c r="A24" i="1"/>
  <c r="X23" i="1"/>
  <c r="V23" i="1"/>
  <c r="X22" i="1"/>
  <c r="V22" i="1"/>
  <c r="A22" i="1"/>
  <c r="X21" i="1"/>
  <c r="V21" i="1"/>
  <c r="A21" i="1"/>
  <c r="X20" i="1"/>
  <c r="V20" i="1"/>
  <c r="X19" i="1"/>
  <c r="V19" i="1"/>
  <c r="A19" i="1"/>
  <c r="X18" i="1"/>
  <c r="V18" i="1"/>
  <c r="A18" i="1"/>
  <c r="X17" i="1"/>
  <c r="V17" i="1"/>
  <c r="A12" i="1" s="1"/>
  <c r="A17" i="1"/>
  <c r="X16" i="1"/>
  <c r="V16" i="1"/>
  <c r="A11" i="1" s="1"/>
  <c r="A16" i="1"/>
  <c r="X15" i="1"/>
  <c r="V15" i="1"/>
  <c r="A10" i="1" s="1"/>
  <c r="A15" i="1"/>
  <c r="X14" i="1"/>
  <c r="V14" i="1"/>
  <c r="A9" i="1" s="1"/>
  <c r="A14" i="1"/>
  <c r="X13" i="1"/>
  <c r="V13" i="1"/>
  <c r="A8" i="1" s="1"/>
  <c r="A13" i="1"/>
  <c r="A7" i="1"/>
  <c r="A6" i="1"/>
  <c r="A5" i="1"/>
  <c r="AA4" i="1"/>
  <c r="AA6" i="1" s="1"/>
  <c r="A4" i="1"/>
  <c r="A3" i="1"/>
  <c r="B2" i="1"/>
  <c r="AA30" i="2" l="1"/>
  <c r="AA17" i="2"/>
  <c r="AA15" i="2"/>
  <c r="AA31" i="2"/>
  <c r="AA27" i="2"/>
  <c r="AA32" i="2"/>
  <c r="AA28" i="2"/>
  <c r="AA26" i="2"/>
  <c r="AA24" i="2"/>
  <c r="AA22" i="2"/>
  <c r="AA20" i="2"/>
  <c r="AA18" i="2"/>
  <c r="AA16" i="2"/>
  <c r="AA14" i="2"/>
  <c r="AA12" i="2"/>
  <c r="AA33" i="2"/>
  <c r="AA29" i="2"/>
  <c r="AA34" i="2"/>
  <c r="AA25" i="2"/>
  <c r="AA23" i="2"/>
  <c r="AA21" i="2"/>
  <c r="AA19" i="2"/>
  <c r="AA13" i="2"/>
  <c r="B3" i="2"/>
  <c r="AA7" i="1"/>
  <c r="B4" i="1" s="1"/>
  <c r="AA10" i="1"/>
  <c r="B6" i="1" s="1"/>
  <c r="AA12" i="1"/>
  <c r="AA9" i="1"/>
  <c r="B5" i="1" s="1"/>
  <c r="AA37" i="1"/>
  <c r="AA11" i="1"/>
  <c r="AA8" i="1"/>
  <c r="AA5" i="1"/>
  <c r="B3" i="1" s="1"/>
  <c r="AF4" i="2" l="1"/>
  <c r="B5" i="2"/>
  <c r="B17" i="2"/>
  <c r="AF16" i="2"/>
  <c r="B20" i="2"/>
  <c r="AF19" i="2"/>
  <c r="AF14" i="2"/>
  <c r="B15" i="2"/>
  <c r="AF24" i="2"/>
  <c r="B25" i="2"/>
  <c r="B10" i="2"/>
  <c r="AF9" i="2"/>
  <c r="B18" i="2"/>
  <c r="AF17" i="2"/>
  <c r="AF22" i="2"/>
  <c r="B23" i="2"/>
  <c r="B4" i="2"/>
  <c r="AF3" i="2"/>
  <c r="B12" i="2"/>
  <c r="AF11" i="2"/>
  <c r="B7" i="2"/>
  <c r="AF6" i="2"/>
  <c r="AF10" i="2"/>
  <c r="B11" i="2"/>
  <c r="B26" i="2"/>
  <c r="AF25" i="2"/>
  <c r="B6" i="2"/>
  <c r="AF5" i="2"/>
  <c r="B14" i="2"/>
  <c r="AF13" i="2"/>
  <c r="B24" i="2"/>
  <c r="AF23" i="2"/>
  <c r="B9" i="2"/>
  <c r="AF8" i="2"/>
  <c r="AF12" i="2"/>
  <c r="B13" i="2"/>
  <c r="AF20" i="2"/>
  <c r="B21" i="2"/>
  <c r="AF7" i="2"/>
  <c r="B8" i="2"/>
  <c r="B16" i="2"/>
  <c r="AF15" i="2"/>
  <c r="AF18" i="2"/>
  <c r="B19" i="2"/>
  <c r="B22" i="2"/>
  <c r="AF21" i="2"/>
  <c r="AA32" i="1"/>
  <c r="AA28" i="1"/>
  <c r="B7" i="1"/>
  <c r="AA29" i="1"/>
  <c r="AA26" i="1"/>
  <c r="AA22" i="1"/>
  <c r="AA16" i="1"/>
  <c r="AA35" i="1"/>
  <c r="AA31" i="1"/>
  <c r="AA27" i="1"/>
  <c r="AA25" i="1"/>
  <c r="AA23" i="1"/>
  <c r="AA21" i="1"/>
  <c r="AA19" i="1"/>
  <c r="AA17" i="1"/>
  <c r="AA15" i="1"/>
  <c r="AA13" i="1"/>
  <c r="AA36" i="1"/>
  <c r="B31" i="1" s="1"/>
  <c r="AA34" i="1"/>
  <c r="AA30" i="1"/>
  <c r="AF3" i="1"/>
  <c r="AA33" i="1"/>
  <c r="AA24" i="1"/>
  <c r="AA20" i="1"/>
  <c r="AA18" i="1"/>
  <c r="AA14" i="1"/>
  <c r="AA38" i="1"/>
  <c r="B32" i="1" s="1"/>
  <c r="AA39" i="1"/>
  <c r="B33" i="1" s="1"/>
  <c r="AA41" i="1"/>
  <c r="B35" i="1" s="1"/>
  <c r="AA40" i="1"/>
  <c r="B34" i="1" s="1"/>
  <c r="B19" i="1" l="1"/>
  <c r="AF15" i="1"/>
  <c r="AF25" i="1"/>
  <c r="B29" i="1"/>
  <c r="B12" i="1"/>
  <c r="AF8" i="1"/>
  <c r="B20" i="1"/>
  <c r="AF16" i="1"/>
  <c r="B9" i="1"/>
  <c r="AF5" i="1"/>
  <c r="B28" i="1"/>
  <c r="AF24" i="1"/>
  <c r="B14" i="1"/>
  <c r="AF10" i="1"/>
  <c r="AF18" i="1"/>
  <c r="B22" i="1"/>
  <c r="B17" i="1"/>
  <c r="AF13" i="1"/>
  <c r="B23" i="1"/>
  <c r="AF19" i="1"/>
  <c r="B13" i="1"/>
  <c r="AF9" i="1"/>
  <c r="B8" i="1"/>
  <c r="AF4" i="1"/>
  <c r="B16" i="1"/>
  <c r="AF12" i="1"/>
  <c r="AF22" i="1"/>
  <c r="B26" i="1"/>
  <c r="B21" i="1"/>
  <c r="AF17" i="1"/>
  <c r="B27" i="1"/>
  <c r="AF23" i="1"/>
  <c r="B15" i="1"/>
  <c r="AF11" i="1"/>
  <c r="B25" i="1"/>
  <c r="AF21" i="1"/>
  <c r="B10" i="1"/>
  <c r="AF6" i="1"/>
  <c r="AF14" i="1"/>
  <c r="B18" i="1"/>
  <c r="AF26" i="1"/>
  <c r="B30" i="1"/>
  <c r="B24" i="1"/>
  <c r="AF20" i="1"/>
  <c r="B11" i="1"/>
  <c r="AF7" i="1"/>
</calcChain>
</file>

<file path=xl/sharedStrings.xml><?xml version="1.0" encoding="utf-8"?>
<sst xmlns="http://schemas.openxmlformats.org/spreadsheetml/2006/main" count="765" uniqueCount="193">
  <si>
    <t>ABSCISADO</t>
  </si>
  <si>
    <t>COTA</t>
  </si>
  <si>
    <t>OBSERVACIÓN</t>
  </si>
  <si>
    <t>RESUMEN CARTERA CALCULADA</t>
  </si>
  <si>
    <t>PERFIL TRANSVERSAL - ESTACIÓN: 35117010_HUMAPO_META</t>
  </si>
  <si>
    <t>CARTERA DE NIVELACIÓN CALCULADA /35117010_HUMAPO_META</t>
  </si>
  <si>
    <t>AFORO LÍQUIDO</t>
  </si>
  <si>
    <t xml:space="preserve">S/BM 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</si>
  <si>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</si>
  <si>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</si>
  <si>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</si>
  <si>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</si>
  <si>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</si>
  <si>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</si>
  <si>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</si>
  <si>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</si>
  <si>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N.A.O.D</t>
  </si>
  <si>
    <t>S/9 m.</t>
  </si>
  <si>
    <t>S/Pata MAX</t>
  </si>
  <si>
    <t>S/8 m.</t>
  </si>
  <si>
    <t>S/7 m.</t>
  </si>
  <si>
    <t>S/6 m.</t>
  </si>
  <si>
    <t>N.A.O.I</t>
  </si>
  <si>
    <t>DETALLES</t>
  </si>
  <si>
    <t>NAOD</t>
  </si>
  <si>
    <t>NAOI</t>
  </si>
  <si>
    <t>Maximetro</t>
  </si>
  <si>
    <t>Mira 8 - 9 m</t>
  </si>
  <si>
    <t>Mira 7 - 8 m</t>
  </si>
  <si>
    <t>Mira 6- 7 m</t>
  </si>
  <si>
    <t>Mira 5 - 6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</si>
  <si>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</si>
  <si>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</si>
  <si>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</si>
  <si>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</si>
  <si>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</si>
  <si>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S/BARRANCO</t>
  </si>
  <si>
    <t>S/MAX</t>
  </si>
  <si>
    <t>Perfil Transversal  -  Estación Humapo  -  Corriente Meta  -  Código  35117010</t>
  </si>
  <si>
    <t>Abscisado</t>
  </si>
  <si>
    <t>Cotas</t>
  </si>
  <si>
    <t>Observaciones</t>
  </si>
  <si>
    <t>Datos Altura - Distancia de Cartera</t>
  </si>
  <si>
    <t>S/BM</t>
  </si>
  <si>
    <t>S/8 LM</t>
  </si>
  <si>
    <t>S/7 LM</t>
  </si>
  <si>
    <t>N/DESB/DER</t>
  </si>
  <si>
    <t>S/5 LM</t>
  </si>
  <si>
    <t>NAMD</t>
  </si>
  <si>
    <t>NAMI LM = 361</t>
  </si>
  <si>
    <t>N/DESB/IZQ</t>
  </si>
  <si>
    <t>N.A.M.I.</t>
  </si>
  <si>
    <t>Detalles</t>
  </si>
  <si>
    <t>N.A.M.D.</t>
  </si>
  <si>
    <t>Cota "0"</t>
  </si>
  <si>
    <t>Maxímetro</t>
  </si>
  <si>
    <t>Desb. Marg. Izq.</t>
  </si>
  <si>
    <t>Desb. Marg. Der.</t>
  </si>
  <si>
    <t xml:space="preserve">Lectura mira: </t>
  </si>
  <si>
    <t>3.61 m</t>
  </si>
  <si>
    <t xml:space="preserve">Caudal:            </t>
  </si>
  <si>
    <t xml:space="preserve">m³/seg </t>
  </si>
  <si>
    <t xml:space="preserve">Cota cero:       </t>
  </si>
  <si>
    <t>143.253 m</t>
  </si>
  <si>
    <t>Cota inundación: 149.364 m  (LM: 6.111 m )</t>
  </si>
  <si>
    <t>Ver Procedimiento en hoja "procedimiento"</t>
  </si>
  <si>
    <t>NAMI LM = 512</t>
  </si>
  <si>
    <t>5.12 m</t>
  </si>
  <si>
    <t>143.257 m</t>
  </si>
  <si>
    <t>Cota inundación: 151.188 m  (LM: 7.931 m )</t>
  </si>
  <si>
    <t>S/BM TIRO RIEL</t>
  </si>
  <si>
    <t>N.D.M.D.</t>
  </si>
  <si>
    <t>S/9.0 MS LNM</t>
  </si>
  <si>
    <t>S/CAB. MAX.</t>
  </si>
  <si>
    <t>N.A.O.D.</t>
  </si>
  <si>
    <t>N.A.O.I.</t>
  </si>
  <si>
    <t>N.D.M.I.</t>
  </si>
  <si>
    <t>VERY DATOS</t>
  </si>
  <si>
    <t>5.93 m</t>
  </si>
  <si>
    <t>143.231 m</t>
  </si>
  <si>
    <t>Cota inundación: 151.188 m  (LM: 7.957 m )</t>
  </si>
  <si>
    <t>S/BM MURO LG</t>
  </si>
  <si>
    <t>S/9.0 MS DE LNM</t>
  </si>
  <si>
    <t>MURO BAS AFOR</t>
  </si>
  <si>
    <t>CAB. DE BCO</t>
  </si>
  <si>
    <t>7.98 m</t>
  </si>
  <si>
    <t>144.315 m</t>
  </si>
  <si>
    <t>Cota inundación: 153.096 m  (LM: 8.781 m )</t>
  </si>
  <si>
    <t>ALTURA REAL</t>
  </si>
  <si>
    <t>5.97 m</t>
  </si>
  <si>
    <t xml:space="preserve">1248,570 m³/seg </t>
  </si>
  <si>
    <t>143,230 m</t>
  </si>
  <si>
    <t>Cota inundación:  (LM:  )</t>
  </si>
  <si>
    <t>S/BM TACHE RIEL</t>
  </si>
  <si>
    <t>S/PATA BM</t>
  </si>
  <si>
    <t>S/9 MTS</t>
  </si>
  <si>
    <t>N.D.O.I</t>
  </si>
  <si>
    <t>7.63 m</t>
  </si>
  <si>
    <t xml:space="preserve">2884,611 m³/seg </t>
  </si>
  <si>
    <t>143,243 m</t>
  </si>
  <si>
    <t>Cota inundación: 151.485 m (LM: 8.242 m  )</t>
  </si>
  <si>
    <t>PATA MAX.</t>
  </si>
  <si>
    <t>6.21 m</t>
  </si>
  <si>
    <t>143,236 m</t>
  </si>
  <si>
    <t>Cota inundación:  (LM:   )</t>
  </si>
  <si>
    <t>N.D.O.I.</t>
  </si>
  <si>
    <t>6.52 m</t>
  </si>
  <si>
    <t xml:space="preserve">1773.919 m³/seg </t>
  </si>
  <si>
    <t>Cota inundación: 151.563 m  (LM: 8.332 m )</t>
  </si>
  <si>
    <t>S/PATA</t>
  </si>
  <si>
    <t>5.25 m</t>
  </si>
  <si>
    <t>Cota inundación: 150.004 m  (LM: 6.773 m )</t>
  </si>
  <si>
    <t xml:space="preserve">S/BM RIEL </t>
  </si>
  <si>
    <t>S/BM VERT. ANG. 90 GRADOS</t>
  </si>
  <si>
    <t>S/BM VERTICAL SECC.</t>
  </si>
  <si>
    <t>CAB. BCO</t>
  </si>
  <si>
    <t>S/ 9.0 MTS</t>
  </si>
  <si>
    <t>S/PATA MAX.</t>
  </si>
  <si>
    <t>S/BM INICIAL</t>
  </si>
  <si>
    <t>144.012 m</t>
  </si>
  <si>
    <t>Cota inundación:   (LM:  )</t>
  </si>
  <si>
    <t>Cab. Bco</t>
  </si>
  <si>
    <t>Base Bco.</t>
  </si>
  <si>
    <t>DPR Vert. Secc.</t>
  </si>
  <si>
    <t>6.65 m</t>
  </si>
  <si>
    <t xml:space="preserve">1745,341 m³/seg </t>
  </si>
  <si>
    <t>143,241 m</t>
  </si>
  <si>
    <t>Cota inundación: 152.410 m  (LM: 9.169 m )</t>
  </si>
  <si>
    <t xml:space="preserve">S/BM # 1 Riel </t>
  </si>
  <si>
    <t>Vertice 90°</t>
  </si>
  <si>
    <t>7.56 m</t>
  </si>
  <si>
    <t xml:space="preserve">2904,594  m³/seg </t>
  </si>
  <si>
    <t>143,194 m</t>
  </si>
  <si>
    <t>Cota inundación:  (LM: )</t>
  </si>
  <si>
    <t>Alt Real</t>
  </si>
  <si>
    <t>6.26 m</t>
  </si>
  <si>
    <t xml:space="preserve">1561,096 m³/seg </t>
  </si>
  <si>
    <t>143,235 m</t>
  </si>
  <si>
    <t>Cota inundación: 151.467 m  (LM: 8.232 m )</t>
  </si>
  <si>
    <t xml:space="preserve">S/ BM #1 </t>
  </si>
  <si>
    <t>Atrás DPR</t>
  </si>
  <si>
    <t>DPR Aforo Angular</t>
  </si>
  <si>
    <t>Cab Bco.</t>
  </si>
  <si>
    <t>Inicia Bajo</t>
  </si>
  <si>
    <t xml:space="preserve">Lectura mira:   </t>
  </si>
  <si>
    <t>7,34 m</t>
  </si>
  <si>
    <t xml:space="preserve">Caudal:             </t>
  </si>
  <si>
    <t xml:space="preserve">2748,347  m³/seg </t>
  </si>
  <si>
    <t xml:space="preserve">Cota cero:      </t>
  </si>
  <si>
    <t>143,238 m</t>
  </si>
  <si>
    <t>Cota inundación: 151,530 m  (LM: 8,292 m )</t>
  </si>
  <si>
    <t>S/5</t>
  </si>
  <si>
    <t>Dato Asumido 18/10/12</t>
  </si>
  <si>
    <t>4,77 m</t>
  </si>
  <si>
    <t xml:space="preserve">755,083  m³/seg </t>
  </si>
  <si>
    <t>143,232 m</t>
  </si>
  <si>
    <t>Cota inundación: 151,467 m  (LM: 8,235 m )</t>
  </si>
  <si>
    <t>S/BM # 1</t>
  </si>
  <si>
    <t>S/BM # 2</t>
  </si>
  <si>
    <t>DPR</t>
  </si>
  <si>
    <t>Cab. Bco.</t>
  </si>
  <si>
    <t>Pata Bco.</t>
  </si>
  <si>
    <t>5.91 m</t>
  </si>
  <si>
    <t xml:space="preserve">1289.057 m³/seg </t>
  </si>
  <si>
    <t>143.194 m</t>
  </si>
  <si>
    <t>Cota inundación: 151.524 m  (LM: 8.33 m )</t>
  </si>
  <si>
    <t>Altura Sitio</t>
  </si>
  <si>
    <t>7.24 m</t>
  </si>
  <si>
    <t xml:space="preserve">2462.043 m³/seg </t>
  </si>
  <si>
    <t>143.234 m</t>
  </si>
  <si>
    <t>Cota inundación: 151.528 m  (LM: 8.294 m )</t>
  </si>
  <si>
    <t>Atrás DPR 0.0</t>
  </si>
  <si>
    <t>PATA BM</t>
  </si>
  <si>
    <t>6.54 m</t>
  </si>
  <si>
    <t xml:space="preserve">1780.832 m³/seg </t>
  </si>
  <si>
    <t>143.229 m</t>
  </si>
  <si>
    <t>Cota inundación: 151.318 m  (LM: 8.241 m )</t>
  </si>
  <si>
    <t>Altura Real</t>
  </si>
  <si>
    <t>6.36 m</t>
  </si>
  <si>
    <t xml:space="preserve">1584,686 m³/seg </t>
  </si>
  <si>
    <t>143.232 m</t>
  </si>
  <si>
    <t>Cota inundación: 151.528 m  (LM: 8.296 m )</t>
  </si>
  <si>
    <t>S/Pata BM</t>
  </si>
  <si>
    <t>S/Pata 9</t>
  </si>
  <si>
    <t>S/BM 2</t>
  </si>
  <si>
    <t>N.A.O.D Lm. 8.02</t>
  </si>
  <si>
    <t>S/BM 1</t>
  </si>
  <si>
    <t>DESBORDA</t>
  </si>
  <si>
    <t>CAB BCO</t>
  </si>
  <si>
    <t>ATRÁS DPR</t>
  </si>
  <si>
    <t>PALA BCO</t>
  </si>
  <si>
    <t>N.A.D.D</t>
  </si>
  <si>
    <t>CAB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</si>
</sst>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</font>
    <font>
      <b/>
      <sz val="16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u/>
      <sz val="7.5"/>
      <color indexed="12"/>
      <name val="Arial"/>
      <family val="2"/>
    </font>
    <font>
      <b/>
      <u/>
      <sz val="9"/>
      <color indexed="10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6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89">
    <xf numFmtId="0" fontId="0" fillId="0" borderId="0" xfId="0"/>
    <xf numFmtId="0" fontId="2" fillId="2" borderId="1" xfId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1" fillId="0" borderId="0" xfId="1"/>
    <xf numFmtId="2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0" fontId="7" fillId="0" borderId="1" xfId="1" applyFont="1" applyBorder="1"/>
    <xf numFmtId="0" fontId="4" fillId="0" borderId="0" xfId="1" applyFont="1" applyAlignment="1">
      <alignment horizontal="center"/>
    </xf>
    <xf numFmtId="0" fontId="8" fillId="0" borderId="0" xfId="1" applyFont="1"/>
    <xf numFmtId="4" fontId="7" fillId="0" borderId="1" xfId="1" applyNumberFormat="1" applyFont="1" applyFill="1" applyBorder="1" applyAlignment="1">
      <alignment horizontal="center" wrapText="1"/>
    </xf>
    <xf numFmtId="2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0" fontId="5" fillId="0" borderId="1" xfId="1" applyFont="1" applyFill="1" applyBorder="1"/>
    <xf numFmtId="4" fontId="8" fillId="0" borderId="1" xfId="1" applyNumberFormat="1" applyFont="1" applyBorder="1"/>
    <xf numFmtId="164" fontId="8" fillId="0" borderId="1" xfId="1" applyNumberFormat="1" applyFont="1" applyFill="1" applyBorder="1"/>
    <xf numFmtId="0" fontId="7" fillId="0" borderId="1" xfId="1" applyFont="1" applyFill="1" applyBorder="1"/>
    <xf numFmtId="0" fontId="2" fillId="0" borderId="0" xfId="1" applyFont="1"/>
    <xf numFmtId="4" fontId="8" fillId="0" borderId="1" xfId="1" applyNumberFormat="1" applyFont="1" applyFill="1" applyBorder="1"/>
    <xf numFmtId="164" fontId="5" fillId="3" borderId="1" xfId="1" applyNumberFormat="1" applyFont="1" applyFill="1" applyBorder="1"/>
    <xf numFmtId="0" fontId="5" fillId="0" borderId="1" xfId="1" applyFont="1" applyBorder="1"/>
    <xf numFmtId="164" fontId="8" fillId="0" borderId="1" xfId="1" applyNumberFormat="1" applyFont="1" applyBorder="1"/>
    <xf numFmtId="4" fontId="8" fillId="0" borderId="0" xfId="1" applyNumberFormat="1" applyFont="1"/>
    <xf numFmtId="0" fontId="9" fillId="0" borderId="1" xfId="1" applyFont="1" applyBorder="1"/>
    <xf numFmtId="0" fontId="9" fillId="0" borderId="1" xfId="1" applyFont="1" applyFill="1" applyBorder="1"/>
    <xf numFmtId="4" fontId="8" fillId="4" borderId="1" xfId="1" applyNumberFormat="1" applyFont="1" applyFill="1" applyBorder="1"/>
    <xf numFmtId="164" fontId="8" fillId="4" borderId="1" xfId="1" applyNumberFormat="1" applyFont="1" applyFill="1" applyBorder="1"/>
    <xf numFmtId="0" fontId="0" fillId="0" borderId="1" xfId="0" applyBorder="1"/>
    <xf numFmtId="4" fontId="8" fillId="0" borderId="1" xfId="1" applyNumberFormat="1" applyFont="1" applyFill="1" applyBorder="1" applyAlignment="1">
      <alignment wrapText="1"/>
    </xf>
    <xf numFmtId="0" fontId="5" fillId="0" borderId="1" xfId="1" applyFont="1" applyFill="1" applyBorder="1" applyAlignment="1">
      <alignment vertical="center"/>
    </xf>
    <xf numFmtId="2" fontId="8" fillId="0" borderId="1" xfId="1" applyNumberFormat="1" applyFont="1" applyBorder="1"/>
    <xf numFmtId="0" fontId="0" fillId="0" borderId="1" xfId="0" applyFill="1" applyBorder="1"/>
    <xf numFmtId="2" fontId="8" fillId="0" borderId="1" xfId="1" applyNumberFormat="1" applyFont="1" applyFill="1" applyBorder="1"/>
    <xf numFmtId="0" fontId="10" fillId="0" borderId="1" xfId="0" applyFont="1" applyBorder="1"/>
    <xf numFmtId="0" fontId="1" fillId="0" borderId="1" xfId="1" applyBorder="1"/>
    <xf numFmtId="0" fontId="11" fillId="0" borderId="1" xfId="1" applyFont="1" applyBorder="1"/>
    <xf numFmtId="4" fontId="8" fillId="0" borderId="0" xfId="1" applyNumberFormat="1" applyFont="1" applyFill="1" applyBorder="1" applyAlignment="1">
      <alignment wrapText="1"/>
    </xf>
    <xf numFmtId="2" fontId="8" fillId="0" borderId="0" xfId="1" applyNumberFormat="1" applyFont="1" applyBorder="1"/>
    <xf numFmtId="164" fontId="8" fillId="0" borderId="0" xfId="1" applyNumberFormat="1" applyFont="1" applyFill="1" applyBorder="1"/>
    <xf numFmtId="0" fontId="8" fillId="0" borderId="0" xfId="1" applyFont="1" applyBorder="1"/>
    <xf numFmtId="0" fontId="0" fillId="0" borderId="0" xfId="1" applyFont="1"/>
    <xf numFmtId="2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13" fillId="2" borderId="1" xfId="1" applyNumberFormat="1" applyFont="1" applyFill="1" applyBorder="1" applyAlignment="1">
      <alignment horizontal="center"/>
    </xf>
    <xf numFmtId="164" fontId="13" fillId="2" borderId="1" xfId="1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0" fontId="12" fillId="0" borderId="0" xfId="1" applyFont="1" applyFill="1" applyBorder="1" applyAlignment="1">
      <alignment vertical="center" textRotation="255" wrapText="1"/>
    </xf>
    <xf numFmtId="2" fontId="13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left"/>
    </xf>
    <xf numFmtId="165" fontId="13" fillId="0" borderId="1" xfId="1" applyNumberFormat="1" applyFont="1" applyFill="1" applyBorder="1" applyAlignment="1">
      <alignment horizontal="center"/>
    </xf>
    <xf numFmtId="2" fontId="15" fillId="0" borderId="1" xfId="1" applyNumberFormat="1" applyFont="1" applyFill="1" applyBorder="1" applyAlignment="1">
      <alignment horizontal="left"/>
    </xf>
    <xf numFmtId="2" fontId="13" fillId="0" borderId="1" xfId="1" applyNumberFormat="1" applyFont="1" applyFill="1" applyBorder="1" applyAlignment="1">
      <alignment horizontal="left"/>
    </xf>
    <xf numFmtId="4" fontId="8" fillId="5" borderId="1" xfId="1" applyNumberFormat="1" applyFont="1" applyFill="1" applyBorder="1"/>
    <xf numFmtId="164" fontId="8" fillId="5" borderId="1" xfId="1" applyNumberFormat="1" applyFont="1" applyFill="1" applyBorder="1"/>
    <xf numFmtId="164" fontId="0" fillId="0" borderId="0" xfId="0" applyNumberFormat="1"/>
    <xf numFmtId="2" fontId="13" fillId="0" borderId="1" xfId="1" applyNumberFormat="1" applyFont="1" applyFill="1" applyBorder="1" applyAlignment="1">
      <alignment horizontal="left"/>
    </xf>
    <xf numFmtId="0" fontId="16" fillId="6" borderId="0" xfId="2" applyFill="1"/>
    <xf numFmtId="0" fontId="16" fillId="0" borderId="0" xfId="2"/>
    <xf numFmtId="0" fontId="2" fillId="0" borderId="11" xfId="2" applyFont="1" applyBorder="1" applyAlignment="1">
      <alignment horizontal="center" vertical="center"/>
    </xf>
    <xf numFmtId="165" fontId="2" fillId="0" borderId="11" xfId="2" applyNumberFormat="1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2" fillId="6" borderId="0" xfId="2" applyFont="1" applyFill="1" applyAlignment="1">
      <alignment vertical="center"/>
    </xf>
    <xf numFmtId="0" fontId="16" fillId="0" borderId="0" xfId="2" applyAlignment="1">
      <alignment vertical="center"/>
    </xf>
    <xf numFmtId="2" fontId="18" fillId="0" borderId="13" xfId="2" applyNumberFormat="1" applyFont="1" applyFill="1" applyBorder="1" applyAlignment="1">
      <alignment horizontal="center" vertical="center"/>
    </xf>
    <xf numFmtId="165" fontId="18" fillId="0" borderId="14" xfId="2" applyNumberFormat="1" applyFont="1" applyFill="1" applyBorder="1" applyAlignment="1">
      <alignment horizontal="center" vertical="center"/>
    </xf>
    <xf numFmtId="0" fontId="19" fillId="0" borderId="15" xfId="2" applyFont="1" applyFill="1" applyBorder="1" applyAlignment="1">
      <alignment horizontal="right" vertical="center"/>
    </xf>
    <xf numFmtId="2" fontId="20" fillId="0" borderId="17" xfId="2" applyNumberFormat="1" applyFont="1" applyFill="1" applyBorder="1" applyAlignment="1">
      <alignment horizontal="center" vertical="center"/>
    </xf>
    <xf numFmtId="165" fontId="20" fillId="0" borderId="1" xfId="2" applyNumberFormat="1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horizontal="right" vertical="center"/>
    </xf>
    <xf numFmtId="2" fontId="18" fillId="0" borderId="17" xfId="2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/>
    </xf>
    <xf numFmtId="0" fontId="20" fillId="0" borderId="18" xfId="2" applyFont="1" applyFill="1" applyBorder="1" applyAlignment="1">
      <alignment horizontal="right" vertical="center"/>
    </xf>
    <xf numFmtId="2" fontId="2" fillId="2" borderId="17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right" vertical="center"/>
    </xf>
    <xf numFmtId="2" fontId="18" fillId="0" borderId="12" xfId="2" applyNumberFormat="1" applyFont="1" applyFill="1" applyBorder="1" applyAlignment="1">
      <alignment horizontal="center" vertical="center"/>
    </xf>
    <xf numFmtId="165" fontId="18" fillId="0" borderId="5" xfId="2" applyNumberFormat="1" applyFont="1" applyFill="1" applyBorder="1" applyAlignment="1">
      <alignment horizontal="center" vertical="center"/>
    </xf>
    <xf numFmtId="0" fontId="18" fillId="0" borderId="19" xfId="2" applyFont="1" applyFill="1" applyBorder="1" applyAlignment="1">
      <alignment horizontal="right" vertical="center"/>
    </xf>
    <xf numFmtId="2" fontId="2" fillId="2" borderId="12" xfId="2" applyNumberFormat="1" applyFont="1" applyFill="1" applyBorder="1" applyAlignment="1">
      <alignment horizontal="center" vertical="center"/>
    </xf>
    <xf numFmtId="165" fontId="2" fillId="2" borderId="5" xfId="2" applyNumberFormat="1" applyFont="1" applyFill="1" applyBorder="1" applyAlignment="1">
      <alignment horizontal="center" vertical="center"/>
    </xf>
    <xf numFmtId="0" fontId="2" fillId="2" borderId="19" xfId="2" applyFont="1" applyFill="1" applyBorder="1" applyAlignment="1">
      <alignment horizontal="right" vertical="center"/>
    </xf>
    <xf numFmtId="0" fontId="2" fillId="0" borderId="12" xfId="2" applyFont="1" applyBorder="1" applyAlignment="1">
      <alignment horizontal="center"/>
    </xf>
    <xf numFmtId="165" fontId="2" fillId="0" borderId="5" xfId="2" applyNumberFormat="1" applyFont="1" applyBorder="1" applyAlignment="1">
      <alignment horizontal="center"/>
    </xf>
    <xf numFmtId="0" fontId="22" fillId="0" borderId="19" xfId="2" applyFont="1" applyBorder="1" applyAlignment="1">
      <alignment horizontal="left"/>
    </xf>
    <xf numFmtId="2" fontId="20" fillId="6" borderId="21" xfId="2" applyNumberFormat="1" applyFont="1" applyFill="1" applyBorder="1" applyAlignment="1">
      <alignment horizontal="center" vertical="center"/>
    </xf>
    <xf numFmtId="0" fontId="20" fillId="6" borderId="21" xfId="2" applyFont="1" applyFill="1" applyBorder="1" applyAlignment="1">
      <alignment horizontal="center" vertical="center"/>
    </xf>
    <xf numFmtId="0" fontId="20" fillId="6" borderId="22" xfId="2" applyFont="1" applyFill="1" applyBorder="1" applyAlignment="1">
      <alignment horizontal="right" vertical="center"/>
    </xf>
    <xf numFmtId="2" fontId="20" fillId="6" borderId="23" xfId="2" applyNumberFormat="1" applyFont="1" applyFill="1" applyBorder="1" applyAlignment="1">
      <alignment horizontal="center" vertical="center"/>
    </xf>
    <xf numFmtId="0" fontId="20" fillId="6" borderId="24" xfId="2" applyFont="1" applyFill="1" applyBorder="1" applyAlignment="1">
      <alignment horizontal="center" vertical="center"/>
    </xf>
    <xf numFmtId="0" fontId="20" fillId="6" borderId="25" xfId="2" applyFont="1" applyFill="1" applyBorder="1" applyAlignment="1">
      <alignment horizontal="right" vertical="center"/>
    </xf>
    <xf numFmtId="2" fontId="20" fillId="6" borderId="22" xfId="2" applyNumberFormat="1" applyFont="1" applyFill="1" applyBorder="1" applyAlignment="1">
      <alignment horizontal="center" vertical="center"/>
    </xf>
    <xf numFmtId="165" fontId="20" fillId="6" borderId="23" xfId="2" applyNumberFormat="1" applyFont="1" applyFill="1" applyBorder="1" applyAlignment="1">
      <alignment horizontal="center" vertical="center"/>
    </xf>
    <xf numFmtId="2" fontId="20" fillId="6" borderId="26" xfId="2" applyNumberFormat="1" applyFont="1" applyFill="1" applyBorder="1" applyAlignment="1">
      <alignment horizontal="center" vertical="center"/>
    </xf>
    <xf numFmtId="165" fontId="20" fillId="6" borderId="24" xfId="2" applyNumberFormat="1" applyFont="1" applyFill="1" applyBorder="1" applyAlignment="1">
      <alignment horizontal="center" vertical="center"/>
    </xf>
    <xf numFmtId="0" fontId="20" fillId="6" borderId="26" xfId="2" applyFont="1" applyFill="1" applyBorder="1" applyAlignment="1">
      <alignment horizontal="right" vertical="center"/>
    </xf>
    <xf numFmtId="165" fontId="20" fillId="6" borderId="21" xfId="2" applyNumberFormat="1" applyFont="1" applyFill="1" applyBorder="1" applyAlignment="1">
      <alignment horizontal="center" vertical="center"/>
    </xf>
    <xf numFmtId="2" fontId="19" fillId="6" borderId="21" xfId="2" applyNumberFormat="1" applyFont="1" applyFill="1" applyBorder="1" applyAlignment="1"/>
    <xf numFmtId="2" fontId="19" fillId="6" borderId="27" xfId="2" applyNumberFormat="1" applyFont="1" applyFill="1" applyBorder="1" applyAlignment="1"/>
    <xf numFmtId="2" fontId="19" fillId="6" borderId="28" xfId="2" applyNumberFormat="1" applyFont="1" applyFill="1" applyBorder="1" applyAlignment="1"/>
    <xf numFmtId="2" fontId="19" fillId="6" borderId="23" xfId="2" applyNumberFormat="1" applyFont="1" applyFill="1" applyBorder="1" applyAlignment="1">
      <alignment horizontal="left"/>
    </xf>
    <xf numFmtId="2" fontId="19" fillId="6" borderId="0" xfId="2" applyNumberFormat="1" applyFont="1" applyFill="1" applyBorder="1" applyAlignment="1">
      <alignment horizontal="left"/>
    </xf>
    <xf numFmtId="2" fontId="19" fillId="6" borderId="29" xfId="2" applyNumberFormat="1" applyFont="1" applyFill="1" applyBorder="1" applyAlignment="1">
      <alignment horizontal="left"/>
    </xf>
    <xf numFmtId="2" fontId="19" fillId="6" borderId="23" xfId="2" applyNumberFormat="1" applyFont="1" applyFill="1" applyBorder="1" applyAlignment="1"/>
    <xf numFmtId="2" fontId="19" fillId="6" borderId="0" xfId="2" applyNumberFormat="1" applyFont="1" applyFill="1" applyBorder="1" applyAlignment="1"/>
    <xf numFmtId="2" fontId="19" fillId="6" borderId="29" xfId="2" applyNumberFormat="1" applyFont="1" applyFill="1" applyBorder="1" applyAlignment="1"/>
    <xf numFmtId="0" fontId="2" fillId="0" borderId="0" xfId="2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2" fontId="2" fillId="0" borderId="0" xfId="2" applyNumberFormat="1" applyFont="1" applyBorder="1" applyAlignment="1">
      <alignment horizontal="center"/>
    </xf>
    <xf numFmtId="0" fontId="16" fillId="0" borderId="0" xfId="2" applyBorder="1"/>
    <xf numFmtId="0" fontId="25" fillId="2" borderId="18" xfId="2" applyFont="1" applyFill="1" applyBorder="1" applyAlignment="1">
      <alignment horizontal="right" vertical="center"/>
    </xf>
    <xf numFmtId="0" fontId="19" fillId="0" borderId="18" xfId="2" applyFont="1" applyFill="1" applyBorder="1" applyAlignment="1">
      <alignment horizontal="right" vertical="center"/>
    </xf>
    <xf numFmtId="0" fontId="2" fillId="2" borderId="18" xfId="2" applyFont="1" applyFill="1" applyBorder="1" applyAlignment="1">
      <alignment horizontal="right" vertical="center"/>
    </xf>
    <xf numFmtId="0" fontId="18" fillId="0" borderId="12" xfId="2" applyFont="1" applyFill="1" applyBorder="1" applyAlignment="1">
      <alignment horizontal="center"/>
    </xf>
    <xf numFmtId="165" fontId="18" fillId="0" borderId="5" xfId="2" applyNumberFormat="1" applyFont="1" applyFill="1" applyBorder="1" applyAlignment="1">
      <alignment horizontal="center"/>
    </xf>
    <xf numFmtId="0" fontId="26" fillId="0" borderId="19" xfId="2" applyFont="1" applyFill="1" applyBorder="1" applyAlignment="1">
      <alignment horizontal="left"/>
    </xf>
    <xf numFmtId="2" fontId="18" fillId="2" borderId="17" xfId="2" applyNumberFormat="1" applyFont="1" applyFill="1" applyBorder="1" applyAlignment="1">
      <alignment horizontal="center" vertical="center"/>
    </xf>
    <xf numFmtId="165" fontId="18" fillId="2" borderId="1" xfId="2" applyNumberFormat="1" applyFont="1" applyFill="1" applyBorder="1" applyAlignment="1">
      <alignment horizontal="center" vertical="center"/>
    </xf>
    <xf numFmtId="0" fontId="25" fillId="0" borderId="18" xfId="2" applyFont="1" applyFill="1" applyBorder="1" applyAlignment="1">
      <alignment horizontal="right" vertical="center"/>
    </xf>
    <xf numFmtId="0" fontId="2" fillId="0" borderId="18" xfId="2" applyFont="1" applyFill="1" applyBorder="1" applyAlignment="1">
      <alignment horizontal="right" vertical="center"/>
    </xf>
    <xf numFmtId="2" fontId="2" fillId="0" borderId="17" xfId="2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0" fontId="2" fillId="0" borderId="19" xfId="2" applyFont="1" applyFill="1" applyBorder="1" applyAlignment="1">
      <alignment horizontal="right" vertical="center"/>
    </xf>
    <xf numFmtId="2" fontId="2" fillId="0" borderId="12" xfId="2" applyNumberFormat="1" applyFont="1" applyFill="1" applyBorder="1" applyAlignment="1">
      <alignment horizontal="center" vertical="center"/>
    </xf>
    <xf numFmtId="165" fontId="2" fillId="0" borderId="5" xfId="2" applyNumberFormat="1" applyFont="1" applyFill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165" fontId="2" fillId="0" borderId="5" xfId="2" applyNumberFormat="1" applyFont="1" applyBorder="1" applyAlignment="1">
      <alignment horizontal="center" vertical="center"/>
    </xf>
    <xf numFmtId="0" fontId="22" fillId="0" borderId="19" xfId="2" applyFont="1" applyBorder="1" applyAlignment="1">
      <alignment horizontal="left" vertical="center"/>
    </xf>
    <xf numFmtId="2" fontId="19" fillId="6" borderId="21" xfId="2" applyNumberFormat="1" applyFont="1" applyFill="1" applyBorder="1" applyAlignment="1">
      <alignment vertical="center"/>
    </xf>
    <xf numFmtId="2" fontId="19" fillId="6" borderId="27" xfId="2" applyNumberFormat="1" applyFont="1" applyFill="1" applyBorder="1" applyAlignment="1">
      <alignment vertical="center"/>
    </xf>
    <xf numFmtId="2" fontId="19" fillId="6" borderId="28" xfId="2" applyNumberFormat="1" applyFont="1" applyFill="1" applyBorder="1" applyAlignment="1">
      <alignment vertical="center"/>
    </xf>
    <xf numFmtId="2" fontId="19" fillId="6" borderId="23" xfId="2" applyNumberFormat="1" applyFont="1" applyFill="1" applyBorder="1" applyAlignment="1">
      <alignment horizontal="left" vertical="center"/>
    </xf>
    <xf numFmtId="2" fontId="19" fillId="6" borderId="0" xfId="2" applyNumberFormat="1" applyFont="1" applyFill="1" applyBorder="1" applyAlignment="1">
      <alignment horizontal="left" vertical="center"/>
    </xf>
    <xf numFmtId="2" fontId="19" fillId="6" borderId="29" xfId="2" applyNumberFormat="1" applyFont="1" applyFill="1" applyBorder="1" applyAlignment="1">
      <alignment horizontal="left" vertical="center"/>
    </xf>
    <xf numFmtId="2" fontId="19" fillId="6" borderId="23" xfId="2" applyNumberFormat="1" applyFont="1" applyFill="1" applyBorder="1" applyAlignment="1">
      <alignment vertical="center"/>
    </xf>
    <xf numFmtId="2" fontId="19" fillId="6" borderId="0" xfId="2" applyNumberFormat="1" applyFont="1" applyFill="1" applyBorder="1" applyAlignment="1">
      <alignment vertical="center"/>
    </xf>
    <xf numFmtId="2" fontId="19" fillId="6" borderId="29" xfId="2" applyNumberFormat="1" applyFont="1" applyFill="1" applyBorder="1" applyAlignment="1">
      <alignment vertical="center"/>
    </xf>
    <xf numFmtId="0" fontId="2" fillId="0" borderId="22" xfId="2" applyFont="1" applyBorder="1" applyAlignment="1">
      <alignment horizontal="center" vertical="center"/>
    </xf>
    <xf numFmtId="165" fontId="2" fillId="0" borderId="22" xfId="2" applyNumberFormat="1" applyFont="1" applyBorder="1" applyAlignment="1">
      <alignment horizontal="center" vertical="center"/>
    </xf>
    <xf numFmtId="0" fontId="18" fillId="0" borderId="18" xfId="2" applyFont="1" applyBorder="1" applyAlignment="1">
      <alignment horizontal="right"/>
    </xf>
    <xf numFmtId="165" fontId="18" fillId="0" borderId="18" xfId="2" applyNumberFormat="1" applyFont="1" applyFill="1" applyBorder="1" applyAlignment="1">
      <alignment horizontal="right" vertical="center"/>
    </xf>
    <xf numFmtId="0" fontId="2" fillId="0" borderId="33" xfId="2" applyFont="1" applyBorder="1" applyAlignment="1">
      <alignment horizontal="center" vertical="center"/>
    </xf>
    <xf numFmtId="165" fontId="2" fillId="0" borderId="34" xfId="2" applyNumberFormat="1" applyFont="1" applyBorder="1" applyAlignment="1">
      <alignment horizontal="center" vertical="center"/>
    </xf>
    <xf numFmtId="0" fontId="22" fillId="0" borderId="35" xfId="2" applyFont="1" applyBorder="1" applyAlignment="1">
      <alignment horizontal="left" vertical="center"/>
    </xf>
    <xf numFmtId="0" fontId="20" fillId="6" borderId="23" xfId="2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left"/>
    </xf>
    <xf numFmtId="4" fontId="8" fillId="7" borderId="1" xfId="1" applyNumberFormat="1" applyFont="1" applyFill="1" applyBorder="1"/>
    <xf numFmtId="164" fontId="8" fillId="7" borderId="1" xfId="1" applyNumberFormat="1" applyFont="1" applyFill="1" applyBorder="1"/>
    <xf numFmtId="0" fontId="0" fillId="0" borderId="0" xfId="0" applyFill="1"/>
    <xf numFmtId="2" fontId="13" fillId="0" borderId="1" xfId="1" applyNumberFormat="1" applyFont="1" applyFill="1" applyBorder="1" applyAlignment="1">
      <alignment horizontal="left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 textRotation="90"/>
    </xf>
    <xf numFmtId="0" fontId="2" fillId="0" borderId="16" xfId="2" applyFont="1" applyFill="1" applyBorder="1" applyAlignment="1">
      <alignment horizontal="center" vertical="center" textRotation="90"/>
    </xf>
    <xf numFmtId="0" fontId="2" fillId="0" borderId="20" xfId="2" applyFont="1" applyFill="1" applyBorder="1" applyAlignment="1">
      <alignment horizontal="center" vertical="center" textRotation="90"/>
    </xf>
    <xf numFmtId="0" fontId="2" fillId="0" borderId="22" xfId="2" applyFont="1" applyFill="1" applyBorder="1" applyAlignment="1">
      <alignment horizontal="center" vertical="center" textRotation="90" wrapText="1"/>
    </xf>
    <xf numFmtId="0" fontId="2" fillId="0" borderId="25" xfId="2" applyFont="1" applyFill="1" applyBorder="1" applyAlignment="1">
      <alignment horizontal="center" vertical="center" textRotation="90" wrapText="1"/>
    </xf>
    <xf numFmtId="0" fontId="2" fillId="0" borderId="26" xfId="2" applyFont="1" applyFill="1" applyBorder="1" applyAlignment="1">
      <alignment horizontal="center" vertical="center" textRotation="90" wrapText="1"/>
    </xf>
    <xf numFmtId="2" fontId="19" fillId="6" borderId="24" xfId="2" applyNumberFormat="1" applyFont="1" applyFill="1" applyBorder="1" applyAlignment="1">
      <alignment horizontal="left"/>
    </xf>
    <xf numFmtId="2" fontId="19" fillId="6" borderId="30" xfId="2" applyNumberFormat="1" applyFont="1" applyFill="1" applyBorder="1" applyAlignment="1">
      <alignment horizontal="left"/>
    </xf>
    <xf numFmtId="2" fontId="19" fillId="6" borderId="31" xfId="2" applyNumberFormat="1" applyFont="1" applyFill="1" applyBorder="1" applyAlignment="1">
      <alignment horizontal="left"/>
    </xf>
    <xf numFmtId="0" fontId="24" fillId="6" borderId="27" xfId="3" applyFont="1" applyFill="1" applyBorder="1" applyAlignment="1" applyProtection="1">
      <alignment horizontal="left"/>
    </xf>
    <xf numFmtId="2" fontId="19" fillId="6" borderId="24" xfId="2" applyNumberFormat="1" applyFont="1" applyFill="1" applyBorder="1" applyAlignment="1">
      <alignment horizontal="left" vertical="center"/>
    </xf>
    <xf numFmtId="2" fontId="19" fillId="6" borderId="30" xfId="2" applyNumberFormat="1" applyFont="1" applyFill="1" applyBorder="1" applyAlignment="1">
      <alignment horizontal="left" vertical="center"/>
    </xf>
    <xf numFmtId="2" fontId="19" fillId="6" borderId="31" xfId="2" applyNumberFormat="1" applyFont="1" applyFill="1" applyBorder="1" applyAlignment="1">
      <alignment horizontal="left" vertical="center"/>
    </xf>
    <xf numFmtId="0" fontId="2" fillId="0" borderId="32" xfId="2" applyFont="1" applyFill="1" applyBorder="1" applyAlignment="1">
      <alignment horizontal="center" vertical="center" textRotation="90"/>
    </xf>
    <xf numFmtId="0" fontId="2" fillId="0" borderId="36" xfId="2" applyFont="1" applyFill="1" applyBorder="1" applyAlignment="1">
      <alignment horizontal="center" vertical="center" textRotation="90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164" fontId="7" fillId="0" borderId="5" xfId="1" applyNumberFormat="1" applyFont="1" applyFill="1" applyBorder="1" applyAlignment="1">
      <alignment horizontal="center" vertical="center" wrapText="1"/>
    </xf>
    <xf numFmtId="164" fontId="7" fillId="0" borderId="6" xfId="1" applyNumberFormat="1" applyFont="1" applyFill="1" applyBorder="1" applyAlignment="1">
      <alignment horizontal="center" vertical="center" wrapText="1"/>
    </xf>
    <xf numFmtId="164" fontId="7" fillId="0" borderId="5" xfId="1" applyNumberFormat="1" applyFont="1" applyFill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 textRotation="255" wrapText="1"/>
    </xf>
    <xf numFmtId="0" fontId="13" fillId="0" borderId="5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textRotation="255"/>
    </xf>
    <xf numFmtId="0" fontId="4" fillId="0" borderId="0" xfId="1" applyFont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JB.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20080416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'3511701.Humapo.160408'!$A$3:$A$33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  <c:pt idx="23">
                  <c:v>200</c:v>
                </c:pt>
                <c:pt idx="24">
                  <c:v>218</c:v>
                </c:pt>
                <c:pt idx="25">
                  <c:v>225</c:v>
                </c:pt>
              </c:numCache>
            </c:numRef>
          </c:xVal>
          <c:yVal>
            <c:numRef>
              <c:f>'3511701.Humapo.160408'!$B$3:$B$34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151.25399999999999</c:v>
                </c:pt>
                <c:pt idx="2">
                  <c:v>150.255</c:v>
                </c:pt>
                <c:pt idx="3">
                  <c:v>149.86199999999999</c:v>
                </c:pt>
                <c:pt idx="4">
                  <c:v>148.25299999999999</c:v>
                </c:pt>
                <c:pt idx="5">
                  <c:v>145.85599999999999</c:v>
                </c:pt>
                <c:pt idx="6">
                  <c:v>141.26599999999999</c:v>
                </c:pt>
                <c:pt idx="7">
                  <c:v>140.756</c:v>
                </c:pt>
                <c:pt idx="8">
                  <c:v>141.14599999999999</c:v>
                </c:pt>
                <c:pt idx="9">
                  <c:v>141.71600000000001</c:v>
                </c:pt>
                <c:pt idx="10">
                  <c:v>141.80600000000001</c:v>
                </c:pt>
                <c:pt idx="11">
                  <c:v>141.95599999999999</c:v>
                </c:pt>
                <c:pt idx="12">
                  <c:v>141.946</c:v>
                </c:pt>
                <c:pt idx="13">
                  <c:v>141.93600000000001</c:v>
                </c:pt>
                <c:pt idx="14">
                  <c:v>141.93600000000001</c:v>
                </c:pt>
                <c:pt idx="15">
                  <c:v>142.08600000000001</c:v>
                </c:pt>
                <c:pt idx="16">
                  <c:v>142.10599999999999</c:v>
                </c:pt>
                <c:pt idx="17">
                  <c:v>142.126</c:v>
                </c:pt>
                <c:pt idx="18">
                  <c:v>142.14599999999999</c:v>
                </c:pt>
                <c:pt idx="19">
                  <c:v>142.316</c:v>
                </c:pt>
                <c:pt idx="20">
                  <c:v>142.696</c:v>
                </c:pt>
                <c:pt idx="21">
                  <c:v>142.916</c:v>
                </c:pt>
                <c:pt idx="22">
                  <c:v>143.18600000000001</c:v>
                </c:pt>
                <c:pt idx="23">
                  <c:v>143.45599999999999</c:v>
                </c:pt>
                <c:pt idx="24">
                  <c:v>145.85599999999999</c:v>
                </c:pt>
                <c:pt idx="25">
                  <c:v>149.364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'3511701.Humapo.160408'!$A$39:$A$40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'3511701.Humapo.160408'!$B$39:$B$40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'3511701.Humapo.160408'!$A$37:$A$38</c:f>
              <c:numCache>
                <c:formatCode>0.00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'3511701.Humapo.160408'!$B$37:$B$38</c:f>
              <c:numCache>
                <c:formatCode>0.000</c:formatCode>
                <c:ptCount val="2"/>
                <c:pt idx="0">
                  <c:v>151.25399999999999</c:v>
                </c:pt>
                <c:pt idx="1">
                  <c:v>143.25299999999999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'3511701.Humapo.160408'!$A$41:$A$42</c:f>
              <c:numCache>
                <c:formatCode>0.00</c:formatCode>
                <c:ptCount val="2"/>
                <c:pt idx="0">
                  <c:v>0</c:v>
                </c:pt>
                <c:pt idx="1">
                  <c:v>225</c:v>
                </c:pt>
              </c:numCache>
            </c:numRef>
          </c:xVal>
          <c:yVal>
            <c:numRef>
              <c:f>'3511701.Humapo.160408'!$B$41:$B$42</c:f>
              <c:numCache>
                <c:formatCode>0.000</c:formatCode>
                <c:ptCount val="2"/>
                <c:pt idx="0">
                  <c:v>0</c:v>
                </c:pt>
                <c:pt idx="1">
                  <c:v>149.364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'3511701.Humapo.160408'!$A$35:$A$36</c:f>
              <c:numCache>
                <c:formatCode>0.00</c:formatCode>
                <c:ptCount val="2"/>
                <c:pt idx="0">
                  <c:v>20</c:v>
                </c:pt>
                <c:pt idx="1">
                  <c:v>218</c:v>
                </c:pt>
              </c:numCache>
            </c:numRef>
          </c:xVal>
          <c:yVal>
            <c:numRef>
              <c:f>'3511701.Humapo.160408'!$B$35:$B$36</c:f>
              <c:numCache>
                <c:formatCode>General</c:formatCode>
                <c:ptCount val="2"/>
                <c:pt idx="0">
                  <c:v>145.85599999999999</c:v>
                </c:pt>
                <c:pt idx="1">
                  <c:v>145.85599999999999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56336"/>
        <c:axId val="655456728"/>
      </c:scatterChart>
      <c:valAx>
        <c:axId val="655456336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6728"/>
        <c:crossesAt val="89"/>
        <c:crossBetween val="midCat"/>
        <c:majorUnit val="24"/>
        <c:minorUnit val="4"/>
      </c:valAx>
      <c:valAx>
        <c:axId val="655456728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633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RRG.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20101125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'3511701.Humapo.251110'!$A$3:$A$35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</c:v>
                </c:pt>
                <c:pt idx="4">
                  <c:v>7.5</c:v>
                </c:pt>
                <c:pt idx="5">
                  <c:v>7.5</c:v>
                </c:pt>
                <c:pt idx="6">
                  <c:v>26</c:v>
                </c:pt>
                <c:pt idx="7">
                  <c:v>37</c:v>
                </c:pt>
                <c:pt idx="8">
                  <c:v>48</c:v>
                </c:pt>
                <c:pt idx="9">
                  <c:v>59</c:v>
                </c:pt>
                <c:pt idx="10">
                  <c:v>70</c:v>
                </c:pt>
                <c:pt idx="11">
                  <c:v>81</c:v>
                </c:pt>
                <c:pt idx="12">
                  <c:v>92</c:v>
                </c:pt>
                <c:pt idx="13">
                  <c:v>103</c:v>
                </c:pt>
                <c:pt idx="14">
                  <c:v>114</c:v>
                </c:pt>
                <c:pt idx="15">
                  <c:v>125</c:v>
                </c:pt>
                <c:pt idx="16">
                  <c:v>136</c:v>
                </c:pt>
                <c:pt idx="17">
                  <c:v>147</c:v>
                </c:pt>
                <c:pt idx="18">
                  <c:v>158</c:v>
                </c:pt>
                <c:pt idx="19">
                  <c:v>169</c:v>
                </c:pt>
                <c:pt idx="20">
                  <c:v>180</c:v>
                </c:pt>
                <c:pt idx="21">
                  <c:v>191</c:v>
                </c:pt>
                <c:pt idx="22">
                  <c:v>202</c:v>
                </c:pt>
                <c:pt idx="23">
                  <c:v>213</c:v>
                </c:pt>
                <c:pt idx="24">
                  <c:v>224</c:v>
                </c:pt>
                <c:pt idx="25">
                  <c:v>235.7</c:v>
                </c:pt>
                <c:pt idx="26">
                  <c:v>236.7</c:v>
                </c:pt>
                <c:pt idx="27">
                  <c:v>238.7</c:v>
                </c:pt>
              </c:numCache>
            </c:numRef>
          </c:xVal>
          <c:yVal>
            <c:numRef>
              <c:f>'3511701.Humapo.251110'!$B$3:$B$36</c:f>
              <c:numCache>
                <c:formatCode>0.000</c:formatCode>
                <c:ptCount val="34"/>
                <c:pt idx="0">
                  <c:v>153</c:v>
                </c:pt>
                <c:pt idx="1">
                  <c:v>152.03</c:v>
                </c:pt>
                <c:pt idx="2">
                  <c:v>152.03</c:v>
                </c:pt>
                <c:pt idx="3">
                  <c:v>151.85400000000001</c:v>
                </c:pt>
                <c:pt idx="4">
                  <c:v>151.55600000000001</c:v>
                </c:pt>
                <c:pt idx="5">
                  <c:v>150.27799999999999</c:v>
                </c:pt>
                <c:pt idx="6">
                  <c:v>143.41800000000001</c:v>
                </c:pt>
                <c:pt idx="7">
                  <c:v>141.548</c:v>
                </c:pt>
                <c:pt idx="8">
                  <c:v>142.828</c:v>
                </c:pt>
                <c:pt idx="9">
                  <c:v>143.178</c:v>
                </c:pt>
                <c:pt idx="10">
                  <c:v>143.56800000000001</c:v>
                </c:pt>
                <c:pt idx="11">
                  <c:v>143.33799999999999</c:v>
                </c:pt>
                <c:pt idx="12">
                  <c:v>143.25800000000001</c:v>
                </c:pt>
                <c:pt idx="13">
                  <c:v>143.178</c:v>
                </c:pt>
                <c:pt idx="14">
                  <c:v>143.62799999999999</c:v>
                </c:pt>
                <c:pt idx="15">
                  <c:v>144.458</c:v>
                </c:pt>
                <c:pt idx="16">
                  <c:v>144.90799999999999</c:v>
                </c:pt>
                <c:pt idx="17">
                  <c:v>144.58799999999999</c:v>
                </c:pt>
                <c:pt idx="18">
                  <c:v>143.94800000000001</c:v>
                </c:pt>
                <c:pt idx="19">
                  <c:v>143.428</c:v>
                </c:pt>
                <c:pt idx="20">
                  <c:v>145.12799999999999</c:v>
                </c:pt>
                <c:pt idx="21">
                  <c:v>145.518</c:v>
                </c:pt>
                <c:pt idx="22">
                  <c:v>145.72800000000001</c:v>
                </c:pt>
                <c:pt idx="23">
                  <c:v>144.81800000000001</c:v>
                </c:pt>
                <c:pt idx="24">
                  <c:v>146.858</c:v>
                </c:pt>
                <c:pt idx="25">
                  <c:v>150.22800000000001</c:v>
                </c:pt>
                <c:pt idx="26">
                  <c:v>150.26</c:v>
                </c:pt>
                <c:pt idx="27">
                  <c:v>152.006</c:v>
                </c:pt>
                <c:pt idx="28">
                  <c:v>153.012</c:v>
                </c:pt>
                <c:pt idx="29">
                  <c:v>152.102</c:v>
                </c:pt>
                <c:pt idx="30">
                  <c:v>152.03299999999999</c:v>
                </c:pt>
                <c:pt idx="31">
                  <c:v>151.04</c:v>
                </c:pt>
                <c:pt idx="32">
                  <c:v>152.03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'3511701.Humapo.251110'!$A$41:$A$42</c:f>
              <c:numCache>
                <c:formatCode>0.00</c:formatCode>
                <c:ptCount val="2"/>
                <c:pt idx="0">
                  <c:v>235</c:v>
                </c:pt>
                <c:pt idx="1">
                  <c:v>235</c:v>
                </c:pt>
              </c:numCache>
            </c:numRef>
          </c:xVal>
          <c:yVal>
            <c:numRef>
              <c:f>'3511701.Humapo.251110'!$B$41:$B$42</c:f>
              <c:numCache>
                <c:formatCode>0.000</c:formatCode>
                <c:ptCount val="2"/>
                <c:pt idx="0">
                  <c:v>153.602</c:v>
                </c:pt>
                <c:pt idx="1">
                  <c:v>152.102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'3511701.Humapo.251110'!$A$39:$A$40</c:f>
              <c:numCache>
                <c:formatCode>0.00</c:formatCode>
                <c:ptCount val="2"/>
                <c:pt idx="0">
                  <c:v>230</c:v>
                </c:pt>
                <c:pt idx="1">
                  <c:v>230</c:v>
                </c:pt>
              </c:numCache>
            </c:numRef>
          </c:xVal>
          <c:yVal>
            <c:numRef>
              <c:f>'3511701.Humapo.251110'!$B$39:$B$40</c:f>
              <c:numCache>
                <c:formatCode>0.000</c:formatCode>
                <c:ptCount val="2"/>
                <c:pt idx="0">
                  <c:v>153.012</c:v>
                </c:pt>
                <c:pt idx="1">
                  <c:v>144.012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'3511701.Humapo.251110'!$A$43:$A$44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'3511701.Humapo.251110'!$B$43:$B$44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'3511701.Humapo.251110'!$A$37:$A$38</c:f>
              <c:numCache>
                <c:formatCode>0.00</c:formatCode>
                <c:ptCount val="2"/>
                <c:pt idx="0">
                  <c:v>7.5</c:v>
                </c:pt>
                <c:pt idx="1">
                  <c:v>235.7</c:v>
                </c:pt>
              </c:numCache>
            </c:numRef>
          </c:xVal>
          <c:yVal>
            <c:numRef>
              <c:f>'3511701.Humapo.251110'!$B$37:$B$38</c:f>
              <c:numCache>
                <c:formatCode>General</c:formatCode>
                <c:ptCount val="2"/>
                <c:pt idx="0">
                  <c:v>150.27799999999999</c:v>
                </c:pt>
                <c:pt idx="1">
                  <c:v>150.22800000000001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2328"/>
        <c:axId val="709262720"/>
      </c:scatterChart>
      <c:valAx>
        <c:axId val="709262328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2720"/>
        <c:crossesAt val="89"/>
        <c:crossBetween val="midCat"/>
        <c:majorUnit val="24"/>
        <c:minorUnit val="4"/>
      </c:valAx>
      <c:valAx>
        <c:axId val="709262720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232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RG.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20110622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'3511701.Humapo.062211'!$A$3:$A$37</c:f>
              <c:numCache>
                <c:formatCode>0.00</c:formatCode>
                <c:ptCount val="35"/>
                <c:pt idx="0">
                  <c:v>-6.3</c:v>
                </c:pt>
                <c:pt idx="1">
                  <c:v>-6.3</c:v>
                </c:pt>
                <c:pt idx="2">
                  <c:v>-6</c:v>
                </c:pt>
                <c:pt idx="3">
                  <c:v>-3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18</c:v>
                </c:pt>
                <c:pt idx="11">
                  <c:v>29</c:v>
                </c:pt>
                <c:pt idx="12">
                  <c:v>40</c:v>
                </c:pt>
                <c:pt idx="13">
                  <c:v>51</c:v>
                </c:pt>
                <c:pt idx="14">
                  <c:v>62</c:v>
                </c:pt>
                <c:pt idx="15">
                  <c:v>73</c:v>
                </c:pt>
                <c:pt idx="16">
                  <c:v>84</c:v>
                </c:pt>
                <c:pt idx="17">
                  <c:v>95</c:v>
                </c:pt>
                <c:pt idx="18">
                  <c:v>106</c:v>
                </c:pt>
                <c:pt idx="19">
                  <c:v>117</c:v>
                </c:pt>
                <c:pt idx="20">
                  <c:v>128</c:v>
                </c:pt>
                <c:pt idx="21">
                  <c:v>139</c:v>
                </c:pt>
                <c:pt idx="22">
                  <c:v>150</c:v>
                </c:pt>
                <c:pt idx="23">
                  <c:v>161</c:v>
                </c:pt>
                <c:pt idx="24">
                  <c:v>172</c:v>
                </c:pt>
                <c:pt idx="25">
                  <c:v>183</c:v>
                </c:pt>
                <c:pt idx="26">
                  <c:v>194</c:v>
                </c:pt>
                <c:pt idx="27">
                  <c:v>205</c:v>
                </c:pt>
                <c:pt idx="28">
                  <c:v>216</c:v>
                </c:pt>
                <c:pt idx="29">
                  <c:v>227</c:v>
                </c:pt>
                <c:pt idx="30">
                  <c:v>238.86</c:v>
                </c:pt>
                <c:pt idx="31">
                  <c:v>238.86</c:v>
                </c:pt>
                <c:pt idx="32">
                  <c:v>239.56</c:v>
                </c:pt>
                <c:pt idx="33">
                  <c:v>241.56</c:v>
                </c:pt>
                <c:pt idx="34">
                  <c:v>242.76</c:v>
                </c:pt>
              </c:numCache>
            </c:numRef>
          </c:xVal>
          <c:yVal>
            <c:numRef>
              <c:f>'3511701.Humapo.062211'!$B$3:$B$38</c:f>
              <c:numCache>
                <c:formatCode>0.000</c:formatCode>
                <c:ptCount val="36"/>
                <c:pt idx="0">
                  <c:v>153</c:v>
                </c:pt>
                <c:pt idx="1">
                  <c:v>152.49600000000001</c:v>
                </c:pt>
                <c:pt idx="2">
                  <c:v>151.952</c:v>
                </c:pt>
                <c:pt idx="3">
                  <c:v>151.45500000000001</c:v>
                </c:pt>
                <c:pt idx="4">
                  <c:v>151.27699999999999</c:v>
                </c:pt>
                <c:pt idx="5">
                  <c:v>151.11000000000001</c:v>
                </c:pt>
                <c:pt idx="6">
                  <c:v>150.77199999999999</c:v>
                </c:pt>
                <c:pt idx="7">
                  <c:v>150.411</c:v>
                </c:pt>
                <c:pt idx="8">
                  <c:v>149.92099999999999</c:v>
                </c:pt>
                <c:pt idx="9">
                  <c:v>149.721</c:v>
                </c:pt>
                <c:pt idx="10">
                  <c:v>142.53100000000001</c:v>
                </c:pt>
                <c:pt idx="11">
                  <c:v>140.971</c:v>
                </c:pt>
                <c:pt idx="12">
                  <c:v>141.62100000000001</c:v>
                </c:pt>
                <c:pt idx="13">
                  <c:v>141.92099999999999</c:v>
                </c:pt>
                <c:pt idx="14">
                  <c:v>142.161</c:v>
                </c:pt>
                <c:pt idx="15">
                  <c:v>141.93100000000001</c:v>
                </c:pt>
                <c:pt idx="16">
                  <c:v>141.98099999999999</c:v>
                </c:pt>
                <c:pt idx="17">
                  <c:v>141.77099999999999</c:v>
                </c:pt>
                <c:pt idx="18">
                  <c:v>141.721</c:v>
                </c:pt>
                <c:pt idx="19">
                  <c:v>141.87100000000001</c:v>
                </c:pt>
                <c:pt idx="20">
                  <c:v>141.761</c:v>
                </c:pt>
                <c:pt idx="21">
                  <c:v>141.12100000000001</c:v>
                </c:pt>
                <c:pt idx="22">
                  <c:v>141.411</c:v>
                </c:pt>
                <c:pt idx="23">
                  <c:v>142.31100000000001</c:v>
                </c:pt>
                <c:pt idx="24">
                  <c:v>142.62100000000001</c:v>
                </c:pt>
                <c:pt idx="25">
                  <c:v>142.78100000000001</c:v>
                </c:pt>
                <c:pt idx="26">
                  <c:v>143.30099999999999</c:v>
                </c:pt>
                <c:pt idx="27">
                  <c:v>143.87100000000001</c:v>
                </c:pt>
                <c:pt idx="28">
                  <c:v>145.381</c:v>
                </c:pt>
                <c:pt idx="29">
                  <c:v>147.52099999999999</c:v>
                </c:pt>
                <c:pt idx="30">
                  <c:v>149.52099999999999</c:v>
                </c:pt>
                <c:pt idx="31">
                  <c:v>149.92099999999999</c:v>
                </c:pt>
                <c:pt idx="32">
                  <c:v>150.67099999999999</c:v>
                </c:pt>
                <c:pt idx="33">
                  <c:v>151.197</c:v>
                </c:pt>
                <c:pt idx="34">
                  <c:v>152.41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'3511701.Humapo.062211'!$A$43:$A$44</c:f>
              <c:numCache>
                <c:formatCode>0.00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'3511701.Humapo.062211'!$B$43:$B$44</c:f>
              <c:numCache>
                <c:formatCode>0.000</c:formatCode>
                <c:ptCount val="2"/>
                <c:pt idx="0">
                  <c:v>152.82900000000001</c:v>
                </c:pt>
                <c:pt idx="1">
                  <c:v>151.32900000000001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'3511701.Humapo.062211'!$A$41:$A$42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'3511701.Humapo.062211'!$B$41:$B$42</c:f>
              <c:numCache>
                <c:formatCode>0.000</c:formatCode>
                <c:ptCount val="2"/>
                <c:pt idx="0">
                  <c:v>151.24100000000001</c:v>
                </c:pt>
                <c:pt idx="1">
                  <c:v>143.24100000000001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'3511701.Humapo.062211'!$A$45:$A$46</c:f>
              <c:numCache>
                <c:formatCode>0.00</c:formatCode>
                <c:ptCount val="2"/>
                <c:pt idx="0">
                  <c:v>242.76</c:v>
                </c:pt>
                <c:pt idx="1">
                  <c:v>0</c:v>
                </c:pt>
              </c:numCache>
            </c:numRef>
          </c:xVal>
          <c:yVal>
            <c:numRef>
              <c:f>'3511701.Humapo.062211'!$B$45:$B$46</c:f>
              <c:numCache>
                <c:formatCode>0.000</c:formatCode>
                <c:ptCount val="2"/>
                <c:pt idx="0">
                  <c:v>152.41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'3511701.Humapo.062211'!$A$39:$A$40</c:f>
              <c:numCache>
                <c:formatCode>0.00</c:formatCode>
                <c:ptCount val="2"/>
                <c:pt idx="0">
                  <c:v>238.86</c:v>
                </c:pt>
                <c:pt idx="1">
                  <c:v>7.5</c:v>
                </c:pt>
              </c:numCache>
            </c:numRef>
          </c:xVal>
          <c:yVal>
            <c:numRef>
              <c:f>'3511701.Humapo.062211'!$B$39:$B$40</c:f>
              <c:numCache>
                <c:formatCode>General</c:formatCode>
                <c:ptCount val="2"/>
                <c:pt idx="0">
                  <c:v>149.92099999999999</c:v>
                </c:pt>
                <c:pt idx="1">
                  <c:v>149.92099999999999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3504"/>
        <c:axId val="709263896"/>
      </c:scatterChart>
      <c:valAx>
        <c:axId val="709263504"/>
        <c:scaling>
          <c:orientation val="minMax"/>
          <c:max val="290"/>
          <c:min val="-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3896"/>
        <c:crossesAt val="89"/>
        <c:crossBetween val="midCat"/>
        <c:majorUnit val="24"/>
        <c:minorUnit val="4"/>
      </c:valAx>
      <c:valAx>
        <c:axId val="709263896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3504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RG.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
Fecha:             20120415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'3511701.Humapo.150412'!$A$3:$A$33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6.2</c:v>
                </c:pt>
                <c:pt idx="4">
                  <c:v>6.2</c:v>
                </c:pt>
                <c:pt idx="5">
                  <c:v>19</c:v>
                </c:pt>
                <c:pt idx="6">
                  <c:v>30</c:v>
                </c:pt>
                <c:pt idx="7">
                  <c:v>41</c:v>
                </c:pt>
                <c:pt idx="8">
                  <c:v>52</c:v>
                </c:pt>
                <c:pt idx="9">
                  <c:v>63</c:v>
                </c:pt>
                <c:pt idx="10">
                  <c:v>74</c:v>
                </c:pt>
                <c:pt idx="11">
                  <c:v>85</c:v>
                </c:pt>
                <c:pt idx="12">
                  <c:v>96</c:v>
                </c:pt>
                <c:pt idx="13">
                  <c:v>107</c:v>
                </c:pt>
                <c:pt idx="14">
                  <c:v>118</c:v>
                </c:pt>
                <c:pt idx="15">
                  <c:v>129</c:v>
                </c:pt>
                <c:pt idx="16">
                  <c:v>140</c:v>
                </c:pt>
                <c:pt idx="17">
                  <c:v>151</c:v>
                </c:pt>
                <c:pt idx="18">
                  <c:v>162</c:v>
                </c:pt>
                <c:pt idx="19">
                  <c:v>173</c:v>
                </c:pt>
                <c:pt idx="20">
                  <c:v>184</c:v>
                </c:pt>
                <c:pt idx="21">
                  <c:v>194</c:v>
                </c:pt>
                <c:pt idx="22">
                  <c:v>205</c:v>
                </c:pt>
                <c:pt idx="23">
                  <c:v>216</c:v>
                </c:pt>
                <c:pt idx="24">
                  <c:v>227</c:v>
                </c:pt>
                <c:pt idx="25">
                  <c:v>238.9</c:v>
                </c:pt>
                <c:pt idx="26">
                  <c:v>238.9</c:v>
                </c:pt>
                <c:pt idx="27">
                  <c:v>241.9</c:v>
                </c:pt>
                <c:pt idx="28">
                  <c:v>246.9</c:v>
                </c:pt>
              </c:numCache>
            </c:numRef>
          </c:xVal>
          <c:yVal>
            <c:numRef>
              <c:f>'3511701.Humapo.150412'!$B$3:$B$34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151.19800000000001</c:v>
                </c:pt>
                <c:pt idx="2">
                  <c:v>150.98699999999999</c:v>
                </c:pt>
                <c:pt idx="3">
                  <c:v>150.80500000000001</c:v>
                </c:pt>
                <c:pt idx="4">
                  <c:v>150.405</c:v>
                </c:pt>
                <c:pt idx="5">
                  <c:v>145.505</c:v>
                </c:pt>
                <c:pt idx="6">
                  <c:v>141.79499999999999</c:v>
                </c:pt>
                <c:pt idx="7">
                  <c:v>142.11500000000001</c:v>
                </c:pt>
                <c:pt idx="8">
                  <c:v>142.405</c:v>
                </c:pt>
                <c:pt idx="9">
                  <c:v>142.80500000000001</c:v>
                </c:pt>
                <c:pt idx="10">
                  <c:v>142.19499999999999</c:v>
                </c:pt>
                <c:pt idx="11">
                  <c:v>141.905</c:v>
                </c:pt>
                <c:pt idx="12">
                  <c:v>141.595</c:v>
                </c:pt>
                <c:pt idx="13">
                  <c:v>141.785</c:v>
                </c:pt>
                <c:pt idx="14">
                  <c:v>142.58500000000001</c:v>
                </c:pt>
                <c:pt idx="15">
                  <c:v>143.05500000000001</c:v>
                </c:pt>
                <c:pt idx="16">
                  <c:v>143.495</c:v>
                </c:pt>
                <c:pt idx="17">
                  <c:v>143.80500000000001</c:v>
                </c:pt>
                <c:pt idx="18">
                  <c:v>143.755</c:v>
                </c:pt>
                <c:pt idx="19">
                  <c:v>143.095</c:v>
                </c:pt>
                <c:pt idx="20">
                  <c:v>143.08500000000001</c:v>
                </c:pt>
                <c:pt idx="21">
                  <c:v>143.05500000000001</c:v>
                </c:pt>
                <c:pt idx="22">
                  <c:v>143.55500000000001</c:v>
                </c:pt>
                <c:pt idx="23">
                  <c:v>144.33500000000001</c:v>
                </c:pt>
                <c:pt idx="24">
                  <c:v>145.29499999999999</c:v>
                </c:pt>
                <c:pt idx="25">
                  <c:v>150.405</c:v>
                </c:pt>
                <c:pt idx="26">
                  <c:v>150.77199999999999</c:v>
                </c:pt>
                <c:pt idx="27">
                  <c:v>151.399</c:v>
                </c:pt>
                <c:pt idx="28">
                  <c:v>151.483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'3511701.Humapo.150412'!$A$39:$A$40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'3511701.Humapo.150412'!$B$39:$B$40</c:f>
              <c:numCache>
                <c:formatCode>0.000</c:formatCode>
                <c:ptCount val="2"/>
                <c:pt idx="0">
                  <c:v>152.80199999999999</c:v>
                </c:pt>
                <c:pt idx="1">
                  <c:v>151.30199999999999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'3511701.Humapo.150412'!$A$37:$A$38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'3511701.Humapo.150412'!$B$37:$B$38</c:f>
              <c:numCache>
                <c:formatCode>0.000</c:formatCode>
                <c:ptCount val="2"/>
                <c:pt idx="0">
                  <c:v>152.19399999999999</c:v>
                </c:pt>
                <c:pt idx="1">
                  <c:v>143.19399999999999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'3511701.Humapo.150412'!$A$41:$A$42</c:f>
              <c:numCache>
                <c:formatCode>0.00</c:formatCode>
                <c:ptCount val="2"/>
                <c:pt idx="0">
                  <c:v>0</c:v>
                </c:pt>
                <c:pt idx="1">
                  <c:v>247</c:v>
                </c:pt>
              </c:numCache>
            </c:numRef>
          </c:xVal>
          <c:yVal>
            <c:numRef>
              <c:f>'3511701.Humapo.150412'!$B$41:$B$42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'3511701.Humapo.150412'!$A$35:$A$36</c:f>
              <c:numCache>
                <c:formatCode>0.00</c:formatCode>
                <c:ptCount val="2"/>
                <c:pt idx="0">
                  <c:v>238.9</c:v>
                </c:pt>
                <c:pt idx="1">
                  <c:v>6.2</c:v>
                </c:pt>
              </c:numCache>
            </c:numRef>
          </c:xVal>
          <c:yVal>
            <c:numRef>
              <c:f>'3511701.Humapo.150412'!$B$35:$B$36</c:f>
              <c:numCache>
                <c:formatCode>General</c:formatCode>
                <c:ptCount val="2"/>
                <c:pt idx="0">
                  <c:v>150.77199999999999</c:v>
                </c:pt>
                <c:pt idx="1">
                  <c:v>150.80500000000001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4680"/>
        <c:axId val="709265072"/>
      </c:scatterChart>
      <c:valAx>
        <c:axId val="709264680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5072"/>
        <c:crossesAt val="89"/>
        <c:crossBetween val="midCat"/>
        <c:majorUnit val="24"/>
        <c:minorUnit val="4"/>
      </c:valAx>
      <c:valAx>
        <c:axId val="709265072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468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JES.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20121018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'3511701.Humapo.181012'!$A$3:$A$33</c:f>
              <c:numCache>
                <c:formatCode>0.00</c:formatCode>
                <c:ptCount val="31"/>
                <c:pt idx="0">
                  <c:v>0</c:v>
                </c:pt>
                <c:pt idx="1">
                  <c:v>13</c:v>
                </c:pt>
                <c:pt idx="2">
                  <c:v>14.2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78</c:v>
                </c:pt>
                <c:pt idx="10">
                  <c:v>86</c:v>
                </c:pt>
                <c:pt idx="11">
                  <c:v>94</c:v>
                </c:pt>
                <c:pt idx="12">
                  <c:v>102</c:v>
                </c:pt>
                <c:pt idx="13">
                  <c:v>110</c:v>
                </c:pt>
                <c:pt idx="14">
                  <c:v>118</c:v>
                </c:pt>
                <c:pt idx="15">
                  <c:v>128</c:v>
                </c:pt>
                <c:pt idx="16">
                  <c:v>138</c:v>
                </c:pt>
                <c:pt idx="17">
                  <c:v>148</c:v>
                </c:pt>
                <c:pt idx="18">
                  <c:v>158</c:v>
                </c:pt>
                <c:pt idx="19">
                  <c:v>168</c:v>
                </c:pt>
                <c:pt idx="20">
                  <c:v>178</c:v>
                </c:pt>
                <c:pt idx="21">
                  <c:v>188</c:v>
                </c:pt>
                <c:pt idx="22">
                  <c:v>198</c:v>
                </c:pt>
                <c:pt idx="23">
                  <c:v>208</c:v>
                </c:pt>
                <c:pt idx="24">
                  <c:v>218</c:v>
                </c:pt>
                <c:pt idx="25">
                  <c:v>228</c:v>
                </c:pt>
                <c:pt idx="26">
                  <c:v>238</c:v>
                </c:pt>
                <c:pt idx="27">
                  <c:v>248</c:v>
                </c:pt>
                <c:pt idx="28">
                  <c:v>253</c:v>
                </c:pt>
                <c:pt idx="29">
                  <c:v>260</c:v>
                </c:pt>
                <c:pt idx="30">
                  <c:v>285</c:v>
                </c:pt>
              </c:numCache>
            </c:numRef>
          </c:xVal>
          <c:yVal>
            <c:numRef>
              <c:f>'3511701.Humapo.181012'!$B$3:$B$34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151.178</c:v>
                </c:pt>
                <c:pt idx="2">
                  <c:v>149.495</c:v>
                </c:pt>
                <c:pt idx="3">
                  <c:v>145.995</c:v>
                </c:pt>
                <c:pt idx="4">
                  <c:v>144.155</c:v>
                </c:pt>
                <c:pt idx="5">
                  <c:v>142.94499999999999</c:v>
                </c:pt>
                <c:pt idx="6">
                  <c:v>143.07499999999999</c:v>
                </c:pt>
                <c:pt idx="7">
                  <c:v>143.20500000000001</c:v>
                </c:pt>
                <c:pt idx="8">
                  <c:v>143.14500000000001</c:v>
                </c:pt>
                <c:pt idx="9">
                  <c:v>143.155</c:v>
                </c:pt>
                <c:pt idx="10">
                  <c:v>143.125</c:v>
                </c:pt>
                <c:pt idx="11">
                  <c:v>143.13499999999999</c:v>
                </c:pt>
                <c:pt idx="12">
                  <c:v>143.47499999999999</c:v>
                </c:pt>
                <c:pt idx="13">
                  <c:v>143.745</c:v>
                </c:pt>
                <c:pt idx="14">
                  <c:v>144.22499999999999</c:v>
                </c:pt>
                <c:pt idx="15">
                  <c:v>144.125</c:v>
                </c:pt>
                <c:pt idx="16">
                  <c:v>144.14500000000001</c:v>
                </c:pt>
                <c:pt idx="17">
                  <c:v>144.07499999999999</c:v>
                </c:pt>
                <c:pt idx="18">
                  <c:v>144.125</c:v>
                </c:pt>
                <c:pt idx="19">
                  <c:v>144.14500000000001</c:v>
                </c:pt>
                <c:pt idx="20">
                  <c:v>144.10499999999999</c:v>
                </c:pt>
                <c:pt idx="21">
                  <c:v>144.11500000000001</c:v>
                </c:pt>
                <c:pt idx="22">
                  <c:v>144.44499999999999</c:v>
                </c:pt>
                <c:pt idx="23">
                  <c:v>144.72499999999999</c:v>
                </c:pt>
                <c:pt idx="24">
                  <c:v>144.95500000000001</c:v>
                </c:pt>
                <c:pt idx="25">
                  <c:v>145.07499999999999</c:v>
                </c:pt>
                <c:pt idx="26">
                  <c:v>145.85499999999999</c:v>
                </c:pt>
                <c:pt idx="27">
                  <c:v>146.655</c:v>
                </c:pt>
                <c:pt idx="28">
                  <c:v>149.495</c:v>
                </c:pt>
                <c:pt idx="29">
                  <c:v>151.46700000000001</c:v>
                </c:pt>
                <c:pt idx="30">
                  <c:v>151.52799999999999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'3511701.Humapo.181012'!$A$39:$A$40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'3511701.Humapo.181012'!$B$39:$B$40</c:f>
              <c:numCache>
                <c:formatCode>0.000</c:formatCode>
                <c:ptCount val="2"/>
                <c:pt idx="0">
                  <c:v>152.83799999999999</c:v>
                </c:pt>
                <c:pt idx="1">
                  <c:v>151.33799999999999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'3511701.Humapo.181012'!$A$37:$A$38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'3511701.Humapo.181012'!$B$37:$B$38</c:f>
              <c:numCache>
                <c:formatCode>0.000</c:formatCode>
                <c:ptCount val="2"/>
                <c:pt idx="0">
                  <c:v>152.83799999999999</c:v>
                </c:pt>
                <c:pt idx="1">
                  <c:v>143.23500000000001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'3511701.Humapo.181012'!$A$41:$A$42</c:f>
              <c:numCache>
                <c:formatCode>0.00</c:formatCode>
                <c:ptCount val="2"/>
                <c:pt idx="0">
                  <c:v>260</c:v>
                </c:pt>
                <c:pt idx="1">
                  <c:v>0</c:v>
                </c:pt>
              </c:numCache>
            </c:numRef>
          </c:xVal>
          <c:yVal>
            <c:numRef>
              <c:f>'3511701.Humapo.181012'!$B$41:$B$42</c:f>
              <c:numCache>
                <c:formatCode>0.000</c:formatCode>
                <c:ptCount val="2"/>
                <c:pt idx="0">
                  <c:v>151.46700000000001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'3511701.Humapo.181012'!$A$35:$A$36</c:f>
              <c:numCache>
                <c:formatCode>0.00</c:formatCode>
                <c:ptCount val="2"/>
                <c:pt idx="0">
                  <c:v>253</c:v>
                </c:pt>
                <c:pt idx="1">
                  <c:v>14.2</c:v>
                </c:pt>
              </c:numCache>
            </c:numRef>
          </c:xVal>
          <c:yVal>
            <c:numRef>
              <c:f>'3511701.Humapo.181012'!$B$35:$B$36</c:f>
              <c:numCache>
                <c:formatCode>General</c:formatCode>
                <c:ptCount val="2"/>
                <c:pt idx="0">
                  <c:v>149.495</c:v>
                </c:pt>
                <c:pt idx="1">
                  <c:v>149.495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5856"/>
        <c:axId val="709266248"/>
      </c:scatterChart>
      <c:valAx>
        <c:axId val="709265856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6248"/>
        <c:crossesAt val="89"/>
        <c:crossBetween val="midCat"/>
        <c:majorUnit val="24"/>
        <c:minorUnit val="4"/>
      </c:valAx>
      <c:valAx>
        <c:axId val="709266248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585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RGon.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
Fecha:             20130529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'3511701.Humapo.290513'!$A$3:$A$35</c:f>
              <c:numCache>
                <c:formatCode>0.00</c:formatCode>
                <c:ptCount val="33"/>
                <c:pt idx="0">
                  <c:v>0</c:v>
                </c:pt>
                <c:pt idx="2">
                  <c:v>-6.4</c:v>
                </c:pt>
                <c:pt idx="3">
                  <c:v>0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26</c:v>
                </c:pt>
                <c:pt idx="8">
                  <c:v>36</c:v>
                </c:pt>
                <c:pt idx="9">
                  <c:v>46</c:v>
                </c:pt>
                <c:pt idx="10">
                  <c:v>56</c:v>
                </c:pt>
                <c:pt idx="11">
                  <c:v>66</c:v>
                </c:pt>
                <c:pt idx="12">
                  <c:v>76</c:v>
                </c:pt>
                <c:pt idx="13">
                  <c:v>86</c:v>
                </c:pt>
                <c:pt idx="14">
                  <c:v>96</c:v>
                </c:pt>
                <c:pt idx="15">
                  <c:v>106</c:v>
                </c:pt>
                <c:pt idx="16">
                  <c:v>116</c:v>
                </c:pt>
                <c:pt idx="17">
                  <c:v>126</c:v>
                </c:pt>
                <c:pt idx="18">
                  <c:v>136</c:v>
                </c:pt>
                <c:pt idx="19">
                  <c:v>146</c:v>
                </c:pt>
                <c:pt idx="20">
                  <c:v>156</c:v>
                </c:pt>
                <c:pt idx="21">
                  <c:v>166</c:v>
                </c:pt>
                <c:pt idx="22">
                  <c:v>176</c:v>
                </c:pt>
                <c:pt idx="23">
                  <c:v>186</c:v>
                </c:pt>
                <c:pt idx="24">
                  <c:v>196</c:v>
                </c:pt>
                <c:pt idx="25">
                  <c:v>211</c:v>
                </c:pt>
                <c:pt idx="26">
                  <c:v>226</c:v>
                </c:pt>
                <c:pt idx="27">
                  <c:v>241</c:v>
                </c:pt>
                <c:pt idx="28">
                  <c:v>241</c:v>
                </c:pt>
                <c:pt idx="29">
                  <c:v>242.5</c:v>
                </c:pt>
                <c:pt idx="30">
                  <c:v>247.5</c:v>
                </c:pt>
                <c:pt idx="31">
                  <c:v>252.5</c:v>
                </c:pt>
              </c:numCache>
            </c:numRef>
          </c:xVal>
          <c:yVal>
            <c:numRef>
              <c:f>'3511701.Humapo.290513'!$B$3:$B$35</c:f>
              <c:numCache>
                <c:formatCode>0.000</c:formatCode>
                <c:ptCount val="33"/>
                <c:pt idx="0">
                  <c:v>153</c:v>
                </c:pt>
                <c:pt idx="2">
                  <c:v>151.89400000000001</c:v>
                </c:pt>
                <c:pt idx="3">
                  <c:v>151.29300000000001</c:v>
                </c:pt>
                <c:pt idx="4">
                  <c:v>150.91</c:v>
                </c:pt>
                <c:pt idx="5">
                  <c:v>150.57900000000001</c:v>
                </c:pt>
                <c:pt idx="6">
                  <c:v>149.97900000000001</c:v>
                </c:pt>
                <c:pt idx="7">
                  <c:v>142.22900000000001</c:v>
                </c:pt>
                <c:pt idx="8">
                  <c:v>141.34899999999999</c:v>
                </c:pt>
                <c:pt idx="9">
                  <c:v>141.029</c:v>
                </c:pt>
                <c:pt idx="10">
                  <c:v>142.209</c:v>
                </c:pt>
                <c:pt idx="11">
                  <c:v>142.69900000000001</c:v>
                </c:pt>
                <c:pt idx="12">
                  <c:v>142.899</c:v>
                </c:pt>
                <c:pt idx="13">
                  <c:v>143.029</c:v>
                </c:pt>
                <c:pt idx="14">
                  <c:v>141.53899999999999</c:v>
                </c:pt>
                <c:pt idx="15">
                  <c:v>139.999</c:v>
                </c:pt>
                <c:pt idx="16">
                  <c:v>140.37899999999999</c:v>
                </c:pt>
                <c:pt idx="17">
                  <c:v>140.339</c:v>
                </c:pt>
                <c:pt idx="18">
                  <c:v>140.75899999999999</c:v>
                </c:pt>
                <c:pt idx="19">
                  <c:v>140.589</c:v>
                </c:pt>
                <c:pt idx="20">
                  <c:v>141.239</c:v>
                </c:pt>
                <c:pt idx="21">
                  <c:v>141.87899999999999</c:v>
                </c:pt>
                <c:pt idx="22">
                  <c:v>141.29900000000001</c:v>
                </c:pt>
                <c:pt idx="23">
                  <c:v>142.279</c:v>
                </c:pt>
                <c:pt idx="24">
                  <c:v>142.839</c:v>
                </c:pt>
                <c:pt idx="25">
                  <c:v>144.47900000000001</c:v>
                </c:pt>
                <c:pt idx="26">
                  <c:v>146.12899999999999</c:v>
                </c:pt>
                <c:pt idx="27">
                  <c:v>149.679</c:v>
                </c:pt>
                <c:pt idx="28">
                  <c:v>150.54499999999999</c:v>
                </c:pt>
                <c:pt idx="29">
                  <c:v>151.13499999999999</c:v>
                </c:pt>
                <c:pt idx="30">
                  <c:v>151.53</c:v>
                </c:pt>
                <c:pt idx="31">
                  <c:v>151.494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'3511701.Humapo.290513'!$A$40:$A$41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'3511701.Humapo.290513'!$B$40:$B$41</c:f>
              <c:numCache>
                <c:formatCode>0.000</c:formatCode>
                <c:ptCount val="2"/>
                <c:pt idx="0">
                  <c:v>152.82</c:v>
                </c:pt>
                <c:pt idx="1">
                  <c:v>151.32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'3511701.Humapo.290513'!$A$38:$A$39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'3511701.Humapo.290513'!$B$38:$B$39</c:f>
              <c:numCache>
                <c:formatCode>0.000</c:formatCode>
                <c:ptCount val="2"/>
                <c:pt idx="0">
                  <c:v>152.238</c:v>
                </c:pt>
                <c:pt idx="1">
                  <c:v>143.238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'3511701.Humapo.290513'!$A$42:$A$43</c:f>
              <c:numCache>
                <c:formatCode>0.00</c:formatCode>
                <c:ptCount val="2"/>
                <c:pt idx="0">
                  <c:v>247.5</c:v>
                </c:pt>
                <c:pt idx="1">
                  <c:v>0</c:v>
                </c:pt>
              </c:numCache>
            </c:numRef>
          </c:xVal>
          <c:yVal>
            <c:numRef>
              <c:f>'3511701.Humapo.290513'!$B$42:$B$43</c:f>
              <c:numCache>
                <c:formatCode>0.000</c:formatCode>
                <c:ptCount val="2"/>
                <c:pt idx="0">
                  <c:v>151.53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'3511701.Humapo.290513'!$A$36:$A$37</c:f>
              <c:numCache>
                <c:formatCode>0.00</c:formatCode>
                <c:ptCount val="2"/>
                <c:pt idx="0">
                  <c:v>241</c:v>
                </c:pt>
                <c:pt idx="1">
                  <c:v>6.6</c:v>
                </c:pt>
              </c:numCache>
            </c:numRef>
          </c:xVal>
          <c:yVal>
            <c:numRef>
              <c:f>'3511701.Humapo.290513'!$B$36:$B$37</c:f>
              <c:numCache>
                <c:formatCode>General</c:formatCode>
                <c:ptCount val="2"/>
                <c:pt idx="0">
                  <c:v>150.54499999999999</c:v>
                </c:pt>
                <c:pt idx="1">
                  <c:v>150.57900000000001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7032"/>
        <c:axId val="709267424"/>
      </c:scatterChart>
      <c:valAx>
        <c:axId val="709267032"/>
        <c:scaling>
          <c:orientation val="minMax"/>
          <c:max val="290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7424"/>
        <c:crossesAt val="89"/>
        <c:crossBetween val="midCat"/>
        <c:majorUnit val="24"/>
        <c:minorUnit val="4"/>
      </c:valAx>
      <c:valAx>
        <c:axId val="709267424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3.7714919578480312E-2"/>
              <c:y val="3.4360747144009378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703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Jesp.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ecubillosl.
Fecha:             20131029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'3511701.Humapo.291013'!$A$3:$A$33</c:f>
              <c:numCache>
                <c:formatCode>0.00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18.5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215</c:v>
                </c:pt>
                <c:pt idx="24">
                  <c:v>230</c:v>
                </c:pt>
                <c:pt idx="25">
                  <c:v>244</c:v>
                </c:pt>
                <c:pt idx="26">
                  <c:v>260</c:v>
                </c:pt>
                <c:pt idx="27">
                  <c:v>285</c:v>
                </c:pt>
              </c:numCache>
            </c:numRef>
          </c:xVal>
          <c:yVal>
            <c:numRef>
              <c:f>'3511701.Humapo.291013'!$B$3:$B$34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151.887</c:v>
                </c:pt>
                <c:pt idx="2">
                  <c:v>149.52000000000001</c:v>
                </c:pt>
                <c:pt idx="3">
                  <c:v>148.233</c:v>
                </c:pt>
                <c:pt idx="4">
                  <c:v>148.00299999999999</c:v>
                </c:pt>
                <c:pt idx="5">
                  <c:v>143.59299999999999</c:v>
                </c:pt>
                <c:pt idx="6">
                  <c:v>141.72300000000001</c:v>
                </c:pt>
                <c:pt idx="7">
                  <c:v>141.78299999999999</c:v>
                </c:pt>
                <c:pt idx="8">
                  <c:v>142.40299999999999</c:v>
                </c:pt>
                <c:pt idx="9">
                  <c:v>142.983</c:v>
                </c:pt>
                <c:pt idx="10">
                  <c:v>143.25299999999999</c:v>
                </c:pt>
                <c:pt idx="11">
                  <c:v>143.423</c:v>
                </c:pt>
                <c:pt idx="12">
                  <c:v>143.72300000000001</c:v>
                </c:pt>
                <c:pt idx="13">
                  <c:v>143.75299999999999</c:v>
                </c:pt>
                <c:pt idx="14">
                  <c:v>143.673</c:v>
                </c:pt>
                <c:pt idx="15">
                  <c:v>143.65299999999999</c:v>
                </c:pt>
                <c:pt idx="16">
                  <c:v>143.553</c:v>
                </c:pt>
                <c:pt idx="17">
                  <c:v>143.24299999999999</c:v>
                </c:pt>
                <c:pt idx="18">
                  <c:v>142.57300000000001</c:v>
                </c:pt>
                <c:pt idx="19">
                  <c:v>142.173</c:v>
                </c:pt>
                <c:pt idx="20">
                  <c:v>142.57300000000001</c:v>
                </c:pt>
                <c:pt idx="21">
                  <c:v>142.863</c:v>
                </c:pt>
                <c:pt idx="22">
                  <c:v>143.363</c:v>
                </c:pt>
                <c:pt idx="23">
                  <c:v>143.833</c:v>
                </c:pt>
                <c:pt idx="24">
                  <c:v>145.15299999999999</c:v>
                </c:pt>
                <c:pt idx="25">
                  <c:v>148.00299999999999</c:v>
                </c:pt>
                <c:pt idx="26">
                  <c:v>151.46700000000001</c:v>
                </c:pt>
                <c:pt idx="27">
                  <c:v>151.52799999999999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'3511701.Humapo.291013'!$A$39:$A$40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'3511701.Humapo.291013'!$B$39:$B$40</c:f>
              <c:numCache>
                <c:formatCode>0.000</c:formatCode>
                <c:ptCount val="2"/>
                <c:pt idx="0">
                  <c:v>152.83199999999999</c:v>
                </c:pt>
                <c:pt idx="1">
                  <c:v>151.33199999999999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'3511701.Humapo.291013'!$A$37:$A$38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'3511701.Humapo.291013'!$B$37:$B$38</c:f>
              <c:numCache>
                <c:formatCode>0.000</c:formatCode>
                <c:ptCount val="2"/>
                <c:pt idx="0">
                  <c:v>152.232</c:v>
                </c:pt>
                <c:pt idx="1">
                  <c:v>143.232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'3511701.Humapo.291013'!$A$41:$A$42</c:f>
              <c:numCache>
                <c:formatCode>0.00</c:formatCode>
                <c:ptCount val="2"/>
                <c:pt idx="0">
                  <c:v>260</c:v>
                </c:pt>
                <c:pt idx="1">
                  <c:v>0</c:v>
                </c:pt>
              </c:numCache>
            </c:numRef>
          </c:xVal>
          <c:yVal>
            <c:numRef>
              <c:f>'3511701.Humapo.291013'!$B$41:$B$42</c:f>
              <c:numCache>
                <c:formatCode>0.000</c:formatCode>
                <c:ptCount val="2"/>
                <c:pt idx="0">
                  <c:v>151.46700000000001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'3511701.Humapo.291013'!$A$35:$A$36</c:f>
              <c:numCache>
                <c:formatCode>0.00</c:formatCode>
                <c:ptCount val="2"/>
                <c:pt idx="0">
                  <c:v>244</c:v>
                </c:pt>
                <c:pt idx="1">
                  <c:v>18.5</c:v>
                </c:pt>
              </c:numCache>
            </c:numRef>
          </c:xVal>
          <c:yVal>
            <c:numRef>
              <c:f>'3511701.Humapo.291013'!$B$35:$B$36</c:f>
              <c:numCache>
                <c:formatCode>General</c:formatCode>
                <c:ptCount val="2"/>
                <c:pt idx="0">
                  <c:v>148.00299999999999</c:v>
                </c:pt>
                <c:pt idx="1">
                  <c:v>148.00299999999999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8208"/>
        <c:axId val="709268600"/>
      </c:scatterChart>
      <c:valAx>
        <c:axId val="709268208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8600"/>
        <c:crossesAt val="89"/>
        <c:crossBetween val="midCat"/>
        <c:majorUnit val="24"/>
        <c:minorUnit val="4"/>
      </c:valAx>
      <c:valAx>
        <c:axId val="709268600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820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/>
              <a:t>             Convenciones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Humapo
Corriente:       Meta 
Código:          </a:t>
            </a:r>
            <a:r>
              <a:rPr lang="es-ES" sz="1100" baseline="0"/>
              <a:t> </a:t>
            </a:r>
            <a:r>
              <a:rPr lang="es-ES" sz="1100"/>
              <a:t>35117010
Levantó: </a:t>
            </a:r>
            <a:r>
              <a:rPr lang="es-ES" sz="1100" baseline="0"/>
              <a:t>         RGon.</a:t>
            </a:r>
            <a:r>
              <a:rPr lang="es-ES" sz="1100"/>
              <a:t>   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ecubillosl.
Fecha:             20140526
Ideam</a:t>
            </a:r>
            <a:r>
              <a:rPr lang="es-ES" sz="1100" baseline="0"/>
              <a:t>              Á</a:t>
            </a:r>
            <a:r>
              <a:rPr lang="es-ES" sz="1100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2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dPt>
            <c:idx val="3"/>
            <c:bubble3D val="0"/>
            <c:spPr>
              <a:ln w="25400">
                <a:solidFill>
                  <a:schemeClr val="bg1"/>
                </a:solidFill>
                <a:prstDash val="solid"/>
              </a:ln>
            </c:spPr>
          </c:dPt>
          <c:xVal>
            <c:numRef>
              <c:f>'3511701.Humapo.26052014'!$A$3:$A$36</c:f>
              <c:numCache>
                <c:formatCode>0.00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-6.3</c:v>
                </c:pt>
                <c:pt idx="3">
                  <c:v>0</c:v>
                </c:pt>
                <c:pt idx="4">
                  <c:v>7.6</c:v>
                </c:pt>
                <c:pt idx="5">
                  <c:v>7.6</c:v>
                </c:pt>
                <c:pt idx="6">
                  <c:v>8.6</c:v>
                </c:pt>
                <c:pt idx="7">
                  <c:v>8.6</c:v>
                </c:pt>
                <c:pt idx="8">
                  <c:v>28</c:v>
                </c:pt>
                <c:pt idx="9">
                  <c:v>38</c:v>
                </c:pt>
                <c:pt idx="10">
                  <c:v>48</c:v>
                </c:pt>
                <c:pt idx="11">
                  <c:v>58</c:v>
                </c:pt>
                <c:pt idx="12">
                  <c:v>68</c:v>
                </c:pt>
                <c:pt idx="13">
                  <c:v>78</c:v>
                </c:pt>
                <c:pt idx="14">
                  <c:v>88</c:v>
                </c:pt>
                <c:pt idx="15">
                  <c:v>98</c:v>
                </c:pt>
                <c:pt idx="16">
                  <c:v>108</c:v>
                </c:pt>
                <c:pt idx="17">
                  <c:v>118</c:v>
                </c:pt>
                <c:pt idx="18">
                  <c:v>128</c:v>
                </c:pt>
                <c:pt idx="19">
                  <c:v>138</c:v>
                </c:pt>
                <c:pt idx="20">
                  <c:v>148</c:v>
                </c:pt>
                <c:pt idx="21">
                  <c:v>158</c:v>
                </c:pt>
                <c:pt idx="22">
                  <c:v>168</c:v>
                </c:pt>
                <c:pt idx="23">
                  <c:v>178</c:v>
                </c:pt>
                <c:pt idx="24">
                  <c:v>188</c:v>
                </c:pt>
                <c:pt idx="25">
                  <c:v>198</c:v>
                </c:pt>
                <c:pt idx="26">
                  <c:v>211</c:v>
                </c:pt>
                <c:pt idx="27">
                  <c:v>224</c:v>
                </c:pt>
                <c:pt idx="28">
                  <c:v>237</c:v>
                </c:pt>
                <c:pt idx="29">
                  <c:v>237</c:v>
                </c:pt>
                <c:pt idx="30">
                  <c:v>238</c:v>
                </c:pt>
                <c:pt idx="31">
                  <c:v>240</c:v>
                </c:pt>
                <c:pt idx="32">
                  <c:v>240</c:v>
                </c:pt>
              </c:numCache>
            </c:numRef>
          </c:xVal>
          <c:yVal>
            <c:numRef>
              <c:f>'3511701.Humapo.26052014'!$B$3:$B$36</c:f>
              <c:numCache>
                <c:formatCode>0.000</c:formatCode>
                <c:ptCount val="34"/>
                <c:pt idx="0">
                  <c:v>153</c:v>
                </c:pt>
                <c:pt idx="1">
                  <c:v>152.95699999999999</c:v>
                </c:pt>
                <c:pt idx="2">
                  <c:v>151.90199999999999</c:v>
                </c:pt>
                <c:pt idx="3">
                  <c:v>151.227</c:v>
                </c:pt>
                <c:pt idx="4">
                  <c:v>150.46</c:v>
                </c:pt>
                <c:pt idx="5">
                  <c:v>149.36000000000001</c:v>
                </c:pt>
                <c:pt idx="6">
                  <c:v>149.11600000000001</c:v>
                </c:pt>
                <c:pt idx="7">
                  <c:v>148.51599999999999</c:v>
                </c:pt>
                <c:pt idx="8">
                  <c:v>141.816</c:v>
                </c:pt>
                <c:pt idx="9">
                  <c:v>141.99600000000001</c:v>
                </c:pt>
                <c:pt idx="10">
                  <c:v>142.20599999999999</c:v>
                </c:pt>
                <c:pt idx="11">
                  <c:v>143.54599999999999</c:v>
                </c:pt>
                <c:pt idx="12">
                  <c:v>143.506</c:v>
                </c:pt>
                <c:pt idx="13">
                  <c:v>143.886</c:v>
                </c:pt>
                <c:pt idx="14">
                  <c:v>143.976</c:v>
                </c:pt>
                <c:pt idx="15">
                  <c:v>144.166</c:v>
                </c:pt>
                <c:pt idx="16">
                  <c:v>144.30600000000001</c:v>
                </c:pt>
                <c:pt idx="17">
                  <c:v>144.29599999999999</c:v>
                </c:pt>
                <c:pt idx="18">
                  <c:v>144.48599999999999</c:v>
                </c:pt>
                <c:pt idx="19">
                  <c:v>143.46600000000001</c:v>
                </c:pt>
                <c:pt idx="20">
                  <c:v>143.35599999999999</c:v>
                </c:pt>
                <c:pt idx="21">
                  <c:v>143.14599999999999</c:v>
                </c:pt>
                <c:pt idx="22">
                  <c:v>143.86600000000001</c:v>
                </c:pt>
                <c:pt idx="23">
                  <c:v>144.40600000000001</c:v>
                </c:pt>
                <c:pt idx="24">
                  <c:v>144.70599999999999</c:v>
                </c:pt>
                <c:pt idx="25">
                  <c:v>143.976</c:v>
                </c:pt>
                <c:pt idx="26">
                  <c:v>145.066</c:v>
                </c:pt>
                <c:pt idx="27">
                  <c:v>146.89599999999999</c:v>
                </c:pt>
                <c:pt idx="28">
                  <c:v>148.51599999999999</c:v>
                </c:pt>
                <c:pt idx="29">
                  <c:v>149.08099999999999</c:v>
                </c:pt>
                <c:pt idx="30">
                  <c:v>149.57400000000001</c:v>
                </c:pt>
                <c:pt idx="31">
                  <c:v>151.22499999999999</c:v>
                </c:pt>
                <c:pt idx="32">
                  <c:v>151.524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'3511701.Humapo.26052014'!$A$41:$A$42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'3511701.Humapo.26052014'!$B$41:$B$42</c:f>
              <c:numCache>
                <c:formatCode>0.000</c:formatCode>
                <c:ptCount val="2"/>
                <c:pt idx="0">
                  <c:v>152.80699999999999</c:v>
                </c:pt>
                <c:pt idx="1">
                  <c:v>151.30699999999999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'3511701.Humapo.26052014'!$A$39:$A$40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'3511701.Humapo.26052014'!$B$39:$B$40</c:f>
              <c:numCache>
                <c:formatCode>0.000</c:formatCode>
                <c:ptCount val="2"/>
                <c:pt idx="0">
                  <c:v>152.19399999999999</c:v>
                </c:pt>
                <c:pt idx="1">
                  <c:v>143.19399999999999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'3511701.Humapo.26052014'!$A$43:$A$44</c:f>
              <c:numCache>
                <c:formatCode>0.00</c:formatCode>
                <c:ptCount val="2"/>
                <c:pt idx="0">
                  <c:v>240</c:v>
                </c:pt>
                <c:pt idx="1">
                  <c:v>0</c:v>
                </c:pt>
              </c:numCache>
            </c:numRef>
          </c:xVal>
          <c:yVal>
            <c:numRef>
              <c:f>'3511701.Humapo.26052014'!$B$43:$B$44</c:f>
              <c:numCache>
                <c:formatCode>0.000</c:formatCode>
                <c:ptCount val="2"/>
                <c:pt idx="0">
                  <c:v>151.524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'3511701.Humapo.26052014'!$A$37:$A$38</c:f>
              <c:numCache>
                <c:formatCode>0.00</c:formatCode>
                <c:ptCount val="2"/>
                <c:pt idx="0">
                  <c:v>237</c:v>
                </c:pt>
                <c:pt idx="1">
                  <c:v>8.6</c:v>
                </c:pt>
              </c:numCache>
            </c:numRef>
          </c:xVal>
          <c:yVal>
            <c:numRef>
              <c:f>'3511701.Humapo.26052014'!$B$37:$B$38</c:f>
              <c:numCache>
                <c:formatCode>General</c:formatCode>
                <c:ptCount val="2"/>
                <c:pt idx="0">
                  <c:v>149.08099999999999</c:v>
                </c:pt>
                <c:pt idx="1">
                  <c:v>149.11600000000001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9384"/>
        <c:axId val="709269776"/>
      </c:scatterChart>
      <c:valAx>
        <c:axId val="709269384"/>
        <c:scaling>
          <c:orientation val="minMax"/>
          <c:max val="290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9776"/>
        <c:crossesAt val="89"/>
        <c:crossBetween val="midCat"/>
        <c:majorUnit val="24"/>
        <c:minorUnit val="4"/>
      </c:valAx>
      <c:valAx>
        <c:axId val="709269776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9384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/>
              <a:t>             Convenciones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Humapo
Corriente:       Meta 
Código:          </a:t>
            </a:r>
            <a:r>
              <a:rPr lang="es-ES" sz="1100" baseline="0"/>
              <a:t> </a:t>
            </a:r>
            <a:r>
              <a:rPr lang="es-ES" sz="1100"/>
              <a:t>35117010
Levantó: </a:t>
            </a:r>
            <a:r>
              <a:rPr lang="es-ES" sz="1100" baseline="0"/>
              <a:t>         Jespitia</a:t>
            </a:r>
            <a:r>
              <a:rPr lang="es-ES" sz="1100"/>
              <a:t>   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ecubillosl.
Fecha:             20140909
Ideam</a:t>
            </a:r>
            <a:r>
              <a:rPr lang="es-ES" sz="1100" baseline="0"/>
              <a:t>              Á</a:t>
            </a:r>
            <a:r>
              <a:rPr lang="es-ES" sz="1100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'3511701.Humapo.09092014'!$A$3:$A$36</c:f>
              <c:numCache>
                <c:formatCode>0.00</c:formatCode>
                <c:ptCount val="34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131</c:v>
                </c:pt>
                <c:pt idx="14">
                  <c:v>142</c:v>
                </c:pt>
                <c:pt idx="15">
                  <c:v>157</c:v>
                </c:pt>
                <c:pt idx="16">
                  <c:v>169</c:v>
                </c:pt>
                <c:pt idx="17">
                  <c:v>182</c:v>
                </c:pt>
                <c:pt idx="18">
                  <c:v>195</c:v>
                </c:pt>
                <c:pt idx="19">
                  <c:v>210</c:v>
                </c:pt>
                <c:pt idx="20">
                  <c:v>225</c:v>
                </c:pt>
                <c:pt idx="21">
                  <c:v>240</c:v>
                </c:pt>
                <c:pt idx="22">
                  <c:v>249</c:v>
                </c:pt>
                <c:pt idx="23">
                  <c:v>252</c:v>
                </c:pt>
              </c:numCache>
            </c:numRef>
          </c:xVal>
          <c:yVal>
            <c:numRef>
              <c:f>'3511701.Humapo.09092014'!$B$3:$B$36</c:f>
              <c:numCache>
                <c:formatCode>0.000</c:formatCode>
                <c:ptCount val="34"/>
                <c:pt idx="0">
                  <c:v>153</c:v>
                </c:pt>
                <c:pt idx="1">
                  <c:v>150.47200000000001</c:v>
                </c:pt>
                <c:pt idx="2">
                  <c:v>145.292</c:v>
                </c:pt>
                <c:pt idx="3">
                  <c:v>142.672</c:v>
                </c:pt>
                <c:pt idx="4">
                  <c:v>141.90199999999999</c:v>
                </c:pt>
                <c:pt idx="5">
                  <c:v>141.97200000000001</c:v>
                </c:pt>
                <c:pt idx="6">
                  <c:v>142.05199999999999</c:v>
                </c:pt>
                <c:pt idx="7">
                  <c:v>142.22200000000001</c:v>
                </c:pt>
                <c:pt idx="8">
                  <c:v>142.58199999999999</c:v>
                </c:pt>
                <c:pt idx="9">
                  <c:v>142.71199999999999</c:v>
                </c:pt>
                <c:pt idx="10">
                  <c:v>142.77199999999999</c:v>
                </c:pt>
                <c:pt idx="11">
                  <c:v>142.952</c:v>
                </c:pt>
                <c:pt idx="12">
                  <c:v>142.542</c:v>
                </c:pt>
                <c:pt idx="13">
                  <c:v>142.25200000000001</c:v>
                </c:pt>
                <c:pt idx="14">
                  <c:v>141.96199999999999</c:v>
                </c:pt>
                <c:pt idx="15">
                  <c:v>142.69200000000001</c:v>
                </c:pt>
                <c:pt idx="16">
                  <c:v>143.24199999999999</c:v>
                </c:pt>
                <c:pt idx="17">
                  <c:v>143.642</c:v>
                </c:pt>
                <c:pt idx="18">
                  <c:v>144.18199999999999</c:v>
                </c:pt>
                <c:pt idx="19">
                  <c:v>144.49199999999999</c:v>
                </c:pt>
                <c:pt idx="20">
                  <c:v>144.93199999999999</c:v>
                </c:pt>
                <c:pt idx="21">
                  <c:v>146.012</c:v>
                </c:pt>
                <c:pt idx="22">
                  <c:v>150.47200000000001</c:v>
                </c:pt>
                <c:pt idx="23">
                  <c:v>151.52799999999999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'3511701.Humapo.09092014'!$A$41:$A$42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'3511701.Humapo.09092014'!$B$41:$B$42</c:f>
              <c:numCache>
                <c:formatCode>0.000</c:formatCode>
                <c:ptCount val="2"/>
                <c:pt idx="0">
                  <c:v>152.84800000000001</c:v>
                </c:pt>
                <c:pt idx="1">
                  <c:v>151.34800000000001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'3511701.Humapo.09092014'!$A$39:$A$40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'3511701.Humapo.09092014'!$B$39:$B$40</c:f>
              <c:numCache>
                <c:formatCode>0.000</c:formatCode>
                <c:ptCount val="2"/>
                <c:pt idx="0">
                  <c:v>152.23400000000001</c:v>
                </c:pt>
                <c:pt idx="1">
                  <c:v>143.23400000000001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'3511701.Humapo.09092014'!$A$43:$A$44</c:f>
              <c:numCache>
                <c:formatCode>0.00</c:formatCode>
                <c:ptCount val="2"/>
                <c:pt idx="0">
                  <c:v>252</c:v>
                </c:pt>
                <c:pt idx="1">
                  <c:v>0</c:v>
                </c:pt>
              </c:numCache>
            </c:numRef>
          </c:xVal>
          <c:yVal>
            <c:numRef>
              <c:f>'3511701.Humapo.09092014'!$B$43:$B$44</c:f>
              <c:numCache>
                <c:formatCode>0.000</c:formatCode>
                <c:ptCount val="2"/>
                <c:pt idx="0">
                  <c:v>151.52799999999999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'3511701.Humapo.09092014'!$A$37:$A$38</c:f>
              <c:numCache>
                <c:formatCode>0.00</c:formatCode>
                <c:ptCount val="2"/>
                <c:pt idx="0">
                  <c:v>249</c:v>
                </c:pt>
                <c:pt idx="1">
                  <c:v>12</c:v>
                </c:pt>
              </c:numCache>
            </c:numRef>
          </c:xVal>
          <c:yVal>
            <c:numRef>
              <c:f>'3511701.Humapo.09092014'!$B$37:$B$38</c:f>
              <c:numCache>
                <c:formatCode>General</c:formatCode>
                <c:ptCount val="2"/>
                <c:pt idx="0">
                  <c:v>150.47200000000001</c:v>
                </c:pt>
                <c:pt idx="1">
                  <c:v>150.47200000000001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70560"/>
        <c:axId val="709270952"/>
      </c:scatterChart>
      <c:valAx>
        <c:axId val="709270560"/>
        <c:scaling>
          <c:orientation val="minMax"/>
          <c:max val="290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0952"/>
        <c:crossesAt val="89"/>
        <c:crossBetween val="midCat"/>
        <c:majorUnit val="24"/>
        <c:minorUnit val="4"/>
      </c:valAx>
      <c:valAx>
        <c:axId val="709270952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056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/>
              <a:t>             Convenciones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Humapo
Corriente:       Meta 
Código:          </a:t>
            </a:r>
            <a:r>
              <a:rPr lang="es-ES" sz="1100" baseline="0"/>
              <a:t> </a:t>
            </a:r>
            <a:r>
              <a:rPr lang="es-ES" sz="1100"/>
              <a:t>35117010
Levantó: </a:t>
            </a:r>
            <a:r>
              <a:rPr lang="es-ES" sz="1100" baseline="0"/>
              <a:t>         RGonzález </a:t>
            </a:r>
            <a:r>
              <a:rPr lang="es-ES" sz="1100"/>
              <a:t>   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CBernal.
Fecha:             20150601
Ideam</a:t>
            </a:r>
            <a:r>
              <a:rPr lang="es-ES" sz="1100" baseline="0"/>
              <a:t>              Á</a:t>
            </a:r>
            <a:r>
              <a:rPr lang="es-ES" sz="1100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'3511701.Humapo.01062015'!$A$3:$A$35</c:f>
              <c:numCache>
                <c:formatCode>0.00</c:formatCode>
                <c:ptCount val="33"/>
                <c:pt idx="0">
                  <c:v>-6.4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7.35</c:v>
                </c:pt>
                <c:pt idx="6">
                  <c:v>7.35</c:v>
                </c:pt>
                <c:pt idx="7">
                  <c:v>7.35</c:v>
                </c:pt>
                <c:pt idx="8">
                  <c:v>25</c:v>
                </c:pt>
                <c:pt idx="9">
                  <c:v>36</c:v>
                </c:pt>
                <c:pt idx="10">
                  <c:v>47</c:v>
                </c:pt>
                <c:pt idx="11">
                  <c:v>58</c:v>
                </c:pt>
                <c:pt idx="12">
                  <c:v>69</c:v>
                </c:pt>
                <c:pt idx="13">
                  <c:v>80</c:v>
                </c:pt>
                <c:pt idx="14">
                  <c:v>91</c:v>
                </c:pt>
                <c:pt idx="15">
                  <c:v>102</c:v>
                </c:pt>
                <c:pt idx="16">
                  <c:v>113</c:v>
                </c:pt>
                <c:pt idx="17">
                  <c:v>124</c:v>
                </c:pt>
                <c:pt idx="18">
                  <c:v>135</c:v>
                </c:pt>
                <c:pt idx="19">
                  <c:v>146</c:v>
                </c:pt>
                <c:pt idx="20">
                  <c:v>157</c:v>
                </c:pt>
                <c:pt idx="21">
                  <c:v>168</c:v>
                </c:pt>
                <c:pt idx="22">
                  <c:v>179</c:v>
                </c:pt>
                <c:pt idx="23">
                  <c:v>190</c:v>
                </c:pt>
                <c:pt idx="24">
                  <c:v>201</c:v>
                </c:pt>
                <c:pt idx="25">
                  <c:v>212</c:v>
                </c:pt>
                <c:pt idx="26">
                  <c:v>223</c:v>
                </c:pt>
                <c:pt idx="27">
                  <c:v>234.5</c:v>
                </c:pt>
                <c:pt idx="28">
                  <c:v>234.5</c:v>
                </c:pt>
                <c:pt idx="29">
                  <c:v>235.5</c:v>
                </c:pt>
                <c:pt idx="30">
                  <c:v>240.5</c:v>
                </c:pt>
              </c:numCache>
            </c:numRef>
          </c:xVal>
          <c:yVal>
            <c:numRef>
              <c:f>'3511701.Humapo.01062015'!$B$3:$B$35</c:f>
              <c:numCache>
                <c:formatCode>0.000</c:formatCode>
                <c:ptCount val="33"/>
                <c:pt idx="0">
                  <c:v>151.24700000000001</c:v>
                </c:pt>
                <c:pt idx="1">
                  <c:v>153.04400000000001</c:v>
                </c:pt>
                <c:pt idx="2">
                  <c:v>153</c:v>
                </c:pt>
                <c:pt idx="3">
                  <c:v>152.02500000000001</c:v>
                </c:pt>
                <c:pt idx="4">
                  <c:v>151.042</c:v>
                </c:pt>
                <c:pt idx="5">
                  <c:v>150.42699999999999</c:v>
                </c:pt>
                <c:pt idx="6">
                  <c:v>149.79</c:v>
                </c:pt>
                <c:pt idx="7">
                  <c:v>149.13999999999999</c:v>
                </c:pt>
                <c:pt idx="8">
                  <c:v>142.44</c:v>
                </c:pt>
                <c:pt idx="9">
                  <c:v>142.06</c:v>
                </c:pt>
                <c:pt idx="10">
                  <c:v>143.18</c:v>
                </c:pt>
                <c:pt idx="11">
                  <c:v>142.99</c:v>
                </c:pt>
                <c:pt idx="12">
                  <c:v>143.78</c:v>
                </c:pt>
                <c:pt idx="13">
                  <c:v>143.72999999999999</c:v>
                </c:pt>
                <c:pt idx="14">
                  <c:v>143.86000000000001</c:v>
                </c:pt>
                <c:pt idx="15">
                  <c:v>143.57</c:v>
                </c:pt>
                <c:pt idx="16">
                  <c:v>142.47999999999999</c:v>
                </c:pt>
                <c:pt idx="17">
                  <c:v>143.12</c:v>
                </c:pt>
                <c:pt idx="18">
                  <c:v>144.08000000000001</c:v>
                </c:pt>
                <c:pt idx="19">
                  <c:v>143.15</c:v>
                </c:pt>
                <c:pt idx="20">
                  <c:v>141.97</c:v>
                </c:pt>
                <c:pt idx="21">
                  <c:v>142.77000000000001</c:v>
                </c:pt>
                <c:pt idx="22">
                  <c:v>143.09</c:v>
                </c:pt>
                <c:pt idx="23">
                  <c:v>144.38</c:v>
                </c:pt>
                <c:pt idx="24">
                  <c:v>144.37</c:v>
                </c:pt>
                <c:pt idx="25">
                  <c:v>144.85</c:v>
                </c:pt>
                <c:pt idx="26">
                  <c:v>146.93</c:v>
                </c:pt>
                <c:pt idx="27">
                  <c:v>149.49</c:v>
                </c:pt>
                <c:pt idx="28">
                  <c:v>149.77799999999999</c:v>
                </c:pt>
                <c:pt idx="29">
                  <c:v>150.351</c:v>
                </c:pt>
                <c:pt idx="30">
                  <c:v>151.47900000000001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'3511701.Humapo.01062015'!$A$41:$A$42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'3511701.Humapo.01062015'!$B$41:$B$42</c:f>
              <c:numCache>
                <c:formatCode>0.000</c:formatCode>
                <c:ptCount val="2"/>
                <c:pt idx="0">
                  <c:v>152.81800000000001</c:v>
                </c:pt>
                <c:pt idx="1">
                  <c:v>151.31800000000001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'3511701.Humapo.01062015'!$A$39:$A$40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'3511701.Humapo.01062015'!$B$39:$B$40</c:f>
              <c:numCache>
                <c:formatCode>0.000</c:formatCode>
                <c:ptCount val="2"/>
                <c:pt idx="0">
                  <c:v>152.22900000000001</c:v>
                </c:pt>
                <c:pt idx="1">
                  <c:v>143.22900000000001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'3511701.Humapo.01062015'!$A$43:$A$44</c:f>
              <c:numCache>
                <c:formatCode>0.00</c:formatCode>
                <c:ptCount val="2"/>
                <c:pt idx="0">
                  <c:v>240.5</c:v>
                </c:pt>
                <c:pt idx="1">
                  <c:v>0</c:v>
                </c:pt>
              </c:numCache>
            </c:numRef>
          </c:xVal>
          <c:yVal>
            <c:numRef>
              <c:f>'3511701.Humapo.01062015'!$B$43:$B$44</c:f>
              <c:numCache>
                <c:formatCode>0.000</c:formatCode>
                <c:ptCount val="2"/>
                <c:pt idx="0">
                  <c:v>151.47900000000001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'3511701.Humapo.01062015'!$A$37:$A$38</c:f>
              <c:numCache>
                <c:formatCode>0.00</c:formatCode>
                <c:ptCount val="2"/>
                <c:pt idx="0">
                  <c:v>234.5</c:v>
                </c:pt>
                <c:pt idx="1">
                  <c:v>7.35</c:v>
                </c:pt>
              </c:numCache>
            </c:numRef>
          </c:xVal>
          <c:yVal>
            <c:numRef>
              <c:f>'3511701.Humapo.01062015'!$B$37:$B$38</c:f>
              <c:numCache>
                <c:formatCode>General</c:formatCode>
                <c:ptCount val="2"/>
                <c:pt idx="0">
                  <c:v>149.77799999999999</c:v>
                </c:pt>
                <c:pt idx="1">
                  <c:v>149.79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71736"/>
        <c:axId val="709272128"/>
      </c:scatterChart>
      <c:valAx>
        <c:axId val="709271736"/>
        <c:scaling>
          <c:orientation val="minMax"/>
          <c:max val="290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2128"/>
        <c:crossesAt val="89"/>
        <c:crossBetween val="midCat"/>
        <c:majorUnit val="24"/>
        <c:minorUnit val="4"/>
      </c:valAx>
      <c:valAx>
        <c:axId val="709272128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173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200"/>
              <a:t>             Convenciones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
Estación:        Humapo
Corriente:       Meta 
Código:          </a:t>
            </a:r>
            <a:r>
              <a:rPr lang="es-ES" sz="1100" baseline="0"/>
              <a:t> </a:t>
            </a:r>
            <a:r>
              <a:rPr lang="es-ES" sz="1100"/>
              <a:t>35117010
Levantó: </a:t>
            </a:r>
            <a:r>
              <a:rPr lang="es-ES" sz="1100" baseline="0"/>
              <a:t>         JEspitia </a:t>
            </a:r>
            <a:r>
              <a:rPr lang="es-ES" sz="1100"/>
              <a:t>   </a:t>
            </a:r>
          </a:p>
          <a:p>
            <a:pPr algn="l"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100"/>
              <a:t>Dibujó:            CBernal.
Fecha:             20150915
Ideam</a:t>
            </a:r>
            <a:r>
              <a:rPr lang="es-ES" sz="1100" baseline="0"/>
              <a:t>              Á</a:t>
            </a:r>
            <a:r>
              <a:rPr lang="es-ES" sz="1100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'3511701.Humapo.15092015'!$A$3:$A$35</c:f>
              <c:numCache>
                <c:formatCode>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15</c:v>
                </c:pt>
                <c:pt idx="4">
                  <c:v>25</c:v>
                </c:pt>
                <c:pt idx="5">
                  <c:v>34</c:v>
                </c:pt>
                <c:pt idx="6">
                  <c:v>42</c:v>
                </c:pt>
                <c:pt idx="7">
                  <c:v>51</c:v>
                </c:pt>
                <c:pt idx="8">
                  <c:v>60</c:v>
                </c:pt>
                <c:pt idx="9">
                  <c:v>68</c:v>
                </c:pt>
                <c:pt idx="10">
                  <c:v>80</c:v>
                </c:pt>
                <c:pt idx="11">
                  <c:v>95</c:v>
                </c:pt>
                <c:pt idx="12">
                  <c:v>110</c:v>
                </c:pt>
                <c:pt idx="13">
                  <c:v>126</c:v>
                </c:pt>
                <c:pt idx="14">
                  <c:v>142</c:v>
                </c:pt>
                <c:pt idx="15">
                  <c:v>155</c:v>
                </c:pt>
                <c:pt idx="16">
                  <c:v>170</c:v>
                </c:pt>
                <c:pt idx="17">
                  <c:v>185</c:v>
                </c:pt>
                <c:pt idx="18">
                  <c:v>200</c:v>
                </c:pt>
                <c:pt idx="19">
                  <c:v>215</c:v>
                </c:pt>
                <c:pt idx="20">
                  <c:v>230</c:v>
                </c:pt>
                <c:pt idx="21">
                  <c:v>240</c:v>
                </c:pt>
                <c:pt idx="22">
                  <c:v>252</c:v>
                </c:pt>
                <c:pt idx="23">
                  <c:v>254</c:v>
                </c:pt>
              </c:numCache>
            </c:numRef>
          </c:xVal>
          <c:yVal>
            <c:numRef>
              <c:f>'3511701.Humapo.15092015'!$B$3:$B$35</c:f>
              <c:numCache>
                <c:formatCode>0.000</c:formatCode>
                <c:ptCount val="33"/>
                <c:pt idx="0">
                  <c:v>153</c:v>
                </c:pt>
                <c:pt idx="1">
                  <c:v>151.87</c:v>
                </c:pt>
                <c:pt idx="2">
                  <c:v>149.61000000000001</c:v>
                </c:pt>
                <c:pt idx="3">
                  <c:v>144.63999999999999</c:v>
                </c:pt>
                <c:pt idx="4">
                  <c:v>143.47999999999999</c:v>
                </c:pt>
                <c:pt idx="5">
                  <c:v>141.68</c:v>
                </c:pt>
                <c:pt idx="6">
                  <c:v>142.22</c:v>
                </c:pt>
                <c:pt idx="7">
                  <c:v>142.9</c:v>
                </c:pt>
                <c:pt idx="8">
                  <c:v>143.04</c:v>
                </c:pt>
                <c:pt idx="9">
                  <c:v>143.11000000000001</c:v>
                </c:pt>
                <c:pt idx="10">
                  <c:v>143.31</c:v>
                </c:pt>
                <c:pt idx="11">
                  <c:v>143.63999999999999</c:v>
                </c:pt>
                <c:pt idx="12">
                  <c:v>143.69</c:v>
                </c:pt>
                <c:pt idx="13">
                  <c:v>143.78</c:v>
                </c:pt>
                <c:pt idx="14">
                  <c:v>143.86000000000001</c:v>
                </c:pt>
                <c:pt idx="15">
                  <c:v>143.94</c:v>
                </c:pt>
                <c:pt idx="16">
                  <c:v>144.01</c:v>
                </c:pt>
                <c:pt idx="17">
                  <c:v>144.57</c:v>
                </c:pt>
                <c:pt idx="18">
                  <c:v>145.24</c:v>
                </c:pt>
                <c:pt idx="19">
                  <c:v>145.49</c:v>
                </c:pt>
                <c:pt idx="20">
                  <c:v>145.80000000000001</c:v>
                </c:pt>
                <c:pt idx="21">
                  <c:v>146.66999999999999</c:v>
                </c:pt>
                <c:pt idx="22">
                  <c:v>149.61000000000001</c:v>
                </c:pt>
                <c:pt idx="23">
                  <c:v>151.52799999999999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'3511701.Humapo.15092015'!$A$41:$A$42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'3511701.Humapo.15092015'!$B$41:$B$42</c:f>
              <c:numCache>
                <c:formatCode>0.000</c:formatCode>
                <c:ptCount val="2"/>
                <c:pt idx="0">
                  <c:v>152.834</c:v>
                </c:pt>
                <c:pt idx="1">
                  <c:v>151.334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'3511701.Humapo.15092015'!$A$39:$A$40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'3511701.Humapo.15092015'!$B$39:$B$40</c:f>
              <c:numCache>
                <c:formatCode>0.000</c:formatCode>
                <c:ptCount val="2"/>
                <c:pt idx="0">
                  <c:v>152.232</c:v>
                </c:pt>
                <c:pt idx="1">
                  <c:v>143.232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'3511701.Humapo.15092015'!$A$43:$A$44</c:f>
              <c:numCache>
                <c:formatCode>0.00</c:formatCode>
                <c:ptCount val="2"/>
                <c:pt idx="0">
                  <c:v>254</c:v>
                </c:pt>
                <c:pt idx="1">
                  <c:v>0</c:v>
                </c:pt>
              </c:numCache>
            </c:numRef>
          </c:xVal>
          <c:yVal>
            <c:numRef>
              <c:f>'3511701.Humapo.15092015'!$B$43:$B$44</c:f>
              <c:numCache>
                <c:formatCode>0.000</c:formatCode>
                <c:ptCount val="2"/>
                <c:pt idx="0">
                  <c:v>151.52799999999999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'3511701.Humapo.15092015'!$A$37:$A$38</c:f>
              <c:numCache>
                <c:formatCode>0.00</c:formatCode>
                <c:ptCount val="2"/>
                <c:pt idx="0">
                  <c:v>252</c:v>
                </c:pt>
                <c:pt idx="1">
                  <c:v>11</c:v>
                </c:pt>
              </c:numCache>
            </c:numRef>
          </c:xVal>
          <c:yVal>
            <c:numRef>
              <c:f>'3511701.Humapo.15092015'!$B$37:$B$38</c:f>
              <c:numCache>
                <c:formatCode>General</c:formatCode>
                <c:ptCount val="2"/>
                <c:pt idx="0">
                  <c:v>149.61000000000001</c:v>
                </c:pt>
                <c:pt idx="1">
                  <c:v>149.61000000000001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72912"/>
        <c:axId val="709273304"/>
      </c:scatterChart>
      <c:valAx>
        <c:axId val="709272912"/>
        <c:scaling>
          <c:orientation val="minMax"/>
          <c:max val="290"/>
          <c:min val="-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3304"/>
        <c:crossesAt val="89"/>
        <c:crossBetween val="midCat"/>
        <c:majorUnit val="24"/>
        <c:minorUnit val="4"/>
      </c:valAx>
      <c:valAx>
        <c:axId val="709273304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7291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JB.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20071129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'3511701.Humapo.291107'!$A$3:$A$33</c:f>
              <c:numCache>
                <c:formatCode>0.00</c:formatCode>
                <c:ptCount val="31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25</c:v>
                </c:pt>
                <c:pt idx="5">
                  <c:v>37.5</c:v>
                </c:pt>
                <c:pt idx="6">
                  <c:v>50</c:v>
                </c:pt>
                <c:pt idx="7">
                  <c:v>62.5</c:v>
                </c:pt>
                <c:pt idx="8">
                  <c:v>75</c:v>
                </c:pt>
                <c:pt idx="9">
                  <c:v>87.5</c:v>
                </c:pt>
                <c:pt idx="10">
                  <c:v>100</c:v>
                </c:pt>
                <c:pt idx="11">
                  <c:v>112</c:v>
                </c:pt>
                <c:pt idx="12">
                  <c:v>125</c:v>
                </c:pt>
                <c:pt idx="13">
                  <c:v>137</c:v>
                </c:pt>
                <c:pt idx="14">
                  <c:v>150</c:v>
                </c:pt>
                <c:pt idx="15">
                  <c:v>162</c:v>
                </c:pt>
                <c:pt idx="16">
                  <c:v>175</c:v>
                </c:pt>
                <c:pt idx="17">
                  <c:v>187.5</c:v>
                </c:pt>
                <c:pt idx="18">
                  <c:v>200</c:v>
                </c:pt>
                <c:pt idx="19">
                  <c:v>212</c:v>
                </c:pt>
                <c:pt idx="20">
                  <c:v>225</c:v>
                </c:pt>
                <c:pt idx="21">
                  <c:v>237.5</c:v>
                </c:pt>
                <c:pt idx="22">
                  <c:v>250</c:v>
                </c:pt>
                <c:pt idx="23">
                  <c:v>279</c:v>
                </c:pt>
                <c:pt idx="24">
                  <c:v>279</c:v>
                </c:pt>
                <c:pt idx="25">
                  <c:v>281</c:v>
                </c:pt>
              </c:numCache>
            </c:numRef>
          </c:xVal>
          <c:yVal>
            <c:numRef>
              <c:f>'3511701.Humapo.291107'!$B$3:$B$34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151.18799999999999</c:v>
                </c:pt>
                <c:pt idx="2">
                  <c:v>151.25700000000001</c:v>
                </c:pt>
                <c:pt idx="3">
                  <c:v>148.345</c:v>
                </c:pt>
                <c:pt idx="4">
                  <c:v>143.58500000000001</c:v>
                </c:pt>
                <c:pt idx="5">
                  <c:v>143.345</c:v>
                </c:pt>
                <c:pt idx="6">
                  <c:v>143.095</c:v>
                </c:pt>
                <c:pt idx="7">
                  <c:v>143.20500000000001</c:v>
                </c:pt>
                <c:pt idx="8">
                  <c:v>143.36500000000001</c:v>
                </c:pt>
                <c:pt idx="9">
                  <c:v>143.39500000000001</c:v>
                </c:pt>
                <c:pt idx="10">
                  <c:v>143.42500000000001</c:v>
                </c:pt>
                <c:pt idx="11">
                  <c:v>143.45500000000001</c:v>
                </c:pt>
                <c:pt idx="12">
                  <c:v>143.47499999999999</c:v>
                </c:pt>
                <c:pt idx="13">
                  <c:v>143.44499999999999</c:v>
                </c:pt>
                <c:pt idx="14">
                  <c:v>143.42500000000001</c:v>
                </c:pt>
                <c:pt idx="15">
                  <c:v>143.51499999999999</c:v>
                </c:pt>
                <c:pt idx="16">
                  <c:v>143.595</c:v>
                </c:pt>
                <c:pt idx="17">
                  <c:v>143.57499999999999</c:v>
                </c:pt>
                <c:pt idx="18">
                  <c:v>143.565</c:v>
                </c:pt>
                <c:pt idx="19">
                  <c:v>143.64500000000001</c:v>
                </c:pt>
                <c:pt idx="20">
                  <c:v>143.69499999999999</c:v>
                </c:pt>
                <c:pt idx="21">
                  <c:v>144.035</c:v>
                </c:pt>
                <c:pt idx="22">
                  <c:v>144.345</c:v>
                </c:pt>
                <c:pt idx="23">
                  <c:v>147.64500000000001</c:v>
                </c:pt>
                <c:pt idx="24">
                  <c:v>148.345</c:v>
                </c:pt>
                <c:pt idx="25">
                  <c:v>151.18799999999999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'3511701.Humapo.291107'!$A$39:$A$40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'3511701.Humapo.291107'!$B$39:$B$40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'3511701.Humapo.291107'!$A$37:$A$38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'3511701.Humapo.291107'!$B$37:$B$38</c:f>
              <c:numCache>
                <c:formatCode>0.000</c:formatCode>
                <c:ptCount val="2"/>
                <c:pt idx="0">
                  <c:v>151.25700000000001</c:v>
                </c:pt>
                <c:pt idx="1">
                  <c:v>143.25700000000001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'3511701.Humapo.291107'!$A$41:$A$42</c:f>
              <c:numCache>
                <c:formatCode>0.00</c:formatCode>
                <c:ptCount val="2"/>
                <c:pt idx="0">
                  <c:v>0</c:v>
                </c:pt>
                <c:pt idx="1">
                  <c:v>285</c:v>
                </c:pt>
              </c:numCache>
            </c:numRef>
          </c:xVal>
          <c:yVal>
            <c:numRef>
              <c:f>'3511701.Humapo.291107'!$B$41:$B$42</c:f>
              <c:numCache>
                <c:formatCode>0.000</c:formatCode>
                <c:ptCount val="2"/>
                <c:pt idx="0">
                  <c:v>0</c:v>
                </c:pt>
                <c:pt idx="1">
                  <c:v>151.18799999999999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'3511701.Humapo.291107'!$A$35:$A$36</c:f>
              <c:numCache>
                <c:formatCode>0.00</c:formatCode>
                <c:ptCount val="2"/>
                <c:pt idx="0">
                  <c:v>10</c:v>
                </c:pt>
                <c:pt idx="1">
                  <c:v>279</c:v>
                </c:pt>
              </c:numCache>
            </c:numRef>
          </c:xVal>
          <c:yVal>
            <c:numRef>
              <c:f>'3511701.Humapo.291107'!$B$35:$B$36</c:f>
              <c:numCache>
                <c:formatCode>General</c:formatCode>
                <c:ptCount val="2"/>
                <c:pt idx="0">
                  <c:v>148.345</c:v>
                </c:pt>
                <c:pt idx="1">
                  <c:v>148.345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57512"/>
        <c:axId val="655457904"/>
      </c:scatterChart>
      <c:valAx>
        <c:axId val="655457512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7904"/>
        <c:crossesAt val="89"/>
        <c:crossBetween val="midCat"/>
        <c:majorUnit val="24"/>
        <c:minorUnit val="4"/>
      </c:valAx>
      <c:valAx>
        <c:axId val="655457904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751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'35117010_HUMAPO_20151208'!$A$44:$A$45</c:f>
              <c:numCache>
                <c:formatCode>0.00</c:formatCode>
                <c:ptCount val="2"/>
                <c:pt idx="0">
                  <c:v>16</c:v>
                </c:pt>
                <c:pt idx="1">
                  <c:v>244</c:v>
                </c:pt>
              </c:numCache>
            </c:numRef>
          </c:xVal>
          <c:yVal>
            <c:numRef>
              <c:f>'35117010_HUMAPO_20151208'!$B$44:$B$45</c:f>
              <c:numCache>
                <c:formatCode>#,##0.000</c:formatCode>
                <c:ptCount val="2"/>
                <c:pt idx="0">
                  <c:v>148.58000000000001</c:v>
                </c:pt>
                <c:pt idx="1">
                  <c:v>148.58000000000001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'35117010_HUMAPO_20151208'!$A$46:$A$47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'35117010_HUMAPO_20151208'!$B$46:$B$47</c:f>
              <c:numCache>
                <c:formatCode>#,##0.000</c:formatCode>
                <c:ptCount val="2"/>
                <c:pt idx="0">
                  <c:v>152.83199999999999</c:v>
                </c:pt>
                <c:pt idx="1">
                  <c:v>151.33199999999999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'35117010_HUMAPO_20151208'!$A$3:$A$43</c:f>
              <c:numCache>
                <c:formatCode>0.00</c:formatCode>
                <c:ptCount val="41"/>
                <c:pt idx="0">
                  <c:v>0</c:v>
                </c:pt>
                <c:pt idx="1">
                  <c:v>7</c:v>
                </c:pt>
                <c:pt idx="2">
                  <c:v>11.3</c:v>
                </c:pt>
                <c:pt idx="3">
                  <c:v>15.3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34</c:v>
                </c:pt>
                <c:pt idx="8">
                  <c:v>44</c:v>
                </c:pt>
                <c:pt idx="9">
                  <c:v>54</c:v>
                </c:pt>
                <c:pt idx="10">
                  <c:v>64</c:v>
                </c:pt>
                <c:pt idx="11">
                  <c:v>74</c:v>
                </c:pt>
                <c:pt idx="12">
                  <c:v>84</c:v>
                </c:pt>
                <c:pt idx="13">
                  <c:v>94</c:v>
                </c:pt>
                <c:pt idx="14">
                  <c:v>104</c:v>
                </c:pt>
                <c:pt idx="15">
                  <c:v>114</c:v>
                </c:pt>
                <c:pt idx="16">
                  <c:v>124</c:v>
                </c:pt>
                <c:pt idx="17">
                  <c:v>134</c:v>
                </c:pt>
                <c:pt idx="18">
                  <c:v>144</c:v>
                </c:pt>
                <c:pt idx="19">
                  <c:v>154</c:v>
                </c:pt>
                <c:pt idx="20">
                  <c:v>164</c:v>
                </c:pt>
                <c:pt idx="21">
                  <c:v>174</c:v>
                </c:pt>
                <c:pt idx="22">
                  <c:v>184</c:v>
                </c:pt>
                <c:pt idx="23">
                  <c:v>194</c:v>
                </c:pt>
                <c:pt idx="24">
                  <c:v>204</c:v>
                </c:pt>
                <c:pt idx="25">
                  <c:v>214</c:v>
                </c:pt>
                <c:pt idx="26">
                  <c:v>224</c:v>
                </c:pt>
                <c:pt idx="27">
                  <c:v>234</c:v>
                </c:pt>
                <c:pt idx="28">
                  <c:v>244</c:v>
                </c:pt>
                <c:pt idx="29">
                  <c:v>247</c:v>
                </c:pt>
                <c:pt idx="30">
                  <c:v>249.5</c:v>
                </c:pt>
                <c:pt idx="31">
                  <c:v>254.5</c:v>
                </c:pt>
                <c:pt idx="32">
                  <c:v>258.5</c:v>
                </c:pt>
              </c:numCache>
            </c:numRef>
          </c:xVal>
          <c:yVal>
            <c:numRef>
              <c:f>'35117010_HUMAPO_20151208'!$B$3:$B$43</c:f>
              <c:numCache>
                <c:formatCode>#,##0.000</c:formatCode>
                <c:ptCount val="41"/>
                <c:pt idx="0">
                  <c:v>152.494</c:v>
                </c:pt>
                <c:pt idx="1">
                  <c:v>152.23000000000002</c:v>
                </c:pt>
                <c:pt idx="2">
                  <c:v>151.23000000000002</c:v>
                </c:pt>
                <c:pt idx="3">
                  <c:v>150.23000000000002</c:v>
                </c:pt>
                <c:pt idx="4">
                  <c:v>148.58000000000001</c:v>
                </c:pt>
                <c:pt idx="5">
                  <c:v>148.58000000000001</c:v>
                </c:pt>
                <c:pt idx="6">
                  <c:v>143.38000000000002</c:v>
                </c:pt>
                <c:pt idx="7">
                  <c:v>142.96</c:v>
                </c:pt>
                <c:pt idx="8">
                  <c:v>143.28</c:v>
                </c:pt>
                <c:pt idx="9">
                  <c:v>143.78</c:v>
                </c:pt>
                <c:pt idx="10">
                  <c:v>144.18</c:v>
                </c:pt>
                <c:pt idx="11">
                  <c:v>143.99</c:v>
                </c:pt>
                <c:pt idx="12">
                  <c:v>143.98000000000002</c:v>
                </c:pt>
                <c:pt idx="13">
                  <c:v>143.95000000000002</c:v>
                </c:pt>
                <c:pt idx="14">
                  <c:v>143.98000000000002</c:v>
                </c:pt>
                <c:pt idx="15">
                  <c:v>144.28</c:v>
                </c:pt>
                <c:pt idx="16">
                  <c:v>143.66000000000003</c:v>
                </c:pt>
                <c:pt idx="17">
                  <c:v>143.78</c:v>
                </c:pt>
                <c:pt idx="18">
                  <c:v>143.68</c:v>
                </c:pt>
                <c:pt idx="19">
                  <c:v>143.11000000000001</c:v>
                </c:pt>
                <c:pt idx="20">
                  <c:v>143.28</c:v>
                </c:pt>
                <c:pt idx="21">
                  <c:v>143.66000000000003</c:v>
                </c:pt>
                <c:pt idx="22">
                  <c:v>144.36000000000001</c:v>
                </c:pt>
                <c:pt idx="23">
                  <c:v>144.38000000000002</c:v>
                </c:pt>
                <c:pt idx="24">
                  <c:v>144.44000000000003</c:v>
                </c:pt>
                <c:pt idx="25">
                  <c:v>144.64000000000001</c:v>
                </c:pt>
                <c:pt idx="26">
                  <c:v>144.75</c:v>
                </c:pt>
                <c:pt idx="27">
                  <c:v>145.39000000000001</c:v>
                </c:pt>
                <c:pt idx="28">
                  <c:v>148.58000000000001</c:v>
                </c:pt>
                <c:pt idx="29">
                  <c:v>150.00000000000003</c:v>
                </c:pt>
                <c:pt idx="30">
                  <c:v>151.51900000000003</c:v>
                </c:pt>
                <c:pt idx="31">
                  <c:v>151.59200000000001</c:v>
                </c:pt>
                <c:pt idx="32">
                  <c:v>151.54000000000002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'35117010_HUMAPO_20151208'!$A$46:$A$47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'35117010_HUMAPO_20151208'!$B$46:$B$47</c:f>
              <c:numCache>
                <c:formatCode>#,##0.000</c:formatCode>
                <c:ptCount val="2"/>
                <c:pt idx="0">
                  <c:v>152.83199999999999</c:v>
                </c:pt>
                <c:pt idx="1">
                  <c:v>151.33199999999999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'35117010_HUMAPO_20151208'!$A$58:$A$59</c:f>
              <c:numCache>
                <c:formatCode>0.00</c:formatCode>
                <c:ptCount val="2"/>
                <c:pt idx="0">
                  <c:v>9</c:v>
                </c:pt>
                <c:pt idx="1">
                  <c:v>254.5</c:v>
                </c:pt>
              </c:numCache>
            </c:numRef>
          </c:xVal>
          <c:yVal>
            <c:numRef>
              <c:f>'35117010_HUMAPO_20151208'!$B$58:$B$59</c:f>
              <c:numCache>
                <c:formatCode>#,##0.000</c:formatCode>
                <c:ptCount val="2"/>
                <c:pt idx="0">
                  <c:v>151.59200000000001</c:v>
                </c:pt>
                <c:pt idx="1">
                  <c:v>151.59200000000001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'35117010_HUMAPO_20151208'!$A$56:$A$57</c:f>
              <c:numCache>
                <c:formatCode>0.00</c:formatCode>
                <c:ptCount val="2"/>
              </c:numCache>
            </c:numRef>
          </c:xVal>
          <c:yVal>
            <c:numRef>
              <c:f>'35117010_HUMAPO_20151208'!$B$56:$B$57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'35117010_HUMAPO_20151208'!$A$52:$A$53</c:f>
              <c:numCache>
                <c:formatCode>0.00</c:formatCode>
                <c:ptCount val="2"/>
                <c:pt idx="0">
                  <c:v>16.5</c:v>
                </c:pt>
                <c:pt idx="1">
                  <c:v>16.5</c:v>
                </c:pt>
              </c:numCache>
            </c:numRef>
          </c:xVal>
          <c:yVal>
            <c:numRef>
              <c:f>'35117010_HUMAPO_20151208'!$B$52:$B$53</c:f>
              <c:numCache>
                <c:formatCode>#,##0.000</c:formatCode>
                <c:ptCount val="2"/>
                <c:pt idx="0">
                  <c:v>150.22999999999999</c:v>
                </c:pt>
                <c:pt idx="1">
                  <c:v>149.22999999999999</c:v>
                </c:pt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'35117010_HUMAPO_20151208'!$A$50:$A$51</c:f>
              <c:numCache>
                <c:formatCode>0.00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xVal>
          <c:yVal>
            <c:numRef>
              <c:f>'35117010_HUMAPO_20151208'!$B$50:$B$51</c:f>
              <c:numCache>
                <c:formatCode>#,##0.000</c:formatCode>
                <c:ptCount val="2"/>
                <c:pt idx="0">
                  <c:v>151.22999999999999</c:v>
                </c:pt>
                <c:pt idx="1">
                  <c:v>150.22999999999999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'35117010_HUMAPO_20151208'!$A$48:$A$49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'35117010_HUMAPO_20151208'!$B$48:$B$49</c:f>
              <c:numCache>
                <c:formatCode>#,##0.000</c:formatCode>
                <c:ptCount val="2"/>
                <c:pt idx="0">
                  <c:v>152.22999999999999</c:v>
                </c:pt>
                <c:pt idx="1">
                  <c:v>151.22999999999999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Mira 2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'35117010_HUMAPO_20151208'!$A$54:$A$55</c:f>
              <c:numCache>
                <c:formatCode>0.00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'35117010_HUMAPO_20151208'!$B$54:$B$55</c:f>
              <c:numCache>
                <c:formatCode>#,##0.000</c:formatCode>
                <c:ptCount val="2"/>
                <c:pt idx="0">
                  <c:v>149.22999999999999</c:v>
                </c:pt>
                <c:pt idx="1">
                  <c:v>148.22999999999999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74088"/>
        <c:axId val="661562928"/>
      </c:scatterChart>
      <c:valAx>
        <c:axId val="7092740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2928"/>
        <c:crosses val="autoZero"/>
        <c:crossBetween val="midCat"/>
      </c:valAx>
      <c:valAx>
        <c:axId val="661562928"/>
        <c:scaling>
          <c:orientation val="minMax"/>
          <c:max val="160"/>
          <c:min val="1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09274088"/>
        <c:crossesAt val="-25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'35117010_HUMAPO_20160427'!$A$44:$A$45</c:f>
              <c:numCache>
                <c:formatCode>0.00</c:formatCode>
                <c:ptCount val="2"/>
                <c:pt idx="0">
                  <c:v>5</c:v>
                </c:pt>
                <c:pt idx="1">
                  <c:v>244</c:v>
                </c:pt>
              </c:numCache>
            </c:numRef>
          </c:xVal>
          <c:yVal>
            <c:numRef>
              <c:f>'35117010_HUMAPO_20160427'!$B$44:$B$45</c:f>
              <c:numCache>
                <c:formatCode>#,##0.000</c:formatCode>
                <c:ptCount val="2"/>
                <c:pt idx="0">
                  <c:v>150.71499999999997</c:v>
                </c:pt>
                <c:pt idx="1">
                  <c:v>150.71499999999997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'35117010_HUMAPO_20160427'!$A$46:$A$47</c:f>
              <c:numCache>
                <c:formatCode>0.00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'35117010_HUMAPO_20160427'!$B$46:$B$47</c:f>
              <c:numCache>
                <c:formatCode>#,##0.000</c:formatCode>
                <c:ptCount val="2"/>
                <c:pt idx="0">
                  <c:v>152.83500000000001</c:v>
                </c:pt>
                <c:pt idx="1">
                  <c:v>151.33500000000001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'35117010_HUMAPO_20160427'!$A$2:$A$43</c:f>
              <c:numCache>
                <c:formatCode>0.00</c:formatCode>
                <c:ptCount val="4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95</c:v>
                </c:pt>
                <c:pt idx="12">
                  <c:v>105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145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  <c:pt idx="21">
                  <c:v>195</c:v>
                </c:pt>
                <c:pt idx="22">
                  <c:v>210</c:v>
                </c:pt>
                <c:pt idx="23">
                  <c:v>225</c:v>
                </c:pt>
                <c:pt idx="24">
                  <c:v>244</c:v>
                </c:pt>
                <c:pt idx="25">
                  <c:v>244.3</c:v>
                </c:pt>
              </c:numCache>
            </c:numRef>
          </c:xVal>
          <c:yVal>
            <c:numRef>
              <c:f>'35117010_HUMAPO_20160427'!$B$2:$B$43</c:f>
              <c:numCache>
                <c:formatCode>#,##0.000</c:formatCode>
                <c:ptCount val="42"/>
                <c:pt idx="0">
                  <c:v>153</c:v>
                </c:pt>
                <c:pt idx="1">
                  <c:v>150.71499999999997</c:v>
                </c:pt>
                <c:pt idx="2">
                  <c:v>150.71499999999997</c:v>
                </c:pt>
                <c:pt idx="3">
                  <c:v>142.91499999999996</c:v>
                </c:pt>
                <c:pt idx="4">
                  <c:v>142.27499999999998</c:v>
                </c:pt>
                <c:pt idx="5">
                  <c:v>141.39499999999998</c:v>
                </c:pt>
                <c:pt idx="6">
                  <c:v>141.16499999999996</c:v>
                </c:pt>
                <c:pt idx="7">
                  <c:v>142.25499999999997</c:v>
                </c:pt>
                <c:pt idx="8">
                  <c:v>142.75499999999997</c:v>
                </c:pt>
                <c:pt idx="9">
                  <c:v>142.94499999999996</c:v>
                </c:pt>
                <c:pt idx="10">
                  <c:v>143.05499999999998</c:v>
                </c:pt>
                <c:pt idx="11">
                  <c:v>141.57499999999999</c:v>
                </c:pt>
                <c:pt idx="12">
                  <c:v>140.04499999999999</c:v>
                </c:pt>
                <c:pt idx="13">
                  <c:v>140.41499999999996</c:v>
                </c:pt>
                <c:pt idx="14">
                  <c:v>140.37499999999997</c:v>
                </c:pt>
                <c:pt idx="15">
                  <c:v>140.78499999999997</c:v>
                </c:pt>
                <c:pt idx="16">
                  <c:v>140.62499999999997</c:v>
                </c:pt>
                <c:pt idx="17">
                  <c:v>141.28499999999997</c:v>
                </c:pt>
                <c:pt idx="18">
                  <c:v>141.92499999999998</c:v>
                </c:pt>
                <c:pt idx="19">
                  <c:v>141.34499999999997</c:v>
                </c:pt>
                <c:pt idx="20">
                  <c:v>142.32499999999999</c:v>
                </c:pt>
                <c:pt idx="21">
                  <c:v>142.86499999999998</c:v>
                </c:pt>
                <c:pt idx="22">
                  <c:v>144.52499999999998</c:v>
                </c:pt>
                <c:pt idx="23">
                  <c:v>146.17499999999998</c:v>
                </c:pt>
                <c:pt idx="24">
                  <c:v>150.71499999999997</c:v>
                </c:pt>
                <c:pt idx="25">
                  <c:v>153.42699999999999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'35117010_HUMAPO_20160427'!$A$46:$A$47</c:f>
              <c:numCache>
                <c:formatCode>0.00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'35117010_HUMAPO_20160427'!$B$46:$B$47</c:f>
              <c:numCache>
                <c:formatCode>#,##0.000</c:formatCode>
                <c:ptCount val="2"/>
                <c:pt idx="0">
                  <c:v>152.83500000000001</c:v>
                </c:pt>
                <c:pt idx="1">
                  <c:v>151.33500000000001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'35117010_HUMAPO_20160427'!$A$56:$A$57</c:f>
              <c:numCache>
                <c:formatCode>0.00</c:formatCode>
                <c:ptCount val="2"/>
                <c:pt idx="0">
                  <c:v>0</c:v>
                </c:pt>
                <c:pt idx="1">
                  <c:v>244.3</c:v>
                </c:pt>
              </c:numCache>
            </c:numRef>
          </c:xVal>
          <c:yVal>
            <c:numRef>
              <c:f>'35117010_HUMAPO_20160427'!$B$56:$B$57</c:f>
              <c:numCache>
                <c:formatCode>#,##0.000</c:formatCode>
                <c:ptCount val="2"/>
                <c:pt idx="0">
                  <c:v>153.42699999999999</c:v>
                </c:pt>
                <c:pt idx="1">
                  <c:v>153.42699999999999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'35117010_HUMAPO_20160427'!$A$54:$A$55</c:f>
              <c:numCache>
                <c:formatCode>0.00</c:formatCode>
                <c:ptCount val="2"/>
              </c:numCache>
            </c:numRef>
          </c:xVal>
          <c:yVal>
            <c:numRef>
              <c:f>'35117010_HUMAPO_20160427'!$B$54:$B$55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'35117010_HUMAPO_20160427'!$A$52:$A$53</c:f>
              <c:numCache>
                <c:formatCode>0.00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'35117010_HUMAPO_20160427'!$B$52:$B$53</c:f>
              <c:numCache>
                <c:formatCode>#,##0.000</c:formatCode>
                <c:ptCount val="2"/>
                <c:pt idx="0">
                  <c:v>150.21700000000001</c:v>
                </c:pt>
                <c:pt idx="1">
                  <c:v>149.21700000000001</c:v>
                </c:pt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'35117010_HUMAPO_20160427'!$A$50:$A$51</c:f>
              <c:numCache>
                <c:formatCode>0.00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'35117010_HUMAPO_20160427'!$B$50:$B$51</c:f>
              <c:numCache>
                <c:formatCode>#,##0.000</c:formatCode>
                <c:ptCount val="2"/>
                <c:pt idx="0">
                  <c:v>151.21700000000001</c:v>
                </c:pt>
                <c:pt idx="1">
                  <c:v>150.21700000000001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'35117010_HUMAPO_20160427'!$A$48:$A$49</c:f>
              <c:numCache>
                <c:formatCode>0.00</c:formatCode>
                <c:ptCount val="2"/>
                <c:pt idx="0">
                  <c:v>4.5</c:v>
                </c:pt>
                <c:pt idx="1">
                  <c:v>4.5</c:v>
                </c:pt>
              </c:numCache>
            </c:numRef>
          </c:xVal>
          <c:yVal>
            <c:numRef>
              <c:f>'35117010_HUMAPO_20160427'!$B$48:$B$49</c:f>
              <c:numCache>
                <c:formatCode>#,##0.000</c:formatCode>
                <c:ptCount val="2"/>
                <c:pt idx="0">
                  <c:v>152.21700000000001</c:v>
                </c:pt>
                <c:pt idx="1">
                  <c:v>151.21700000000001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Mira 2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'35117010_HUMAPO_META (16)'!#REF!</c:f>
            </c:numRef>
          </c:xVal>
          <c:yVal>
            <c:numRef>
              <c:f>'35117010_HUMAPO_META (16)'!#REF!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63712"/>
        <c:axId val="661564104"/>
      </c:scatterChart>
      <c:valAx>
        <c:axId val="661563712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4104"/>
        <c:crosses val="autoZero"/>
        <c:crossBetween val="midCat"/>
        <c:majorUnit val="20"/>
        <c:minorUnit val="10"/>
      </c:valAx>
      <c:valAx>
        <c:axId val="661564104"/>
        <c:scaling>
          <c:orientation val="minMax"/>
          <c:max val="160"/>
          <c:min val="1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3712"/>
        <c:crossesAt val="-25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'35117010_HUMAPO_20170325'!$A$44:$A$45</c:f>
              <c:numCache>
                <c:formatCode>0.00</c:formatCode>
                <c:ptCount val="2"/>
                <c:pt idx="0">
                  <c:v>18</c:v>
                </c:pt>
                <c:pt idx="1">
                  <c:v>244</c:v>
                </c:pt>
              </c:numCache>
            </c:numRef>
          </c:xVal>
          <c:yVal>
            <c:numRef>
              <c:f>'35117010_HUMAPO_20170325'!$B$44:$B$45</c:f>
              <c:numCache>
                <c:formatCode>#,##0.000</c:formatCode>
                <c:ptCount val="2"/>
                <c:pt idx="0">
                  <c:v>147.35999999999996</c:v>
                </c:pt>
                <c:pt idx="1">
                  <c:v>147.35999999999996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'35117010_HUMAPO_20170325'!$A$46:$A$47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'35117010_HUMAPO_20170325'!$B$46:$B$47</c:f>
              <c:numCache>
                <c:formatCode>#,##0.000</c:formatCode>
                <c:ptCount val="2"/>
                <c:pt idx="0">
                  <c:v>152.83000000000001</c:v>
                </c:pt>
                <c:pt idx="1">
                  <c:v>151.33000000000001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'35117010_HUMAPO_20170325'!$A$2:$A$43</c:f>
              <c:numCache>
                <c:formatCode>0.00</c:formatCode>
                <c:ptCount val="42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18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  <c:pt idx="14">
                  <c:v>120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180</c:v>
                </c:pt>
                <c:pt idx="21">
                  <c:v>190</c:v>
                </c:pt>
                <c:pt idx="22">
                  <c:v>200</c:v>
                </c:pt>
                <c:pt idx="23">
                  <c:v>215</c:v>
                </c:pt>
                <c:pt idx="24">
                  <c:v>230</c:v>
                </c:pt>
                <c:pt idx="25">
                  <c:v>244</c:v>
                </c:pt>
                <c:pt idx="26">
                  <c:v>250</c:v>
                </c:pt>
              </c:numCache>
            </c:numRef>
          </c:xVal>
          <c:yVal>
            <c:numRef>
              <c:f>'35117010_HUMAPO_20170325'!$B$2:$B$43</c:f>
              <c:numCache>
                <c:formatCode>#,##0.000</c:formatCode>
                <c:ptCount val="42"/>
                <c:pt idx="0">
                  <c:v>153</c:v>
                </c:pt>
                <c:pt idx="1">
                  <c:v>152.19999999999999</c:v>
                </c:pt>
                <c:pt idx="2">
                  <c:v>150.19999999999996</c:v>
                </c:pt>
                <c:pt idx="3">
                  <c:v>147.35999999999996</c:v>
                </c:pt>
                <c:pt idx="4">
                  <c:v>147.35999999999996</c:v>
                </c:pt>
                <c:pt idx="5">
                  <c:v>143.55999999999995</c:v>
                </c:pt>
                <c:pt idx="6">
                  <c:v>141.68999999999997</c:v>
                </c:pt>
                <c:pt idx="7">
                  <c:v>141.74999999999994</c:v>
                </c:pt>
                <c:pt idx="8">
                  <c:v>142.56999999999996</c:v>
                </c:pt>
                <c:pt idx="9">
                  <c:v>142.94999999999996</c:v>
                </c:pt>
                <c:pt idx="10">
                  <c:v>143.21999999999997</c:v>
                </c:pt>
                <c:pt idx="11">
                  <c:v>143.38999999999996</c:v>
                </c:pt>
                <c:pt idx="12">
                  <c:v>143.68999999999997</c:v>
                </c:pt>
                <c:pt idx="13">
                  <c:v>143.71999999999997</c:v>
                </c:pt>
                <c:pt idx="14">
                  <c:v>143.63999999999996</c:v>
                </c:pt>
                <c:pt idx="15">
                  <c:v>143.61999999999995</c:v>
                </c:pt>
                <c:pt idx="16">
                  <c:v>143.51999999999995</c:v>
                </c:pt>
                <c:pt idx="17">
                  <c:v>143.20999999999995</c:v>
                </c:pt>
                <c:pt idx="18">
                  <c:v>142.53999999999996</c:v>
                </c:pt>
                <c:pt idx="19">
                  <c:v>142.13999999999996</c:v>
                </c:pt>
                <c:pt idx="20">
                  <c:v>142.53999999999996</c:v>
                </c:pt>
                <c:pt idx="21">
                  <c:v>142.82999999999996</c:v>
                </c:pt>
                <c:pt idx="22">
                  <c:v>143.32999999999996</c:v>
                </c:pt>
                <c:pt idx="23">
                  <c:v>143.79999999999995</c:v>
                </c:pt>
                <c:pt idx="24">
                  <c:v>145.11999999999995</c:v>
                </c:pt>
                <c:pt idx="25">
                  <c:v>147.35999999999996</c:v>
                </c:pt>
                <c:pt idx="26">
                  <c:v>148.56499999999994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'35117010_HUMAPO_20170325'!$A$46:$A$47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'35117010_HUMAPO_20170325'!$B$46:$B$47</c:f>
              <c:numCache>
                <c:formatCode>#,##0.000</c:formatCode>
                <c:ptCount val="2"/>
                <c:pt idx="0">
                  <c:v>152.83000000000001</c:v>
                </c:pt>
                <c:pt idx="1">
                  <c:v>151.33000000000001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'35117010_HUMAPO_20170325'!$A$56:$A$57</c:f>
              <c:numCache>
                <c:formatCode>0.00</c:formatCode>
                <c:ptCount val="2"/>
                <c:pt idx="0">
                  <c:v>16</c:v>
                </c:pt>
                <c:pt idx="1">
                  <c:v>250</c:v>
                </c:pt>
              </c:numCache>
            </c:numRef>
          </c:xVal>
          <c:yVal>
            <c:numRef>
              <c:f>'35117010_HUMAPO_20170325'!$B$56:$B$57</c:f>
              <c:numCache>
                <c:formatCode>#,##0.000</c:formatCode>
                <c:ptCount val="2"/>
                <c:pt idx="0">
                  <c:v>148.56499999999994</c:v>
                </c:pt>
                <c:pt idx="1">
                  <c:v>148.56499999999994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'35117010_HUMAPO_20170325'!$A$54:$A$55</c:f>
              <c:numCache>
                <c:formatCode>0.00</c:formatCode>
                <c:ptCount val="2"/>
              </c:numCache>
            </c:numRef>
          </c:xVal>
          <c:yVal>
            <c:numRef>
              <c:f>'35117010_HUMAPO_20170325'!$B$54:$B$55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'35117010_HUMAPO_20170325'!$A$52:$A$53</c:f>
              <c:numCache>
                <c:formatCode>0.00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xVal>
          <c:yVal>
            <c:numRef>
              <c:f>'35117010_HUMAPO_20170325'!$B$52:$B$53</c:f>
              <c:numCache>
                <c:formatCode>#,##0.000</c:formatCode>
                <c:ptCount val="2"/>
                <c:pt idx="0">
                  <c:v>150.19999999999999</c:v>
                </c:pt>
                <c:pt idx="1">
                  <c:v>149.19999999999999</c:v>
                </c:pt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'35117010_HUMAPO_20170325'!$A$50:$A$51</c:f>
              <c:numCache>
                <c:formatCode>0.00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xVal>
          <c:yVal>
            <c:numRef>
              <c:f>'35117010_HUMAPO_20170325'!$B$50:$B$51</c:f>
              <c:numCache>
                <c:formatCode>#,##0.000</c:formatCode>
                <c:ptCount val="2"/>
                <c:pt idx="0">
                  <c:v>151.19999999999999</c:v>
                </c:pt>
                <c:pt idx="1">
                  <c:v>150.19999999999999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'35117010_HUMAPO_20170325'!$A$48:$A$49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'35117010_HUMAPO_20170325'!$B$48:$B$49</c:f>
              <c:numCache>
                <c:formatCode>#,##0.000</c:formatCode>
                <c:ptCount val="2"/>
                <c:pt idx="0">
                  <c:v>152.19999999999999</c:v>
                </c:pt>
                <c:pt idx="1">
                  <c:v>151.19999999999999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Mira 2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'35117010_HUMAPO_META (16)'!#REF!</c:f>
            </c:numRef>
          </c:xVal>
          <c:yVal>
            <c:numRef>
              <c:f>'35117010_HUMAPO_META (16)'!#REF!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20160427</c:v>
          </c:tx>
          <c:marker>
            <c:symbol val="none"/>
          </c:marker>
          <c:xVal>
            <c:numRef>
              <c:f>'35117010_HUMAPO_20160427'!$A$2:$A$27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15</c:v>
                </c:pt>
                <c:pt idx="4">
                  <c:v>25</c:v>
                </c:pt>
                <c:pt idx="5">
                  <c:v>35</c:v>
                </c:pt>
                <c:pt idx="6">
                  <c:v>45</c:v>
                </c:pt>
                <c:pt idx="7">
                  <c:v>55</c:v>
                </c:pt>
                <c:pt idx="8">
                  <c:v>65</c:v>
                </c:pt>
                <c:pt idx="9">
                  <c:v>75</c:v>
                </c:pt>
                <c:pt idx="10">
                  <c:v>85</c:v>
                </c:pt>
                <c:pt idx="11">
                  <c:v>95</c:v>
                </c:pt>
                <c:pt idx="12">
                  <c:v>105</c:v>
                </c:pt>
                <c:pt idx="13">
                  <c:v>115</c:v>
                </c:pt>
                <c:pt idx="14">
                  <c:v>125</c:v>
                </c:pt>
                <c:pt idx="15">
                  <c:v>135</c:v>
                </c:pt>
                <c:pt idx="16">
                  <c:v>145</c:v>
                </c:pt>
                <c:pt idx="17">
                  <c:v>155</c:v>
                </c:pt>
                <c:pt idx="18">
                  <c:v>165</c:v>
                </c:pt>
                <c:pt idx="19">
                  <c:v>175</c:v>
                </c:pt>
                <c:pt idx="20">
                  <c:v>185</c:v>
                </c:pt>
                <c:pt idx="21">
                  <c:v>195</c:v>
                </c:pt>
                <c:pt idx="22">
                  <c:v>210</c:v>
                </c:pt>
                <c:pt idx="23">
                  <c:v>225</c:v>
                </c:pt>
                <c:pt idx="24">
                  <c:v>244</c:v>
                </c:pt>
                <c:pt idx="25">
                  <c:v>244.3</c:v>
                </c:pt>
              </c:numCache>
            </c:numRef>
          </c:xVal>
          <c:yVal>
            <c:numRef>
              <c:f>'35117010_HUMAPO_20160427'!$B$2:$B$27</c:f>
              <c:numCache>
                <c:formatCode>#.##0000</c:formatCode>
                <c:ptCount val="26"/>
                <c:pt idx="0">
                  <c:v>153</c:v>
                </c:pt>
                <c:pt idx="1">
                  <c:v>150.71499999999997</c:v>
                </c:pt>
                <c:pt idx="2">
                  <c:v>150.71499999999997</c:v>
                </c:pt>
                <c:pt idx="3">
                  <c:v>142.91499999999996</c:v>
                </c:pt>
                <c:pt idx="4">
                  <c:v>142.27499999999998</c:v>
                </c:pt>
                <c:pt idx="5">
                  <c:v>141.39499999999998</c:v>
                </c:pt>
                <c:pt idx="6">
                  <c:v>141.16499999999996</c:v>
                </c:pt>
                <c:pt idx="7">
                  <c:v>142.25499999999997</c:v>
                </c:pt>
                <c:pt idx="8">
                  <c:v>142.75499999999997</c:v>
                </c:pt>
                <c:pt idx="9">
                  <c:v>142.94499999999996</c:v>
                </c:pt>
                <c:pt idx="10">
                  <c:v>143.05499999999998</c:v>
                </c:pt>
                <c:pt idx="11">
                  <c:v>141.57499999999999</c:v>
                </c:pt>
                <c:pt idx="12">
                  <c:v>140.04499999999999</c:v>
                </c:pt>
                <c:pt idx="13">
                  <c:v>140.41499999999996</c:v>
                </c:pt>
                <c:pt idx="14">
                  <c:v>140.37499999999997</c:v>
                </c:pt>
                <c:pt idx="15">
                  <c:v>140.78499999999997</c:v>
                </c:pt>
                <c:pt idx="16">
                  <c:v>140.62499999999997</c:v>
                </c:pt>
                <c:pt idx="17">
                  <c:v>141.28499999999997</c:v>
                </c:pt>
                <c:pt idx="18">
                  <c:v>141.92499999999998</c:v>
                </c:pt>
                <c:pt idx="19">
                  <c:v>141.34499999999997</c:v>
                </c:pt>
                <c:pt idx="20">
                  <c:v>142.32499999999999</c:v>
                </c:pt>
                <c:pt idx="21">
                  <c:v>142.86499999999998</c:v>
                </c:pt>
                <c:pt idx="22">
                  <c:v>144.52499999999998</c:v>
                </c:pt>
                <c:pt idx="23">
                  <c:v>146.17499999999998</c:v>
                </c:pt>
                <c:pt idx="24">
                  <c:v>150.71499999999997</c:v>
                </c:pt>
                <c:pt idx="25">
                  <c:v>153.42699999999999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64888"/>
        <c:axId val="661565280"/>
      </c:scatterChart>
      <c:valAx>
        <c:axId val="661564888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5280"/>
        <c:crosses val="autoZero"/>
        <c:crossBetween val="midCat"/>
        <c:majorUnit val="20"/>
        <c:minorUnit val="10"/>
      </c:valAx>
      <c:valAx>
        <c:axId val="661565280"/>
        <c:scaling>
          <c:orientation val="minMax"/>
          <c:max val="160"/>
          <c:min val="1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4888"/>
        <c:crossesAt val="-25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'35117010_HUMAPO_20170509'!$A$44:$A$45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'35117010_HUMAPO_20170509'!$A$46:$A$47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'35117010_HUMAPO_20170509'!$B$46:$B$47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'35117010_HUMAPO_20170509'!$A$2:$A$43</c:f>
              <c:numCache>
                <c:formatCode>0.00</c:formatCode>
                <c:ptCount val="42"/>
              </c:numCache>
            </c:numRef>
          </c:xVal>
          <c:yVal>
            <c:numRef>
              <c:f>'35117010_HUMAPO_20170509'!$B$2:$B$43</c:f>
              <c:numCache>
                <c:formatCode>#,##0.000</c:formatCode>
                <c:ptCount val="42"/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'35117010_HUMAPO_20170509'!$A$46:$A$47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'35117010_HUMAPO_20170509'!$B$46:$B$47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'35117010_HUMAPO_20170509'!$A$56:$A$57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'35117010_HUMAPO_20170509'!$A$54:$A$55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'35117010_HUMAPO_20170509'!$A$52:$A$53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'35117010_HUMAPO_20170509'!$B$52:$B$53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'35117010_HUMAPO_20170509'!$A$50:$A$51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'35117010_HUMAPO_20170509'!$A$48:$A$49</c:f>
              <c:numCache>
                <c:formatCode>0.00</c:formatCode>
                <c:ptCount val="2"/>
              </c:numCache>
            </c:numRef>
          </c:xVal>
          <c:yVal>
            <c:numRef>
              <c:f>'35117010_HUMAPO_20170509'!$B$48:$B$49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Mira 2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'35117010_HUMAPO_META (16)'!#REF!</c:f>
            </c:numRef>
          </c:xVal>
          <c:yVal>
            <c:numRef>
              <c:f>'35117010_HUMAPO_META (16)'!#REF!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66064"/>
        <c:axId val="661566456"/>
      </c:scatterChart>
      <c:valAx>
        <c:axId val="661566064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6456"/>
        <c:crosses val="autoZero"/>
        <c:crossBetween val="midCat"/>
        <c:majorUnit val="20"/>
        <c:minorUnit val="10"/>
      </c:valAx>
      <c:valAx>
        <c:axId val="661566456"/>
        <c:scaling>
          <c:orientation val="minMax"/>
          <c:max val="160"/>
          <c:min val="1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6064"/>
        <c:crossesAt val="-25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8853884931945193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'35117010_HUMAPO_20170821'!$A$44:$A$45</c:f>
              <c:numCache>
                <c:formatCode>0.00</c:formatCode>
                <c:ptCount val="2"/>
                <c:pt idx="0">
                  <c:v>8</c:v>
                </c:pt>
                <c:pt idx="1">
                  <c:v>232.7</c:v>
                </c:pt>
              </c:numCache>
            </c:numRef>
          </c:xVal>
          <c:yVal>
            <c:numRef>
              <c:f>'35117010_HUMAPO_20170821'!$B$44:$B$45</c:f>
              <c:numCache>
                <c:formatCode>#,##0.000</c:formatCode>
                <c:ptCount val="2"/>
                <c:pt idx="0">
                  <c:v>149.75300000000001</c:v>
                </c:pt>
                <c:pt idx="1">
                  <c:v>149.75300000000001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'35117010_HUMAPO_20170821'!$A$46:$A$47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'35117010_HUMAPO_20170821'!$B$46:$B$47</c:f>
              <c:numCache>
                <c:formatCode>#,##0.000</c:formatCode>
                <c:ptCount val="2"/>
                <c:pt idx="0">
                  <c:v>152.82300000000001</c:v>
                </c:pt>
                <c:pt idx="1">
                  <c:v>151.32300000000001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'35117010_HUMAPO_20170821'!$A$2:$A$43</c:f>
              <c:numCache>
                <c:formatCode>0.00</c:formatCode>
                <c:ptCount val="42"/>
                <c:pt idx="1">
                  <c:v>-6.7</c:v>
                </c:pt>
                <c:pt idx="2">
                  <c:v>0</c:v>
                </c:pt>
                <c:pt idx="3">
                  <c:v>5</c:v>
                </c:pt>
                <c:pt idx="4">
                  <c:v>7.3</c:v>
                </c:pt>
                <c:pt idx="5">
                  <c:v>8</c:v>
                </c:pt>
                <c:pt idx="6">
                  <c:v>8</c:v>
                </c:pt>
                <c:pt idx="7">
                  <c:v>25</c:v>
                </c:pt>
                <c:pt idx="8">
                  <c:v>35</c:v>
                </c:pt>
                <c:pt idx="9">
                  <c:v>45</c:v>
                </c:pt>
                <c:pt idx="10">
                  <c:v>55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95</c:v>
                </c:pt>
                <c:pt idx="15">
                  <c:v>105</c:v>
                </c:pt>
                <c:pt idx="16">
                  <c:v>115</c:v>
                </c:pt>
                <c:pt idx="17">
                  <c:v>125</c:v>
                </c:pt>
                <c:pt idx="18">
                  <c:v>135</c:v>
                </c:pt>
                <c:pt idx="19">
                  <c:v>145</c:v>
                </c:pt>
                <c:pt idx="20">
                  <c:v>155</c:v>
                </c:pt>
                <c:pt idx="21">
                  <c:v>165</c:v>
                </c:pt>
                <c:pt idx="22">
                  <c:v>175</c:v>
                </c:pt>
                <c:pt idx="23">
                  <c:v>185</c:v>
                </c:pt>
                <c:pt idx="24">
                  <c:v>195</c:v>
                </c:pt>
                <c:pt idx="25">
                  <c:v>205</c:v>
                </c:pt>
                <c:pt idx="26">
                  <c:v>215</c:v>
                </c:pt>
                <c:pt idx="27">
                  <c:v>225</c:v>
                </c:pt>
                <c:pt idx="28">
                  <c:v>232.7</c:v>
                </c:pt>
                <c:pt idx="29">
                  <c:v>232.7</c:v>
                </c:pt>
                <c:pt idx="30">
                  <c:v>234.7</c:v>
                </c:pt>
                <c:pt idx="31">
                  <c:v>238.7</c:v>
                </c:pt>
              </c:numCache>
            </c:numRef>
          </c:xVal>
          <c:yVal>
            <c:numRef>
              <c:f>'35117010_HUMAPO_20170821'!$B$2:$B$43</c:f>
              <c:numCache>
                <c:formatCode>#,##0.000</c:formatCode>
                <c:ptCount val="42"/>
                <c:pt idx="0">
                  <c:v>153</c:v>
                </c:pt>
                <c:pt idx="1">
                  <c:v>152.018</c:v>
                </c:pt>
                <c:pt idx="2">
                  <c:v>151.43299999999999</c:v>
                </c:pt>
                <c:pt idx="3">
                  <c:v>151.19800000000001</c:v>
                </c:pt>
                <c:pt idx="4">
                  <c:v>149.922</c:v>
                </c:pt>
                <c:pt idx="5">
                  <c:v>149.75300000000001</c:v>
                </c:pt>
                <c:pt idx="6">
                  <c:v>149.10300000000001</c:v>
                </c:pt>
                <c:pt idx="7">
                  <c:v>142.75300000000001</c:v>
                </c:pt>
                <c:pt idx="8">
                  <c:v>142.51300000000001</c:v>
                </c:pt>
                <c:pt idx="9">
                  <c:v>142.85300000000001</c:v>
                </c:pt>
                <c:pt idx="10">
                  <c:v>143.56300000000002</c:v>
                </c:pt>
                <c:pt idx="11">
                  <c:v>143.453</c:v>
                </c:pt>
                <c:pt idx="12">
                  <c:v>144.04300000000001</c:v>
                </c:pt>
                <c:pt idx="13">
                  <c:v>143.81300000000002</c:v>
                </c:pt>
                <c:pt idx="14">
                  <c:v>143.76300000000001</c:v>
                </c:pt>
                <c:pt idx="15">
                  <c:v>144.43300000000002</c:v>
                </c:pt>
                <c:pt idx="16">
                  <c:v>144.71300000000002</c:v>
                </c:pt>
                <c:pt idx="17">
                  <c:v>144.71300000000002</c:v>
                </c:pt>
                <c:pt idx="18">
                  <c:v>144.71300000000002</c:v>
                </c:pt>
                <c:pt idx="19">
                  <c:v>144.60300000000001</c:v>
                </c:pt>
                <c:pt idx="20">
                  <c:v>144.77300000000002</c:v>
                </c:pt>
                <c:pt idx="21">
                  <c:v>145.00300000000001</c:v>
                </c:pt>
                <c:pt idx="22">
                  <c:v>145.10300000000001</c:v>
                </c:pt>
                <c:pt idx="23">
                  <c:v>145.12300000000002</c:v>
                </c:pt>
                <c:pt idx="24">
                  <c:v>145.143</c:v>
                </c:pt>
                <c:pt idx="25">
                  <c:v>144.78300000000002</c:v>
                </c:pt>
                <c:pt idx="26">
                  <c:v>144.55300000000003</c:v>
                </c:pt>
                <c:pt idx="27">
                  <c:v>146.00300000000001</c:v>
                </c:pt>
                <c:pt idx="28">
                  <c:v>149.55300000000003</c:v>
                </c:pt>
                <c:pt idx="29">
                  <c:v>149.73599999999999</c:v>
                </c:pt>
                <c:pt idx="30">
                  <c:v>151.4</c:v>
                </c:pt>
                <c:pt idx="31">
                  <c:v>151.51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spPr>
            <a:ln w="25400">
              <a:solidFill>
                <a:schemeClr val="tx1"/>
              </a:solidFill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</c:dPt>
          <c:xVal>
            <c:numRef>
              <c:f>'35117010_HUMAPO_20170821'!$A$46:$A$47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'35117010_HUMAPO_20170821'!$B$46:$B$47</c:f>
              <c:numCache>
                <c:formatCode>#,##0.000</c:formatCode>
                <c:ptCount val="2"/>
                <c:pt idx="0">
                  <c:v>152.82300000000001</c:v>
                </c:pt>
                <c:pt idx="1">
                  <c:v>151.32300000000001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'35117010_HUMAPO_20170821'!$A$56:$A$57</c:f>
              <c:numCache>
                <c:formatCode>0.00</c:formatCode>
                <c:ptCount val="2"/>
                <c:pt idx="0">
                  <c:v>0</c:v>
                </c:pt>
                <c:pt idx="1">
                  <c:v>238.7</c:v>
                </c:pt>
              </c:numCache>
            </c:numRef>
          </c:xVal>
          <c:yVal>
            <c:numRef>
              <c:f>'35117010_HUMAPO_20170821'!$B$56:$B$57</c:f>
              <c:numCache>
                <c:formatCode>#,##0.000</c:formatCode>
                <c:ptCount val="2"/>
                <c:pt idx="0">
                  <c:v>151.51</c:v>
                </c:pt>
                <c:pt idx="1">
                  <c:v>151.51</c:v>
                </c:pt>
              </c:numCache>
            </c:numRef>
          </c:yVal>
          <c:smooth val="1"/>
        </c:ser>
        <c:ser>
          <c:idx val="5"/>
          <c:order val="5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'35117010_HUMAPO_20170821'!$A$54:$A$55</c:f>
              <c:numCache>
                <c:formatCode>0.00</c:formatCode>
                <c:ptCount val="2"/>
              </c:numCache>
            </c:numRef>
          </c:xVal>
          <c:yVal>
            <c:numRef>
              <c:f>'35117010_HUMAPO_20170821'!$B$54:$B$55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6"/>
          <c:tx>
            <c:v>Mira 5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dPt>
            <c:idx val="1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'35117010_HUMAPO_20170821'!$A$52:$A$53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'35117010_HUMAPO_20170821'!$B$52:$B$53</c:f>
              <c:numCache>
                <c:formatCode>#,##0.000</c:formatCode>
                <c:ptCount val="2"/>
                <c:pt idx="0">
                  <c:v>150.197</c:v>
                </c:pt>
                <c:pt idx="1">
                  <c:v>149.197</c:v>
                </c:pt>
              </c:numCache>
            </c:numRef>
          </c:yVal>
          <c:smooth val="1"/>
        </c:ser>
        <c:ser>
          <c:idx val="9"/>
          <c:order val="7"/>
          <c:tx>
            <c:v>Mira 6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'35117010_HUMAPO_20170821'!$A$50:$A$51</c:f>
              <c:numCache>
                <c:formatCode>0.00</c:formatCode>
                <c:ptCount val="2"/>
                <c:pt idx="0">
                  <c:v>7.5</c:v>
                </c:pt>
                <c:pt idx="1">
                  <c:v>7.5</c:v>
                </c:pt>
              </c:numCache>
            </c:numRef>
          </c:xVal>
          <c:yVal>
            <c:numRef>
              <c:f>'35117010_HUMAPO_20170821'!$B$50:$B$51</c:f>
              <c:numCache>
                <c:formatCode>#,##0.000</c:formatCode>
                <c:ptCount val="2"/>
                <c:pt idx="0">
                  <c:v>151.20099999999999</c:v>
                </c:pt>
                <c:pt idx="1">
                  <c:v>150.20099999999999</c:v>
                </c:pt>
              </c:numCache>
            </c:numRef>
          </c:yVal>
          <c:smooth val="1"/>
        </c:ser>
        <c:ser>
          <c:idx val="3"/>
          <c:order val="8"/>
          <c:tx>
            <c:v>Mira 7</c:v>
          </c:tx>
          <c:spPr>
            <a:ln w="25400">
              <a:solidFill>
                <a:srgbClr val="FFC000"/>
              </a:solidFill>
            </a:ln>
          </c:spPr>
          <c:marker>
            <c:symbol val="dash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'35117010_HUMAPO_20170821'!$A$48:$A$49</c:f>
              <c:numCache>
                <c:formatCode>0.00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'35117010_HUMAPO_20170821'!$B$48:$B$49</c:f>
              <c:numCache>
                <c:formatCode>#,##0.000</c:formatCode>
                <c:ptCount val="2"/>
                <c:pt idx="0">
                  <c:v>152.21100000000001</c:v>
                </c:pt>
                <c:pt idx="1">
                  <c:v>151.21100000000001</c:v>
                </c:pt>
              </c:numCache>
            </c:numRef>
          </c:yVal>
          <c:smooth val="1"/>
        </c:ser>
        <c:ser>
          <c:idx val="2"/>
          <c:order val="9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'35107030_CABUYARO_META'!#REF!</c:f>
            </c:numRef>
          </c:xVal>
          <c:yVal>
            <c:numRef>
              <c:f>'35107030_CABUYARO_META'!#REF!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10"/>
          <c:tx>
            <c:v>Mira 2</c:v>
          </c:tx>
          <c:marker>
            <c:symbol val="none"/>
          </c:marker>
          <c:dPt>
            <c:idx val="0"/>
            <c:marker>
              <c:symbol val="dash"/>
              <c:size val="5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spPr>
              <a:ln>
                <a:solidFill>
                  <a:srgbClr val="FFC000"/>
                </a:solidFill>
              </a:ln>
            </c:spPr>
          </c:dPt>
          <c:xVal>
            <c:numRef>
              <c:f>'35117010_HUMAPO_META (16)'!#REF!</c:f>
            </c:numRef>
          </c:xVal>
          <c:yVal>
            <c:numRef>
              <c:f>'35117010_HUMAPO_META (16)'!#REF!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67240"/>
        <c:axId val="661567632"/>
      </c:scatterChart>
      <c:valAx>
        <c:axId val="661567240"/>
        <c:scaling>
          <c:orientation val="minMax"/>
          <c:min val="0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4946996097157077"/>
              <c:y val="0.95139308499813424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7632"/>
        <c:crosses val="autoZero"/>
        <c:crossBetween val="midCat"/>
        <c:majorUnit val="20"/>
        <c:minorUnit val="10"/>
      </c:valAx>
      <c:valAx>
        <c:axId val="661567632"/>
        <c:scaling>
          <c:orientation val="minMax"/>
          <c:max val="160"/>
          <c:min val="1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61567240"/>
        <c:crossesAt val="-25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JB.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20080429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30199667221297838"/>
          <c:y val="4.9757046930461506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'3511701.Humapo.290408'!$A$3:$A$33</c:f>
              <c:numCache>
                <c:formatCode>0.00</c:formatCode>
                <c:ptCount val="31"/>
                <c:pt idx="3">
                  <c:v>0</c:v>
                </c:pt>
                <c:pt idx="4">
                  <c:v>12.5</c:v>
                </c:pt>
                <c:pt idx="5">
                  <c:v>14.3</c:v>
                </c:pt>
                <c:pt idx="6">
                  <c:v>14.3</c:v>
                </c:pt>
                <c:pt idx="7">
                  <c:v>26.3</c:v>
                </c:pt>
                <c:pt idx="8">
                  <c:v>38.299999999999997</c:v>
                </c:pt>
                <c:pt idx="9">
                  <c:v>50.3</c:v>
                </c:pt>
                <c:pt idx="10">
                  <c:v>62.3</c:v>
                </c:pt>
                <c:pt idx="11">
                  <c:v>74.3</c:v>
                </c:pt>
                <c:pt idx="12">
                  <c:v>86.3</c:v>
                </c:pt>
                <c:pt idx="13">
                  <c:v>98.3</c:v>
                </c:pt>
                <c:pt idx="14">
                  <c:v>110.3</c:v>
                </c:pt>
                <c:pt idx="15">
                  <c:v>122.3</c:v>
                </c:pt>
                <c:pt idx="16">
                  <c:v>134.30000000000001</c:v>
                </c:pt>
                <c:pt idx="17">
                  <c:v>146.30000000000001</c:v>
                </c:pt>
                <c:pt idx="18">
                  <c:v>158.30000000000001</c:v>
                </c:pt>
                <c:pt idx="19">
                  <c:v>170.3</c:v>
                </c:pt>
                <c:pt idx="20">
                  <c:v>182.3</c:v>
                </c:pt>
                <c:pt idx="21">
                  <c:v>194.3</c:v>
                </c:pt>
                <c:pt idx="22">
                  <c:v>206.3</c:v>
                </c:pt>
                <c:pt idx="23">
                  <c:v>218.3</c:v>
                </c:pt>
                <c:pt idx="24">
                  <c:v>230.3</c:v>
                </c:pt>
                <c:pt idx="25">
                  <c:v>242.3</c:v>
                </c:pt>
                <c:pt idx="26">
                  <c:v>255.3</c:v>
                </c:pt>
                <c:pt idx="27">
                  <c:v>255.3</c:v>
                </c:pt>
                <c:pt idx="28">
                  <c:v>258</c:v>
                </c:pt>
                <c:pt idx="29">
                  <c:v>280</c:v>
                </c:pt>
              </c:numCache>
            </c:numRef>
          </c:xVal>
          <c:yVal>
            <c:numRef>
              <c:f>'3511701.Humapo.290408'!$B$3:$B$34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151.041</c:v>
                </c:pt>
                <c:pt idx="2">
                  <c:v>152.23099999999999</c:v>
                </c:pt>
                <c:pt idx="3">
                  <c:v>153</c:v>
                </c:pt>
                <c:pt idx="4">
                  <c:v>152.83799999999999</c:v>
                </c:pt>
                <c:pt idx="5">
                  <c:v>149.179</c:v>
                </c:pt>
                <c:pt idx="6">
                  <c:v>148.179</c:v>
                </c:pt>
                <c:pt idx="7">
                  <c:v>145.72900000000001</c:v>
                </c:pt>
                <c:pt idx="8">
                  <c:v>144.279</c:v>
                </c:pt>
                <c:pt idx="9">
                  <c:v>143.32900000000001</c:v>
                </c:pt>
                <c:pt idx="10">
                  <c:v>143.37899999999999</c:v>
                </c:pt>
                <c:pt idx="11">
                  <c:v>143.41900000000001</c:v>
                </c:pt>
                <c:pt idx="12">
                  <c:v>143.66900000000001</c:v>
                </c:pt>
                <c:pt idx="13">
                  <c:v>143.929</c:v>
                </c:pt>
                <c:pt idx="14">
                  <c:v>143.809</c:v>
                </c:pt>
                <c:pt idx="15">
                  <c:v>143.589</c:v>
                </c:pt>
                <c:pt idx="16">
                  <c:v>143.37899999999999</c:v>
                </c:pt>
                <c:pt idx="17">
                  <c:v>143.22900000000001</c:v>
                </c:pt>
                <c:pt idx="18">
                  <c:v>143.19900000000001</c:v>
                </c:pt>
                <c:pt idx="19">
                  <c:v>143.13900000000001</c:v>
                </c:pt>
                <c:pt idx="20">
                  <c:v>143.16900000000001</c:v>
                </c:pt>
                <c:pt idx="21">
                  <c:v>143.179</c:v>
                </c:pt>
                <c:pt idx="22">
                  <c:v>143.82900000000001</c:v>
                </c:pt>
                <c:pt idx="23">
                  <c:v>144.429</c:v>
                </c:pt>
                <c:pt idx="24">
                  <c:v>144.82900000000001</c:v>
                </c:pt>
                <c:pt idx="25">
                  <c:v>145.79900000000001</c:v>
                </c:pt>
                <c:pt idx="26">
                  <c:v>147.06899999999999</c:v>
                </c:pt>
                <c:pt idx="27">
                  <c:v>149.179</c:v>
                </c:pt>
                <c:pt idx="28">
                  <c:v>151.18799999999999</c:v>
                </c:pt>
                <c:pt idx="29">
                  <c:v>151.18799999999999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'3511701.Humapo.290408'!$A$39:$A$40</c:f>
              <c:numCache>
                <c:formatCode>0.00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'3511701.Humapo.290408'!$B$39:$B$40</c:f>
              <c:numCache>
                <c:formatCode>0.000</c:formatCode>
                <c:ptCount val="2"/>
                <c:pt idx="0">
                  <c:v>152.83799999999999</c:v>
                </c:pt>
                <c:pt idx="1">
                  <c:v>151.33799999999999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'3511701.Humapo.290408'!$A$37:$A$38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'3511701.Humapo.290408'!$B$37:$B$38</c:f>
              <c:numCache>
                <c:formatCode>0.000</c:formatCode>
                <c:ptCount val="2"/>
                <c:pt idx="0">
                  <c:v>152.23099999999999</c:v>
                </c:pt>
                <c:pt idx="1">
                  <c:v>143.23099999999999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'3511701.Humapo.290408'!$A$41:$A$42</c:f>
              <c:numCache>
                <c:formatCode>0.00</c:formatCode>
                <c:ptCount val="2"/>
                <c:pt idx="0">
                  <c:v>0</c:v>
                </c:pt>
                <c:pt idx="1">
                  <c:v>258</c:v>
                </c:pt>
              </c:numCache>
            </c:numRef>
          </c:xVal>
          <c:yVal>
            <c:numRef>
              <c:f>'3511701.Humapo.290408'!$B$41:$B$42</c:f>
              <c:numCache>
                <c:formatCode>0.000</c:formatCode>
                <c:ptCount val="2"/>
                <c:pt idx="0">
                  <c:v>0</c:v>
                </c:pt>
                <c:pt idx="1">
                  <c:v>151.18799999999999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'3511701.Humapo.290408'!$A$35:$A$36</c:f>
              <c:numCache>
                <c:formatCode>0.00</c:formatCode>
                <c:ptCount val="2"/>
                <c:pt idx="0">
                  <c:v>14.3</c:v>
                </c:pt>
                <c:pt idx="1">
                  <c:v>255.3</c:v>
                </c:pt>
              </c:numCache>
            </c:numRef>
          </c:xVal>
          <c:yVal>
            <c:numRef>
              <c:f>'3511701.Humapo.290408'!$B$35:$B$36</c:f>
              <c:numCache>
                <c:formatCode>General</c:formatCode>
                <c:ptCount val="2"/>
                <c:pt idx="0">
                  <c:v>149.179</c:v>
                </c:pt>
                <c:pt idx="1">
                  <c:v>149.179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58688"/>
        <c:axId val="655459080"/>
      </c:scatterChart>
      <c:valAx>
        <c:axId val="655458688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9080"/>
        <c:crossesAt val="89"/>
        <c:crossBetween val="midCat"/>
        <c:majorUnit val="24"/>
        <c:minorUnit val="4"/>
      </c:valAx>
      <c:valAx>
        <c:axId val="655459080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868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RRG.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20080715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8912922906267338"/>
          <c:y val="4.6476776915164365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'3511701.Humapo.150708'!$A$3:$A$33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15</c:v>
                </c:pt>
                <c:pt idx="8">
                  <c:v>26</c:v>
                </c:pt>
                <c:pt idx="9">
                  <c:v>37</c:v>
                </c:pt>
                <c:pt idx="10">
                  <c:v>48</c:v>
                </c:pt>
                <c:pt idx="11">
                  <c:v>59</c:v>
                </c:pt>
                <c:pt idx="12">
                  <c:v>70</c:v>
                </c:pt>
                <c:pt idx="13">
                  <c:v>81</c:v>
                </c:pt>
                <c:pt idx="14">
                  <c:v>92</c:v>
                </c:pt>
                <c:pt idx="15">
                  <c:v>103</c:v>
                </c:pt>
                <c:pt idx="16">
                  <c:v>114</c:v>
                </c:pt>
                <c:pt idx="17">
                  <c:v>125</c:v>
                </c:pt>
                <c:pt idx="18">
                  <c:v>136</c:v>
                </c:pt>
                <c:pt idx="19">
                  <c:v>147</c:v>
                </c:pt>
                <c:pt idx="20">
                  <c:v>158</c:v>
                </c:pt>
                <c:pt idx="21">
                  <c:v>169</c:v>
                </c:pt>
                <c:pt idx="22">
                  <c:v>180</c:v>
                </c:pt>
                <c:pt idx="23">
                  <c:v>191</c:v>
                </c:pt>
                <c:pt idx="24">
                  <c:v>202</c:v>
                </c:pt>
                <c:pt idx="25">
                  <c:v>213</c:v>
                </c:pt>
                <c:pt idx="26">
                  <c:v>225</c:v>
                </c:pt>
                <c:pt idx="27">
                  <c:v>237.4</c:v>
                </c:pt>
                <c:pt idx="28">
                  <c:v>237.4</c:v>
                </c:pt>
                <c:pt idx="29">
                  <c:v>237.4</c:v>
                </c:pt>
                <c:pt idx="30">
                  <c:v>239.9</c:v>
                </c:pt>
              </c:numCache>
            </c:numRef>
          </c:xVal>
          <c:yVal>
            <c:numRef>
              <c:f>'3511701.Humapo.150708'!$B$3:$B$34</c:f>
              <c:numCache>
                <c:formatCode>0.000</c:formatCode>
                <c:ptCount val="32"/>
                <c:pt idx="0">
                  <c:v>153</c:v>
                </c:pt>
                <c:pt idx="1">
                  <c:v>153.315</c:v>
                </c:pt>
                <c:pt idx="2">
                  <c:v>152.274</c:v>
                </c:pt>
                <c:pt idx="3">
                  <c:v>153</c:v>
                </c:pt>
                <c:pt idx="4">
                  <c:v>153</c:v>
                </c:pt>
                <c:pt idx="5">
                  <c:v>152.274</c:v>
                </c:pt>
                <c:pt idx="6">
                  <c:v>152.274</c:v>
                </c:pt>
                <c:pt idx="7">
                  <c:v>148.50899999999999</c:v>
                </c:pt>
                <c:pt idx="8">
                  <c:v>143.40899999999999</c:v>
                </c:pt>
                <c:pt idx="9">
                  <c:v>144.459</c:v>
                </c:pt>
                <c:pt idx="10">
                  <c:v>142.809</c:v>
                </c:pt>
                <c:pt idx="11">
                  <c:v>142.25899999999999</c:v>
                </c:pt>
                <c:pt idx="12">
                  <c:v>143.00899999999999</c:v>
                </c:pt>
                <c:pt idx="13">
                  <c:v>143.559</c:v>
                </c:pt>
                <c:pt idx="14">
                  <c:v>143.56899999999999</c:v>
                </c:pt>
                <c:pt idx="15">
                  <c:v>143.56899999999999</c:v>
                </c:pt>
                <c:pt idx="16">
                  <c:v>143.50899999999999</c:v>
                </c:pt>
                <c:pt idx="17">
                  <c:v>144.51900000000001</c:v>
                </c:pt>
                <c:pt idx="18">
                  <c:v>143.69900000000001</c:v>
                </c:pt>
                <c:pt idx="19">
                  <c:v>144.339</c:v>
                </c:pt>
                <c:pt idx="20">
                  <c:v>144.62899999999999</c:v>
                </c:pt>
                <c:pt idx="21">
                  <c:v>144.97900000000001</c:v>
                </c:pt>
                <c:pt idx="22">
                  <c:v>145.10900000000001</c:v>
                </c:pt>
                <c:pt idx="23">
                  <c:v>145.29900000000001</c:v>
                </c:pt>
                <c:pt idx="24">
                  <c:v>145.32900000000001</c:v>
                </c:pt>
                <c:pt idx="25">
                  <c:v>144.84899999999999</c:v>
                </c:pt>
                <c:pt idx="26">
                  <c:v>147.82900000000001</c:v>
                </c:pt>
                <c:pt idx="27">
                  <c:v>151.809</c:v>
                </c:pt>
                <c:pt idx="28">
                  <c:v>152.274</c:v>
                </c:pt>
                <c:pt idx="29">
                  <c:v>152.876</c:v>
                </c:pt>
                <c:pt idx="30">
                  <c:v>153.096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'3511701.Humapo.150708'!$A$39:$A$40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'3511701.Humapo.150708'!$B$39:$B$40</c:f>
              <c:numCache>
                <c:formatCode>0.000</c:formatCode>
                <c:ptCount val="2"/>
                <c:pt idx="0">
                  <c:v>153.90899999999999</c:v>
                </c:pt>
                <c:pt idx="1">
                  <c:v>152.40899999999999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'3511701.Humapo.150708'!$A$37:$A$38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'3511701.Humapo.150708'!$B$37:$B$38</c:f>
              <c:numCache>
                <c:formatCode>0.000</c:formatCode>
                <c:ptCount val="2"/>
                <c:pt idx="0">
                  <c:v>153.315</c:v>
                </c:pt>
                <c:pt idx="1">
                  <c:v>144.315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'3511701.Humapo.150708'!$A$41:$A$42</c:f>
              <c:numCache>
                <c:formatCode>0.00</c:formatCode>
                <c:ptCount val="2"/>
                <c:pt idx="0">
                  <c:v>0</c:v>
                </c:pt>
                <c:pt idx="1">
                  <c:v>239.9</c:v>
                </c:pt>
              </c:numCache>
            </c:numRef>
          </c:xVal>
          <c:yVal>
            <c:numRef>
              <c:f>'3511701.Humapo.150708'!$B$41:$B$42</c:f>
              <c:numCache>
                <c:formatCode>0.000</c:formatCode>
                <c:ptCount val="2"/>
                <c:pt idx="0">
                  <c:v>0</c:v>
                </c:pt>
                <c:pt idx="1">
                  <c:v>153.096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'3511701.Humapo.150708'!$A$35:$A$36</c:f>
              <c:numCache>
                <c:formatCode>0.00</c:formatCode>
                <c:ptCount val="2"/>
                <c:pt idx="0">
                  <c:v>0</c:v>
                </c:pt>
                <c:pt idx="1">
                  <c:v>237.4</c:v>
                </c:pt>
              </c:numCache>
            </c:numRef>
          </c:xVal>
          <c:yVal>
            <c:numRef>
              <c:f>'3511701.Humapo.150708'!$B$35:$B$36</c:f>
              <c:numCache>
                <c:formatCode>General</c:formatCode>
                <c:ptCount val="2"/>
                <c:pt idx="0">
                  <c:v>152.274</c:v>
                </c:pt>
                <c:pt idx="1">
                  <c:v>152.274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59864"/>
        <c:axId val="655460256"/>
      </c:scatterChart>
      <c:valAx>
        <c:axId val="655459864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60256"/>
        <c:crossesAt val="89"/>
        <c:crossBetween val="midCat"/>
        <c:majorUnit val="24"/>
        <c:minorUnit val="4"/>
      </c:valAx>
      <c:valAx>
        <c:axId val="655460256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59864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RBAQ.</a:t>
            </a:r>
            <a:r>
              <a:rPr lang="es-ES"/>
              <a:t>   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20081025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'3511701.Humapo.251008'!$A$3:$A$33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1.048</c:v>
                </c:pt>
                <c:pt idx="5">
                  <c:v>7.65</c:v>
                </c:pt>
                <c:pt idx="6">
                  <c:v>31.7</c:v>
                </c:pt>
                <c:pt idx="7">
                  <c:v>41.7</c:v>
                </c:pt>
                <c:pt idx="8">
                  <c:v>51.7</c:v>
                </c:pt>
                <c:pt idx="9">
                  <c:v>61.7</c:v>
                </c:pt>
                <c:pt idx="10">
                  <c:v>71.7</c:v>
                </c:pt>
                <c:pt idx="11">
                  <c:v>81.7</c:v>
                </c:pt>
                <c:pt idx="12">
                  <c:v>91.7</c:v>
                </c:pt>
                <c:pt idx="13">
                  <c:v>101.7</c:v>
                </c:pt>
                <c:pt idx="14">
                  <c:v>111.7</c:v>
                </c:pt>
                <c:pt idx="15">
                  <c:v>121.7</c:v>
                </c:pt>
                <c:pt idx="16">
                  <c:v>131.69999999999999</c:v>
                </c:pt>
                <c:pt idx="17">
                  <c:v>141.69999999999999</c:v>
                </c:pt>
                <c:pt idx="18">
                  <c:v>151.69999999999999</c:v>
                </c:pt>
                <c:pt idx="19">
                  <c:v>161.69999999999999</c:v>
                </c:pt>
                <c:pt idx="20">
                  <c:v>171.7</c:v>
                </c:pt>
                <c:pt idx="21">
                  <c:v>181.7</c:v>
                </c:pt>
                <c:pt idx="22">
                  <c:v>191.7</c:v>
                </c:pt>
                <c:pt idx="23">
                  <c:v>201.7</c:v>
                </c:pt>
                <c:pt idx="24">
                  <c:v>211.7</c:v>
                </c:pt>
                <c:pt idx="25">
                  <c:v>221.7</c:v>
                </c:pt>
                <c:pt idx="26">
                  <c:v>232.64</c:v>
                </c:pt>
                <c:pt idx="27">
                  <c:v>232.64</c:v>
                </c:pt>
                <c:pt idx="28">
                  <c:v>235</c:v>
                </c:pt>
              </c:numCache>
            </c:numRef>
          </c:xVal>
          <c:yVal>
            <c:numRef>
              <c:f>'3511701.Humapo.251008'!$B$3:$B$34</c:f>
              <c:numCache>
                <c:formatCode>0.000</c:formatCode>
                <c:ptCount val="32"/>
                <c:pt idx="0">
                  <c:v>153.161</c:v>
                </c:pt>
                <c:pt idx="1">
                  <c:v>153</c:v>
                </c:pt>
                <c:pt idx="2">
                  <c:v>151.249</c:v>
                </c:pt>
                <c:pt idx="3">
                  <c:v>149.20699999999999</c:v>
                </c:pt>
                <c:pt idx="4">
                  <c:v>148.15700000000001</c:v>
                </c:pt>
                <c:pt idx="5">
                  <c:v>141.55699999999999</c:v>
                </c:pt>
                <c:pt idx="6">
                  <c:v>140.64699999999999</c:v>
                </c:pt>
                <c:pt idx="7">
                  <c:v>141.42699999999999</c:v>
                </c:pt>
                <c:pt idx="8">
                  <c:v>141.95699999999999</c:v>
                </c:pt>
                <c:pt idx="9">
                  <c:v>142.52699999999999</c:v>
                </c:pt>
                <c:pt idx="10">
                  <c:v>142.99700000000001</c:v>
                </c:pt>
                <c:pt idx="11">
                  <c:v>143.15700000000001</c:v>
                </c:pt>
                <c:pt idx="12">
                  <c:v>143.137</c:v>
                </c:pt>
                <c:pt idx="13">
                  <c:v>143.08699999999999</c:v>
                </c:pt>
                <c:pt idx="14">
                  <c:v>143.17699999999999</c:v>
                </c:pt>
                <c:pt idx="15">
                  <c:v>143.20699999999999</c:v>
                </c:pt>
                <c:pt idx="16">
                  <c:v>143.477</c:v>
                </c:pt>
                <c:pt idx="17">
                  <c:v>143.78700000000001</c:v>
                </c:pt>
                <c:pt idx="18">
                  <c:v>144.34700000000001</c:v>
                </c:pt>
                <c:pt idx="19">
                  <c:v>144.58699999999999</c:v>
                </c:pt>
                <c:pt idx="20">
                  <c:v>144.43700000000001</c:v>
                </c:pt>
                <c:pt idx="21">
                  <c:v>144.30699999999999</c:v>
                </c:pt>
                <c:pt idx="22">
                  <c:v>144.577</c:v>
                </c:pt>
                <c:pt idx="23">
                  <c:v>144.71700000000001</c:v>
                </c:pt>
                <c:pt idx="24">
                  <c:v>144.857</c:v>
                </c:pt>
                <c:pt idx="25">
                  <c:v>145.59700000000001</c:v>
                </c:pt>
                <c:pt idx="26">
                  <c:v>148.50700000000001</c:v>
                </c:pt>
                <c:pt idx="27">
                  <c:v>149.20699999999999</c:v>
                </c:pt>
                <c:pt idx="28">
                  <c:v>151.18799999999999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'3511701.Humapo.251008'!$A$39:$A$40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'3511701.Humapo.251008'!$B$39:$B$40</c:f>
              <c:numCache>
                <c:formatCode>0.000</c:formatCode>
                <c:ptCount val="2"/>
                <c:pt idx="0">
                  <c:v>152.84</c:v>
                </c:pt>
                <c:pt idx="1">
                  <c:v>151.34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'3511701.Humapo.251008'!$A$37:$A$38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'3511701.Humapo.251008'!$B$37:$B$38</c:f>
              <c:numCache>
                <c:formatCode>0.000</c:formatCode>
                <c:ptCount val="2"/>
                <c:pt idx="0">
                  <c:v>151.22999999999999</c:v>
                </c:pt>
                <c:pt idx="1">
                  <c:v>143.22999999999999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'3511701.Humapo.251008'!$A$41:$A$42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'3511701.Humapo.251008'!$B$41:$B$42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'3511701.Humapo.251008'!$A$35:$A$36</c:f>
              <c:numCache>
                <c:formatCode>0.00</c:formatCode>
                <c:ptCount val="2"/>
                <c:pt idx="0">
                  <c:v>232.64</c:v>
                </c:pt>
                <c:pt idx="1">
                  <c:v>0</c:v>
                </c:pt>
              </c:numCache>
            </c:numRef>
          </c:xVal>
          <c:yVal>
            <c:numRef>
              <c:f>'3511701.Humapo.251008'!$B$35:$B$36</c:f>
              <c:numCache>
                <c:formatCode>General</c:formatCode>
                <c:ptCount val="2"/>
                <c:pt idx="0">
                  <c:v>149.20699999999999</c:v>
                </c:pt>
                <c:pt idx="1">
                  <c:v>149.20699999999999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61040"/>
        <c:axId val="655461432"/>
      </c:scatterChart>
      <c:valAx>
        <c:axId val="655461040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61432"/>
        <c:crossesAt val="89"/>
        <c:crossBetween val="midCat"/>
        <c:majorUnit val="24"/>
        <c:minorUnit val="4"/>
      </c:valAx>
      <c:valAx>
        <c:axId val="655461432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6104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22</c:v>
                </c:pt>
                <c:pt idx="7">
                  <c:v>33</c:v>
                </c:pt>
                <c:pt idx="8">
                  <c:v>44</c:v>
                </c:pt>
                <c:pt idx="9">
                  <c:v>55</c:v>
                </c:pt>
                <c:pt idx="10">
                  <c:v>66</c:v>
                </c:pt>
                <c:pt idx="11">
                  <c:v>77</c:v>
                </c:pt>
                <c:pt idx="12">
                  <c:v>88</c:v>
                </c:pt>
                <c:pt idx="13">
                  <c:v>99</c:v>
                </c:pt>
                <c:pt idx="14">
                  <c:v>110</c:v>
                </c:pt>
                <c:pt idx="15">
                  <c:v>121</c:v>
                </c:pt>
                <c:pt idx="16">
                  <c:v>132</c:v>
                </c:pt>
                <c:pt idx="17">
                  <c:v>143</c:v>
                </c:pt>
                <c:pt idx="18">
                  <c:v>154</c:v>
                </c:pt>
                <c:pt idx="19">
                  <c:v>165</c:v>
                </c:pt>
                <c:pt idx="20">
                  <c:v>176</c:v>
                </c:pt>
                <c:pt idx="21">
                  <c:v>187</c:v>
                </c:pt>
                <c:pt idx="22">
                  <c:v>198</c:v>
                </c:pt>
                <c:pt idx="23">
                  <c:v>209</c:v>
                </c:pt>
                <c:pt idx="24">
                  <c:v>220</c:v>
                </c:pt>
                <c:pt idx="25">
                  <c:v>231</c:v>
                </c:pt>
                <c:pt idx="26">
                  <c:v>239</c:v>
                </c:pt>
                <c:pt idx="27">
                  <c:v>239</c:v>
                </c:pt>
                <c:pt idx="28">
                  <c:v>239</c:v>
                </c:pt>
                <c:pt idx="29">
                  <c:v>244</c:v>
                </c:pt>
              </c:numCache>
            </c:numRef>
          </c:xVal>
          <c:yVal>
            <c:numRef>
              <c:f>'3511701.Humapo.'!$B$3:$B$34</c:f>
              <c:numCache>
                <c:formatCode>0.000</c:formatCode>
                <c:ptCount val="32"/>
                <c:pt idx="0">
                  <c:v>153</c:v>
                </c:pt>
                <c:pt idx="1">
                  <c:v>152.38999999999999</c:v>
                </c:pt>
                <c:pt idx="2">
                  <c:v>152.24299999999999</c:v>
                </c:pt>
                <c:pt idx="3">
                  <c:v>152.852</c:v>
                </c:pt>
                <c:pt idx="4">
                  <c:v>150.869</c:v>
                </c:pt>
                <c:pt idx="5">
                  <c:v>142.56899999999999</c:v>
                </c:pt>
                <c:pt idx="6">
                  <c:v>142.16900000000001</c:v>
                </c:pt>
                <c:pt idx="7">
                  <c:v>142.21899999999999</c:v>
                </c:pt>
                <c:pt idx="8">
                  <c:v>142.16900000000001</c:v>
                </c:pt>
                <c:pt idx="9">
                  <c:v>141.999</c:v>
                </c:pt>
                <c:pt idx="10">
                  <c:v>142.66900000000001</c:v>
                </c:pt>
                <c:pt idx="11">
                  <c:v>142.369</c:v>
                </c:pt>
                <c:pt idx="12">
                  <c:v>143.41900000000001</c:v>
                </c:pt>
                <c:pt idx="13">
                  <c:v>143.51900000000001</c:v>
                </c:pt>
                <c:pt idx="14">
                  <c:v>143.869</c:v>
                </c:pt>
                <c:pt idx="15">
                  <c:v>144.149</c:v>
                </c:pt>
                <c:pt idx="16">
                  <c:v>143.869</c:v>
                </c:pt>
                <c:pt idx="17">
                  <c:v>144.369</c:v>
                </c:pt>
                <c:pt idx="18">
                  <c:v>144.38900000000001</c:v>
                </c:pt>
                <c:pt idx="19">
                  <c:v>144.41900000000001</c:v>
                </c:pt>
                <c:pt idx="20">
                  <c:v>143.51900000000001</c:v>
                </c:pt>
                <c:pt idx="21">
                  <c:v>143.869</c:v>
                </c:pt>
                <c:pt idx="22">
                  <c:v>144.51900000000001</c:v>
                </c:pt>
                <c:pt idx="23">
                  <c:v>144.31899999999999</c:v>
                </c:pt>
                <c:pt idx="24">
                  <c:v>144.56899999999999</c:v>
                </c:pt>
                <c:pt idx="25">
                  <c:v>145.01900000000001</c:v>
                </c:pt>
                <c:pt idx="26">
                  <c:v>150.869</c:v>
                </c:pt>
                <c:pt idx="27">
                  <c:v>150.86799999999999</c:v>
                </c:pt>
                <c:pt idx="28">
                  <c:v>151.48500000000001</c:v>
                </c:pt>
                <c:pt idx="29">
                  <c:v>151.48500000000001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'3511701.Humapo.'!$A$39:$A$40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'3511701.Humapo.'!$B$39:$B$40</c:f>
              <c:numCache>
                <c:formatCode>0.000</c:formatCode>
                <c:ptCount val="2"/>
                <c:pt idx="0">
                  <c:v>152.852</c:v>
                </c:pt>
                <c:pt idx="1">
                  <c:v>151.352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'3511701.Humapo.'!$A$37:$A$38</c:f>
              <c:numCache>
                <c:formatCode>0.00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'3511701.Humapo.'!$B$37:$B$38</c:f>
              <c:numCache>
                <c:formatCode>0.000</c:formatCode>
                <c:ptCount val="2"/>
                <c:pt idx="0">
                  <c:v>152.24299999999999</c:v>
                </c:pt>
                <c:pt idx="1">
                  <c:v>143.24299999999999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'3511701.Humapo.'!$A$41:$A$42</c:f>
              <c:numCache>
                <c:formatCode>0.00</c:formatCode>
                <c:ptCount val="2"/>
                <c:pt idx="0">
                  <c:v>0</c:v>
                </c:pt>
                <c:pt idx="1">
                  <c:v>239</c:v>
                </c:pt>
              </c:numCache>
            </c:numRef>
          </c:xVal>
          <c:yVal>
            <c:numRef>
              <c:f>'3511701.Humapo.'!$B$41:$B$42</c:f>
              <c:numCache>
                <c:formatCode>0.000</c:formatCode>
                <c:ptCount val="2"/>
                <c:pt idx="0">
                  <c:v>0</c:v>
                </c:pt>
                <c:pt idx="1">
                  <c:v>151.48500000000001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'3511701.Humapo.'!$A$35:$A$36</c:f>
              <c:numCache>
                <c:formatCode>0.00</c:formatCode>
                <c:ptCount val="2"/>
                <c:pt idx="0">
                  <c:v>239</c:v>
                </c:pt>
                <c:pt idx="1">
                  <c:v>8</c:v>
                </c:pt>
              </c:numCache>
            </c:numRef>
          </c:xVal>
          <c:yVal>
            <c:numRef>
              <c:f>'3511701.Humapo.'!$B$35:$B$36</c:f>
              <c:numCache>
                <c:formatCode>General</c:formatCode>
                <c:ptCount val="2"/>
                <c:pt idx="0">
                  <c:v>150.86799999999999</c:v>
                </c:pt>
                <c:pt idx="1">
                  <c:v>150.869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62216"/>
        <c:axId val="655462608"/>
      </c:scatterChart>
      <c:valAx>
        <c:axId val="655462216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62608"/>
        <c:crossesAt val="89"/>
        <c:crossBetween val="midCat"/>
        <c:majorUnit val="24"/>
        <c:minorUnit val="4"/>
      </c:valAx>
      <c:valAx>
        <c:axId val="655462608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5546221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JP.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20100409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'3511701.Humapo.090410'!$A$3:$A$33</c:f>
              <c:numCache>
                <c:formatCode>0.00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6.1</c:v>
                </c:pt>
                <c:pt idx="3">
                  <c:v>16</c:v>
                </c:pt>
                <c:pt idx="4">
                  <c:v>27</c:v>
                </c:pt>
                <c:pt idx="5">
                  <c:v>38</c:v>
                </c:pt>
                <c:pt idx="6">
                  <c:v>49</c:v>
                </c:pt>
                <c:pt idx="7">
                  <c:v>60</c:v>
                </c:pt>
                <c:pt idx="8">
                  <c:v>71</c:v>
                </c:pt>
                <c:pt idx="9">
                  <c:v>82</c:v>
                </c:pt>
                <c:pt idx="10">
                  <c:v>93</c:v>
                </c:pt>
                <c:pt idx="11">
                  <c:v>104</c:v>
                </c:pt>
                <c:pt idx="12">
                  <c:v>115</c:v>
                </c:pt>
                <c:pt idx="13">
                  <c:v>126</c:v>
                </c:pt>
                <c:pt idx="14">
                  <c:v>137</c:v>
                </c:pt>
                <c:pt idx="15">
                  <c:v>148</c:v>
                </c:pt>
                <c:pt idx="16">
                  <c:v>159</c:v>
                </c:pt>
                <c:pt idx="17">
                  <c:v>170</c:v>
                </c:pt>
                <c:pt idx="18">
                  <c:v>181</c:v>
                </c:pt>
                <c:pt idx="19">
                  <c:v>192</c:v>
                </c:pt>
                <c:pt idx="20">
                  <c:v>203</c:v>
                </c:pt>
                <c:pt idx="21">
                  <c:v>214</c:v>
                </c:pt>
                <c:pt idx="22">
                  <c:v>225</c:v>
                </c:pt>
                <c:pt idx="23">
                  <c:v>236</c:v>
                </c:pt>
                <c:pt idx="24">
                  <c:v>247.33</c:v>
                </c:pt>
                <c:pt idx="25">
                  <c:v>247.33</c:v>
                </c:pt>
                <c:pt idx="26">
                  <c:v>267.33</c:v>
                </c:pt>
              </c:numCache>
            </c:numRef>
          </c:xVal>
          <c:yVal>
            <c:numRef>
              <c:f>'3511701.Humapo.090410'!$B$3:$B$34</c:f>
              <c:numCache>
                <c:formatCode>0.000</c:formatCode>
                <c:ptCount val="32"/>
                <c:pt idx="0">
                  <c:v>153</c:v>
                </c:pt>
                <c:pt idx="1">
                  <c:v>151.92099999999999</c:v>
                </c:pt>
                <c:pt idx="2">
                  <c:v>151.345</c:v>
                </c:pt>
                <c:pt idx="3">
                  <c:v>149.45400000000001</c:v>
                </c:pt>
                <c:pt idx="4">
                  <c:v>148.654</c:v>
                </c:pt>
                <c:pt idx="5">
                  <c:v>144.84399999999999</c:v>
                </c:pt>
                <c:pt idx="6">
                  <c:v>144.44399999999999</c:v>
                </c:pt>
                <c:pt idx="7">
                  <c:v>144.03399999999999</c:v>
                </c:pt>
                <c:pt idx="8">
                  <c:v>144.054</c:v>
                </c:pt>
                <c:pt idx="9">
                  <c:v>143.60400000000001</c:v>
                </c:pt>
                <c:pt idx="10">
                  <c:v>143.20400000000001</c:v>
                </c:pt>
                <c:pt idx="11">
                  <c:v>144.10400000000001</c:v>
                </c:pt>
                <c:pt idx="12">
                  <c:v>144.054</c:v>
                </c:pt>
                <c:pt idx="13">
                  <c:v>144.23400000000001</c:v>
                </c:pt>
                <c:pt idx="14">
                  <c:v>144.10400000000001</c:v>
                </c:pt>
                <c:pt idx="15">
                  <c:v>143.95400000000001</c:v>
                </c:pt>
                <c:pt idx="16">
                  <c:v>142.804</c:v>
                </c:pt>
                <c:pt idx="17">
                  <c:v>143.304</c:v>
                </c:pt>
                <c:pt idx="18">
                  <c:v>144.70400000000001</c:v>
                </c:pt>
                <c:pt idx="19">
                  <c:v>143.89400000000001</c:v>
                </c:pt>
                <c:pt idx="20">
                  <c:v>144.94399999999999</c:v>
                </c:pt>
                <c:pt idx="21">
                  <c:v>144.84399999999999</c:v>
                </c:pt>
                <c:pt idx="22">
                  <c:v>145.304</c:v>
                </c:pt>
                <c:pt idx="23">
                  <c:v>145.70400000000001</c:v>
                </c:pt>
                <c:pt idx="24">
                  <c:v>149.45400000000001</c:v>
                </c:pt>
                <c:pt idx="25">
                  <c:v>149.45599999999999</c:v>
                </c:pt>
                <c:pt idx="26">
                  <c:v>150.35499999999999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'3511701.Humapo.090410'!$A$39:$A$40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'3511701.Humapo.090410'!$B$39:$B$40</c:f>
              <c:numCache>
                <c:formatCode>0.000</c:formatCode>
                <c:ptCount val="2"/>
                <c:pt idx="0">
                  <c:v>152.845</c:v>
                </c:pt>
                <c:pt idx="1">
                  <c:v>151.345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'3511701.Humapo.090410'!$A$37:$A$38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'3511701.Humapo.090410'!$B$37:$B$38</c:f>
              <c:numCache>
                <c:formatCode>0.000</c:formatCode>
                <c:ptCount val="2"/>
                <c:pt idx="0">
                  <c:v>151.23599999999999</c:v>
                </c:pt>
                <c:pt idx="1">
                  <c:v>143.23599999999999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'3511701.Humapo.090410'!$A$41:$A$42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'3511701.Humapo.090410'!$B$41:$B$42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'3511701.Humapo.090410'!$A$35:$A$36</c:f>
              <c:numCache>
                <c:formatCode>0.00</c:formatCode>
                <c:ptCount val="2"/>
                <c:pt idx="0">
                  <c:v>247.33</c:v>
                </c:pt>
                <c:pt idx="1">
                  <c:v>16</c:v>
                </c:pt>
              </c:numCache>
            </c:numRef>
          </c:xVal>
          <c:yVal>
            <c:numRef>
              <c:f>'3511701.Humapo.090410'!$B$35:$B$36</c:f>
              <c:numCache>
                <c:formatCode>General</c:formatCode>
                <c:ptCount val="2"/>
                <c:pt idx="0">
                  <c:v>149.45599999999999</c:v>
                </c:pt>
                <c:pt idx="1">
                  <c:v>149.45400000000001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58800"/>
        <c:axId val="709259192"/>
      </c:scatterChart>
      <c:valAx>
        <c:axId val="709258800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59192"/>
        <c:crossesAt val="89"/>
        <c:crossBetween val="midCat"/>
        <c:majorUnit val="24"/>
        <c:minorUnit val="4"/>
      </c:valAx>
      <c:valAx>
        <c:axId val="709259192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5880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JER.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20100820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'3511701.Humapo.200810'!$A$3:$A$33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11.5</c:v>
                </c:pt>
                <c:pt idx="3">
                  <c:v>12.5</c:v>
                </c:pt>
                <c:pt idx="4">
                  <c:v>19</c:v>
                </c:pt>
                <c:pt idx="5">
                  <c:v>28</c:v>
                </c:pt>
                <c:pt idx="6">
                  <c:v>37</c:v>
                </c:pt>
                <c:pt idx="7">
                  <c:v>46</c:v>
                </c:pt>
                <c:pt idx="8">
                  <c:v>55</c:v>
                </c:pt>
                <c:pt idx="9">
                  <c:v>64</c:v>
                </c:pt>
                <c:pt idx="10">
                  <c:v>73</c:v>
                </c:pt>
                <c:pt idx="11">
                  <c:v>82</c:v>
                </c:pt>
                <c:pt idx="12">
                  <c:v>91</c:v>
                </c:pt>
                <c:pt idx="13">
                  <c:v>100</c:v>
                </c:pt>
                <c:pt idx="14">
                  <c:v>109</c:v>
                </c:pt>
                <c:pt idx="15">
                  <c:v>118</c:v>
                </c:pt>
                <c:pt idx="16">
                  <c:v>127</c:v>
                </c:pt>
                <c:pt idx="17">
                  <c:v>136</c:v>
                </c:pt>
                <c:pt idx="18">
                  <c:v>145</c:v>
                </c:pt>
                <c:pt idx="19">
                  <c:v>155</c:v>
                </c:pt>
                <c:pt idx="20">
                  <c:v>165</c:v>
                </c:pt>
                <c:pt idx="21">
                  <c:v>175</c:v>
                </c:pt>
                <c:pt idx="22">
                  <c:v>185</c:v>
                </c:pt>
                <c:pt idx="23">
                  <c:v>195</c:v>
                </c:pt>
                <c:pt idx="24">
                  <c:v>205</c:v>
                </c:pt>
                <c:pt idx="25">
                  <c:v>215</c:v>
                </c:pt>
                <c:pt idx="26">
                  <c:v>225</c:v>
                </c:pt>
                <c:pt idx="27">
                  <c:v>235</c:v>
                </c:pt>
                <c:pt idx="28">
                  <c:v>244</c:v>
                </c:pt>
                <c:pt idx="29">
                  <c:v>247</c:v>
                </c:pt>
                <c:pt idx="30">
                  <c:v>275</c:v>
                </c:pt>
              </c:numCache>
            </c:numRef>
          </c:xVal>
          <c:yVal>
            <c:numRef>
              <c:f>'3511701.Humapo.200810'!$B$3:$B$34</c:f>
              <c:numCache>
                <c:formatCode>0.000</c:formatCode>
                <c:ptCount val="32"/>
                <c:pt idx="0">
                  <c:v>153</c:v>
                </c:pt>
                <c:pt idx="1">
                  <c:v>153.20099999999999</c:v>
                </c:pt>
                <c:pt idx="2">
                  <c:v>150.59800000000001</c:v>
                </c:pt>
                <c:pt idx="3">
                  <c:v>149.751</c:v>
                </c:pt>
                <c:pt idx="4">
                  <c:v>143.941</c:v>
                </c:pt>
                <c:pt idx="5">
                  <c:v>142.98099999999999</c:v>
                </c:pt>
                <c:pt idx="6">
                  <c:v>142.041</c:v>
                </c:pt>
                <c:pt idx="7">
                  <c:v>142.20099999999999</c:v>
                </c:pt>
                <c:pt idx="8">
                  <c:v>142.37100000000001</c:v>
                </c:pt>
                <c:pt idx="9">
                  <c:v>142.73099999999999</c:v>
                </c:pt>
                <c:pt idx="10">
                  <c:v>142.86099999999999</c:v>
                </c:pt>
                <c:pt idx="11">
                  <c:v>142.93100000000001</c:v>
                </c:pt>
                <c:pt idx="12">
                  <c:v>143.02099999999999</c:v>
                </c:pt>
                <c:pt idx="13">
                  <c:v>142.98099999999999</c:v>
                </c:pt>
                <c:pt idx="14">
                  <c:v>143.001</c:v>
                </c:pt>
                <c:pt idx="15">
                  <c:v>142.98099999999999</c:v>
                </c:pt>
                <c:pt idx="16">
                  <c:v>143.12100000000001</c:v>
                </c:pt>
                <c:pt idx="17">
                  <c:v>143.321</c:v>
                </c:pt>
                <c:pt idx="18">
                  <c:v>143.661</c:v>
                </c:pt>
                <c:pt idx="19">
                  <c:v>143.721</c:v>
                </c:pt>
                <c:pt idx="20">
                  <c:v>143.881</c:v>
                </c:pt>
                <c:pt idx="21">
                  <c:v>143.911</c:v>
                </c:pt>
                <c:pt idx="22">
                  <c:v>144.001</c:v>
                </c:pt>
                <c:pt idx="23">
                  <c:v>144.21100000000001</c:v>
                </c:pt>
                <c:pt idx="24">
                  <c:v>144.28100000000001</c:v>
                </c:pt>
                <c:pt idx="25">
                  <c:v>144.601</c:v>
                </c:pt>
                <c:pt idx="26">
                  <c:v>145.08099999999999</c:v>
                </c:pt>
                <c:pt idx="27">
                  <c:v>145.43100000000001</c:v>
                </c:pt>
                <c:pt idx="28">
                  <c:v>149.751</c:v>
                </c:pt>
                <c:pt idx="29">
                  <c:v>151.56299999999999</c:v>
                </c:pt>
                <c:pt idx="30">
                  <c:v>151.55099999999999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'3511701.Humapo.200810'!$A$39:$A$40</c:f>
              <c:numCache>
                <c:formatCode>0.00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xVal>
          <c:yVal>
            <c:numRef>
              <c:f>'3511701.Humapo.200810'!$B$39:$B$40</c:f>
              <c:numCache>
                <c:formatCode>0.000</c:formatCode>
                <c:ptCount val="2"/>
                <c:pt idx="0">
                  <c:v>152.83099999999999</c:v>
                </c:pt>
                <c:pt idx="1">
                  <c:v>151.33099999999999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'3511701.Humapo.200810'!$A$37:$A$38</c:f>
              <c:numCache>
                <c:formatCode>0.00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'3511701.Humapo.200810'!$B$37:$B$38</c:f>
              <c:numCache>
                <c:formatCode>0.000</c:formatCode>
                <c:ptCount val="2"/>
                <c:pt idx="0">
                  <c:v>151.23099999999999</c:v>
                </c:pt>
                <c:pt idx="1">
                  <c:v>143.23099999999999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'3511701.Humapo.200810'!$A$41:$A$42</c:f>
              <c:numCache>
                <c:formatCode>0.00</c:formatCode>
                <c:ptCount val="2"/>
                <c:pt idx="0">
                  <c:v>0</c:v>
                </c:pt>
                <c:pt idx="1">
                  <c:v>247</c:v>
                </c:pt>
              </c:numCache>
            </c:numRef>
          </c:xVal>
          <c:yVal>
            <c:numRef>
              <c:f>'3511701.Humapo.200810'!$B$41:$B$42</c:f>
              <c:numCache>
                <c:formatCode>0.000</c:formatCode>
                <c:ptCount val="2"/>
                <c:pt idx="0">
                  <c:v>0</c:v>
                </c:pt>
                <c:pt idx="1">
                  <c:v>151.56299999999999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'3511701.Humapo.200810'!$A$35:$A$36</c:f>
              <c:numCache>
                <c:formatCode>0.00</c:formatCode>
                <c:ptCount val="2"/>
                <c:pt idx="0">
                  <c:v>244</c:v>
                </c:pt>
                <c:pt idx="1">
                  <c:v>11.5</c:v>
                </c:pt>
              </c:numCache>
            </c:numRef>
          </c:xVal>
          <c:yVal>
            <c:numRef>
              <c:f>'3511701.Humapo.200810'!$B$35:$B$36</c:f>
              <c:numCache>
                <c:formatCode>General</c:formatCode>
                <c:ptCount val="2"/>
                <c:pt idx="0">
                  <c:v>149.751</c:v>
                </c:pt>
                <c:pt idx="1">
                  <c:v>149.751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59976"/>
        <c:axId val="709260368"/>
      </c:scatterChart>
      <c:valAx>
        <c:axId val="709259976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0368"/>
        <c:crossesAt val="89"/>
        <c:crossBetween val="midCat"/>
        <c:majorUnit val="24"/>
        <c:minorUnit val="4"/>
      </c:valAx>
      <c:valAx>
        <c:axId val="709260368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5997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 sz="1400"/>
              <a:t>            Convenciones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
Estación:        Humapo
Corriente:       Meta 
Código:          </a:t>
            </a:r>
            <a:r>
              <a:rPr lang="es-ES" baseline="0"/>
              <a:t> </a:t>
            </a:r>
            <a:r>
              <a:rPr lang="es-ES"/>
              <a:t>35117010
Levantó: </a:t>
            </a:r>
            <a:r>
              <a:rPr lang="es-ES" baseline="0"/>
              <a:t>         JP.</a:t>
            </a:r>
            <a:endParaRPr lang="es-ES"/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Dibujó:            
Fecha:             20110325
Ideam</a:t>
            </a:r>
            <a:r>
              <a:rPr lang="es-ES" baseline="0"/>
              <a:t>              Á</a:t>
            </a:r>
            <a:r>
              <a:rPr lang="es-ES"/>
              <a:t>rea Operativa N° 03</a:t>
            </a:r>
          </a:p>
        </c:rich>
      </c:tx>
      <c:layout>
        <c:manualLayout>
          <c:xMode val="edge"/>
          <c:yMode val="edge"/>
          <c:x val="0.67027176927343313"/>
          <c:y val="5.139718193811009E-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2445923460898501E-2"/>
          <c:y val="2.0142191747694983E-2"/>
          <c:w val="0.95507487520798673"/>
          <c:h val="0.93957400328953644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'3511701.Humapo.250311'!$A$3:$A$33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  <c:pt idx="11">
                  <c:v>75</c:v>
                </c:pt>
                <c:pt idx="12">
                  <c:v>85</c:v>
                </c:pt>
                <c:pt idx="13">
                  <c:v>95</c:v>
                </c:pt>
                <c:pt idx="14">
                  <c:v>105</c:v>
                </c:pt>
                <c:pt idx="15">
                  <c:v>115</c:v>
                </c:pt>
                <c:pt idx="16">
                  <c:v>125</c:v>
                </c:pt>
                <c:pt idx="17">
                  <c:v>135</c:v>
                </c:pt>
                <c:pt idx="18">
                  <c:v>145</c:v>
                </c:pt>
                <c:pt idx="19">
                  <c:v>155</c:v>
                </c:pt>
                <c:pt idx="20">
                  <c:v>165</c:v>
                </c:pt>
                <c:pt idx="21">
                  <c:v>175</c:v>
                </c:pt>
                <c:pt idx="22">
                  <c:v>185</c:v>
                </c:pt>
                <c:pt idx="23">
                  <c:v>195</c:v>
                </c:pt>
                <c:pt idx="24">
                  <c:v>205</c:v>
                </c:pt>
                <c:pt idx="25">
                  <c:v>215</c:v>
                </c:pt>
                <c:pt idx="26">
                  <c:v>245</c:v>
                </c:pt>
                <c:pt idx="27">
                  <c:v>250</c:v>
                </c:pt>
                <c:pt idx="28">
                  <c:v>255</c:v>
                </c:pt>
              </c:numCache>
            </c:numRef>
          </c:xVal>
          <c:yVal>
            <c:numRef>
              <c:f>'3511701.Humapo.250311'!$B$3:$B$34</c:f>
              <c:numCache>
                <c:formatCode>0.000</c:formatCode>
                <c:ptCount val="32"/>
                <c:pt idx="0">
                  <c:v>153</c:v>
                </c:pt>
                <c:pt idx="1">
                  <c:v>152.49</c:v>
                </c:pt>
                <c:pt idx="2">
                  <c:v>152.84100000000001</c:v>
                </c:pt>
                <c:pt idx="3">
                  <c:v>151.23099999999999</c:v>
                </c:pt>
                <c:pt idx="4">
                  <c:v>148.48400000000001</c:v>
                </c:pt>
                <c:pt idx="5">
                  <c:v>145.13399999999999</c:v>
                </c:pt>
                <c:pt idx="6">
                  <c:v>142.73400000000001</c:v>
                </c:pt>
                <c:pt idx="7">
                  <c:v>142.404</c:v>
                </c:pt>
                <c:pt idx="8">
                  <c:v>142.584</c:v>
                </c:pt>
                <c:pt idx="9">
                  <c:v>143.03399999999999</c:v>
                </c:pt>
                <c:pt idx="10">
                  <c:v>143.41399999999999</c:v>
                </c:pt>
                <c:pt idx="11">
                  <c:v>143.48400000000001</c:v>
                </c:pt>
                <c:pt idx="12">
                  <c:v>143.614</c:v>
                </c:pt>
                <c:pt idx="13">
                  <c:v>143.53399999999999</c:v>
                </c:pt>
                <c:pt idx="14">
                  <c:v>143.63399999999999</c:v>
                </c:pt>
                <c:pt idx="15">
                  <c:v>144.04400000000001</c:v>
                </c:pt>
                <c:pt idx="16">
                  <c:v>143.70400000000001</c:v>
                </c:pt>
                <c:pt idx="17">
                  <c:v>143.63399999999999</c:v>
                </c:pt>
                <c:pt idx="18">
                  <c:v>143.48400000000001</c:v>
                </c:pt>
                <c:pt idx="19">
                  <c:v>144.03399999999999</c:v>
                </c:pt>
                <c:pt idx="20">
                  <c:v>144.06399999999999</c:v>
                </c:pt>
                <c:pt idx="21">
                  <c:v>144.13399999999999</c:v>
                </c:pt>
                <c:pt idx="22">
                  <c:v>144.334</c:v>
                </c:pt>
                <c:pt idx="23">
                  <c:v>144.48400000000001</c:v>
                </c:pt>
                <c:pt idx="24">
                  <c:v>145.38399999999999</c:v>
                </c:pt>
                <c:pt idx="25">
                  <c:v>148.48400000000001</c:v>
                </c:pt>
                <c:pt idx="26">
                  <c:v>148.46199999999999</c:v>
                </c:pt>
                <c:pt idx="27">
                  <c:v>150.00399999999999</c:v>
                </c:pt>
                <c:pt idx="28">
                  <c:v>150.00399999999999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'3511701.Humapo.250311'!$A$39:$A$40</c:f>
              <c:numCache>
                <c:formatCode>0.00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'3511701.Humapo.250311'!$B$39:$B$40</c:f>
              <c:numCache>
                <c:formatCode>0.000</c:formatCode>
                <c:ptCount val="2"/>
                <c:pt idx="0">
                  <c:v>152.84100000000001</c:v>
                </c:pt>
                <c:pt idx="1">
                  <c:v>151.34100000000001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'3511701.Humapo.250311'!$A$37:$A$38</c:f>
              <c:numCache>
                <c:formatCode>0.00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'3511701.Humapo.250311'!$B$37:$B$38</c:f>
              <c:numCache>
                <c:formatCode>0.000</c:formatCode>
                <c:ptCount val="2"/>
                <c:pt idx="0">
                  <c:v>151.23099999999999</c:v>
                </c:pt>
                <c:pt idx="1">
                  <c:v>143.23099999999999</c:v>
                </c:pt>
              </c:numCache>
            </c:numRef>
          </c:yVal>
          <c:smooth val="0"/>
        </c:ser>
        <c:ser>
          <c:idx val="2"/>
          <c:order val="3"/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'3511701.Humapo.250311'!$A$41:$A$42</c:f>
              <c:numCache>
                <c:formatCode>0.00</c:formatCode>
                <c:ptCount val="2"/>
                <c:pt idx="0">
                  <c:v>250</c:v>
                </c:pt>
                <c:pt idx="1">
                  <c:v>0</c:v>
                </c:pt>
              </c:numCache>
            </c:numRef>
          </c:xVal>
          <c:yVal>
            <c:numRef>
              <c:f>'3511701.Humapo.250311'!$B$41:$B$42</c:f>
              <c:numCache>
                <c:formatCode>0.000</c:formatCode>
                <c:ptCount val="2"/>
                <c:pt idx="0">
                  <c:v>150.00399999999999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4"/>
          <c:tx>
            <c:v>N.A.M.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'3511701.Humapo.250311'!$A$35:$A$36</c:f>
              <c:numCache>
                <c:formatCode>0.00</c:formatCode>
                <c:ptCount val="2"/>
                <c:pt idx="0">
                  <c:v>215</c:v>
                </c:pt>
                <c:pt idx="1">
                  <c:v>9</c:v>
                </c:pt>
              </c:numCache>
            </c:numRef>
          </c:xVal>
          <c:yVal>
            <c:numRef>
              <c:f>'3511701.Humapo.250311'!$B$35:$B$36</c:f>
              <c:numCache>
                <c:formatCode>General</c:formatCode>
                <c:ptCount val="2"/>
                <c:pt idx="0">
                  <c:v>148.48400000000001</c:v>
                </c:pt>
                <c:pt idx="1">
                  <c:v>148.48400000000001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261152"/>
        <c:axId val="709261544"/>
      </c:scatterChart>
      <c:valAx>
        <c:axId val="709261152"/>
        <c:scaling>
          <c:orientation val="minMax"/>
          <c:max val="29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l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807542983915696"/>
              <c:y val="0.92454103712692126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1544"/>
        <c:crossesAt val="89"/>
        <c:crossBetween val="midCat"/>
        <c:majorUnit val="24"/>
        <c:minorUnit val="4"/>
      </c:valAx>
      <c:valAx>
        <c:axId val="709261544"/>
        <c:scaling>
          <c:orientation val="minMax"/>
          <c:max val="160"/>
          <c:min val="13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ES" sz="1000"/>
                  <a:t>Cota (m)</a:t>
                </a:r>
              </a:p>
            </c:rich>
          </c:tx>
          <c:layout>
            <c:manualLayout>
              <c:xMode val="edge"/>
              <c:yMode val="edge"/>
              <c:x val="4.7698280643372157E-2"/>
              <c:y val="3.4360781272833624E-2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0926115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&amp;CInformacion confidencial de hidrologia - IDEAM</c:oddHeader>
      <c:oddFooter>&amp;CPreparado por el area operativa No. 03 - sede Villavo &amp;F&amp;DPágina &amp;P</c:oddFooter>
    </c:headerFooter>
    <c:pageMargins b="0.78740157480314965" l="0" r="0" t="0.78740157480314965" header="0" footer="0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5</xdr:col>
      <xdr:colOff>539668</xdr:colOff>
      <xdr:row>27</xdr:row>
      <xdr:rowOff>10517</xdr:rowOff>
    </xdr:from>
    <xdr:to>
      <xdr:col>7</xdr:col>
      <xdr:colOff>171368</xdr:colOff>
      <xdr:row>28</xdr:row>
      <xdr:rowOff>29753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4597318" y="4820642"/>
          <a:ext cx="1155700" cy="1906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235323</xdr:colOff>
      <xdr:row>28</xdr:row>
      <xdr:rowOff>106829</xdr:rowOff>
    </xdr:from>
    <xdr:to>
      <xdr:col>11</xdr:col>
      <xdr:colOff>67236</xdr:colOff>
      <xdr:row>29</xdr:row>
      <xdr:rowOff>134470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340973" y="5088404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3.61 m</a:t>
          </a:r>
        </a:p>
      </xdr:txBody>
    </xdr:sp>
    <xdr:clientData/>
  </xdr:twoCellAnchor>
  <xdr:twoCellAnchor>
    <xdr:from>
      <xdr:col>13</xdr:col>
      <xdr:colOff>649941</xdr:colOff>
      <xdr:row>20</xdr:row>
      <xdr:rowOff>129614</xdr:rowOff>
    </xdr:from>
    <xdr:to>
      <xdr:col>17</xdr:col>
      <xdr:colOff>571500</xdr:colOff>
      <xdr:row>23</xdr:row>
      <xdr:rowOff>22410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0803591" y="3739589"/>
          <a:ext cx="2969559" cy="4071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Derecha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149.364 m : (6.111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752581</xdr:colOff>
      <xdr:row>18</xdr:row>
      <xdr:rowOff>77751</xdr:rowOff>
    </xdr:from>
    <xdr:to>
      <xdr:col>6</xdr:col>
      <xdr:colOff>384281</xdr:colOff>
      <xdr:row>19</xdr:row>
      <xdr:rowOff>96987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4048231" y="3344826"/>
          <a:ext cx="1155700" cy="19068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526675</xdr:colOff>
      <xdr:row>18</xdr:row>
      <xdr:rowOff>28389</xdr:rowOff>
    </xdr:from>
    <xdr:to>
      <xdr:col>11</xdr:col>
      <xdr:colOff>358588</xdr:colOff>
      <xdr:row>19</xdr:row>
      <xdr:rowOff>56029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632325" y="3295464"/>
          <a:ext cx="1355913" cy="1990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7.63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212912</xdr:colOff>
      <xdr:row>15</xdr:row>
      <xdr:rowOff>156882</xdr:rowOff>
    </xdr:from>
    <xdr:to>
      <xdr:col>18</xdr:col>
      <xdr:colOff>134471</xdr:colOff>
      <xdr:row>18</xdr:row>
      <xdr:rowOff>49679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128562" y="2909607"/>
          <a:ext cx="2969559" cy="4071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Derecha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151.485 m : (8.242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517258</xdr:colOff>
      <xdr:row>37</xdr:row>
      <xdr:rowOff>21721</xdr:rowOff>
    </xdr:from>
    <xdr:to>
      <xdr:col>6</xdr:col>
      <xdr:colOff>148958</xdr:colOff>
      <xdr:row>38</xdr:row>
      <xdr:rowOff>18546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812908" y="6603496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705969</xdr:colOff>
      <xdr:row>21</xdr:row>
      <xdr:rowOff>62006</xdr:rowOff>
    </xdr:from>
    <xdr:to>
      <xdr:col>11</xdr:col>
      <xdr:colOff>537882</xdr:colOff>
      <xdr:row>22</xdr:row>
      <xdr:rowOff>89647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811619" y="3843431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6.21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360375</xdr:colOff>
      <xdr:row>37</xdr:row>
      <xdr:rowOff>100162</xdr:rowOff>
    </xdr:from>
    <xdr:to>
      <xdr:col>5</xdr:col>
      <xdr:colOff>754075</xdr:colOff>
      <xdr:row>38</xdr:row>
      <xdr:rowOff>96987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56025" y="6681937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728381</xdr:colOff>
      <xdr:row>20</xdr:row>
      <xdr:rowOff>140447</xdr:rowOff>
    </xdr:from>
    <xdr:to>
      <xdr:col>11</xdr:col>
      <xdr:colOff>560294</xdr:colOff>
      <xdr:row>22</xdr:row>
      <xdr:rowOff>0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834031" y="3750422"/>
          <a:ext cx="1355913" cy="2024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6.52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89647</xdr:colOff>
      <xdr:row>15</xdr:row>
      <xdr:rowOff>134470</xdr:rowOff>
    </xdr:from>
    <xdr:to>
      <xdr:col>18</xdr:col>
      <xdr:colOff>11206</xdr:colOff>
      <xdr:row>18</xdr:row>
      <xdr:rowOff>27267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005297" y="2887195"/>
          <a:ext cx="2969559" cy="4071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Derecha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151.563 m : (8.332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371581</xdr:colOff>
      <xdr:row>37</xdr:row>
      <xdr:rowOff>144986</xdr:rowOff>
    </xdr:from>
    <xdr:to>
      <xdr:col>6</xdr:col>
      <xdr:colOff>3281</xdr:colOff>
      <xdr:row>38</xdr:row>
      <xdr:rowOff>141811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67231" y="6726761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616322</xdr:colOff>
      <xdr:row>23</xdr:row>
      <xdr:rowOff>106829</xdr:rowOff>
    </xdr:from>
    <xdr:to>
      <xdr:col>11</xdr:col>
      <xdr:colOff>448235</xdr:colOff>
      <xdr:row>24</xdr:row>
      <xdr:rowOff>134470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721972" y="4231154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5.25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336176</xdr:colOff>
      <xdr:row>18</xdr:row>
      <xdr:rowOff>100853</xdr:rowOff>
    </xdr:from>
    <xdr:to>
      <xdr:col>18</xdr:col>
      <xdr:colOff>257735</xdr:colOff>
      <xdr:row>20</xdr:row>
      <xdr:rowOff>161737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251826" y="3367928"/>
          <a:ext cx="2969559" cy="4037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150.004 m : (6.773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15</xdr:col>
      <xdr:colOff>685346</xdr:colOff>
      <xdr:row>34</xdr:row>
      <xdr:rowOff>88957</xdr:rowOff>
    </xdr:from>
    <xdr:to>
      <xdr:col>17</xdr:col>
      <xdr:colOff>317046</xdr:colOff>
      <xdr:row>35</xdr:row>
      <xdr:rowOff>108194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12362996" y="6099232"/>
          <a:ext cx="1155700" cy="1906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459439</xdr:colOff>
      <xdr:row>20</xdr:row>
      <xdr:rowOff>84418</xdr:rowOff>
    </xdr:from>
    <xdr:to>
      <xdr:col>11</xdr:col>
      <xdr:colOff>291352</xdr:colOff>
      <xdr:row>21</xdr:row>
      <xdr:rowOff>112059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565089" y="3694393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6.21 m</a:t>
          </a:r>
        </a:p>
      </xdr:txBody>
    </xdr:sp>
    <xdr:clientData/>
  </xdr:twoCellAnchor>
  <xdr:twoCellAnchor>
    <xdr:from>
      <xdr:col>16</xdr:col>
      <xdr:colOff>148582</xdr:colOff>
      <xdr:row>16</xdr:row>
      <xdr:rowOff>81676</xdr:rowOff>
    </xdr:from>
    <xdr:to>
      <xdr:col>17</xdr:col>
      <xdr:colOff>123264</xdr:colOff>
      <xdr:row>17</xdr:row>
      <xdr:rowOff>89648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12588232" y="3005851"/>
          <a:ext cx="736682" cy="1794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50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337964</xdr:colOff>
      <xdr:row>42</xdr:row>
      <xdr:rowOff>44133</xdr:rowOff>
    </xdr:from>
    <xdr:to>
      <xdr:col>5</xdr:col>
      <xdr:colOff>731664</xdr:colOff>
      <xdr:row>43</xdr:row>
      <xdr:rowOff>40958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33614" y="7502208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560292</xdr:colOff>
      <xdr:row>22</xdr:row>
      <xdr:rowOff>73212</xdr:rowOff>
    </xdr:from>
    <xdr:to>
      <xdr:col>11</xdr:col>
      <xdr:colOff>392205</xdr:colOff>
      <xdr:row>23</xdr:row>
      <xdr:rowOff>100852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665942" y="4026087"/>
          <a:ext cx="1355913" cy="1990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6.65 m</a:t>
          </a:r>
        </a:p>
      </xdr:txBody>
    </xdr:sp>
    <xdr:clientData/>
  </xdr:twoCellAnchor>
  <xdr:twoCellAnchor>
    <xdr:from>
      <xdr:col>4</xdr:col>
      <xdr:colOff>630435</xdr:colOff>
      <xdr:row>16</xdr:row>
      <xdr:rowOff>59263</xdr:rowOff>
    </xdr:from>
    <xdr:to>
      <xdr:col>5</xdr:col>
      <xdr:colOff>605117</xdr:colOff>
      <xdr:row>17</xdr:row>
      <xdr:rowOff>67236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926085" y="2983438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14</xdr:col>
      <xdr:colOff>224117</xdr:colOff>
      <xdr:row>15</xdr:row>
      <xdr:rowOff>145676</xdr:rowOff>
    </xdr:from>
    <xdr:to>
      <xdr:col>18</xdr:col>
      <xdr:colOff>145676</xdr:colOff>
      <xdr:row>18</xdr:row>
      <xdr:rowOff>38473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139767" y="2898401"/>
          <a:ext cx="2969559" cy="40714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152.410 m : (9.169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393994</xdr:colOff>
      <xdr:row>39</xdr:row>
      <xdr:rowOff>44133</xdr:rowOff>
    </xdr:from>
    <xdr:to>
      <xdr:col>6</xdr:col>
      <xdr:colOff>25694</xdr:colOff>
      <xdr:row>40</xdr:row>
      <xdr:rowOff>40958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89644" y="7006908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459440</xdr:colOff>
      <xdr:row>18</xdr:row>
      <xdr:rowOff>118035</xdr:rowOff>
    </xdr:from>
    <xdr:to>
      <xdr:col>11</xdr:col>
      <xdr:colOff>291353</xdr:colOff>
      <xdr:row>19</xdr:row>
      <xdr:rowOff>145675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565090" y="3385110"/>
          <a:ext cx="1355913" cy="1990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7.56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16</xdr:col>
      <xdr:colOff>443751</xdr:colOff>
      <xdr:row>28</xdr:row>
      <xdr:rowOff>102346</xdr:rowOff>
    </xdr:from>
    <xdr:to>
      <xdr:col>18</xdr:col>
      <xdr:colOff>275664</xdr:colOff>
      <xdr:row>29</xdr:row>
      <xdr:rowOff>129987</xdr:rowOff>
    </xdr:to>
    <xdr:sp macro="" textlink="">
      <xdr:nvSpPr>
        <xdr:cNvPr id="7" name="Text Box 23"/>
        <xdr:cNvSpPr txBox="1">
          <a:spLocks noChangeArrowheads="1"/>
        </xdr:cNvSpPr>
      </xdr:nvSpPr>
      <xdr:spPr bwMode="auto">
        <a:xfrm>
          <a:off x="12883401" y="5083921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Izquierda</a:t>
          </a:r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360375</xdr:colOff>
      <xdr:row>37</xdr:row>
      <xdr:rowOff>100162</xdr:rowOff>
    </xdr:from>
    <xdr:to>
      <xdr:col>5</xdr:col>
      <xdr:colOff>754075</xdr:colOff>
      <xdr:row>38</xdr:row>
      <xdr:rowOff>96987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56025" y="6681937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728381</xdr:colOff>
      <xdr:row>20</xdr:row>
      <xdr:rowOff>140447</xdr:rowOff>
    </xdr:from>
    <xdr:to>
      <xdr:col>11</xdr:col>
      <xdr:colOff>560294</xdr:colOff>
      <xdr:row>22</xdr:row>
      <xdr:rowOff>0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834031" y="3750422"/>
          <a:ext cx="1355913" cy="2024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6.26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13</xdr:col>
      <xdr:colOff>694764</xdr:colOff>
      <xdr:row>16</xdr:row>
      <xdr:rowOff>67235</xdr:rowOff>
    </xdr:from>
    <xdr:to>
      <xdr:col>17</xdr:col>
      <xdr:colOff>616323</xdr:colOff>
      <xdr:row>18</xdr:row>
      <xdr:rowOff>128120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848414" y="2991410"/>
          <a:ext cx="2969559" cy="403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151.467 m : (8.232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582706</xdr:colOff>
      <xdr:row>25</xdr:row>
      <xdr:rowOff>134470</xdr:rowOff>
    </xdr:from>
    <xdr:to>
      <xdr:col>10</xdr:col>
      <xdr:colOff>739591</xdr:colOff>
      <xdr:row>27</xdr:row>
      <xdr:rowOff>123267</xdr:rowOff>
    </xdr:to>
    <xdr:sp macro="" textlink="">
      <xdr:nvSpPr>
        <xdr:cNvPr id="8" name="7 Flecha abajo"/>
        <xdr:cNvSpPr/>
      </xdr:nvSpPr>
      <xdr:spPr>
        <a:xfrm rot="10800000">
          <a:off x="8450356" y="4601695"/>
          <a:ext cx="156885" cy="331697"/>
        </a:xfrm>
        <a:prstGeom prst="down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421821</xdr:colOff>
      <xdr:row>15</xdr:row>
      <xdr:rowOff>130841</xdr:rowOff>
    </xdr:from>
    <xdr:to>
      <xdr:col>6</xdr:col>
      <xdr:colOff>481854</xdr:colOff>
      <xdr:row>17</xdr:row>
      <xdr:rowOff>11205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479471" y="2883566"/>
          <a:ext cx="822033" cy="2232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315550</xdr:colOff>
      <xdr:row>37</xdr:row>
      <xdr:rowOff>32934</xdr:rowOff>
    </xdr:from>
    <xdr:to>
      <xdr:col>5</xdr:col>
      <xdr:colOff>709250</xdr:colOff>
      <xdr:row>38</xdr:row>
      <xdr:rowOff>29759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611200" y="6595659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530412</xdr:colOff>
      <xdr:row>19</xdr:row>
      <xdr:rowOff>17181</xdr:rowOff>
    </xdr:from>
    <xdr:to>
      <xdr:col>11</xdr:col>
      <xdr:colOff>593912</xdr:colOff>
      <xdr:row>20</xdr:row>
      <xdr:rowOff>56028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636062" y="3455706"/>
          <a:ext cx="1587500" cy="2102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: 7,34 m</a:t>
          </a:r>
        </a:p>
      </xdr:txBody>
    </xdr:sp>
    <xdr:clientData/>
  </xdr:twoCellAnchor>
  <xdr:twoCellAnchor>
    <xdr:from>
      <xdr:col>14</xdr:col>
      <xdr:colOff>291353</xdr:colOff>
      <xdr:row>16</xdr:row>
      <xdr:rowOff>84790</xdr:rowOff>
    </xdr:from>
    <xdr:to>
      <xdr:col>18</xdr:col>
      <xdr:colOff>212912</xdr:colOff>
      <xdr:row>18</xdr:row>
      <xdr:rowOff>145675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207003" y="3008965"/>
          <a:ext cx="2969559" cy="403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151,530 m : (8,292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327694</xdr:colOff>
      <xdr:row>15</xdr:row>
      <xdr:rowOff>3094</xdr:rowOff>
    </xdr:from>
    <xdr:to>
      <xdr:col>5</xdr:col>
      <xdr:colOff>78442</xdr:colOff>
      <xdr:row>16</xdr:row>
      <xdr:rowOff>22412</xdr:rowOff>
    </xdr:to>
    <xdr:sp macro="" textlink="">
      <xdr:nvSpPr>
        <xdr:cNvPr id="8" name="Text Box 18"/>
        <xdr:cNvSpPr txBox="1">
          <a:spLocks noChangeArrowheads="1"/>
        </xdr:cNvSpPr>
      </xdr:nvSpPr>
      <xdr:spPr bwMode="auto">
        <a:xfrm>
          <a:off x="3623344" y="2755819"/>
          <a:ext cx="512748" cy="19076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BM # 1</a:t>
          </a:r>
        </a:p>
      </xdr:txBody>
    </xdr: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0.43607</cdr:x>
      <cdr:y>0.488</cdr:y>
    </cdr:from>
    <cdr:to>
      <cdr:x>0.44225</cdr:x>
      <cdr:y>0.53966</cdr:y>
    </cdr:to>
    <cdr:sp macro="" textlink="">
      <cdr:nvSpPr>
        <cdr:cNvPr id="5" name="1 Flecha abajo"/>
        <cdr:cNvSpPr/>
      </cdr:nvSpPr>
      <cdr:spPr bwMode="auto">
        <a:xfrm xmlns:a="http://schemas.openxmlformats.org/drawingml/2006/main">
          <a:off x="4992545" y="3860763"/>
          <a:ext cx="70833" cy="408678"/>
        </a:xfrm>
        <a:prstGeom xmlns:a="http://schemas.openxmlformats.org/drawingml/2006/main" prst="downArrow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rtlCol="0" anchor="t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s-CO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657144</xdr:colOff>
      <xdr:row>14</xdr:row>
      <xdr:rowOff>130842</xdr:rowOff>
    </xdr:from>
    <xdr:to>
      <xdr:col>5</xdr:col>
      <xdr:colOff>717177</xdr:colOff>
      <xdr:row>16</xdr:row>
      <xdr:rowOff>11205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952794" y="2712117"/>
          <a:ext cx="822033" cy="2232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450022</xdr:colOff>
      <xdr:row>36</xdr:row>
      <xdr:rowOff>189811</xdr:rowOff>
    </xdr:from>
    <xdr:to>
      <xdr:col>6</xdr:col>
      <xdr:colOff>81722</xdr:colOff>
      <xdr:row>37</xdr:row>
      <xdr:rowOff>186636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745672" y="6581086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541618</xdr:colOff>
      <xdr:row>25</xdr:row>
      <xdr:rowOff>5976</xdr:rowOff>
    </xdr:from>
    <xdr:to>
      <xdr:col>11</xdr:col>
      <xdr:colOff>605118</xdr:colOff>
      <xdr:row>26</xdr:row>
      <xdr:rowOff>44823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647268" y="4473201"/>
          <a:ext cx="1587500" cy="2102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4,77 m</a:t>
          </a:r>
        </a:p>
      </xdr:txBody>
    </xdr:sp>
    <xdr:clientData/>
  </xdr:twoCellAnchor>
  <xdr:twoCellAnchor>
    <xdr:from>
      <xdr:col>10</xdr:col>
      <xdr:colOff>549090</xdr:colOff>
      <xdr:row>28</xdr:row>
      <xdr:rowOff>56030</xdr:rowOff>
    </xdr:from>
    <xdr:to>
      <xdr:col>10</xdr:col>
      <xdr:colOff>717178</xdr:colOff>
      <xdr:row>30</xdr:row>
      <xdr:rowOff>123264</xdr:rowOff>
    </xdr:to>
    <xdr:sp macro="" textlink="">
      <xdr:nvSpPr>
        <xdr:cNvPr id="7" name="6 Flecha abajo"/>
        <xdr:cNvSpPr/>
      </xdr:nvSpPr>
      <xdr:spPr>
        <a:xfrm>
          <a:off x="8416740" y="5037605"/>
          <a:ext cx="168088" cy="410134"/>
        </a:xfrm>
        <a:prstGeom prst="down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33618</xdr:colOff>
      <xdr:row>15</xdr:row>
      <xdr:rowOff>95996</xdr:rowOff>
    </xdr:from>
    <xdr:to>
      <xdr:col>17</xdr:col>
      <xdr:colOff>717177</xdr:colOff>
      <xdr:row>17</xdr:row>
      <xdr:rowOff>156881</xdr:rowOff>
    </xdr:to>
    <xdr:sp macro="" textlink="">
      <xdr:nvSpPr>
        <xdr:cNvPr id="8" name="Text Box 18"/>
        <xdr:cNvSpPr txBox="1">
          <a:spLocks noChangeArrowheads="1"/>
        </xdr:cNvSpPr>
      </xdr:nvSpPr>
      <xdr:spPr bwMode="auto">
        <a:xfrm>
          <a:off x="10949268" y="2848721"/>
          <a:ext cx="2969559" cy="403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151,467 m : (8,235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561413</xdr:colOff>
      <xdr:row>17</xdr:row>
      <xdr:rowOff>160807</xdr:rowOff>
    </xdr:from>
    <xdr:to>
      <xdr:col>17</xdr:col>
      <xdr:colOff>156882</xdr:colOff>
      <xdr:row>19</xdr:row>
      <xdr:rowOff>2</xdr:rowOff>
    </xdr:to>
    <xdr:sp macro="" textlink="">
      <xdr:nvSpPr>
        <xdr:cNvPr id="9" name="Line 19"/>
        <xdr:cNvSpPr>
          <a:spLocks noChangeShapeType="1"/>
        </xdr:cNvSpPr>
      </xdr:nvSpPr>
      <xdr:spPr bwMode="auto">
        <a:xfrm>
          <a:off x="13001063" y="3256432"/>
          <a:ext cx="357469" cy="1820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483639</xdr:colOff>
      <xdr:row>36</xdr:row>
      <xdr:rowOff>133781</xdr:rowOff>
    </xdr:from>
    <xdr:to>
      <xdr:col>6</xdr:col>
      <xdr:colOff>115339</xdr:colOff>
      <xdr:row>37</xdr:row>
      <xdr:rowOff>130606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779289" y="6525056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683558</xdr:colOff>
      <xdr:row>23</xdr:row>
      <xdr:rowOff>62005</xdr:rowOff>
    </xdr:from>
    <xdr:to>
      <xdr:col>11</xdr:col>
      <xdr:colOff>515471</xdr:colOff>
      <xdr:row>24</xdr:row>
      <xdr:rowOff>89646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789208" y="4186330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5.12 m</a:t>
          </a:r>
        </a:p>
      </xdr:txBody>
    </xdr:sp>
    <xdr:clientData/>
  </xdr:twoCellAnchor>
  <xdr:twoCellAnchor>
    <xdr:from>
      <xdr:col>14</xdr:col>
      <xdr:colOff>425823</xdr:colOff>
      <xdr:row>16</xdr:row>
      <xdr:rowOff>6350</xdr:rowOff>
    </xdr:from>
    <xdr:to>
      <xdr:col>18</xdr:col>
      <xdr:colOff>347382</xdr:colOff>
      <xdr:row>18</xdr:row>
      <xdr:rowOff>67235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341473" y="2930525"/>
          <a:ext cx="2969559" cy="403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151.188 m : (7.931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52027</xdr:colOff>
      <xdr:row>15</xdr:row>
      <xdr:rowOff>7576</xdr:rowOff>
    </xdr:from>
    <xdr:to>
      <xdr:col>6</xdr:col>
      <xdr:colOff>112060</xdr:colOff>
      <xdr:row>16</xdr:row>
      <xdr:rowOff>56028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4109677" y="2760301"/>
          <a:ext cx="822033" cy="219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326757</xdr:colOff>
      <xdr:row>38</xdr:row>
      <xdr:rowOff>32929</xdr:rowOff>
    </xdr:from>
    <xdr:to>
      <xdr:col>5</xdr:col>
      <xdr:colOff>720457</xdr:colOff>
      <xdr:row>39</xdr:row>
      <xdr:rowOff>29754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622407" y="6767104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474383</xdr:colOff>
      <xdr:row>23</xdr:row>
      <xdr:rowOff>95622</xdr:rowOff>
    </xdr:from>
    <xdr:to>
      <xdr:col>11</xdr:col>
      <xdr:colOff>537883</xdr:colOff>
      <xdr:row>24</xdr:row>
      <xdr:rowOff>134469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580033" y="4219947"/>
          <a:ext cx="1587500" cy="2102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5.91 m</a:t>
          </a:r>
        </a:p>
      </xdr:txBody>
    </xdr:sp>
    <xdr:clientData/>
  </xdr:twoCellAnchor>
  <xdr:twoCellAnchor>
    <xdr:from>
      <xdr:col>14</xdr:col>
      <xdr:colOff>358588</xdr:colOff>
      <xdr:row>16</xdr:row>
      <xdr:rowOff>152026</xdr:rowOff>
    </xdr:from>
    <xdr:to>
      <xdr:col>18</xdr:col>
      <xdr:colOff>280147</xdr:colOff>
      <xdr:row>19</xdr:row>
      <xdr:rowOff>44822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1274238" y="3076201"/>
          <a:ext cx="2969559" cy="4071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151,524 m : (8,33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381001</xdr:colOff>
      <xdr:row>26</xdr:row>
      <xdr:rowOff>134471</xdr:rowOff>
    </xdr:from>
    <xdr:to>
      <xdr:col>10</xdr:col>
      <xdr:colOff>466727</xdr:colOff>
      <xdr:row>28</xdr:row>
      <xdr:rowOff>160244</xdr:rowOff>
    </xdr:to>
    <xdr:sp macro="" textlink="">
      <xdr:nvSpPr>
        <xdr:cNvPr id="8" name="7 Flecha abajo"/>
        <xdr:cNvSpPr/>
      </xdr:nvSpPr>
      <xdr:spPr bwMode="auto">
        <a:xfrm>
          <a:off x="8248651" y="4773146"/>
          <a:ext cx="85726" cy="368673"/>
        </a:xfrm>
        <a:prstGeom prst="downArrow">
          <a:avLst/>
        </a:prstGeom>
        <a:solidFill>
          <a:schemeClr val="tx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361310</xdr:colOff>
      <xdr:row>21</xdr:row>
      <xdr:rowOff>70329</xdr:rowOff>
    </xdr:from>
    <xdr:to>
      <xdr:col>4</xdr:col>
      <xdr:colOff>694765</xdr:colOff>
      <xdr:row>22</xdr:row>
      <xdr:rowOff>89647</xdr:rowOff>
    </xdr:to>
    <xdr:sp macro="" textlink="">
      <xdr:nvSpPr>
        <xdr:cNvPr id="9" name="Text Box 18"/>
        <xdr:cNvSpPr txBox="1">
          <a:spLocks noChangeArrowheads="1"/>
        </xdr:cNvSpPr>
      </xdr:nvSpPr>
      <xdr:spPr bwMode="auto">
        <a:xfrm>
          <a:off x="3656960" y="3851754"/>
          <a:ext cx="333455" cy="19076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DPR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52027</xdr:colOff>
      <xdr:row>15</xdr:row>
      <xdr:rowOff>7576</xdr:rowOff>
    </xdr:from>
    <xdr:to>
      <xdr:col>6</xdr:col>
      <xdr:colOff>112060</xdr:colOff>
      <xdr:row>16</xdr:row>
      <xdr:rowOff>56028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823927" y="2760301"/>
          <a:ext cx="822033" cy="219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888682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405198</xdr:colOff>
      <xdr:row>38</xdr:row>
      <xdr:rowOff>100165</xdr:rowOff>
    </xdr:from>
    <xdr:to>
      <xdr:col>6</xdr:col>
      <xdr:colOff>36898</xdr:colOff>
      <xdr:row>39</xdr:row>
      <xdr:rowOff>96990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415098" y="6834340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608854</xdr:colOff>
      <xdr:row>20</xdr:row>
      <xdr:rowOff>28387</xdr:rowOff>
    </xdr:from>
    <xdr:to>
      <xdr:col>11</xdr:col>
      <xdr:colOff>672354</xdr:colOff>
      <xdr:row>21</xdr:row>
      <xdr:rowOff>67234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428754" y="3638362"/>
          <a:ext cx="1587500" cy="21029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7.24 m</a:t>
          </a:r>
        </a:p>
      </xdr:txBody>
    </xdr:sp>
    <xdr:clientData/>
  </xdr:twoCellAnchor>
  <xdr:twoCellAnchor>
    <xdr:from>
      <xdr:col>14</xdr:col>
      <xdr:colOff>358588</xdr:colOff>
      <xdr:row>16</xdr:row>
      <xdr:rowOff>152026</xdr:rowOff>
    </xdr:from>
    <xdr:to>
      <xdr:col>18</xdr:col>
      <xdr:colOff>280147</xdr:colOff>
      <xdr:row>19</xdr:row>
      <xdr:rowOff>44822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988488" y="3076201"/>
          <a:ext cx="2969559" cy="4071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151,528 m : (8,294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52027</xdr:colOff>
      <xdr:row>15</xdr:row>
      <xdr:rowOff>7576</xdr:rowOff>
    </xdr:from>
    <xdr:to>
      <xdr:col>6</xdr:col>
      <xdr:colOff>112060</xdr:colOff>
      <xdr:row>16</xdr:row>
      <xdr:rowOff>56028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823927" y="2760301"/>
          <a:ext cx="822033" cy="219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888682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360374</xdr:colOff>
      <xdr:row>39</xdr:row>
      <xdr:rowOff>133782</xdr:rowOff>
    </xdr:from>
    <xdr:to>
      <xdr:col>5</xdr:col>
      <xdr:colOff>754074</xdr:colOff>
      <xdr:row>40</xdr:row>
      <xdr:rowOff>130607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370274" y="7058457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541619</xdr:colOff>
      <xdr:row>21</xdr:row>
      <xdr:rowOff>162858</xdr:rowOff>
    </xdr:from>
    <xdr:to>
      <xdr:col>11</xdr:col>
      <xdr:colOff>605119</xdr:colOff>
      <xdr:row>23</xdr:row>
      <xdr:rowOff>33616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361519" y="3944283"/>
          <a:ext cx="1587500" cy="2136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6.54 m</a:t>
          </a:r>
        </a:p>
      </xdr:txBody>
    </xdr:sp>
    <xdr:clientData/>
  </xdr:twoCellAnchor>
  <xdr:twoCellAnchor>
    <xdr:from>
      <xdr:col>14</xdr:col>
      <xdr:colOff>358588</xdr:colOff>
      <xdr:row>16</xdr:row>
      <xdr:rowOff>152026</xdr:rowOff>
    </xdr:from>
    <xdr:to>
      <xdr:col>18</xdr:col>
      <xdr:colOff>280147</xdr:colOff>
      <xdr:row>19</xdr:row>
      <xdr:rowOff>44822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988488" y="3076201"/>
          <a:ext cx="2969559" cy="4071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151,318 m : (8,241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52027</xdr:colOff>
      <xdr:row>15</xdr:row>
      <xdr:rowOff>7576</xdr:rowOff>
    </xdr:from>
    <xdr:to>
      <xdr:col>6</xdr:col>
      <xdr:colOff>112060</xdr:colOff>
      <xdr:row>16</xdr:row>
      <xdr:rowOff>56028</xdr:rowOff>
    </xdr:to>
    <xdr:sp macro="" textlink="">
      <xdr:nvSpPr>
        <xdr:cNvPr id="3" name="Text Box 18"/>
        <xdr:cNvSpPr txBox="1">
          <a:spLocks noChangeArrowheads="1"/>
        </xdr:cNvSpPr>
      </xdr:nvSpPr>
      <xdr:spPr bwMode="auto">
        <a:xfrm>
          <a:off x="3823927" y="2760301"/>
          <a:ext cx="822033" cy="219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888682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360374</xdr:colOff>
      <xdr:row>39</xdr:row>
      <xdr:rowOff>133782</xdr:rowOff>
    </xdr:from>
    <xdr:to>
      <xdr:col>5</xdr:col>
      <xdr:colOff>754074</xdr:colOff>
      <xdr:row>40</xdr:row>
      <xdr:rowOff>130607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3370274" y="7058457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541619</xdr:colOff>
      <xdr:row>21</xdr:row>
      <xdr:rowOff>162858</xdr:rowOff>
    </xdr:from>
    <xdr:to>
      <xdr:col>11</xdr:col>
      <xdr:colOff>605119</xdr:colOff>
      <xdr:row>23</xdr:row>
      <xdr:rowOff>33616</xdr:rowOff>
    </xdr:to>
    <xdr:sp macro="" textlink="">
      <xdr:nvSpPr>
        <xdr:cNvPr id="6" name="Text Box 23"/>
        <xdr:cNvSpPr txBox="1">
          <a:spLocks noChangeArrowheads="1"/>
        </xdr:cNvSpPr>
      </xdr:nvSpPr>
      <xdr:spPr bwMode="auto">
        <a:xfrm>
          <a:off x="7361519" y="3944283"/>
          <a:ext cx="1587500" cy="21365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6.36 m</a:t>
          </a:r>
        </a:p>
      </xdr:txBody>
    </xdr:sp>
    <xdr:clientData/>
  </xdr:twoCellAnchor>
  <xdr:twoCellAnchor>
    <xdr:from>
      <xdr:col>14</xdr:col>
      <xdr:colOff>358588</xdr:colOff>
      <xdr:row>16</xdr:row>
      <xdr:rowOff>152026</xdr:rowOff>
    </xdr:from>
    <xdr:to>
      <xdr:col>18</xdr:col>
      <xdr:colOff>280147</xdr:colOff>
      <xdr:row>19</xdr:row>
      <xdr:rowOff>44822</xdr:rowOff>
    </xdr:to>
    <xdr:sp macro="" textlink="">
      <xdr:nvSpPr>
        <xdr:cNvPr id="7" name="Text Box 18"/>
        <xdr:cNvSpPr txBox="1">
          <a:spLocks noChangeArrowheads="1"/>
        </xdr:cNvSpPr>
      </xdr:nvSpPr>
      <xdr:spPr bwMode="auto">
        <a:xfrm>
          <a:off x="10988488" y="3076201"/>
          <a:ext cx="2969559" cy="4071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Izquierda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151,528 m : (8,296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497674</xdr:colOff>
      <xdr:row>3</xdr:row>
      <xdr:rowOff>57149</xdr:rowOff>
    </xdr:from>
    <xdr:to>
      <xdr:col>18</xdr:col>
      <xdr:colOff>628650</xdr:colOff>
      <xdr:row>10</xdr:row>
      <xdr:rowOff>191447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4632774" y="828674"/>
          <a:ext cx="1654976" cy="17440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36285</xdr:colOff>
      <xdr:row>18</xdr:row>
      <xdr:rowOff>176664</xdr:rowOff>
    </xdr:from>
    <xdr:to>
      <xdr:col>13</xdr:col>
      <xdr:colOff>240392</xdr:colOff>
      <xdr:row>20</xdr:row>
      <xdr:rowOff>104206</xdr:rowOff>
    </xdr:to>
    <xdr:sp macro="" textlink="">
      <xdr:nvSpPr>
        <xdr:cNvPr id="4" name="5 CuadroTexto"/>
        <xdr:cNvSpPr txBox="1"/>
      </xdr:nvSpPr>
      <xdr:spPr>
        <a:xfrm>
          <a:off x="9599385" y="446291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5,35 m.)</a:t>
          </a:r>
        </a:p>
      </xdr:txBody>
    </xdr:sp>
    <xdr:clientData/>
  </xdr:twoCellAnchor>
  <xdr:twoCellAnchor>
    <xdr:from>
      <xdr:col>8</xdr:col>
      <xdr:colOff>554379</xdr:colOff>
      <xdr:row>14</xdr:row>
      <xdr:rowOff>38100</xdr:rowOff>
    </xdr:from>
    <xdr:to>
      <xdr:col>14</xdr:col>
      <xdr:colOff>350272</xdr:colOff>
      <xdr:row>15</xdr:row>
      <xdr:rowOff>57150</xdr:rowOff>
    </xdr:to>
    <xdr:sp macro="" textlink="">
      <xdr:nvSpPr>
        <xdr:cNvPr id="5" name="5 CuadroTexto"/>
        <xdr:cNvSpPr txBox="1"/>
      </xdr:nvSpPr>
      <xdr:spPr>
        <a:xfrm>
          <a:off x="8593479" y="3371850"/>
          <a:ext cx="4367893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 m.)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609225"/>
          <a:ext cx="0" cy="0"/>
          <a:chOff x="7397362" y="3609225"/>
          <a:chExt cx="0" cy="0"/>
        </a:xfrm>
      </cdr:grpSpPr>
    </cdr:grpSp>
  </cdr:relSizeAnchor>
  <cdr:relSizeAnchor xmlns:cdr="http://schemas.openxmlformats.org/drawingml/2006/chartDrawing">
    <cdr:from>
      <cdr:x>0.69811</cdr:x>
      <cdr:y>0.71793</cdr:y>
    </cdr:from>
    <cdr:to>
      <cdr:x>0.94592</cdr:x>
      <cdr:y>0.89818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684241" y="6156369"/>
          <a:ext cx="3082670" cy="15456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Humapo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35117010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20151208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609225"/>
          <a:ext cx="0" cy="0"/>
          <a:chOff x="7397362" y="360922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0.13817</cdr:x>
      <cdr:y>0.47896</cdr:y>
    </cdr:from>
    <cdr:to>
      <cdr:x>0.18727</cdr:x>
      <cdr:y>0.52551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718760" y="4107197"/>
          <a:ext cx="610787" cy="399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0.09489</cdr:x>
      <cdr:y>0.21898</cdr:y>
    </cdr:from>
    <cdr:to>
      <cdr:x>0.33204</cdr:x>
      <cdr:y>0.26966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80398" y="1877806"/>
          <a:ext cx="2950063" cy="4345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0.12452</cdr:x>
      <cdr:y>0.3432</cdr:y>
    </cdr:from>
    <cdr:to>
      <cdr:x>0.17362</cdr:x>
      <cdr:y>0.38975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548985" y="2942987"/>
          <a:ext cx="610787" cy="3991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0.13677</cdr:x>
      <cdr:y>0.5397</cdr:y>
    </cdr:from>
    <cdr:to>
      <cdr:x>0.18587</cdr:x>
      <cdr:y>0.58625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701400" y="4628082"/>
          <a:ext cx="610786" cy="399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0.13975</cdr:x>
      <cdr:y>0.43618</cdr:y>
    </cdr:from>
    <cdr:to>
      <cdr:x>0.18885</cdr:x>
      <cdr:y>0.48273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738406" y="3740326"/>
          <a:ext cx="610787" cy="399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0.13426</cdr:x>
      <cdr:y>0.38802</cdr:y>
    </cdr:from>
    <cdr:to>
      <cdr:x>0.18336</cdr:x>
      <cdr:y>0.43457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670089" y="3327362"/>
          <a:ext cx="610787" cy="399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0.07912</cdr:x>
      <cdr:y>0.30467</cdr:y>
    </cdr:from>
    <cdr:to>
      <cdr:x>0.20061</cdr:x>
      <cdr:y>0.34318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984228" y="2612588"/>
          <a:ext cx="1511293" cy="330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707224</xdr:colOff>
      <xdr:row>2</xdr:row>
      <xdr:rowOff>84141</xdr:rowOff>
    </xdr:from>
    <xdr:to>
      <xdr:col>10</xdr:col>
      <xdr:colOff>704850</xdr:colOff>
      <xdr:row>9</xdr:row>
      <xdr:rowOff>39047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746324" y="598491"/>
          <a:ext cx="1521626" cy="1593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36285</xdr:colOff>
      <xdr:row>18</xdr:row>
      <xdr:rowOff>176664</xdr:rowOff>
    </xdr:from>
    <xdr:to>
      <xdr:col>13</xdr:col>
      <xdr:colOff>240392</xdr:colOff>
      <xdr:row>20</xdr:row>
      <xdr:rowOff>104206</xdr:rowOff>
    </xdr:to>
    <xdr:sp macro="" textlink="">
      <xdr:nvSpPr>
        <xdr:cNvPr id="4" name="5 CuadroTexto"/>
        <xdr:cNvSpPr txBox="1"/>
      </xdr:nvSpPr>
      <xdr:spPr>
        <a:xfrm>
          <a:off x="9599385" y="446291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5,35 m.)</a:t>
          </a:r>
        </a:p>
      </xdr:txBody>
    </xdr:sp>
    <xdr:clientData/>
  </xdr:twoCellAnchor>
  <xdr:twoCellAnchor>
    <xdr:from>
      <xdr:col>8</xdr:col>
      <xdr:colOff>630579</xdr:colOff>
      <xdr:row>11</xdr:row>
      <xdr:rowOff>38100</xdr:rowOff>
    </xdr:from>
    <xdr:to>
      <xdr:col>14</xdr:col>
      <xdr:colOff>426472</xdr:colOff>
      <xdr:row>12</xdr:row>
      <xdr:rowOff>57150</xdr:rowOff>
    </xdr:to>
    <xdr:sp macro="" textlink="">
      <xdr:nvSpPr>
        <xdr:cNvPr id="5" name="5 CuadroTexto"/>
        <xdr:cNvSpPr txBox="1"/>
      </xdr:nvSpPr>
      <xdr:spPr>
        <a:xfrm>
          <a:off x="8669679" y="2657475"/>
          <a:ext cx="4367893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10,21 m.)</a:t>
          </a:r>
        </a:p>
      </xdr:txBody>
    </xdr: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601207"/>
          <a:ext cx="0" cy="0"/>
          <a:chOff x="7397362" y="3601207"/>
          <a:chExt cx="0" cy="0"/>
        </a:xfrm>
      </cdr:grpSpPr>
    </cdr:grpSp>
  </cdr:relSizeAnchor>
  <cdr:relSizeAnchor xmlns:cdr="http://schemas.openxmlformats.org/drawingml/2006/chartDrawing">
    <cdr:from>
      <cdr:x>0.62001</cdr:x>
      <cdr:y>0.04109</cdr:y>
    </cdr:from>
    <cdr:to>
      <cdr:x>0.86782</cdr:x>
      <cdr:y>0.22134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712694" y="351532"/>
          <a:ext cx="3082670" cy="154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Humapo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35117010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20160427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601207"/>
          <a:ext cx="0" cy="0"/>
          <a:chOff x="7397362" y="3601207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0.11673</cdr:x>
      <cdr:y>0.48119</cdr:y>
    </cdr:from>
    <cdr:to>
      <cdr:x>0.16583</cdr:x>
      <cdr:y>0.52774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52086" y="4117114"/>
          <a:ext cx="610787" cy="398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0.0903</cdr:x>
      <cdr:y>0.84907</cdr:y>
    </cdr:from>
    <cdr:to>
      <cdr:x>0.32745</cdr:x>
      <cdr:y>0.89975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23248" y="7264780"/>
          <a:ext cx="2950063" cy="433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0.10614</cdr:x>
      <cdr:y>0.34543</cdr:y>
    </cdr:from>
    <cdr:to>
      <cdr:x>0.15524</cdr:x>
      <cdr:y>0.39198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320385" y="2955528"/>
          <a:ext cx="610787" cy="398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0.11831</cdr:x>
      <cdr:y>0.43841</cdr:y>
    </cdr:from>
    <cdr:to>
      <cdr:x>0.16741</cdr:x>
      <cdr:y>0.48496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471741" y="3751081"/>
          <a:ext cx="610787" cy="398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0.10363</cdr:x>
      <cdr:y>0.38357</cdr:y>
    </cdr:from>
    <cdr:to>
      <cdr:x>0.15273</cdr:x>
      <cdr:y>0.43012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289147" y="3281865"/>
          <a:ext cx="610787" cy="398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0.07912</cdr:x>
      <cdr:y>0.30467</cdr:y>
    </cdr:from>
    <cdr:to>
      <cdr:x>0.20061</cdr:x>
      <cdr:y>0.34318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984228" y="2612588"/>
          <a:ext cx="1511293" cy="3302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707224</xdr:colOff>
      <xdr:row>2</xdr:row>
      <xdr:rowOff>84141</xdr:rowOff>
    </xdr:from>
    <xdr:to>
      <xdr:col>10</xdr:col>
      <xdr:colOff>704850</xdr:colOff>
      <xdr:row>9</xdr:row>
      <xdr:rowOff>39047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746324" y="598491"/>
          <a:ext cx="1521626" cy="1593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512535</xdr:colOff>
      <xdr:row>20</xdr:row>
      <xdr:rowOff>138564</xdr:rowOff>
    </xdr:from>
    <xdr:to>
      <xdr:col>13</xdr:col>
      <xdr:colOff>716642</xdr:colOff>
      <xdr:row>22</xdr:row>
      <xdr:rowOff>66106</xdr:rowOff>
    </xdr:to>
    <xdr:sp macro="" textlink="">
      <xdr:nvSpPr>
        <xdr:cNvPr id="4" name="5 CuadroTexto"/>
        <xdr:cNvSpPr txBox="1"/>
      </xdr:nvSpPr>
      <xdr:spPr>
        <a:xfrm>
          <a:off x="10094685" y="503441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4,16 m.)</a:t>
          </a:r>
        </a:p>
      </xdr:txBody>
    </xdr:sp>
    <xdr:clientData/>
  </xdr:twoCellAnchor>
  <xdr:twoCellAnchor>
    <xdr:from>
      <xdr:col>8</xdr:col>
      <xdr:colOff>478179</xdr:colOff>
      <xdr:row>18</xdr:row>
      <xdr:rowOff>190500</xdr:rowOff>
    </xdr:from>
    <xdr:to>
      <xdr:col>14</xdr:col>
      <xdr:colOff>274072</xdr:colOff>
      <xdr:row>19</xdr:row>
      <xdr:rowOff>209550</xdr:rowOff>
    </xdr:to>
    <xdr:sp macro="" textlink="">
      <xdr:nvSpPr>
        <xdr:cNvPr id="5" name="5 CuadroTexto"/>
        <xdr:cNvSpPr txBox="1"/>
      </xdr:nvSpPr>
      <xdr:spPr>
        <a:xfrm>
          <a:off x="8536329" y="45910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5,365 m.)</a:t>
          </a:r>
        </a:p>
      </xdr:txBody>
    </xdr: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0.62001</cdr:x>
      <cdr:y>0.04109</cdr:y>
    </cdr:from>
    <cdr:to>
      <cdr:x>0.86782</cdr:x>
      <cdr:y>0.22134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712694" y="351532"/>
          <a:ext cx="3082670" cy="154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Humapo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35117010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20170325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0.11673</cdr:x>
      <cdr:y>0.48119</cdr:y>
    </cdr:from>
    <cdr:to>
      <cdr:x>0.16583</cdr:x>
      <cdr:y>0.52774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52086" y="4117114"/>
          <a:ext cx="610787" cy="398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0.0903</cdr:x>
      <cdr:y>0.84907</cdr:y>
    </cdr:from>
    <cdr:to>
      <cdr:x>0.32745</cdr:x>
      <cdr:y>0.89975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23248" y="7264780"/>
          <a:ext cx="2950063" cy="433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0.12145</cdr:x>
      <cdr:y>0.34097</cdr:y>
    </cdr:from>
    <cdr:to>
      <cdr:x>0.17055</cdr:x>
      <cdr:y>0.38752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510844" y="2910878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0.13056</cdr:x>
      <cdr:y>0.43841</cdr:y>
    </cdr:from>
    <cdr:to>
      <cdr:x>0.17966</cdr:x>
      <cdr:y>0.48496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624135" y="3742759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0.12201</cdr:x>
      <cdr:y>0.3858</cdr:y>
    </cdr:from>
    <cdr:to>
      <cdr:x>0.17111</cdr:x>
      <cdr:y>0.43235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517721" y="3293634"/>
          <a:ext cx="610787" cy="397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0.07912</cdr:x>
      <cdr:y>0.28905</cdr:y>
    </cdr:from>
    <cdr:to>
      <cdr:x>0.20061</cdr:x>
      <cdr:y>0.32756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984225" y="2467655"/>
          <a:ext cx="1511293" cy="32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97624</xdr:colOff>
      <xdr:row>10</xdr:row>
      <xdr:rowOff>141291</xdr:rowOff>
    </xdr:from>
    <xdr:to>
      <xdr:col>13</xdr:col>
      <xdr:colOff>95250</xdr:colOff>
      <xdr:row>17</xdr:row>
      <xdr:rowOff>19997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10441774" y="2560641"/>
          <a:ext cx="1521626" cy="16122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0.37805</cdr:x>
      <cdr:y>0.52531</cdr:y>
    </cdr:from>
    <cdr:to>
      <cdr:x>0.62586</cdr:x>
      <cdr:y>0.70556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702807" y="4484640"/>
          <a:ext cx="3082670" cy="15388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Humapo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35117010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20170509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20</xdr:col>
      <xdr:colOff>361950</xdr:colOff>
      <xdr:row>36</xdr:row>
      <xdr:rowOff>152400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707224</xdr:colOff>
      <xdr:row>2</xdr:row>
      <xdr:rowOff>84141</xdr:rowOff>
    </xdr:from>
    <xdr:to>
      <xdr:col>10</xdr:col>
      <xdr:colOff>704850</xdr:colOff>
      <xdr:row>9</xdr:row>
      <xdr:rowOff>39047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8746324" y="598491"/>
          <a:ext cx="1521626" cy="15932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474435</xdr:colOff>
      <xdr:row>16</xdr:row>
      <xdr:rowOff>157614</xdr:rowOff>
    </xdr:from>
    <xdr:to>
      <xdr:col>13</xdr:col>
      <xdr:colOff>678542</xdr:colOff>
      <xdr:row>18</xdr:row>
      <xdr:rowOff>85156</xdr:rowOff>
    </xdr:to>
    <xdr:sp macro="" textlink="">
      <xdr:nvSpPr>
        <xdr:cNvPr id="4" name="5 CuadroTexto"/>
        <xdr:cNvSpPr txBox="1"/>
      </xdr:nvSpPr>
      <xdr:spPr>
        <a:xfrm>
          <a:off x="10056585" y="4062864"/>
          <a:ext cx="2490107" cy="422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6.55 m.)</a:t>
          </a:r>
        </a:p>
      </xdr:txBody>
    </xdr:sp>
    <xdr:clientData/>
  </xdr:twoCellAnchor>
  <xdr:twoCellAnchor>
    <xdr:from>
      <xdr:col>8</xdr:col>
      <xdr:colOff>421029</xdr:colOff>
      <xdr:row>14</xdr:row>
      <xdr:rowOff>76200</xdr:rowOff>
    </xdr:from>
    <xdr:to>
      <xdr:col>14</xdr:col>
      <xdr:colOff>216922</xdr:colOff>
      <xdr:row>15</xdr:row>
      <xdr:rowOff>95250</xdr:rowOff>
    </xdr:to>
    <xdr:sp macro="" textlink="">
      <xdr:nvSpPr>
        <xdr:cNvPr id="5" name="5 CuadroTexto"/>
        <xdr:cNvSpPr txBox="1"/>
      </xdr:nvSpPr>
      <xdr:spPr>
        <a:xfrm>
          <a:off x="8479179" y="3486150"/>
          <a:ext cx="4367893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 8.299 m.)</a:t>
          </a:r>
        </a:p>
      </xdr:txBody>
    </xdr:sp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0.62001</cdr:x>
      <cdr:y>0.04109</cdr:y>
    </cdr:from>
    <cdr:to>
      <cdr:x>0.86782</cdr:x>
      <cdr:y>0.22134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712694" y="351532"/>
          <a:ext cx="3082670" cy="154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Humapo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35117010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20170821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397362" y="3593189"/>
          <a:ext cx="0" cy="0"/>
          <a:chOff x="7397362" y="3593189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0.11673</cdr:x>
      <cdr:y>0.48119</cdr:y>
    </cdr:from>
    <cdr:to>
      <cdr:x>0.16583</cdr:x>
      <cdr:y>0.52774</cdr:y>
    </cdr:to>
    <cdr:sp macro="" textlink="">
      <cdr:nvSpPr>
        <cdr:cNvPr id="24" name="1 CuadroTexto"/>
        <cdr:cNvSpPr txBox="1"/>
      </cdr:nvSpPr>
      <cdr:spPr>
        <a:xfrm xmlns:a="http://schemas.openxmlformats.org/drawingml/2006/main">
          <a:off x="1452086" y="4117114"/>
          <a:ext cx="610787" cy="3982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0.0903</cdr:x>
      <cdr:y>0.84907</cdr:y>
    </cdr:from>
    <cdr:to>
      <cdr:x>0.32745</cdr:x>
      <cdr:y>0.89975</cdr:y>
    </cdr:to>
    <cdr:sp macro="" textlink="">
      <cdr:nvSpPr>
        <cdr:cNvPr id="29" name="5 CuadroTexto"/>
        <cdr:cNvSpPr txBox="1"/>
      </cdr:nvSpPr>
      <cdr:spPr>
        <a:xfrm xmlns:a="http://schemas.openxmlformats.org/drawingml/2006/main">
          <a:off x="1123248" y="7264780"/>
          <a:ext cx="2950063" cy="4336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0.09695</cdr:x>
      <cdr:y>0.35213</cdr:y>
    </cdr:from>
    <cdr:to>
      <cdr:x>0.14605</cdr:x>
      <cdr:y>0.39868</cdr:y>
    </cdr:to>
    <cdr:sp macro="" textlink="">
      <cdr:nvSpPr>
        <cdr:cNvPr id="14" name="1 CuadroTexto"/>
        <cdr:cNvSpPr txBox="1"/>
      </cdr:nvSpPr>
      <cdr:spPr>
        <a:xfrm xmlns:a="http://schemas.openxmlformats.org/drawingml/2006/main">
          <a:off x="1205995" y="3006152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0.11831</cdr:x>
      <cdr:y>0.43172</cdr:y>
    </cdr:from>
    <cdr:to>
      <cdr:x>0.16741</cdr:x>
      <cdr:y>0.47827</cdr:y>
    </cdr:to>
    <cdr:sp macro="" textlink="">
      <cdr:nvSpPr>
        <cdr:cNvPr id="15" name="1 CuadroTexto"/>
        <cdr:cNvSpPr txBox="1"/>
      </cdr:nvSpPr>
      <cdr:spPr>
        <a:xfrm xmlns:a="http://schemas.openxmlformats.org/drawingml/2006/main">
          <a:off x="1471721" y="3685609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0.10823</cdr:x>
      <cdr:y>0.39473</cdr:y>
    </cdr:from>
    <cdr:to>
      <cdr:x>0.15733</cdr:x>
      <cdr:y>0.44128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346312" y="3369821"/>
          <a:ext cx="610787" cy="397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0.07912</cdr:x>
      <cdr:y>0.28905</cdr:y>
    </cdr:from>
    <cdr:to>
      <cdr:x>0.20061</cdr:x>
      <cdr:y>0.32756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984225" y="2467655"/>
          <a:ext cx="1511293" cy="32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483639</xdr:colOff>
      <xdr:row>36</xdr:row>
      <xdr:rowOff>133781</xdr:rowOff>
    </xdr:from>
    <xdr:to>
      <xdr:col>6</xdr:col>
      <xdr:colOff>115339</xdr:colOff>
      <xdr:row>37</xdr:row>
      <xdr:rowOff>130606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779289" y="6525056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268940</xdr:colOff>
      <xdr:row>21</xdr:row>
      <xdr:rowOff>151653</xdr:rowOff>
    </xdr:from>
    <xdr:to>
      <xdr:col>12</xdr:col>
      <xdr:colOff>100853</xdr:colOff>
      <xdr:row>23</xdr:row>
      <xdr:rowOff>11205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8136590" y="3933078"/>
          <a:ext cx="1355913" cy="2024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5.93 m</a:t>
          </a:r>
        </a:p>
      </xdr:txBody>
    </xdr:sp>
    <xdr:clientData/>
  </xdr:twoCellAnchor>
  <xdr:twoCellAnchor>
    <xdr:from>
      <xdr:col>14</xdr:col>
      <xdr:colOff>425823</xdr:colOff>
      <xdr:row>16</xdr:row>
      <xdr:rowOff>6350</xdr:rowOff>
    </xdr:from>
    <xdr:to>
      <xdr:col>18</xdr:col>
      <xdr:colOff>347382</xdr:colOff>
      <xdr:row>18</xdr:row>
      <xdr:rowOff>67235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341473" y="2930525"/>
          <a:ext cx="2969559" cy="4037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Derecha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151.188 m : (7.957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495965</xdr:colOff>
      <xdr:row>17</xdr:row>
      <xdr:rowOff>137704</xdr:rowOff>
    </xdr:from>
    <xdr:to>
      <xdr:col>6</xdr:col>
      <xdr:colOff>470647</xdr:colOff>
      <xdr:row>18</xdr:row>
      <xdr:rowOff>145677</xdr:rowOff>
    </xdr:to>
    <xdr:sp macro="" textlink="">
      <xdr:nvSpPr>
        <xdr:cNvPr id="7" name="Text Box 21"/>
        <xdr:cNvSpPr txBox="1">
          <a:spLocks noChangeArrowheads="1"/>
        </xdr:cNvSpPr>
      </xdr:nvSpPr>
      <xdr:spPr bwMode="auto">
        <a:xfrm>
          <a:off x="4553615" y="3233329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0.70641</cdr:x>
      <cdr:y>0.06778</cdr:y>
    </cdr:from>
    <cdr:to>
      <cdr:x>0.89084</cdr:x>
      <cdr:y>0.18839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8087694" y="524817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371581</xdr:colOff>
      <xdr:row>36</xdr:row>
      <xdr:rowOff>55340</xdr:rowOff>
    </xdr:from>
    <xdr:to>
      <xdr:col>6</xdr:col>
      <xdr:colOff>3281</xdr:colOff>
      <xdr:row>37</xdr:row>
      <xdr:rowOff>52165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667231" y="6446615"/>
          <a:ext cx="1155700" cy="1873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425823</xdr:colOff>
      <xdr:row>15</xdr:row>
      <xdr:rowOff>95623</xdr:rowOff>
    </xdr:from>
    <xdr:to>
      <xdr:col>11</xdr:col>
      <xdr:colOff>257736</xdr:colOff>
      <xdr:row>16</xdr:row>
      <xdr:rowOff>123264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531473" y="2848348"/>
          <a:ext cx="1355913" cy="1990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7.98 m</a:t>
          </a:r>
        </a:p>
      </xdr:txBody>
    </xdr:sp>
    <xdr:clientData/>
  </xdr:twoCellAnchor>
  <xdr:twoCellAnchor>
    <xdr:from>
      <xdr:col>14</xdr:col>
      <xdr:colOff>257735</xdr:colOff>
      <xdr:row>34</xdr:row>
      <xdr:rowOff>62379</xdr:rowOff>
    </xdr:from>
    <xdr:to>
      <xdr:col>18</xdr:col>
      <xdr:colOff>179294</xdr:colOff>
      <xdr:row>36</xdr:row>
      <xdr:rowOff>78440</xdr:rowOff>
    </xdr:to>
    <xdr:sp macro="" textlink="">
      <xdr:nvSpPr>
        <xdr:cNvPr id="6" name="Text Box 18"/>
        <xdr:cNvSpPr txBox="1">
          <a:spLocks noChangeArrowheads="1"/>
        </xdr:cNvSpPr>
      </xdr:nvSpPr>
      <xdr:spPr bwMode="auto">
        <a:xfrm>
          <a:off x="11173385" y="6072654"/>
          <a:ext cx="2969559" cy="397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Nivel de Desbordamiento Margen Derecha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ctr" rtl="0"/>
          <a:r>
            <a:rPr lang="es-E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153.096 m : (8.781 m)</a:t>
          </a:r>
          <a:endParaRPr lang="es-CO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25318</xdr:colOff>
      <xdr:row>12</xdr:row>
      <xdr:rowOff>92880</xdr:rowOff>
    </xdr:from>
    <xdr:to>
      <xdr:col>6</xdr:col>
      <xdr:colOff>0</xdr:colOff>
      <xdr:row>13</xdr:row>
      <xdr:rowOff>100853</xdr:rowOff>
    </xdr:to>
    <xdr:sp macro="" textlink="">
      <xdr:nvSpPr>
        <xdr:cNvPr id="7" name="Text Box 21"/>
        <xdr:cNvSpPr txBox="1">
          <a:spLocks noChangeArrowheads="1"/>
        </xdr:cNvSpPr>
      </xdr:nvSpPr>
      <xdr:spPr bwMode="auto">
        <a:xfrm>
          <a:off x="4082968" y="2331255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0.42662</cdr:x>
      <cdr:y>0.7211</cdr:y>
    </cdr:from>
    <cdr:to>
      <cdr:x>0.42662</cdr:x>
      <cdr:y>0.7211</cdr:y>
    </cdr:to>
    <cdr:sp macro="" textlink="">
      <cdr:nvSpPr>
        <cdr:cNvPr id="18433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1576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ES" sz="875" b="0" i="0" u="none" strike="noStrike" baseline="0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0.45612</cdr:x>
      <cdr:y>0.7211</cdr:y>
    </cdr:from>
    <cdr:to>
      <cdr:x>0.45612</cdr:x>
      <cdr:y>0.7211</cdr:y>
    </cdr:to>
    <cdr:sp macro="" textlink="">
      <cdr:nvSpPr>
        <cdr:cNvPr id="18434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29635" y="580705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0.23758</cdr:x>
      <cdr:y>0.06923</cdr:y>
    </cdr:from>
    <cdr:to>
      <cdr:x>0.42201</cdr:x>
      <cdr:y>0.18984</cdr:y>
    </cdr:to>
    <cdr:pic>
      <cdr:nvPicPr>
        <cdr:cNvPr id="4" name="48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20106" y="536045"/>
          <a:ext cx="2111549" cy="9339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9525</xdr:colOff>
      <xdr:row>46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542925</xdr:colOff>
      <xdr:row>8</xdr:row>
      <xdr:rowOff>0</xdr:rowOff>
    </xdr:from>
    <xdr:to>
      <xdr:col>14</xdr:col>
      <xdr:colOff>180975</xdr:colOff>
      <xdr:row>8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9172575" y="15525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 DESBORDAM/TO</a:t>
          </a:r>
        </a:p>
      </xdr:txBody>
    </xdr:sp>
    <xdr:clientData/>
  </xdr:twoCellAnchor>
  <xdr:twoCellAnchor>
    <xdr:from>
      <xdr:col>4</xdr:col>
      <xdr:colOff>539669</xdr:colOff>
      <xdr:row>21</xdr:row>
      <xdr:rowOff>122575</xdr:rowOff>
    </xdr:from>
    <xdr:to>
      <xdr:col>6</xdr:col>
      <xdr:colOff>171369</xdr:colOff>
      <xdr:row>22</xdr:row>
      <xdr:rowOff>141812</xdr:rowOff>
    </xdr:to>
    <xdr:sp macro="" textlink="">
      <xdr:nvSpPr>
        <xdr:cNvPr id="4" name="Text Box 21"/>
        <xdr:cNvSpPr txBox="1">
          <a:spLocks noChangeArrowheads="1"/>
        </xdr:cNvSpPr>
      </xdr:nvSpPr>
      <xdr:spPr bwMode="auto">
        <a:xfrm>
          <a:off x="3835319" y="3904000"/>
          <a:ext cx="1155700" cy="1906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8</xdr:col>
      <xdr:colOff>750793</xdr:colOff>
      <xdr:row>21</xdr:row>
      <xdr:rowOff>140447</xdr:rowOff>
    </xdr:from>
    <xdr:to>
      <xdr:col>10</xdr:col>
      <xdr:colOff>582706</xdr:colOff>
      <xdr:row>23</xdr:row>
      <xdr:rowOff>-1</xdr:rowOff>
    </xdr:to>
    <xdr:sp macro="" textlink="">
      <xdr:nvSpPr>
        <xdr:cNvPr id="5" name="Text Box 23"/>
        <xdr:cNvSpPr txBox="1">
          <a:spLocks noChangeArrowheads="1"/>
        </xdr:cNvSpPr>
      </xdr:nvSpPr>
      <xdr:spPr bwMode="auto">
        <a:xfrm>
          <a:off x="7094443" y="3921872"/>
          <a:ext cx="1355913" cy="2024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5.97 m</a:t>
          </a:r>
        </a:p>
      </xdr:txBody>
    </xdr:sp>
    <xdr:clientData/>
  </xdr:twoCellAnchor>
  <xdr:twoCellAnchor>
    <xdr:from>
      <xdr:col>4</xdr:col>
      <xdr:colOff>540788</xdr:colOff>
      <xdr:row>15</xdr:row>
      <xdr:rowOff>36851</xdr:rowOff>
    </xdr:from>
    <xdr:to>
      <xdr:col>5</xdr:col>
      <xdr:colOff>515470</xdr:colOff>
      <xdr:row>16</xdr:row>
      <xdr:rowOff>44824</xdr:rowOff>
    </xdr:to>
    <xdr:sp macro="" textlink="">
      <xdr:nvSpPr>
        <xdr:cNvPr id="6" name="Text Box 21"/>
        <xdr:cNvSpPr txBox="1">
          <a:spLocks noChangeArrowheads="1"/>
        </xdr:cNvSpPr>
      </xdr:nvSpPr>
      <xdr:spPr bwMode="auto">
        <a:xfrm>
          <a:off x="3836438" y="2789576"/>
          <a:ext cx="736682" cy="179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43</v>
      </c>
      <c r="D3" s="158"/>
      <c r="S3" s="61"/>
      <c r="T3" s="61"/>
    </row>
    <row r="4" spans="1:20" ht="14.1" customHeight="1" x14ac:dyDescent="0.2">
      <c r="A4" s="71">
        <v>0</v>
      </c>
      <c r="B4" s="72">
        <v>151.25399999999999</v>
      </c>
      <c r="C4" s="73" t="s">
        <v>44</v>
      </c>
      <c r="D4" s="158"/>
      <c r="S4" s="61"/>
      <c r="T4" s="61"/>
    </row>
    <row r="5" spans="1:20" ht="14.1" customHeight="1" x14ac:dyDescent="0.2">
      <c r="A5" s="74">
        <v>13</v>
      </c>
      <c r="B5" s="75">
        <v>150.255</v>
      </c>
      <c r="C5" s="73" t="s">
        <v>45</v>
      </c>
      <c r="D5" s="158"/>
      <c r="S5" s="61"/>
      <c r="T5" s="61"/>
    </row>
    <row r="6" spans="1:20" ht="14.1" customHeight="1" x14ac:dyDescent="0.2">
      <c r="A6" s="74">
        <v>13</v>
      </c>
      <c r="B6" s="75">
        <v>149.86199999999999</v>
      </c>
      <c r="C6" s="76" t="s">
        <v>46</v>
      </c>
      <c r="D6" s="158"/>
      <c r="S6" s="61"/>
      <c r="T6" s="61"/>
    </row>
    <row r="7" spans="1:20" ht="14.1" customHeight="1" x14ac:dyDescent="0.2">
      <c r="A7" s="74">
        <v>13</v>
      </c>
      <c r="B7" s="75">
        <v>148.25299999999999</v>
      </c>
      <c r="C7" s="73" t="s">
        <v>47</v>
      </c>
      <c r="D7" s="158"/>
      <c r="S7" s="61"/>
      <c r="T7" s="61"/>
    </row>
    <row r="8" spans="1:20" ht="14.1" customHeight="1" x14ac:dyDescent="0.2">
      <c r="A8" s="77">
        <v>20</v>
      </c>
      <c r="B8" s="78">
        <v>145.85599999999999</v>
      </c>
      <c r="C8" s="79" t="s">
        <v>48</v>
      </c>
      <c r="D8" s="158"/>
      <c r="S8" s="61"/>
      <c r="T8" s="61"/>
    </row>
    <row r="9" spans="1:20" ht="14.1" customHeight="1" x14ac:dyDescent="0.2">
      <c r="A9" s="74">
        <v>30</v>
      </c>
      <c r="B9" s="75">
        <v>141.26599999999999</v>
      </c>
      <c r="C9" s="73">
        <v>4.5900000000000034</v>
      </c>
      <c r="D9" s="158"/>
      <c r="S9" s="61"/>
      <c r="T9" s="61"/>
    </row>
    <row r="10" spans="1:20" ht="14.1" customHeight="1" x14ac:dyDescent="0.2">
      <c r="A10" s="74">
        <v>40</v>
      </c>
      <c r="B10" s="75">
        <v>140.756</v>
      </c>
      <c r="C10" s="73">
        <v>5.0999999999999943</v>
      </c>
      <c r="D10" s="158"/>
      <c r="S10" s="61"/>
      <c r="T10" s="61"/>
    </row>
    <row r="11" spans="1:20" ht="14.1" customHeight="1" x14ac:dyDescent="0.2">
      <c r="A11" s="74">
        <v>50</v>
      </c>
      <c r="B11" s="75">
        <v>141.14599999999999</v>
      </c>
      <c r="C11" s="73">
        <v>4.710000000000008</v>
      </c>
      <c r="D11" s="158"/>
      <c r="S11" s="61"/>
      <c r="T11" s="61"/>
    </row>
    <row r="12" spans="1:20" ht="14.1" customHeight="1" x14ac:dyDescent="0.2">
      <c r="A12" s="74">
        <v>60</v>
      </c>
      <c r="B12" s="75">
        <v>141.71600000000001</v>
      </c>
      <c r="C12" s="73">
        <v>4.1399999999999864</v>
      </c>
      <c r="D12" s="158"/>
      <c r="S12" s="61"/>
      <c r="T12" s="61"/>
    </row>
    <row r="13" spans="1:20" ht="14.1" customHeight="1" x14ac:dyDescent="0.2">
      <c r="A13" s="74">
        <v>70</v>
      </c>
      <c r="B13" s="75">
        <v>141.80600000000001</v>
      </c>
      <c r="C13" s="73">
        <v>4.0499999999999829</v>
      </c>
      <c r="D13" s="158"/>
      <c r="S13" s="61"/>
      <c r="T13" s="61"/>
    </row>
    <row r="14" spans="1:20" ht="14.1" customHeight="1" x14ac:dyDescent="0.2">
      <c r="A14" s="74">
        <v>80</v>
      </c>
      <c r="B14" s="75">
        <v>141.95599999999999</v>
      </c>
      <c r="C14" s="73">
        <v>3.9000000000000057</v>
      </c>
      <c r="D14" s="158"/>
      <c r="S14" s="61"/>
      <c r="T14" s="61"/>
    </row>
    <row r="15" spans="1:20" ht="14.1" customHeight="1" x14ac:dyDescent="0.2">
      <c r="A15" s="80">
        <v>90</v>
      </c>
      <c r="B15" s="81">
        <v>141.946</v>
      </c>
      <c r="C15" s="73">
        <v>3.9099999999999966</v>
      </c>
      <c r="D15" s="158"/>
      <c r="S15" s="61"/>
      <c r="T15" s="61"/>
    </row>
    <row r="16" spans="1:20" ht="14.1" customHeight="1" x14ac:dyDescent="0.2">
      <c r="A16" s="80">
        <v>100</v>
      </c>
      <c r="B16" s="81">
        <v>141.93600000000001</v>
      </c>
      <c r="C16" s="73">
        <v>3.9199999999999875</v>
      </c>
      <c r="D16" s="158"/>
      <c r="S16" s="61"/>
      <c r="T16" s="61"/>
    </row>
    <row r="17" spans="1:20" ht="14.1" customHeight="1" x14ac:dyDescent="0.2">
      <c r="A17" s="80">
        <v>110</v>
      </c>
      <c r="B17" s="81">
        <v>141.93600000000001</v>
      </c>
      <c r="C17" s="73">
        <v>3.9199999999999875</v>
      </c>
      <c r="D17" s="158"/>
      <c r="S17" s="61"/>
      <c r="T17" s="61"/>
    </row>
    <row r="18" spans="1:20" ht="14.1" customHeight="1" x14ac:dyDescent="0.2">
      <c r="A18" s="80">
        <v>120</v>
      </c>
      <c r="B18" s="81">
        <v>142.08600000000001</v>
      </c>
      <c r="C18" s="82">
        <v>3.7699999999999818</v>
      </c>
      <c r="D18" s="158"/>
      <c r="S18" s="61"/>
      <c r="T18" s="61"/>
    </row>
    <row r="19" spans="1:20" ht="14.1" customHeight="1" x14ac:dyDescent="0.2">
      <c r="A19" s="80">
        <v>130</v>
      </c>
      <c r="B19" s="81">
        <v>142.10599999999999</v>
      </c>
      <c r="C19" s="82">
        <v>3.75</v>
      </c>
      <c r="D19" s="158"/>
      <c r="S19" s="61"/>
      <c r="T19" s="61"/>
    </row>
    <row r="20" spans="1:20" ht="14.1" customHeight="1" x14ac:dyDescent="0.2">
      <c r="A20" s="80">
        <v>140</v>
      </c>
      <c r="B20" s="81">
        <v>142.126</v>
      </c>
      <c r="C20" s="82">
        <v>3.7299999999999898</v>
      </c>
      <c r="D20" s="158"/>
      <c r="S20" s="61"/>
      <c r="T20" s="61"/>
    </row>
    <row r="21" spans="1:20" ht="14.1" customHeight="1" x14ac:dyDescent="0.2">
      <c r="A21" s="80">
        <v>150</v>
      </c>
      <c r="B21" s="81">
        <v>142.14599999999999</v>
      </c>
      <c r="C21" s="82">
        <v>3.710000000000008</v>
      </c>
      <c r="D21" s="158"/>
      <c r="S21" s="61"/>
      <c r="T21" s="61"/>
    </row>
    <row r="22" spans="1:20" ht="14.1" customHeight="1" x14ac:dyDescent="0.2">
      <c r="A22" s="80">
        <v>160</v>
      </c>
      <c r="B22" s="81">
        <v>142.316</v>
      </c>
      <c r="C22" s="82">
        <v>3.539999999999992</v>
      </c>
      <c r="D22" s="158"/>
      <c r="S22" s="61"/>
      <c r="T22" s="61"/>
    </row>
    <row r="23" spans="1:20" ht="14.1" customHeight="1" x14ac:dyDescent="0.2">
      <c r="A23" s="80">
        <v>170</v>
      </c>
      <c r="B23" s="81">
        <v>142.696</v>
      </c>
      <c r="C23" s="82">
        <v>3.1599999999999966</v>
      </c>
      <c r="D23" s="158"/>
      <c r="S23" s="61"/>
      <c r="T23" s="61"/>
    </row>
    <row r="24" spans="1:20" ht="14.1" customHeight="1" x14ac:dyDescent="0.2">
      <c r="A24" s="80">
        <v>180</v>
      </c>
      <c r="B24" s="81">
        <v>142.916</v>
      </c>
      <c r="C24" s="82">
        <v>2.9399999999999977</v>
      </c>
      <c r="D24" s="158"/>
      <c r="S24" s="61"/>
      <c r="T24" s="61"/>
    </row>
    <row r="25" spans="1:20" ht="14.1" customHeight="1" x14ac:dyDescent="0.2">
      <c r="A25" s="80">
        <v>190</v>
      </c>
      <c r="B25" s="81">
        <v>143.18600000000001</v>
      </c>
      <c r="C25" s="82">
        <v>2.6699999999999875</v>
      </c>
      <c r="D25" s="158"/>
      <c r="S25" s="61"/>
      <c r="T25" s="61"/>
    </row>
    <row r="26" spans="1:20" ht="14.1" customHeight="1" x14ac:dyDescent="0.2">
      <c r="A26" s="80">
        <v>200</v>
      </c>
      <c r="B26" s="81">
        <v>143.45599999999999</v>
      </c>
      <c r="C26" s="82">
        <v>2.4000000000000057</v>
      </c>
      <c r="D26" s="158"/>
      <c r="S26" s="61"/>
      <c r="T26" s="61"/>
    </row>
    <row r="27" spans="1:20" ht="14.1" customHeight="1" x14ac:dyDescent="0.2">
      <c r="A27" s="83">
        <v>218</v>
      </c>
      <c r="B27" s="84">
        <v>145.85599999999999</v>
      </c>
      <c r="C27" s="85" t="s">
        <v>49</v>
      </c>
      <c r="D27" s="158"/>
      <c r="S27" s="61"/>
      <c r="T27" s="61"/>
    </row>
    <row r="28" spans="1:20" ht="14.1" customHeight="1" x14ac:dyDescent="0.2">
      <c r="A28" s="80">
        <v>225</v>
      </c>
      <c r="B28" s="81">
        <v>149.364</v>
      </c>
      <c r="C28" s="82" t="s">
        <v>50</v>
      </c>
      <c r="D28" s="158"/>
      <c r="S28" s="61"/>
      <c r="T28" s="61"/>
    </row>
    <row r="29" spans="1:20" ht="14.1" customHeight="1" x14ac:dyDescent="0.2">
      <c r="A29" s="80"/>
      <c r="B29" s="81"/>
      <c r="C29" s="82"/>
      <c r="D29" s="158"/>
      <c r="S29" s="61"/>
      <c r="T29" s="61"/>
    </row>
    <row r="30" spans="1:20" ht="14.1" customHeight="1" x14ac:dyDescent="0.2">
      <c r="A30" s="80"/>
      <c r="B30" s="81"/>
      <c r="C30" s="82"/>
      <c r="D30" s="158"/>
      <c r="S30" s="61"/>
      <c r="T30" s="61"/>
    </row>
    <row r="31" spans="1:20" ht="14.1" customHeight="1" x14ac:dyDescent="0.2">
      <c r="A31" s="80"/>
      <c r="B31" s="81"/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86"/>
      <c r="B34" s="87"/>
      <c r="C34" s="88"/>
      <c r="D34" s="159"/>
      <c r="S34" s="61"/>
      <c r="T34" s="61"/>
    </row>
    <row r="35" spans="1:20" ht="15" customHeight="1" x14ac:dyDescent="0.2">
      <c r="A35" s="89">
        <v>20</v>
      </c>
      <c r="B35" s="90">
        <v>145.85599999999999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218</v>
      </c>
      <c r="B36" s="93">
        <v>145.85599999999999</v>
      </c>
      <c r="C36" s="94" t="s">
        <v>53</v>
      </c>
      <c r="D36" s="161"/>
      <c r="S36" s="61"/>
      <c r="T36" s="61"/>
    </row>
    <row r="37" spans="1:20" ht="15" customHeight="1" x14ac:dyDescent="0.2">
      <c r="A37" s="95">
        <v>23</v>
      </c>
      <c r="B37" s="96">
        <v>151.25399999999999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23</v>
      </c>
      <c r="B38" s="98">
        <v>143.25299999999999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0</v>
      </c>
      <c r="B39" s="100">
        <v>0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0</v>
      </c>
      <c r="B40" s="98">
        <v>0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225</v>
      </c>
      <c r="B42" s="98">
        <v>149.364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59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63</v>
      </c>
      <c r="C45" s="109"/>
      <c r="D45" s="161"/>
      <c r="S45" s="61"/>
      <c r="T45" s="61"/>
    </row>
    <row r="46" spans="1:20" ht="14.1" customHeight="1" thickBot="1" x14ac:dyDescent="0.25">
      <c r="A46" s="163" t="s">
        <v>64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112</v>
      </c>
      <c r="D3" s="158"/>
      <c r="S3" s="61"/>
      <c r="T3" s="61"/>
    </row>
    <row r="4" spans="1:20" ht="14.1" customHeight="1" x14ac:dyDescent="0.2">
      <c r="A4" s="71">
        <v>0</v>
      </c>
      <c r="B4" s="72">
        <v>152.03</v>
      </c>
      <c r="C4" s="73" t="s">
        <v>113</v>
      </c>
      <c r="D4" s="158"/>
      <c r="S4" s="61"/>
      <c r="T4" s="61"/>
    </row>
    <row r="5" spans="1:20" ht="14.1" customHeight="1" x14ac:dyDescent="0.2">
      <c r="A5" s="74">
        <v>0</v>
      </c>
      <c r="B5" s="75">
        <v>152.03</v>
      </c>
      <c r="C5" s="73" t="s">
        <v>114</v>
      </c>
      <c r="D5" s="158"/>
      <c r="S5" s="61"/>
      <c r="T5" s="61"/>
    </row>
    <row r="6" spans="1:20" ht="14.1" customHeight="1" x14ac:dyDescent="0.2">
      <c r="A6" s="74">
        <v>3.5</v>
      </c>
      <c r="B6" s="75">
        <v>151.85400000000001</v>
      </c>
      <c r="C6" s="76"/>
      <c r="D6" s="158"/>
      <c r="S6" s="61"/>
      <c r="T6" s="61"/>
    </row>
    <row r="7" spans="1:20" ht="14.1" customHeight="1" x14ac:dyDescent="0.2">
      <c r="A7" s="74">
        <v>7.5</v>
      </c>
      <c r="B7" s="75">
        <v>151.55600000000001</v>
      </c>
      <c r="C7" s="73" t="s">
        <v>115</v>
      </c>
      <c r="D7" s="158"/>
      <c r="S7" s="61"/>
      <c r="T7" s="61"/>
    </row>
    <row r="8" spans="1:20" ht="14.1" customHeight="1" x14ac:dyDescent="0.2">
      <c r="A8" s="77">
        <v>7.5</v>
      </c>
      <c r="B8" s="78">
        <v>150.27799999999999</v>
      </c>
      <c r="C8" s="79" t="s">
        <v>53</v>
      </c>
      <c r="D8" s="158"/>
      <c r="S8" s="61"/>
      <c r="T8" s="61"/>
    </row>
    <row r="9" spans="1:20" ht="14.1" customHeight="1" x14ac:dyDescent="0.2">
      <c r="A9" s="74">
        <v>26</v>
      </c>
      <c r="B9" s="75">
        <v>143.41800000000001</v>
      </c>
      <c r="C9" s="73"/>
      <c r="D9" s="158"/>
      <c r="S9" s="61"/>
      <c r="T9" s="61"/>
    </row>
    <row r="10" spans="1:20" ht="14.1" customHeight="1" x14ac:dyDescent="0.2">
      <c r="A10" s="74">
        <v>37</v>
      </c>
      <c r="B10" s="75">
        <v>141.548</v>
      </c>
      <c r="C10" s="73"/>
      <c r="D10" s="158"/>
      <c r="S10" s="61"/>
      <c r="T10" s="61"/>
    </row>
    <row r="11" spans="1:20" ht="14.1" customHeight="1" x14ac:dyDescent="0.2">
      <c r="A11" s="74">
        <v>48</v>
      </c>
      <c r="B11" s="75">
        <v>142.828</v>
      </c>
      <c r="C11" s="73"/>
      <c r="D11" s="158"/>
      <c r="S11" s="61"/>
      <c r="T11" s="61"/>
    </row>
    <row r="12" spans="1:20" ht="14.1" customHeight="1" x14ac:dyDescent="0.2">
      <c r="A12" s="74">
        <v>59</v>
      </c>
      <c r="B12" s="75">
        <v>143.178</v>
      </c>
      <c r="C12" s="73"/>
      <c r="D12" s="158"/>
      <c r="S12" s="61"/>
      <c r="T12" s="61"/>
    </row>
    <row r="13" spans="1:20" ht="14.1" customHeight="1" x14ac:dyDescent="0.2">
      <c r="A13" s="74">
        <v>70</v>
      </c>
      <c r="B13" s="75">
        <v>143.56800000000001</v>
      </c>
      <c r="C13" s="73"/>
      <c r="D13" s="158"/>
      <c r="S13" s="61"/>
      <c r="T13" s="61"/>
    </row>
    <row r="14" spans="1:20" ht="14.1" customHeight="1" x14ac:dyDescent="0.2">
      <c r="A14" s="74">
        <v>81</v>
      </c>
      <c r="B14" s="75">
        <v>143.33799999999999</v>
      </c>
      <c r="C14" s="73"/>
      <c r="D14" s="158"/>
      <c r="S14" s="61"/>
      <c r="T14" s="61"/>
    </row>
    <row r="15" spans="1:20" ht="14.1" customHeight="1" x14ac:dyDescent="0.2">
      <c r="A15" s="80">
        <v>92</v>
      </c>
      <c r="B15" s="81">
        <v>143.25800000000001</v>
      </c>
      <c r="C15" s="73"/>
      <c r="D15" s="158"/>
      <c r="S15" s="61"/>
      <c r="T15" s="61"/>
    </row>
    <row r="16" spans="1:20" ht="14.1" customHeight="1" x14ac:dyDescent="0.2">
      <c r="A16" s="80">
        <v>103</v>
      </c>
      <c r="B16" s="81">
        <v>143.178</v>
      </c>
      <c r="C16" s="73"/>
      <c r="D16" s="158"/>
      <c r="S16" s="61"/>
      <c r="T16" s="61"/>
    </row>
    <row r="17" spans="1:20" ht="14.1" customHeight="1" x14ac:dyDescent="0.2">
      <c r="A17" s="80">
        <v>114</v>
      </c>
      <c r="B17" s="81">
        <v>143.62799999999999</v>
      </c>
      <c r="C17" s="73"/>
      <c r="D17" s="158"/>
      <c r="S17" s="61"/>
      <c r="T17" s="61"/>
    </row>
    <row r="18" spans="1:20" ht="14.1" customHeight="1" x14ac:dyDescent="0.2">
      <c r="A18" s="80">
        <v>125</v>
      </c>
      <c r="B18" s="81">
        <v>144.458</v>
      </c>
      <c r="C18" s="82"/>
      <c r="D18" s="158"/>
      <c r="S18" s="61"/>
      <c r="T18" s="61"/>
    </row>
    <row r="19" spans="1:20" ht="14.1" customHeight="1" x14ac:dyDescent="0.2">
      <c r="A19" s="80">
        <v>136</v>
      </c>
      <c r="B19" s="81">
        <v>144.90799999999999</v>
      </c>
      <c r="C19" s="82"/>
      <c r="D19" s="158"/>
      <c r="S19" s="61"/>
      <c r="T19" s="61"/>
    </row>
    <row r="20" spans="1:20" ht="14.1" customHeight="1" x14ac:dyDescent="0.2">
      <c r="A20" s="80">
        <v>147</v>
      </c>
      <c r="B20" s="81">
        <v>144.58799999999999</v>
      </c>
      <c r="C20" s="82"/>
      <c r="D20" s="158"/>
      <c r="S20" s="61"/>
      <c r="T20" s="61"/>
    </row>
    <row r="21" spans="1:20" ht="14.1" customHeight="1" x14ac:dyDescent="0.2">
      <c r="A21" s="80">
        <v>158</v>
      </c>
      <c r="B21" s="81">
        <v>143.94800000000001</v>
      </c>
      <c r="C21" s="82"/>
      <c r="D21" s="158"/>
      <c r="S21" s="61"/>
      <c r="T21" s="61"/>
    </row>
    <row r="22" spans="1:20" ht="14.1" customHeight="1" x14ac:dyDescent="0.2">
      <c r="A22" s="80">
        <v>169</v>
      </c>
      <c r="B22" s="81">
        <v>143.428</v>
      </c>
      <c r="C22" s="82"/>
      <c r="D22" s="158"/>
      <c r="S22" s="61"/>
      <c r="T22" s="61"/>
    </row>
    <row r="23" spans="1:20" ht="14.1" customHeight="1" x14ac:dyDescent="0.2">
      <c r="A23" s="80">
        <v>180</v>
      </c>
      <c r="B23" s="81">
        <v>145.12799999999999</v>
      </c>
      <c r="C23" s="82"/>
      <c r="D23" s="158"/>
      <c r="S23" s="61"/>
      <c r="T23" s="61"/>
    </row>
    <row r="24" spans="1:20" ht="14.1" customHeight="1" x14ac:dyDescent="0.2">
      <c r="A24" s="80">
        <v>191</v>
      </c>
      <c r="B24" s="81">
        <v>145.518</v>
      </c>
      <c r="C24" s="82"/>
      <c r="D24" s="158"/>
      <c r="S24" s="61"/>
      <c r="T24" s="61"/>
    </row>
    <row r="25" spans="1:20" ht="14.1" customHeight="1" x14ac:dyDescent="0.2">
      <c r="A25" s="80">
        <v>202</v>
      </c>
      <c r="B25" s="81">
        <v>145.72800000000001</v>
      </c>
      <c r="C25" s="82"/>
      <c r="D25" s="158"/>
      <c r="S25" s="61"/>
      <c r="T25" s="61"/>
    </row>
    <row r="26" spans="1:20" ht="14.1" customHeight="1" x14ac:dyDescent="0.2">
      <c r="A26" s="80">
        <v>213</v>
      </c>
      <c r="B26" s="81">
        <v>144.81800000000001</v>
      </c>
      <c r="C26" s="82"/>
      <c r="D26" s="158"/>
      <c r="S26" s="61"/>
      <c r="T26" s="61"/>
    </row>
    <row r="27" spans="1:20" ht="14.1" customHeight="1" x14ac:dyDescent="0.2">
      <c r="A27" s="80">
        <v>224</v>
      </c>
      <c r="B27" s="81">
        <v>146.858</v>
      </c>
      <c r="C27" s="82"/>
      <c r="D27" s="158"/>
      <c r="S27" s="61"/>
      <c r="T27" s="61"/>
    </row>
    <row r="28" spans="1:20" ht="14.1" customHeight="1" x14ac:dyDescent="0.2">
      <c r="A28" s="83">
        <v>235.7</v>
      </c>
      <c r="B28" s="84">
        <v>150.22800000000001</v>
      </c>
      <c r="C28" s="85" t="s">
        <v>51</v>
      </c>
      <c r="D28" s="158"/>
      <c r="S28" s="61"/>
      <c r="T28" s="61"/>
    </row>
    <row r="29" spans="1:20" ht="14.1" customHeight="1" x14ac:dyDescent="0.2">
      <c r="A29" s="80">
        <v>236.7</v>
      </c>
      <c r="B29" s="81">
        <v>150.26</v>
      </c>
      <c r="C29" s="82"/>
      <c r="D29" s="158"/>
      <c r="S29" s="61"/>
      <c r="T29" s="61"/>
    </row>
    <row r="30" spans="1:20" ht="14.1" customHeight="1" x14ac:dyDescent="0.2">
      <c r="A30" s="80">
        <v>238.7</v>
      </c>
      <c r="B30" s="81">
        <v>152.006</v>
      </c>
      <c r="C30" s="82"/>
      <c r="D30" s="158"/>
      <c r="S30" s="61"/>
      <c r="T30" s="61"/>
    </row>
    <row r="31" spans="1:20" ht="14.1" customHeight="1" x14ac:dyDescent="0.2">
      <c r="A31" s="80"/>
      <c r="B31" s="81">
        <v>153.012</v>
      </c>
      <c r="C31" s="82" t="s">
        <v>116</v>
      </c>
      <c r="D31" s="158"/>
      <c r="S31" s="61"/>
      <c r="T31" s="61"/>
    </row>
    <row r="32" spans="1:20" ht="14.1" customHeight="1" x14ac:dyDescent="0.2">
      <c r="A32" s="80"/>
      <c r="B32" s="81">
        <v>152.102</v>
      </c>
      <c r="C32" s="82" t="s">
        <v>117</v>
      </c>
      <c r="D32" s="158"/>
      <c r="S32" s="61"/>
      <c r="T32" s="61"/>
    </row>
    <row r="33" spans="1:20" ht="14.1" customHeight="1" x14ac:dyDescent="0.2">
      <c r="A33" s="80"/>
      <c r="B33" s="81">
        <v>152.03299999999999</v>
      </c>
      <c r="C33" s="82"/>
      <c r="D33" s="158"/>
      <c r="S33" s="61"/>
      <c r="T33" s="61"/>
    </row>
    <row r="34" spans="1:20" ht="14.1" customHeight="1" x14ac:dyDescent="0.2">
      <c r="A34" s="80"/>
      <c r="B34" s="81">
        <v>151.04</v>
      </c>
      <c r="C34" s="82"/>
      <c r="D34" s="158"/>
      <c r="S34" s="61"/>
      <c r="T34" s="61"/>
    </row>
    <row r="35" spans="1:20" ht="13.5" customHeight="1" x14ac:dyDescent="0.2">
      <c r="A35" s="80"/>
      <c r="B35" s="81">
        <v>152.03</v>
      </c>
      <c r="C35" s="82" t="s">
        <v>118</v>
      </c>
      <c r="D35" s="158"/>
      <c r="S35" s="61"/>
      <c r="T35" s="61"/>
    </row>
    <row r="36" spans="1:20" ht="14.1" customHeight="1" thickBot="1" x14ac:dyDescent="0.25">
      <c r="A36" s="117"/>
      <c r="B36" s="118"/>
      <c r="C36" s="119"/>
      <c r="D36" s="159"/>
      <c r="S36" s="61"/>
      <c r="T36" s="61"/>
    </row>
    <row r="37" spans="1:20" ht="15" customHeight="1" x14ac:dyDescent="0.2">
      <c r="A37" s="89">
        <v>7.5</v>
      </c>
      <c r="B37" s="90">
        <v>150.27799999999999</v>
      </c>
      <c r="C37" s="91" t="s">
        <v>51</v>
      </c>
      <c r="D37" s="160" t="s">
        <v>52</v>
      </c>
      <c r="S37" s="61"/>
      <c r="T37" s="61"/>
    </row>
    <row r="38" spans="1:20" ht="15" customHeight="1" thickBot="1" x14ac:dyDescent="0.25">
      <c r="A38" s="92">
        <v>235.7</v>
      </c>
      <c r="B38" s="93">
        <v>150.22800000000001</v>
      </c>
      <c r="C38" s="94" t="s">
        <v>53</v>
      </c>
      <c r="D38" s="161"/>
      <c r="S38" s="61"/>
      <c r="T38" s="61"/>
    </row>
    <row r="39" spans="1:20" ht="15" customHeight="1" x14ac:dyDescent="0.2">
      <c r="A39" s="95">
        <v>230</v>
      </c>
      <c r="B39" s="96">
        <v>153.012</v>
      </c>
      <c r="C39" s="91" t="s">
        <v>54</v>
      </c>
      <c r="D39" s="161"/>
      <c r="S39" s="61"/>
      <c r="T39" s="61"/>
    </row>
    <row r="40" spans="1:20" ht="15" customHeight="1" thickBot="1" x14ac:dyDescent="0.25">
      <c r="A40" s="97">
        <v>230</v>
      </c>
      <c r="B40" s="98">
        <v>144.012</v>
      </c>
      <c r="C40" s="99" t="s">
        <v>54</v>
      </c>
      <c r="D40" s="161"/>
      <c r="S40" s="61"/>
      <c r="T40" s="61"/>
    </row>
    <row r="41" spans="1:20" ht="15" customHeight="1" x14ac:dyDescent="0.2">
      <c r="A41" s="95">
        <v>235</v>
      </c>
      <c r="B41" s="100">
        <v>153.602</v>
      </c>
      <c r="C41" s="94" t="s">
        <v>55</v>
      </c>
      <c r="D41" s="161"/>
      <c r="S41" s="61"/>
      <c r="T41" s="61"/>
    </row>
    <row r="42" spans="1:20" ht="15" customHeight="1" thickBot="1" x14ac:dyDescent="0.25">
      <c r="A42" s="97">
        <v>235</v>
      </c>
      <c r="B42" s="98">
        <v>152.102</v>
      </c>
      <c r="C42" s="94" t="s">
        <v>55</v>
      </c>
      <c r="D42" s="161"/>
      <c r="S42" s="61"/>
      <c r="T42" s="61"/>
    </row>
    <row r="43" spans="1:20" ht="15" customHeight="1" x14ac:dyDescent="0.2">
      <c r="A43" s="95">
        <v>0</v>
      </c>
      <c r="B43" s="100">
        <v>0</v>
      </c>
      <c r="C43" s="91" t="s">
        <v>56</v>
      </c>
      <c r="D43" s="161"/>
      <c r="S43" s="61"/>
      <c r="T43" s="61"/>
    </row>
    <row r="44" spans="1:20" ht="15" customHeight="1" thickBot="1" x14ac:dyDescent="0.25">
      <c r="A44" s="97">
        <v>0</v>
      </c>
      <c r="B44" s="98">
        <v>0</v>
      </c>
      <c r="C44" s="99" t="s">
        <v>57</v>
      </c>
      <c r="D44" s="161"/>
      <c r="S44" s="61"/>
      <c r="T44" s="61"/>
    </row>
    <row r="45" spans="1:20" ht="14.1" customHeight="1" x14ac:dyDescent="0.2">
      <c r="A45" s="101" t="s">
        <v>58</v>
      </c>
      <c r="B45" s="102" t="s">
        <v>102</v>
      </c>
      <c r="C45" s="103"/>
      <c r="D45" s="161"/>
      <c r="S45" s="61"/>
      <c r="T45" s="61"/>
    </row>
    <row r="46" spans="1:20" ht="14.1" customHeight="1" x14ac:dyDescent="0.2">
      <c r="A46" s="104" t="s">
        <v>60</v>
      </c>
      <c r="B46" s="105" t="s">
        <v>61</v>
      </c>
      <c r="C46" s="106"/>
      <c r="D46" s="161"/>
      <c r="S46" s="61"/>
      <c r="T46" s="61"/>
    </row>
    <row r="47" spans="1:20" ht="14.1" customHeight="1" x14ac:dyDescent="0.2">
      <c r="A47" s="107" t="s">
        <v>62</v>
      </c>
      <c r="B47" s="108" t="s">
        <v>119</v>
      </c>
      <c r="C47" s="109"/>
      <c r="D47" s="161"/>
      <c r="S47" s="61"/>
      <c r="T47" s="61"/>
    </row>
    <row r="48" spans="1:20" ht="14.1" customHeight="1" thickBot="1" x14ac:dyDescent="0.25">
      <c r="A48" s="163" t="s">
        <v>120</v>
      </c>
      <c r="B48" s="164"/>
      <c r="C48" s="165"/>
      <c r="D48" s="162"/>
      <c r="S48" s="61"/>
      <c r="T48" s="61"/>
    </row>
    <row r="49" spans="1:20" x14ac:dyDescent="0.2">
      <c r="A49" s="166" t="s">
        <v>65</v>
      </c>
      <c r="B49" s="166"/>
      <c r="C49" s="166"/>
      <c r="D49" s="1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2" spans="1:20" x14ac:dyDescent="0.2">
      <c r="B52" s="110"/>
      <c r="C52" s="110"/>
    </row>
    <row r="53" spans="1:20" x14ac:dyDescent="0.2">
      <c r="A53" s="111"/>
      <c r="B53" s="111"/>
      <c r="C53" s="111"/>
    </row>
    <row r="54" spans="1:20" x14ac:dyDescent="0.2">
      <c r="A54" s="111"/>
      <c r="B54" s="111"/>
      <c r="C54" s="111"/>
    </row>
    <row r="55" spans="1:20" x14ac:dyDescent="0.2">
      <c r="A55" s="112"/>
      <c r="B55" s="112"/>
      <c r="C55" s="112"/>
    </row>
    <row r="56" spans="1:20" x14ac:dyDescent="0.2">
      <c r="C56" s="113"/>
    </row>
  </sheetData>
  <mergeCells count="5">
    <mergeCell ref="A1:S1"/>
    <mergeCell ref="D2:D36"/>
    <mergeCell ref="D37:D48"/>
    <mergeCell ref="A48:C48"/>
    <mergeCell ref="A49:D49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-6.3</v>
      </c>
      <c r="B3" s="69">
        <v>153</v>
      </c>
      <c r="C3" s="70"/>
      <c r="D3" s="158"/>
      <c r="S3" s="61"/>
      <c r="T3" s="61"/>
    </row>
    <row r="4" spans="1:20" ht="14.1" customHeight="1" x14ac:dyDescent="0.2">
      <c r="A4" s="71">
        <v>-6.3</v>
      </c>
      <c r="B4" s="72">
        <v>152.49600000000001</v>
      </c>
      <c r="C4" s="73" t="s">
        <v>121</v>
      </c>
      <c r="D4" s="158"/>
      <c r="S4" s="61"/>
      <c r="T4" s="61"/>
    </row>
    <row r="5" spans="1:20" ht="14.1" customHeight="1" x14ac:dyDescent="0.2">
      <c r="A5" s="74">
        <v>-6</v>
      </c>
      <c r="B5" s="75">
        <v>151.952</v>
      </c>
      <c r="C5" s="73" t="s">
        <v>122</v>
      </c>
      <c r="D5" s="158"/>
      <c r="S5" s="61"/>
      <c r="T5" s="61"/>
    </row>
    <row r="6" spans="1:20" ht="14.1" customHeight="1" x14ac:dyDescent="0.2">
      <c r="A6" s="74">
        <v>-3</v>
      </c>
      <c r="B6" s="75">
        <v>151.45500000000001</v>
      </c>
      <c r="C6" s="76"/>
      <c r="D6" s="158"/>
      <c r="S6" s="61"/>
      <c r="T6" s="61"/>
    </row>
    <row r="7" spans="1:20" ht="14.1" customHeight="1" x14ac:dyDescent="0.2">
      <c r="A7" s="74">
        <v>0</v>
      </c>
      <c r="B7" s="75">
        <v>151.27699999999999</v>
      </c>
      <c r="C7" s="73" t="s">
        <v>123</v>
      </c>
      <c r="D7" s="158"/>
      <c r="S7" s="61"/>
      <c r="T7" s="61"/>
    </row>
    <row r="8" spans="1:20" ht="14.1" customHeight="1" x14ac:dyDescent="0.2">
      <c r="A8" s="74">
        <v>3</v>
      </c>
      <c r="B8" s="75">
        <v>151.11000000000001</v>
      </c>
      <c r="C8" s="115"/>
      <c r="D8" s="158"/>
      <c r="S8" s="61"/>
      <c r="T8" s="61"/>
    </row>
    <row r="9" spans="1:20" ht="14.1" customHeight="1" x14ac:dyDescent="0.2">
      <c r="A9" s="74">
        <v>6</v>
      </c>
      <c r="B9" s="75">
        <v>150.77199999999999</v>
      </c>
      <c r="C9" s="73"/>
      <c r="D9" s="158"/>
      <c r="S9" s="61"/>
      <c r="T9" s="61"/>
    </row>
    <row r="10" spans="1:20" ht="14.1" customHeight="1" x14ac:dyDescent="0.2">
      <c r="A10" s="74">
        <v>7.5</v>
      </c>
      <c r="B10" s="75">
        <v>150.411</v>
      </c>
      <c r="C10" s="73" t="s">
        <v>121</v>
      </c>
      <c r="D10" s="158"/>
      <c r="S10" s="61"/>
      <c r="T10" s="61"/>
    </row>
    <row r="11" spans="1:20" ht="14.1" customHeight="1" x14ac:dyDescent="0.2">
      <c r="A11" s="77">
        <v>7.5</v>
      </c>
      <c r="B11" s="78">
        <v>149.92099999999999</v>
      </c>
      <c r="C11" s="116" t="s">
        <v>53</v>
      </c>
      <c r="D11" s="158"/>
      <c r="S11" s="61"/>
      <c r="T11" s="61"/>
    </row>
    <row r="12" spans="1:20" ht="14.1" customHeight="1" x14ac:dyDescent="0.2">
      <c r="A12" s="74">
        <v>7.5</v>
      </c>
      <c r="B12" s="75">
        <v>149.721</v>
      </c>
      <c r="C12" s="73"/>
      <c r="D12" s="158"/>
      <c r="S12" s="61"/>
      <c r="T12" s="61"/>
    </row>
    <row r="13" spans="1:20" ht="14.1" customHeight="1" x14ac:dyDescent="0.2">
      <c r="A13" s="74">
        <v>18</v>
      </c>
      <c r="B13" s="75">
        <v>142.53100000000001</v>
      </c>
      <c r="C13" s="73"/>
      <c r="D13" s="158"/>
      <c r="S13" s="61"/>
      <c r="T13" s="61"/>
    </row>
    <row r="14" spans="1:20" ht="14.1" customHeight="1" x14ac:dyDescent="0.2">
      <c r="A14" s="74">
        <v>29</v>
      </c>
      <c r="B14" s="75">
        <v>140.971</v>
      </c>
      <c r="C14" s="73"/>
      <c r="D14" s="158"/>
      <c r="S14" s="61"/>
      <c r="T14" s="61"/>
    </row>
    <row r="15" spans="1:20" ht="14.1" customHeight="1" x14ac:dyDescent="0.2">
      <c r="A15" s="80">
        <v>40</v>
      </c>
      <c r="B15" s="81">
        <v>141.62100000000001</v>
      </c>
      <c r="C15" s="73"/>
      <c r="D15" s="158"/>
      <c r="S15" s="61"/>
      <c r="T15" s="61"/>
    </row>
    <row r="16" spans="1:20" ht="14.1" customHeight="1" x14ac:dyDescent="0.2">
      <c r="A16" s="80">
        <v>51</v>
      </c>
      <c r="B16" s="81">
        <v>141.92099999999999</v>
      </c>
      <c r="C16" s="73"/>
      <c r="D16" s="158"/>
      <c r="S16" s="61"/>
      <c r="T16" s="61"/>
    </row>
    <row r="17" spans="1:20" ht="14.1" customHeight="1" x14ac:dyDescent="0.2">
      <c r="A17" s="80">
        <v>62</v>
      </c>
      <c r="B17" s="81">
        <v>142.161</v>
      </c>
      <c r="C17" s="73"/>
      <c r="D17" s="158"/>
      <c r="S17" s="61"/>
      <c r="T17" s="61"/>
    </row>
    <row r="18" spans="1:20" ht="14.1" customHeight="1" x14ac:dyDescent="0.2">
      <c r="A18" s="80">
        <v>73</v>
      </c>
      <c r="B18" s="81">
        <v>141.93100000000001</v>
      </c>
      <c r="C18" s="82"/>
      <c r="D18" s="158"/>
      <c r="S18" s="61"/>
      <c r="T18" s="61"/>
    </row>
    <row r="19" spans="1:20" ht="14.1" customHeight="1" x14ac:dyDescent="0.2">
      <c r="A19" s="80">
        <v>84</v>
      </c>
      <c r="B19" s="81">
        <v>141.98099999999999</v>
      </c>
      <c r="C19" s="82"/>
      <c r="D19" s="158"/>
      <c r="S19" s="61"/>
      <c r="T19" s="61"/>
    </row>
    <row r="20" spans="1:20" ht="14.1" customHeight="1" x14ac:dyDescent="0.2">
      <c r="A20" s="80">
        <v>95</v>
      </c>
      <c r="B20" s="81">
        <v>141.77099999999999</v>
      </c>
      <c r="C20" s="82"/>
      <c r="D20" s="158"/>
      <c r="S20" s="61"/>
      <c r="T20" s="61"/>
    </row>
    <row r="21" spans="1:20" ht="14.1" customHeight="1" x14ac:dyDescent="0.2">
      <c r="A21" s="80">
        <v>106</v>
      </c>
      <c r="B21" s="81">
        <v>141.721</v>
      </c>
      <c r="C21" s="82"/>
      <c r="D21" s="158"/>
      <c r="S21" s="61"/>
      <c r="T21" s="61"/>
    </row>
    <row r="22" spans="1:20" ht="14.1" customHeight="1" x14ac:dyDescent="0.2">
      <c r="A22" s="80">
        <v>117</v>
      </c>
      <c r="B22" s="81">
        <v>141.87100000000001</v>
      </c>
      <c r="C22" s="82"/>
      <c r="D22" s="158"/>
      <c r="S22" s="61"/>
      <c r="T22" s="61"/>
    </row>
    <row r="23" spans="1:20" ht="14.1" customHeight="1" x14ac:dyDescent="0.2">
      <c r="A23" s="80">
        <v>128</v>
      </c>
      <c r="B23" s="81">
        <v>141.761</v>
      </c>
      <c r="C23" s="82"/>
      <c r="D23" s="158"/>
      <c r="S23" s="61"/>
      <c r="T23" s="61"/>
    </row>
    <row r="24" spans="1:20" ht="14.1" customHeight="1" x14ac:dyDescent="0.2">
      <c r="A24" s="80">
        <v>139</v>
      </c>
      <c r="B24" s="81">
        <v>141.12100000000001</v>
      </c>
      <c r="C24" s="82"/>
      <c r="D24" s="158"/>
      <c r="S24" s="61"/>
      <c r="T24" s="61"/>
    </row>
    <row r="25" spans="1:20" ht="14.1" customHeight="1" x14ac:dyDescent="0.2">
      <c r="A25" s="80">
        <v>150</v>
      </c>
      <c r="B25" s="81">
        <v>141.411</v>
      </c>
      <c r="C25" s="82"/>
      <c r="D25" s="158"/>
      <c r="S25" s="61"/>
      <c r="T25" s="61"/>
    </row>
    <row r="26" spans="1:20" ht="14.1" customHeight="1" x14ac:dyDescent="0.2">
      <c r="A26" s="80">
        <v>161</v>
      </c>
      <c r="B26" s="81">
        <v>142.31100000000001</v>
      </c>
      <c r="C26" s="82"/>
      <c r="D26" s="158"/>
      <c r="S26" s="61"/>
      <c r="T26" s="61"/>
    </row>
    <row r="27" spans="1:20" ht="14.1" customHeight="1" x14ac:dyDescent="0.2">
      <c r="A27" s="80">
        <v>172</v>
      </c>
      <c r="B27" s="81">
        <v>142.62100000000001</v>
      </c>
      <c r="C27" s="82"/>
      <c r="D27" s="158"/>
      <c r="S27" s="61"/>
      <c r="T27" s="61"/>
    </row>
    <row r="28" spans="1:20" ht="14.1" customHeight="1" x14ac:dyDescent="0.2">
      <c r="A28" s="80">
        <v>183</v>
      </c>
      <c r="B28" s="81">
        <v>142.78100000000001</v>
      </c>
      <c r="C28" s="82"/>
      <c r="D28" s="158"/>
      <c r="S28" s="61"/>
      <c r="T28" s="61"/>
    </row>
    <row r="29" spans="1:20" ht="14.1" customHeight="1" x14ac:dyDescent="0.2">
      <c r="A29" s="80">
        <v>194</v>
      </c>
      <c r="B29" s="81">
        <v>143.30099999999999</v>
      </c>
      <c r="C29" s="82"/>
      <c r="D29" s="158"/>
      <c r="S29" s="61"/>
      <c r="T29" s="61"/>
    </row>
    <row r="30" spans="1:20" ht="14.1" customHeight="1" x14ac:dyDescent="0.2">
      <c r="A30" s="80">
        <v>205</v>
      </c>
      <c r="B30" s="81">
        <v>143.87100000000001</v>
      </c>
      <c r="C30" s="82"/>
      <c r="D30" s="158"/>
      <c r="S30" s="61"/>
      <c r="T30" s="61"/>
    </row>
    <row r="31" spans="1:20" ht="14.1" customHeight="1" x14ac:dyDescent="0.2">
      <c r="A31" s="80">
        <v>216</v>
      </c>
      <c r="B31" s="81">
        <v>145.381</v>
      </c>
      <c r="C31" s="82"/>
      <c r="D31" s="158"/>
      <c r="S31" s="61"/>
      <c r="T31" s="61"/>
    </row>
    <row r="32" spans="1:20" ht="14.1" customHeight="1" x14ac:dyDescent="0.2">
      <c r="A32" s="80">
        <v>227</v>
      </c>
      <c r="B32" s="81">
        <v>147.52099999999999</v>
      </c>
      <c r="C32" s="82"/>
      <c r="D32" s="158"/>
      <c r="S32" s="61"/>
      <c r="T32" s="61"/>
    </row>
    <row r="33" spans="1:20" ht="14.1" customHeight="1" x14ac:dyDescent="0.2">
      <c r="A33" s="80">
        <v>238.86</v>
      </c>
      <c r="B33" s="81">
        <v>149.52099999999999</v>
      </c>
      <c r="C33" s="82"/>
      <c r="D33" s="158"/>
      <c r="S33" s="61"/>
      <c r="T33" s="61"/>
    </row>
    <row r="34" spans="1:20" ht="14.1" customHeight="1" x14ac:dyDescent="0.2">
      <c r="A34" s="83">
        <v>238.86</v>
      </c>
      <c r="B34" s="84">
        <v>149.92099999999999</v>
      </c>
      <c r="C34" s="85" t="s">
        <v>51</v>
      </c>
      <c r="D34" s="158"/>
      <c r="S34" s="61"/>
      <c r="T34" s="61"/>
    </row>
    <row r="35" spans="1:20" ht="14.1" customHeight="1" x14ac:dyDescent="0.2">
      <c r="A35" s="80">
        <v>239.56</v>
      </c>
      <c r="B35" s="81">
        <v>150.67099999999999</v>
      </c>
      <c r="C35" s="82"/>
      <c r="D35" s="158"/>
      <c r="S35" s="61"/>
      <c r="T35" s="61"/>
    </row>
    <row r="36" spans="1:20" ht="14.1" customHeight="1" x14ac:dyDescent="0.2">
      <c r="A36" s="80">
        <v>241.56</v>
      </c>
      <c r="B36" s="81">
        <v>151.197</v>
      </c>
      <c r="C36" s="82"/>
      <c r="D36" s="158"/>
      <c r="S36" s="61"/>
      <c r="T36" s="61"/>
    </row>
    <row r="37" spans="1:20" ht="14.1" customHeight="1" x14ac:dyDescent="0.2">
      <c r="A37" s="80">
        <v>242.76</v>
      </c>
      <c r="B37" s="81">
        <v>152.41</v>
      </c>
      <c r="C37" s="82" t="s">
        <v>76</v>
      </c>
      <c r="D37" s="158"/>
      <c r="S37" s="61"/>
      <c r="T37" s="61"/>
    </row>
    <row r="38" spans="1:20" ht="14.1" customHeight="1" thickBot="1" x14ac:dyDescent="0.25">
      <c r="A38" s="117"/>
      <c r="B38" s="118"/>
      <c r="C38" s="119"/>
      <c r="D38" s="159"/>
      <c r="S38" s="61"/>
      <c r="T38" s="61"/>
    </row>
    <row r="39" spans="1:20" ht="15" customHeight="1" x14ac:dyDescent="0.2">
      <c r="A39" s="89">
        <v>238.86</v>
      </c>
      <c r="B39" s="90">
        <v>149.92099999999999</v>
      </c>
      <c r="C39" s="91" t="s">
        <v>51</v>
      </c>
      <c r="D39" s="160" t="s">
        <v>52</v>
      </c>
      <c r="S39" s="61"/>
      <c r="T39" s="61"/>
    </row>
    <row r="40" spans="1:20" ht="15" customHeight="1" thickBot="1" x14ac:dyDescent="0.25">
      <c r="A40" s="92">
        <v>7.5</v>
      </c>
      <c r="B40" s="93">
        <v>149.92099999999999</v>
      </c>
      <c r="C40" s="94" t="s">
        <v>53</v>
      </c>
      <c r="D40" s="161"/>
      <c r="S40" s="61"/>
      <c r="T40" s="61"/>
    </row>
    <row r="41" spans="1:20" ht="15" customHeight="1" x14ac:dyDescent="0.2">
      <c r="A41" s="95">
        <v>12</v>
      </c>
      <c r="B41" s="96">
        <v>151.24100000000001</v>
      </c>
      <c r="C41" s="91" t="s">
        <v>54</v>
      </c>
      <c r="D41" s="161"/>
      <c r="S41" s="61"/>
      <c r="T41" s="61"/>
    </row>
    <row r="42" spans="1:20" ht="15" customHeight="1" thickBot="1" x14ac:dyDescent="0.25">
      <c r="A42" s="97">
        <v>12</v>
      </c>
      <c r="B42" s="98">
        <v>143.24100000000001</v>
      </c>
      <c r="C42" s="99" t="s">
        <v>54</v>
      </c>
      <c r="D42" s="161"/>
      <c r="S42" s="61"/>
      <c r="T42" s="61"/>
    </row>
    <row r="43" spans="1:20" ht="15" customHeight="1" x14ac:dyDescent="0.2">
      <c r="A43" s="95">
        <v>9</v>
      </c>
      <c r="B43" s="100">
        <v>152.82900000000001</v>
      </c>
      <c r="C43" s="94" t="s">
        <v>55</v>
      </c>
      <c r="D43" s="161"/>
      <c r="S43" s="61"/>
      <c r="T43" s="61"/>
    </row>
    <row r="44" spans="1:20" ht="15" customHeight="1" thickBot="1" x14ac:dyDescent="0.25">
      <c r="A44" s="97">
        <v>9</v>
      </c>
      <c r="B44" s="98">
        <v>151.32900000000001</v>
      </c>
      <c r="C44" s="94" t="s">
        <v>55</v>
      </c>
      <c r="D44" s="161"/>
      <c r="S44" s="61"/>
      <c r="T44" s="61"/>
    </row>
    <row r="45" spans="1:20" ht="15" customHeight="1" x14ac:dyDescent="0.2">
      <c r="A45" s="95">
        <v>242.76</v>
      </c>
      <c r="B45" s="100">
        <v>152.41</v>
      </c>
      <c r="C45" s="91" t="s">
        <v>56</v>
      </c>
      <c r="D45" s="161"/>
      <c r="S45" s="61"/>
      <c r="T45" s="61"/>
    </row>
    <row r="46" spans="1:20" ht="15" customHeight="1" thickBot="1" x14ac:dyDescent="0.25">
      <c r="A46" s="97">
        <v>0</v>
      </c>
      <c r="B46" s="98">
        <v>0</v>
      </c>
      <c r="C46" s="99" t="s">
        <v>57</v>
      </c>
      <c r="D46" s="161"/>
      <c r="S46" s="61"/>
      <c r="T46" s="61"/>
    </row>
    <row r="47" spans="1:20" ht="14.1" customHeight="1" x14ac:dyDescent="0.2">
      <c r="A47" s="101" t="s">
        <v>58</v>
      </c>
      <c r="B47" s="102" t="s">
        <v>124</v>
      </c>
      <c r="C47" s="103"/>
      <c r="D47" s="161"/>
      <c r="S47" s="61"/>
      <c r="T47" s="61"/>
    </row>
    <row r="48" spans="1:20" ht="14.1" customHeight="1" x14ac:dyDescent="0.2">
      <c r="A48" s="104" t="s">
        <v>60</v>
      </c>
      <c r="B48" s="105" t="s">
        <v>125</v>
      </c>
      <c r="C48" s="106"/>
      <c r="D48" s="161"/>
      <c r="S48" s="61"/>
      <c r="T48" s="61"/>
    </row>
    <row r="49" spans="1:20" ht="14.1" customHeight="1" x14ac:dyDescent="0.2">
      <c r="A49" s="107" t="s">
        <v>62</v>
      </c>
      <c r="B49" s="108" t="s">
        <v>126</v>
      </c>
      <c r="C49" s="109"/>
      <c r="D49" s="161"/>
      <c r="S49" s="61"/>
      <c r="T49" s="61"/>
    </row>
    <row r="50" spans="1:20" ht="14.1" customHeight="1" thickBot="1" x14ac:dyDescent="0.25">
      <c r="A50" s="163" t="s">
        <v>127</v>
      </c>
      <c r="B50" s="164"/>
      <c r="C50" s="165"/>
      <c r="D50" s="162"/>
      <c r="S50" s="61"/>
      <c r="T50" s="61"/>
    </row>
    <row r="51" spans="1:20" x14ac:dyDescent="0.2">
      <c r="A51" s="166" t="s">
        <v>65</v>
      </c>
      <c r="B51" s="166"/>
      <c r="C51" s="166"/>
      <c r="D51" s="166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</row>
    <row r="54" spans="1:20" x14ac:dyDescent="0.2">
      <c r="B54" s="110"/>
      <c r="C54" s="110"/>
    </row>
    <row r="55" spans="1:20" x14ac:dyDescent="0.2">
      <c r="A55" s="111"/>
      <c r="B55" s="111"/>
      <c r="C55" s="111"/>
    </row>
    <row r="56" spans="1:20" x14ac:dyDescent="0.2">
      <c r="A56" s="111"/>
      <c r="B56" s="111"/>
      <c r="C56" s="111"/>
    </row>
    <row r="57" spans="1:20" x14ac:dyDescent="0.2">
      <c r="A57" s="112"/>
      <c r="B57" s="112"/>
      <c r="C57" s="112"/>
    </row>
    <row r="58" spans="1:20" x14ac:dyDescent="0.2">
      <c r="C58" s="113"/>
    </row>
  </sheetData>
  <mergeCells count="5">
    <mergeCell ref="A1:S1"/>
    <mergeCell ref="D2:D38"/>
    <mergeCell ref="D39:D50"/>
    <mergeCell ref="A50:C50"/>
    <mergeCell ref="A51:D51"/>
  </mergeCells>
  <hyperlinks>
    <hyperlink ref="A51:D51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128</v>
      </c>
      <c r="D3" s="158"/>
      <c r="S3" s="61"/>
      <c r="T3" s="61"/>
    </row>
    <row r="4" spans="1:20" ht="14.1" customHeight="1" x14ac:dyDescent="0.2">
      <c r="A4" s="71">
        <v>0</v>
      </c>
      <c r="B4" s="72">
        <v>151.19800000000001</v>
      </c>
      <c r="C4" s="73" t="s">
        <v>129</v>
      </c>
      <c r="D4" s="158"/>
      <c r="S4" s="61"/>
      <c r="T4" s="61"/>
    </row>
    <row r="5" spans="1:20" ht="14.1" customHeight="1" x14ac:dyDescent="0.2">
      <c r="A5" s="74">
        <v>3</v>
      </c>
      <c r="B5" s="75">
        <v>150.98699999999999</v>
      </c>
      <c r="C5" s="73"/>
      <c r="D5" s="158"/>
      <c r="S5" s="61"/>
      <c r="T5" s="61"/>
    </row>
    <row r="6" spans="1:20" ht="14.1" customHeight="1" x14ac:dyDescent="0.2">
      <c r="A6" s="77">
        <v>6.2</v>
      </c>
      <c r="B6" s="78">
        <v>150.80500000000001</v>
      </c>
      <c r="C6" s="114" t="s">
        <v>53</v>
      </c>
      <c r="D6" s="158"/>
      <c r="S6" s="61"/>
      <c r="T6" s="61"/>
    </row>
    <row r="7" spans="1:20" ht="14.1" customHeight="1" x14ac:dyDescent="0.2">
      <c r="A7" s="74">
        <v>6.2</v>
      </c>
      <c r="B7" s="75">
        <v>150.405</v>
      </c>
      <c r="C7" s="73"/>
      <c r="D7" s="158"/>
      <c r="S7" s="61"/>
      <c r="T7" s="61"/>
    </row>
    <row r="8" spans="1:20" ht="14.1" customHeight="1" x14ac:dyDescent="0.2">
      <c r="A8" s="74">
        <v>19</v>
      </c>
      <c r="B8" s="75">
        <v>145.505</v>
      </c>
      <c r="C8" s="115"/>
      <c r="D8" s="158"/>
      <c r="S8" s="61"/>
      <c r="T8" s="61"/>
    </row>
    <row r="9" spans="1:20" ht="14.1" customHeight="1" x14ac:dyDescent="0.2">
      <c r="A9" s="74">
        <v>30</v>
      </c>
      <c r="B9" s="75">
        <v>141.79499999999999</v>
      </c>
      <c r="C9" s="73"/>
      <c r="D9" s="158"/>
      <c r="S9" s="61"/>
      <c r="T9" s="61"/>
    </row>
    <row r="10" spans="1:20" ht="14.1" customHeight="1" x14ac:dyDescent="0.2">
      <c r="A10" s="74">
        <v>41</v>
      </c>
      <c r="B10" s="75">
        <v>142.11500000000001</v>
      </c>
      <c r="C10" s="73"/>
      <c r="D10" s="158"/>
      <c r="S10" s="61"/>
      <c r="T10" s="61"/>
    </row>
    <row r="11" spans="1:20" ht="14.1" customHeight="1" x14ac:dyDescent="0.2">
      <c r="A11" s="74">
        <v>52</v>
      </c>
      <c r="B11" s="75">
        <v>142.405</v>
      </c>
      <c r="C11" s="73"/>
      <c r="D11" s="158"/>
      <c r="S11" s="61"/>
      <c r="T11" s="61"/>
    </row>
    <row r="12" spans="1:20" ht="14.1" customHeight="1" x14ac:dyDescent="0.2">
      <c r="A12" s="74">
        <v>63</v>
      </c>
      <c r="B12" s="75">
        <v>142.80500000000001</v>
      </c>
      <c r="C12" s="73"/>
      <c r="D12" s="158"/>
      <c r="S12" s="61"/>
      <c r="T12" s="61"/>
    </row>
    <row r="13" spans="1:20" ht="14.1" customHeight="1" x14ac:dyDescent="0.2">
      <c r="A13" s="74">
        <v>74</v>
      </c>
      <c r="B13" s="75">
        <v>142.19499999999999</v>
      </c>
      <c r="C13" s="73"/>
      <c r="D13" s="158"/>
      <c r="S13" s="61"/>
      <c r="T13" s="61"/>
    </row>
    <row r="14" spans="1:20" ht="14.1" customHeight="1" x14ac:dyDescent="0.2">
      <c r="A14" s="74">
        <v>85</v>
      </c>
      <c r="B14" s="75">
        <v>141.905</v>
      </c>
      <c r="C14" s="73"/>
      <c r="D14" s="158"/>
      <c r="S14" s="61"/>
      <c r="T14" s="61"/>
    </row>
    <row r="15" spans="1:20" ht="14.1" customHeight="1" x14ac:dyDescent="0.2">
      <c r="A15" s="80">
        <v>96</v>
      </c>
      <c r="B15" s="81">
        <v>141.595</v>
      </c>
      <c r="C15" s="73"/>
      <c r="D15" s="158"/>
      <c r="S15" s="61"/>
      <c r="T15" s="61"/>
    </row>
    <row r="16" spans="1:20" ht="14.1" customHeight="1" x14ac:dyDescent="0.2">
      <c r="A16" s="80">
        <v>107</v>
      </c>
      <c r="B16" s="81">
        <v>141.785</v>
      </c>
      <c r="C16" s="73"/>
      <c r="D16" s="158"/>
      <c r="S16" s="61"/>
      <c r="T16" s="61"/>
    </row>
    <row r="17" spans="1:20" ht="14.1" customHeight="1" x14ac:dyDescent="0.2">
      <c r="A17" s="80">
        <v>118</v>
      </c>
      <c r="B17" s="81">
        <v>142.58500000000001</v>
      </c>
      <c r="C17" s="73"/>
      <c r="D17" s="158"/>
      <c r="S17" s="61"/>
      <c r="T17" s="61"/>
    </row>
    <row r="18" spans="1:20" ht="14.1" customHeight="1" x14ac:dyDescent="0.2">
      <c r="A18" s="80">
        <v>129</v>
      </c>
      <c r="B18" s="81">
        <v>143.05500000000001</v>
      </c>
      <c r="C18" s="82"/>
      <c r="D18" s="158"/>
      <c r="S18" s="61"/>
      <c r="T18" s="61"/>
    </row>
    <row r="19" spans="1:20" ht="14.1" customHeight="1" x14ac:dyDescent="0.2">
      <c r="A19" s="80">
        <v>140</v>
      </c>
      <c r="B19" s="81">
        <v>143.495</v>
      </c>
      <c r="C19" s="82"/>
      <c r="D19" s="158"/>
      <c r="S19" s="61"/>
      <c r="T19" s="61"/>
    </row>
    <row r="20" spans="1:20" ht="14.1" customHeight="1" x14ac:dyDescent="0.2">
      <c r="A20" s="80">
        <v>151</v>
      </c>
      <c r="B20" s="81">
        <v>143.80500000000001</v>
      </c>
      <c r="C20" s="82"/>
      <c r="D20" s="158"/>
      <c r="S20" s="61"/>
      <c r="T20" s="61"/>
    </row>
    <row r="21" spans="1:20" ht="14.1" customHeight="1" x14ac:dyDescent="0.2">
      <c r="A21" s="80">
        <v>162</v>
      </c>
      <c r="B21" s="81">
        <v>143.755</v>
      </c>
      <c r="C21" s="82"/>
      <c r="D21" s="158"/>
      <c r="S21" s="61"/>
      <c r="T21" s="61"/>
    </row>
    <row r="22" spans="1:20" ht="14.1" customHeight="1" x14ac:dyDescent="0.2">
      <c r="A22" s="80">
        <v>173</v>
      </c>
      <c r="B22" s="81">
        <v>143.095</v>
      </c>
      <c r="C22" s="82"/>
      <c r="D22" s="158"/>
      <c r="S22" s="61"/>
      <c r="T22" s="61"/>
    </row>
    <row r="23" spans="1:20" ht="14.1" customHeight="1" x14ac:dyDescent="0.2">
      <c r="A23" s="80">
        <v>184</v>
      </c>
      <c r="B23" s="81">
        <v>143.08500000000001</v>
      </c>
      <c r="C23" s="82"/>
      <c r="D23" s="158"/>
      <c r="S23" s="61"/>
      <c r="T23" s="61"/>
    </row>
    <row r="24" spans="1:20" ht="14.1" customHeight="1" x14ac:dyDescent="0.2">
      <c r="A24" s="80">
        <v>194</v>
      </c>
      <c r="B24" s="81">
        <v>143.05500000000001</v>
      </c>
      <c r="C24" s="82"/>
      <c r="D24" s="158"/>
      <c r="S24" s="61"/>
      <c r="T24" s="61"/>
    </row>
    <row r="25" spans="1:20" ht="14.1" customHeight="1" x14ac:dyDescent="0.2">
      <c r="A25" s="80">
        <v>205</v>
      </c>
      <c r="B25" s="81">
        <v>143.55500000000001</v>
      </c>
      <c r="C25" s="82"/>
      <c r="D25" s="158"/>
      <c r="S25" s="61"/>
      <c r="T25" s="61"/>
    </row>
    <row r="26" spans="1:20" ht="14.1" customHeight="1" x14ac:dyDescent="0.2">
      <c r="A26" s="80">
        <v>216</v>
      </c>
      <c r="B26" s="81">
        <v>144.33500000000001</v>
      </c>
      <c r="C26" s="82"/>
      <c r="D26" s="158"/>
      <c r="S26" s="61"/>
      <c r="T26" s="61"/>
    </row>
    <row r="27" spans="1:20" ht="14.1" customHeight="1" x14ac:dyDescent="0.2">
      <c r="A27" s="80">
        <v>227</v>
      </c>
      <c r="B27" s="81">
        <v>145.29499999999999</v>
      </c>
      <c r="C27" s="82"/>
      <c r="D27" s="158"/>
      <c r="S27" s="61"/>
      <c r="T27" s="61"/>
    </row>
    <row r="28" spans="1:20" ht="14.1" customHeight="1" x14ac:dyDescent="0.2">
      <c r="A28" s="80">
        <v>238.9</v>
      </c>
      <c r="B28" s="81">
        <v>150.405</v>
      </c>
      <c r="C28" s="82"/>
      <c r="D28" s="158"/>
      <c r="S28" s="61"/>
      <c r="T28" s="61"/>
    </row>
    <row r="29" spans="1:20" ht="14.1" customHeight="1" x14ac:dyDescent="0.2">
      <c r="A29" s="83">
        <v>238.9</v>
      </c>
      <c r="B29" s="84">
        <v>150.77199999999999</v>
      </c>
      <c r="C29" s="85" t="s">
        <v>51</v>
      </c>
      <c r="D29" s="158"/>
      <c r="S29" s="61"/>
      <c r="T29" s="61"/>
    </row>
    <row r="30" spans="1:20" ht="14.1" customHeight="1" x14ac:dyDescent="0.2">
      <c r="A30" s="80">
        <v>241.9</v>
      </c>
      <c r="B30" s="81">
        <v>151.399</v>
      </c>
      <c r="C30" s="82"/>
      <c r="D30" s="158"/>
      <c r="S30" s="61"/>
      <c r="T30" s="61"/>
    </row>
    <row r="31" spans="1:20" ht="14.1" customHeight="1" x14ac:dyDescent="0.2">
      <c r="A31" s="80">
        <v>246.9</v>
      </c>
      <c r="B31" s="81">
        <v>151.483</v>
      </c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238.9</v>
      </c>
      <c r="B35" s="90">
        <v>150.77199999999999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6.2</v>
      </c>
      <c r="B36" s="93">
        <v>150.80500000000001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12</v>
      </c>
      <c r="B37" s="96">
        <v>152.19399999999999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12</v>
      </c>
      <c r="B38" s="98">
        <v>143.19399999999999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8</v>
      </c>
      <c r="B39" s="100">
        <v>152.80199999999999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8</v>
      </c>
      <c r="B40" s="98">
        <v>151.30199999999999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247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130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131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132</v>
      </c>
      <c r="C45" s="109"/>
      <c r="D45" s="161"/>
      <c r="S45" s="61"/>
      <c r="T45" s="61"/>
    </row>
    <row r="46" spans="1:20" ht="14.1" customHeight="1" thickBot="1" x14ac:dyDescent="0.25">
      <c r="A46" s="163" t="s">
        <v>133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134</v>
      </c>
      <c r="D3" s="158"/>
      <c r="S3" s="61"/>
      <c r="T3" s="61"/>
    </row>
    <row r="4" spans="1:20" ht="14.1" customHeight="1" x14ac:dyDescent="0.2">
      <c r="A4" s="71">
        <v>13</v>
      </c>
      <c r="B4" s="72">
        <v>151.178</v>
      </c>
      <c r="C4" s="73"/>
      <c r="D4" s="158"/>
      <c r="S4" s="61"/>
      <c r="T4" s="61"/>
    </row>
    <row r="5" spans="1:20" ht="14.1" customHeight="1" x14ac:dyDescent="0.2">
      <c r="A5" s="77">
        <v>14.2</v>
      </c>
      <c r="B5" s="78">
        <v>149.495</v>
      </c>
      <c r="C5" s="116" t="s">
        <v>53</v>
      </c>
      <c r="D5" s="158"/>
      <c r="S5" s="61"/>
      <c r="T5" s="61"/>
    </row>
    <row r="6" spans="1:20" ht="14.1" customHeight="1" x14ac:dyDescent="0.2">
      <c r="A6" s="74">
        <v>20</v>
      </c>
      <c r="B6" s="75">
        <v>145.995</v>
      </c>
      <c r="C6" s="76"/>
      <c r="D6" s="158"/>
      <c r="S6" s="61"/>
      <c r="T6" s="61"/>
    </row>
    <row r="7" spans="1:20" ht="14.1" customHeight="1" x14ac:dyDescent="0.2">
      <c r="A7" s="74">
        <v>30</v>
      </c>
      <c r="B7" s="75">
        <v>144.155</v>
      </c>
      <c r="C7" s="73"/>
      <c r="D7" s="158"/>
      <c r="S7" s="61"/>
      <c r="T7" s="61"/>
    </row>
    <row r="8" spans="1:20" ht="14.1" customHeight="1" x14ac:dyDescent="0.2">
      <c r="A8" s="74">
        <v>40</v>
      </c>
      <c r="B8" s="75">
        <v>142.94499999999999</v>
      </c>
      <c r="C8" s="115"/>
      <c r="D8" s="158"/>
      <c r="S8" s="61"/>
      <c r="T8" s="61"/>
    </row>
    <row r="9" spans="1:20" ht="14.1" customHeight="1" x14ac:dyDescent="0.2">
      <c r="A9" s="74">
        <v>50</v>
      </c>
      <c r="B9" s="75">
        <v>143.07499999999999</v>
      </c>
      <c r="C9" s="73"/>
      <c r="D9" s="158"/>
      <c r="S9" s="61"/>
      <c r="T9" s="61"/>
    </row>
    <row r="10" spans="1:20" ht="14.1" customHeight="1" x14ac:dyDescent="0.2">
      <c r="A10" s="74">
        <v>60</v>
      </c>
      <c r="B10" s="75">
        <v>143.20500000000001</v>
      </c>
      <c r="C10" s="73"/>
      <c r="D10" s="158"/>
      <c r="S10" s="61"/>
      <c r="T10" s="61"/>
    </row>
    <row r="11" spans="1:20" ht="14.1" customHeight="1" x14ac:dyDescent="0.2">
      <c r="A11" s="74">
        <v>70</v>
      </c>
      <c r="B11" s="75">
        <v>143.14500000000001</v>
      </c>
      <c r="C11" s="73"/>
      <c r="D11" s="158"/>
      <c r="S11" s="61"/>
      <c r="T11" s="61"/>
    </row>
    <row r="12" spans="1:20" ht="14.1" customHeight="1" x14ac:dyDescent="0.2">
      <c r="A12" s="74">
        <v>78</v>
      </c>
      <c r="B12" s="75">
        <v>143.155</v>
      </c>
      <c r="C12" s="73"/>
      <c r="D12" s="158"/>
      <c r="S12" s="61"/>
      <c r="T12" s="61"/>
    </row>
    <row r="13" spans="1:20" ht="14.1" customHeight="1" x14ac:dyDescent="0.2">
      <c r="A13" s="74">
        <v>86</v>
      </c>
      <c r="B13" s="75">
        <v>143.125</v>
      </c>
      <c r="C13" s="73"/>
      <c r="D13" s="158"/>
      <c r="S13" s="61"/>
      <c r="T13" s="61"/>
    </row>
    <row r="14" spans="1:20" ht="14.1" customHeight="1" x14ac:dyDescent="0.2">
      <c r="A14" s="74">
        <v>94</v>
      </c>
      <c r="B14" s="75">
        <v>143.13499999999999</v>
      </c>
      <c r="C14" s="73"/>
      <c r="D14" s="158"/>
      <c r="S14" s="61"/>
      <c r="T14" s="61"/>
    </row>
    <row r="15" spans="1:20" ht="14.1" customHeight="1" x14ac:dyDescent="0.2">
      <c r="A15" s="80">
        <v>102</v>
      </c>
      <c r="B15" s="81">
        <v>143.47499999999999</v>
      </c>
      <c r="C15" s="73"/>
      <c r="D15" s="158"/>
      <c r="S15" s="61"/>
      <c r="T15" s="61"/>
    </row>
    <row r="16" spans="1:20" ht="14.1" customHeight="1" x14ac:dyDescent="0.2">
      <c r="A16" s="80">
        <v>110</v>
      </c>
      <c r="B16" s="81">
        <v>143.745</v>
      </c>
      <c r="C16" s="73"/>
      <c r="D16" s="158"/>
      <c r="S16" s="61"/>
      <c r="T16" s="61"/>
    </row>
    <row r="17" spans="1:20" ht="14.1" customHeight="1" x14ac:dyDescent="0.2">
      <c r="A17" s="80">
        <v>118</v>
      </c>
      <c r="B17" s="81">
        <v>144.22499999999999</v>
      </c>
      <c r="C17" s="73"/>
      <c r="D17" s="158"/>
      <c r="S17" s="61"/>
      <c r="T17" s="61"/>
    </row>
    <row r="18" spans="1:20" ht="14.1" customHeight="1" x14ac:dyDescent="0.2">
      <c r="A18" s="80">
        <v>128</v>
      </c>
      <c r="B18" s="81">
        <v>144.125</v>
      </c>
      <c r="C18" s="82"/>
      <c r="D18" s="158"/>
      <c r="S18" s="61"/>
      <c r="T18" s="61"/>
    </row>
    <row r="19" spans="1:20" ht="14.1" customHeight="1" x14ac:dyDescent="0.2">
      <c r="A19" s="80">
        <v>138</v>
      </c>
      <c r="B19" s="81">
        <v>144.14500000000001</v>
      </c>
      <c r="C19" s="82"/>
      <c r="D19" s="158"/>
      <c r="S19" s="61"/>
      <c r="T19" s="61"/>
    </row>
    <row r="20" spans="1:20" ht="14.1" customHeight="1" x14ac:dyDescent="0.2">
      <c r="A20" s="80">
        <v>148</v>
      </c>
      <c r="B20" s="81">
        <v>144.07499999999999</v>
      </c>
      <c r="C20" s="82"/>
      <c r="D20" s="158"/>
      <c r="S20" s="61"/>
      <c r="T20" s="61"/>
    </row>
    <row r="21" spans="1:20" ht="14.1" customHeight="1" x14ac:dyDescent="0.2">
      <c r="A21" s="80">
        <v>158</v>
      </c>
      <c r="B21" s="81">
        <v>144.125</v>
      </c>
      <c r="C21" s="82"/>
      <c r="D21" s="158"/>
      <c r="S21" s="61"/>
      <c r="T21" s="61"/>
    </row>
    <row r="22" spans="1:20" ht="14.1" customHeight="1" x14ac:dyDescent="0.2">
      <c r="A22" s="80">
        <v>168</v>
      </c>
      <c r="B22" s="81">
        <v>144.14500000000001</v>
      </c>
      <c r="C22" s="82"/>
      <c r="D22" s="158"/>
      <c r="S22" s="61"/>
      <c r="T22" s="61"/>
    </row>
    <row r="23" spans="1:20" ht="14.1" customHeight="1" x14ac:dyDescent="0.2">
      <c r="A23" s="80">
        <v>178</v>
      </c>
      <c r="B23" s="81">
        <v>144.10499999999999</v>
      </c>
      <c r="C23" s="82"/>
      <c r="D23" s="158"/>
      <c r="S23" s="61"/>
      <c r="T23" s="61"/>
    </row>
    <row r="24" spans="1:20" ht="14.1" customHeight="1" x14ac:dyDescent="0.2">
      <c r="A24" s="80">
        <v>188</v>
      </c>
      <c r="B24" s="81">
        <v>144.11500000000001</v>
      </c>
      <c r="C24" s="82"/>
      <c r="D24" s="158"/>
      <c r="S24" s="61"/>
      <c r="T24" s="61"/>
    </row>
    <row r="25" spans="1:20" ht="14.1" customHeight="1" x14ac:dyDescent="0.2">
      <c r="A25" s="80">
        <v>198</v>
      </c>
      <c r="B25" s="81">
        <v>144.44499999999999</v>
      </c>
      <c r="C25" s="82"/>
      <c r="D25" s="158"/>
      <c r="S25" s="61"/>
      <c r="T25" s="61"/>
    </row>
    <row r="26" spans="1:20" ht="14.1" customHeight="1" x14ac:dyDescent="0.2">
      <c r="A26" s="80">
        <v>208</v>
      </c>
      <c r="B26" s="81">
        <v>144.72499999999999</v>
      </c>
      <c r="C26" s="82"/>
      <c r="D26" s="158"/>
      <c r="S26" s="61"/>
      <c r="T26" s="61"/>
    </row>
    <row r="27" spans="1:20" ht="14.1" customHeight="1" x14ac:dyDescent="0.2">
      <c r="A27" s="80">
        <v>218</v>
      </c>
      <c r="B27" s="81">
        <v>144.95500000000001</v>
      </c>
      <c r="C27" s="82"/>
      <c r="D27" s="158"/>
      <c r="S27" s="61"/>
      <c r="T27" s="61"/>
    </row>
    <row r="28" spans="1:20" ht="14.1" customHeight="1" x14ac:dyDescent="0.2">
      <c r="A28" s="80">
        <v>228</v>
      </c>
      <c r="B28" s="81">
        <v>145.07499999999999</v>
      </c>
      <c r="C28" s="82"/>
      <c r="D28" s="158"/>
      <c r="S28" s="61"/>
      <c r="T28" s="61"/>
    </row>
    <row r="29" spans="1:20" ht="14.1" customHeight="1" x14ac:dyDescent="0.2">
      <c r="A29" s="80">
        <v>238</v>
      </c>
      <c r="B29" s="81">
        <v>145.85499999999999</v>
      </c>
      <c r="C29" s="82"/>
      <c r="D29" s="158"/>
      <c r="S29" s="61"/>
      <c r="T29" s="61"/>
    </row>
    <row r="30" spans="1:20" ht="14.1" customHeight="1" x14ac:dyDescent="0.2">
      <c r="A30" s="80">
        <v>248</v>
      </c>
      <c r="B30" s="81">
        <v>146.655</v>
      </c>
      <c r="C30" s="82"/>
      <c r="D30" s="158"/>
      <c r="S30" s="61"/>
      <c r="T30" s="61"/>
    </row>
    <row r="31" spans="1:20" ht="14.1" customHeight="1" x14ac:dyDescent="0.2">
      <c r="A31" s="83">
        <v>253</v>
      </c>
      <c r="B31" s="84">
        <v>149.495</v>
      </c>
      <c r="C31" s="85" t="s">
        <v>51</v>
      </c>
      <c r="D31" s="158"/>
      <c r="S31" s="61"/>
      <c r="T31" s="61"/>
    </row>
    <row r="32" spans="1:20" ht="14.1" customHeight="1" x14ac:dyDescent="0.2">
      <c r="A32" s="80">
        <v>260</v>
      </c>
      <c r="B32" s="81">
        <v>151.46700000000001</v>
      </c>
      <c r="C32" s="82"/>
      <c r="D32" s="158"/>
      <c r="S32" s="61"/>
      <c r="T32" s="61"/>
    </row>
    <row r="33" spans="1:20" ht="13.5" customHeight="1" x14ac:dyDescent="0.2">
      <c r="A33" s="80">
        <v>285</v>
      </c>
      <c r="B33" s="81">
        <v>151.52799999999999</v>
      </c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253</v>
      </c>
      <c r="B35" s="90">
        <v>149.495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14.2</v>
      </c>
      <c r="B36" s="93">
        <v>149.495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18</v>
      </c>
      <c r="B37" s="96">
        <v>152.83799999999999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18</v>
      </c>
      <c r="B38" s="98">
        <v>143.23500000000001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15</v>
      </c>
      <c r="B39" s="100">
        <v>152.83799999999999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15</v>
      </c>
      <c r="B40" s="98">
        <v>151.33799999999999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260</v>
      </c>
      <c r="B41" s="100">
        <v>151.46700000000001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0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135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136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137</v>
      </c>
      <c r="C45" s="109"/>
      <c r="D45" s="161"/>
      <c r="S45" s="61"/>
      <c r="T45" s="61"/>
    </row>
    <row r="46" spans="1:20" ht="14.1" customHeight="1" thickBot="1" x14ac:dyDescent="0.25">
      <c r="A46" s="163" t="s">
        <v>138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139</v>
      </c>
      <c r="D3" s="158"/>
      <c r="S3" s="61"/>
      <c r="T3" s="61"/>
    </row>
    <row r="4" spans="1:20" ht="14.1" customHeight="1" x14ac:dyDescent="0.2">
      <c r="A4" s="71"/>
      <c r="B4" s="72"/>
      <c r="C4" s="73"/>
      <c r="D4" s="158"/>
      <c r="S4" s="61"/>
      <c r="T4" s="61"/>
    </row>
    <row r="5" spans="1:20" ht="14.1" customHeight="1" x14ac:dyDescent="0.2">
      <c r="A5" s="71">
        <v>-6.4</v>
      </c>
      <c r="B5" s="72">
        <v>151.89400000000001</v>
      </c>
      <c r="C5" s="73" t="s">
        <v>140</v>
      </c>
      <c r="D5" s="158"/>
      <c r="S5" s="61"/>
      <c r="T5" s="61"/>
    </row>
    <row r="6" spans="1:20" ht="14.1" customHeight="1" x14ac:dyDescent="0.2">
      <c r="A6" s="71">
        <v>0</v>
      </c>
      <c r="B6" s="72">
        <v>151.29300000000001</v>
      </c>
      <c r="C6" s="73" t="s">
        <v>141</v>
      </c>
      <c r="D6" s="158"/>
      <c r="S6" s="61"/>
      <c r="T6" s="61"/>
    </row>
    <row r="7" spans="1:20" ht="14.1" customHeight="1" x14ac:dyDescent="0.2">
      <c r="A7" s="74">
        <v>6.6</v>
      </c>
      <c r="B7" s="75">
        <v>150.91</v>
      </c>
      <c r="C7" s="73" t="s">
        <v>142</v>
      </c>
      <c r="D7" s="158"/>
      <c r="S7" s="61"/>
      <c r="T7" s="61"/>
    </row>
    <row r="8" spans="1:20" ht="14.1" customHeight="1" x14ac:dyDescent="0.2">
      <c r="A8" s="120">
        <v>6.6</v>
      </c>
      <c r="B8" s="121">
        <v>150.57900000000001</v>
      </c>
      <c r="C8" s="116" t="s">
        <v>53</v>
      </c>
      <c r="D8" s="158"/>
      <c r="S8" s="61"/>
      <c r="T8" s="61"/>
    </row>
    <row r="9" spans="1:20" ht="14.1" customHeight="1" x14ac:dyDescent="0.2">
      <c r="A9" s="71">
        <v>6.6</v>
      </c>
      <c r="B9" s="72">
        <v>149.97900000000001</v>
      </c>
      <c r="C9" s="122"/>
      <c r="D9" s="158"/>
      <c r="S9" s="61"/>
      <c r="T9" s="61"/>
    </row>
    <row r="10" spans="1:20" ht="14.1" customHeight="1" x14ac:dyDescent="0.2">
      <c r="A10" s="74">
        <v>26</v>
      </c>
      <c r="B10" s="75">
        <v>142.22900000000001</v>
      </c>
      <c r="C10" s="115"/>
      <c r="D10" s="158"/>
      <c r="S10" s="61"/>
      <c r="T10" s="61"/>
    </row>
    <row r="11" spans="1:20" ht="14.1" customHeight="1" x14ac:dyDescent="0.2">
      <c r="A11" s="74">
        <v>36</v>
      </c>
      <c r="B11" s="75">
        <v>141.34899999999999</v>
      </c>
      <c r="C11" s="73"/>
      <c r="D11" s="158"/>
      <c r="S11" s="61"/>
      <c r="T11" s="61"/>
    </row>
    <row r="12" spans="1:20" ht="14.1" customHeight="1" x14ac:dyDescent="0.2">
      <c r="A12" s="74">
        <v>46</v>
      </c>
      <c r="B12" s="75">
        <v>141.029</v>
      </c>
      <c r="C12" s="73"/>
      <c r="D12" s="158"/>
      <c r="S12" s="61"/>
      <c r="T12" s="61"/>
    </row>
    <row r="13" spans="1:20" ht="14.1" customHeight="1" x14ac:dyDescent="0.2">
      <c r="A13" s="74">
        <v>56</v>
      </c>
      <c r="B13" s="75">
        <v>142.209</v>
      </c>
      <c r="C13" s="73"/>
      <c r="D13" s="158"/>
      <c r="S13" s="61"/>
      <c r="T13" s="61"/>
    </row>
    <row r="14" spans="1:20" ht="14.1" customHeight="1" x14ac:dyDescent="0.2">
      <c r="A14" s="74">
        <v>66</v>
      </c>
      <c r="B14" s="75">
        <v>142.69900000000001</v>
      </c>
      <c r="C14" s="73"/>
      <c r="D14" s="158"/>
      <c r="S14" s="61"/>
      <c r="T14" s="61"/>
    </row>
    <row r="15" spans="1:20" ht="14.1" customHeight="1" x14ac:dyDescent="0.2">
      <c r="A15" s="74">
        <v>76</v>
      </c>
      <c r="B15" s="75">
        <v>142.899</v>
      </c>
      <c r="C15" s="73"/>
      <c r="D15" s="158"/>
      <c r="S15" s="61"/>
      <c r="T15" s="61"/>
    </row>
    <row r="16" spans="1:20" ht="14.1" customHeight="1" x14ac:dyDescent="0.2">
      <c r="A16" s="74">
        <v>86</v>
      </c>
      <c r="B16" s="75">
        <v>143.029</v>
      </c>
      <c r="C16" s="73"/>
      <c r="D16" s="158"/>
      <c r="S16" s="61"/>
      <c r="T16" s="61"/>
    </row>
    <row r="17" spans="1:20" ht="14.1" customHeight="1" x14ac:dyDescent="0.2">
      <c r="A17" s="80">
        <v>96</v>
      </c>
      <c r="B17" s="81">
        <v>141.53899999999999</v>
      </c>
      <c r="C17" s="73"/>
      <c r="D17" s="158"/>
      <c r="S17" s="61"/>
      <c r="T17" s="61"/>
    </row>
    <row r="18" spans="1:20" ht="14.1" customHeight="1" x14ac:dyDescent="0.2">
      <c r="A18" s="80">
        <v>106</v>
      </c>
      <c r="B18" s="81">
        <v>139.999</v>
      </c>
      <c r="C18" s="73"/>
      <c r="D18" s="158"/>
      <c r="S18" s="61"/>
      <c r="T18" s="61"/>
    </row>
    <row r="19" spans="1:20" ht="14.1" customHeight="1" x14ac:dyDescent="0.2">
      <c r="A19" s="80">
        <v>116</v>
      </c>
      <c r="B19" s="81">
        <v>140.37899999999999</v>
      </c>
      <c r="C19" s="73"/>
      <c r="D19" s="158"/>
      <c r="S19" s="61"/>
      <c r="T19" s="61"/>
    </row>
    <row r="20" spans="1:20" ht="14.1" customHeight="1" x14ac:dyDescent="0.2">
      <c r="A20" s="80">
        <v>126</v>
      </c>
      <c r="B20" s="81">
        <v>140.339</v>
      </c>
      <c r="C20" s="82"/>
      <c r="D20" s="158"/>
      <c r="S20" s="61"/>
      <c r="T20" s="61"/>
    </row>
    <row r="21" spans="1:20" ht="14.1" customHeight="1" x14ac:dyDescent="0.2">
      <c r="A21" s="80">
        <v>136</v>
      </c>
      <c r="B21" s="81">
        <v>140.75899999999999</v>
      </c>
      <c r="C21" s="82"/>
      <c r="D21" s="158"/>
      <c r="S21" s="61"/>
      <c r="T21" s="61"/>
    </row>
    <row r="22" spans="1:20" ht="14.1" customHeight="1" x14ac:dyDescent="0.2">
      <c r="A22" s="80">
        <v>146</v>
      </c>
      <c r="B22" s="81">
        <v>140.589</v>
      </c>
      <c r="C22" s="82"/>
      <c r="D22" s="158"/>
      <c r="S22" s="61"/>
      <c r="T22" s="61"/>
    </row>
    <row r="23" spans="1:20" ht="14.1" customHeight="1" x14ac:dyDescent="0.2">
      <c r="A23" s="80">
        <v>156</v>
      </c>
      <c r="B23" s="81">
        <v>141.239</v>
      </c>
      <c r="C23" s="82"/>
      <c r="D23" s="158"/>
      <c r="S23" s="61"/>
      <c r="T23" s="61"/>
    </row>
    <row r="24" spans="1:20" ht="14.1" customHeight="1" x14ac:dyDescent="0.2">
      <c r="A24" s="80">
        <v>166</v>
      </c>
      <c r="B24" s="81">
        <v>141.87899999999999</v>
      </c>
      <c r="C24" s="82"/>
      <c r="D24" s="158"/>
      <c r="S24" s="61"/>
      <c r="T24" s="61"/>
    </row>
    <row r="25" spans="1:20" ht="14.1" customHeight="1" x14ac:dyDescent="0.2">
      <c r="A25" s="80">
        <v>176</v>
      </c>
      <c r="B25" s="81">
        <v>141.29900000000001</v>
      </c>
      <c r="C25" s="82"/>
      <c r="D25" s="158"/>
      <c r="S25" s="61"/>
      <c r="T25" s="61"/>
    </row>
    <row r="26" spans="1:20" ht="14.1" customHeight="1" x14ac:dyDescent="0.2">
      <c r="A26" s="80">
        <v>186</v>
      </c>
      <c r="B26" s="81">
        <v>142.279</v>
      </c>
      <c r="C26" s="82"/>
      <c r="D26" s="158"/>
      <c r="S26" s="61"/>
      <c r="T26" s="61"/>
    </row>
    <row r="27" spans="1:20" ht="14.1" customHeight="1" x14ac:dyDescent="0.2">
      <c r="A27" s="80">
        <v>196</v>
      </c>
      <c r="B27" s="81">
        <v>142.839</v>
      </c>
      <c r="C27" s="82"/>
      <c r="D27" s="158"/>
      <c r="S27" s="61"/>
      <c r="T27" s="61"/>
    </row>
    <row r="28" spans="1:20" ht="14.1" customHeight="1" x14ac:dyDescent="0.2">
      <c r="A28" s="80">
        <v>211</v>
      </c>
      <c r="B28" s="81">
        <v>144.47900000000001</v>
      </c>
      <c r="C28" s="82"/>
      <c r="D28" s="158"/>
      <c r="S28" s="61"/>
      <c r="T28" s="61"/>
    </row>
    <row r="29" spans="1:20" ht="14.1" customHeight="1" x14ac:dyDescent="0.2">
      <c r="A29" s="80">
        <v>226</v>
      </c>
      <c r="B29" s="81">
        <v>146.12899999999999</v>
      </c>
      <c r="C29" s="82"/>
      <c r="D29" s="158"/>
      <c r="S29" s="61"/>
      <c r="T29" s="61"/>
    </row>
    <row r="30" spans="1:20" ht="14.1" customHeight="1" x14ac:dyDescent="0.2">
      <c r="A30" s="80">
        <v>241</v>
      </c>
      <c r="B30" s="81">
        <v>149.679</v>
      </c>
      <c r="C30" s="82"/>
      <c r="D30" s="158"/>
      <c r="S30" s="61"/>
      <c r="T30" s="61"/>
    </row>
    <row r="31" spans="1:20" ht="14.1" customHeight="1" x14ac:dyDescent="0.2">
      <c r="A31" s="83">
        <v>241</v>
      </c>
      <c r="B31" s="84">
        <v>150.54499999999999</v>
      </c>
      <c r="C31" s="85" t="s">
        <v>51</v>
      </c>
      <c r="D31" s="158"/>
      <c r="S31" s="61"/>
      <c r="T31" s="61"/>
    </row>
    <row r="32" spans="1:20" ht="14.1" customHeight="1" x14ac:dyDescent="0.2">
      <c r="A32" s="80">
        <v>242.5</v>
      </c>
      <c r="B32" s="81">
        <v>151.13499999999999</v>
      </c>
      <c r="C32" s="82"/>
      <c r="D32" s="158"/>
      <c r="S32" s="61"/>
      <c r="T32" s="61"/>
    </row>
    <row r="33" spans="1:20" ht="13.5" customHeight="1" x14ac:dyDescent="0.2">
      <c r="A33" s="80">
        <v>247.5</v>
      </c>
      <c r="B33" s="81">
        <v>151.53</v>
      </c>
      <c r="C33" s="82" t="s">
        <v>31</v>
      </c>
      <c r="D33" s="158"/>
      <c r="S33" s="61"/>
      <c r="T33" s="61"/>
    </row>
    <row r="34" spans="1:20" ht="13.5" customHeight="1" x14ac:dyDescent="0.2">
      <c r="A34" s="80">
        <v>252.5</v>
      </c>
      <c r="B34" s="81">
        <v>151.494</v>
      </c>
      <c r="C34" s="82" t="s">
        <v>143</v>
      </c>
      <c r="D34" s="158"/>
      <c r="S34" s="61"/>
      <c r="T34" s="61"/>
    </row>
    <row r="35" spans="1:20" ht="14.1" customHeight="1" thickBot="1" x14ac:dyDescent="0.25">
      <c r="A35" s="80"/>
      <c r="B35" s="81"/>
      <c r="C35" s="82"/>
      <c r="D35" s="159"/>
      <c r="S35" s="61"/>
      <c r="T35" s="61"/>
    </row>
    <row r="36" spans="1:20" ht="15" customHeight="1" x14ac:dyDescent="0.2">
      <c r="A36" s="89">
        <v>241</v>
      </c>
      <c r="B36" s="90">
        <v>150.54499999999999</v>
      </c>
      <c r="C36" s="91" t="s">
        <v>51</v>
      </c>
      <c r="D36" s="160" t="s">
        <v>52</v>
      </c>
      <c r="S36" s="61"/>
      <c r="T36" s="61"/>
    </row>
    <row r="37" spans="1:20" ht="15" customHeight="1" thickBot="1" x14ac:dyDescent="0.25">
      <c r="A37" s="92">
        <v>6.6</v>
      </c>
      <c r="B37" s="93">
        <v>150.57900000000001</v>
      </c>
      <c r="C37" s="94" t="s">
        <v>53</v>
      </c>
      <c r="D37" s="161"/>
      <c r="S37" s="61"/>
      <c r="T37" s="61"/>
    </row>
    <row r="38" spans="1:20" ht="15" customHeight="1" x14ac:dyDescent="0.2">
      <c r="A38" s="95">
        <v>18</v>
      </c>
      <c r="B38" s="96">
        <v>152.238</v>
      </c>
      <c r="C38" s="91" t="s">
        <v>54</v>
      </c>
      <c r="D38" s="161"/>
      <c r="S38" s="61"/>
      <c r="T38" s="61"/>
    </row>
    <row r="39" spans="1:20" ht="15" customHeight="1" thickBot="1" x14ac:dyDescent="0.25">
      <c r="A39" s="97">
        <v>18</v>
      </c>
      <c r="B39" s="98">
        <v>143.238</v>
      </c>
      <c r="C39" s="99" t="s">
        <v>54</v>
      </c>
      <c r="D39" s="161"/>
      <c r="S39" s="61"/>
      <c r="T39" s="61"/>
    </row>
    <row r="40" spans="1:20" ht="15" customHeight="1" x14ac:dyDescent="0.2">
      <c r="A40" s="95">
        <v>14</v>
      </c>
      <c r="B40" s="100">
        <f>B41+1.5</f>
        <v>152.82</v>
      </c>
      <c r="C40" s="94" t="s">
        <v>55</v>
      </c>
      <c r="D40" s="161"/>
      <c r="S40" s="61"/>
      <c r="T40" s="61"/>
    </row>
    <row r="41" spans="1:20" ht="15" customHeight="1" thickBot="1" x14ac:dyDescent="0.25">
      <c r="A41" s="97">
        <v>14</v>
      </c>
      <c r="B41" s="98">
        <v>151.32</v>
      </c>
      <c r="C41" s="94" t="s">
        <v>55</v>
      </c>
      <c r="D41" s="161"/>
      <c r="S41" s="61"/>
      <c r="T41" s="61"/>
    </row>
    <row r="42" spans="1:20" ht="15" customHeight="1" x14ac:dyDescent="0.2">
      <c r="A42" s="95">
        <v>247.5</v>
      </c>
      <c r="B42" s="100">
        <v>151.53</v>
      </c>
      <c r="C42" s="91" t="s">
        <v>56</v>
      </c>
      <c r="D42" s="161"/>
      <c r="S42" s="61"/>
      <c r="T42" s="61"/>
    </row>
    <row r="43" spans="1:20" ht="15" customHeight="1" thickBot="1" x14ac:dyDescent="0.25">
      <c r="A43" s="97">
        <v>0</v>
      </c>
      <c r="B43" s="98">
        <v>0</v>
      </c>
      <c r="C43" s="99" t="s">
        <v>57</v>
      </c>
      <c r="D43" s="161"/>
      <c r="S43" s="61"/>
      <c r="T43" s="61"/>
    </row>
    <row r="44" spans="1:20" ht="14.1" customHeight="1" x14ac:dyDescent="0.2">
      <c r="A44" s="101" t="s">
        <v>144</v>
      </c>
      <c r="B44" s="102" t="s">
        <v>145</v>
      </c>
      <c r="C44" s="103"/>
      <c r="D44" s="161"/>
      <c r="S44" s="61"/>
      <c r="T44" s="61"/>
    </row>
    <row r="45" spans="1:20" ht="14.1" customHeight="1" x14ac:dyDescent="0.2">
      <c r="A45" s="104" t="s">
        <v>146</v>
      </c>
      <c r="B45" s="105" t="s">
        <v>147</v>
      </c>
      <c r="C45" s="106"/>
      <c r="D45" s="161"/>
      <c r="S45" s="61"/>
      <c r="T45" s="61"/>
    </row>
    <row r="46" spans="1:20" ht="14.1" customHeight="1" x14ac:dyDescent="0.2">
      <c r="A46" s="107" t="s">
        <v>148</v>
      </c>
      <c r="B46" s="108" t="s">
        <v>149</v>
      </c>
      <c r="C46" s="109"/>
      <c r="D46" s="161"/>
      <c r="S46" s="61"/>
      <c r="T46" s="61"/>
    </row>
    <row r="47" spans="1:20" ht="14.1" customHeight="1" thickBot="1" x14ac:dyDescent="0.25">
      <c r="A47" s="163" t="s">
        <v>150</v>
      </c>
      <c r="B47" s="164"/>
      <c r="C47" s="165"/>
      <c r="D47" s="162"/>
      <c r="S47" s="61"/>
      <c r="T47" s="61"/>
    </row>
    <row r="48" spans="1:20" x14ac:dyDescent="0.2">
      <c r="A48" s="166" t="s">
        <v>65</v>
      </c>
      <c r="B48" s="166"/>
      <c r="C48" s="166"/>
      <c r="D48" s="166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  <row r="51" spans="1:3" x14ac:dyDescent="0.2">
      <c r="B51" s="110"/>
      <c r="C51" s="110"/>
    </row>
    <row r="52" spans="1:3" x14ac:dyDescent="0.2">
      <c r="A52" s="111"/>
      <c r="B52" s="111"/>
      <c r="C52" s="111"/>
    </row>
    <row r="53" spans="1:3" x14ac:dyDescent="0.2">
      <c r="A53" s="111"/>
      <c r="B53" s="111"/>
      <c r="C53" s="111"/>
    </row>
    <row r="54" spans="1:3" x14ac:dyDescent="0.2">
      <c r="A54" s="112"/>
      <c r="B54" s="112"/>
      <c r="C54" s="112"/>
    </row>
    <row r="55" spans="1:3" x14ac:dyDescent="0.2">
      <c r="C55" s="113"/>
    </row>
  </sheetData>
  <mergeCells count="5">
    <mergeCell ref="A1:S1"/>
    <mergeCell ref="D2:D35"/>
    <mergeCell ref="D36:D47"/>
    <mergeCell ref="A47:C47"/>
    <mergeCell ref="A48:D48"/>
  </mergeCells>
  <hyperlinks>
    <hyperlink ref="A48:D48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134</v>
      </c>
      <c r="D3" s="158"/>
      <c r="S3" s="61"/>
      <c r="T3" s="61"/>
    </row>
    <row r="4" spans="1:20" ht="14.1" customHeight="1" x14ac:dyDescent="0.2">
      <c r="A4" s="71">
        <v>10</v>
      </c>
      <c r="B4" s="72">
        <v>151.887</v>
      </c>
      <c r="C4" s="73"/>
      <c r="D4" s="158"/>
      <c r="S4" s="61"/>
      <c r="T4" s="61"/>
    </row>
    <row r="5" spans="1:20" ht="14.1" customHeight="1" x14ac:dyDescent="0.2">
      <c r="A5" s="74">
        <v>15</v>
      </c>
      <c r="B5" s="75">
        <v>149.52000000000001</v>
      </c>
      <c r="C5" s="123"/>
      <c r="D5" s="158"/>
      <c r="S5" s="61"/>
      <c r="T5" s="61"/>
    </row>
    <row r="6" spans="1:20" ht="14.1" customHeight="1" x14ac:dyDescent="0.2">
      <c r="A6" s="74">
        <v>15</v>
      </c>
      <c r="B6" s="75">
        <v>148.233</v>
      </c>
      <c r="C6" s="76" t="s">
        <v>151</v>
      </c>
      <c r="D6" s="158"/>
      <c r="S6" s="61"/>
      <c r="T6" s="61"/>
    </row>
    <row r="7" spans="1:20" ht="14.1" customHeight="1" x14ac:dyDescent="0.2">
      <c r="A7" s="77">
        <v>18.5</v>
      </c>
      <c r="B7" s="78">
        <v>148.00299999999999</v>
      </c>
      <c r="C7" s="116" t="s">
        <v>53</v>
      </c>
      <c r="D7" s="158"/>
      <c r="S7" s="61"/>
      <c r="T7" s="61"/>
    </row>
    <row r="8" spans="1:20" ht="14.1" customHeight="1" x14ac:dyDescent="0.2">
      <c r="A8" s="74">
        <v>30</v>
      </c>
      <c r="B8" s="75">
        <v>143.59299999999999</v>
      </c>
      <c r="C8" s="115"/>
      <c r="D8" s="158"/>
      <c r="S8" s="61"/>
      <c r="T8" s="61"/>
    </row>
    <row r="9" spans="1:20" ht="14.1" customHeight="1" x14ac:dyDescent="0.2">
      <c r="A9" s="74">
        <v>40</v>
      </c>
      <c r="B9" s="75">
        <v>141.72300000000001</v>
      </c>
      <c r="C9" s="73"/>
      <c r="D9" s="158"/>
      <c r="S9" s="61"/>
      <c r="T9" s="61"/>
    </row>
    <row r="10" spans="1:20" ht="14.1" customHeight="1" x14ac:dyDescent="0.2">
      <c r="A10" s="74">
        <v>50</v>
      </c>
      <c r="B10" s="75">
        <v>141.78299999999999</v>
      </c>
      <c r="C10" s="73"/>
      <c r="D10" s="158"/>
      <c r="S10" s="61"/>
      <c r="T10" s="61"/>
    </row>
    <row r="11" spans="1:20" ht="14.1" customHeight="1" x14ac:dyDescent="0.2">
      <c r="A11" s="74">
        <v>60</v>
      </c>
      <c r="B11" s="75">
        <v>142.40299999999999</v>
      </c>
      <c r="C11" s="73"/>
      <c r="D11" s="158"/>
      <c r="S11" s="61"/>
      <c r="T11" s="61"/>
    </row>
    <row r="12" spans="1:20" ht="14.1" customHeight="1" x14ac:dyDescent="0.2">
      <c r="A12" s="74">
        <v>70</v>
      </c>
      <c r="B12" s="75">
        <v>142.983</v>
      </c>
      <c r="C12" s="73"/>
      <c r="D12" s="158"/>
      <c r="S12" s="61"/>
      <c r="T12" s="61"/>
    </row>
    <row r="13" spans="1:20" ht="14.1" customHeight="1" x14ac:dyDescent="0.2">
      <c r="A13" s="74">
        <v>80</v>
      </c>
      <c r="B13" s="75">
        <v>143.25299999999999</v>
      </c>
      <c r="C13" s="73"/>
      <c r="D13" s="158"/>
      <c r="S13" s="61"/>
      <c r="T13" s="61"/>
    </row>
    <row r="14" spans="1:20" ht="14.1" customHeight="1" x14ac:dyDescent="0.2">
      <c r="A14" s="74">
        <v>90</v>
      </c>
      <c r="B14" s="75">
        <v>143.423</v>
      </c>
      <c r="C14" s="73"/>
      <c r="D14" s="158"/>
      <c r="S14" s="61"/>
      <c r="T14" s="61"/>
    </row>
    <row r="15" spans="1:20" ht="14.1" customHeight="1" x14ac:dyDescent="0.2">
      <c r="A15" s="80">
        <v>100</v>
      </c>
      <c r="B15" s="81">
        <v>143.72300000000001</v>
      </c>
      <c r="C15" s="73"/>
      <c r="D15" s="158"/>
      <c r="S15" s="61"/>
      <c r="T15" s="61"/>
    </row>
    <row r="16" spans="1:20" ht="14.1" customHeight="1" x14ac:dyDescent="0.2">
      <c r="A16" s="80">
        <v>110</v>
      </c>
      <c r="B16" s="81">
        <v>143.75299999999999</v>
      </c>
      <c r="C16" s="73"/>
      <c r="D16" s="158"/>
      <c r="S16" s="61"/>
      <c r="T16" s="61"/>
    </row>
    <row r="17" spans="1:20" ht="14.1" customHeight="1" x14ac:dyDescent="0.2">
      <c r="A17" s="80">
        <v>120</v>
      </c>
      <c r="B17" s="81">
        <v>143.673</v>
      </c>
      <c r="C17" s="73"/>
      <c r="D17" s="158"/>
      <c r="S17" s="61"/>
      <c r="T17" s="61"/>
    </row>
    <row r="18" spans="1:20" ht="14.1" customHeight="1" x14ac:dyDescent="0.2">
      <c r="A18" s="80">
        <v>130</v>
      </c>
      <c r="B18" s="81">
        <v>143.65299999999999</v>
      </c>
      <c r="C18" s="82"/>
      <c r="D18" s="158"/>
      <c r="S18" s="61"/>
      <c r="T18" s="61"/>
    </row>
    <row r="19" spans="1:20" ht="14.1" customHeight="1" x14ac:dyDescent="0.2">
      <c r="A19" s="80">
        <v>140</v>
      </c>
      <c r="B19" s="81">
        <v>143.553</v>
      </c>
      <c r="C19" s="82"/>
      <c r="D19" s="158"/>
      <c r="S19" s="61"/>
      <c r="T19" s="61"/>
    </row>
    <row r="20" spans="1:20" ht="14.1" customHeight="1" x14ac:dyDescent="0.2">
      <c r="A20" s="80">
        <v>150</v>
      </c>
      <c r="B20" s="81">
        <v>143.24299999999999</v>
      </c>
      <c r="C20" s="82"/>
      <c r="D20" s="158"/>
      <c r="S20" s="61"/>
      <c r="T20" s="61"/>
    </row>
    <row r="21" spans="1:20" ht="14.1" customHeight="1" x14ac:dyDescent="0.2">
      <c r="A21" s="80">
        <v>160</v>
      </c>
      <c r="B21" s="81">
        <v>142.57300000000001</v>
      </c>
      <c r="C21" s="82"/>
      <c r="D21" s="158"/>
      <c r="S21" s="61"/>
      <c r="T21" s="61"/>
    </row>
    <row r="22" spans="1:20" ht="14.1" customHeight="1" x14ac:dyDescent="0.2">
      <c r="A22" s="80">
        <v>170</v>
      </c>
      <c r="B22" s="81">
        <v>142.173</v>
      </c>
      <c r="C22" s="82"/>
      <c r="D22" s="158"/>
      <c r="S22" s="61"/>
      <c r="T22" s="61"/>
    </row>
    <row r="23" spans="1:20" ht="14.1" customHeight="1" x14ac:dyDescent="0.2">
      <c r="A23" s="80">
        <v>180</v>
      </c>
      <c r="B23" s="81">
        <v>142.57300000000001</v>
      </c>
      <c r="C23" s="82"/>
      <c r="D23" s="158"/>
      <c r="S23" s="61"/>
      <c r="T23" s="61"/>
    </row>
    <row r="24" spans="1:20" ht="14.1" customHeight="1" x14ac:dyDescent="0.2">
      <c r="A24" s="80">
        <v>190</v>
      </c>
      <c r="B24" s="81">
        <v>142.863</v>
      </c>
      <c r="C24" s="82"/>
      <c r="D24" s="158"/>
      <c r="S24" s="61"/>
      <c r="T24" s="61"/>
    </row>
    <row r="25" spans="1:20" ht="14.1" customHeight="1" x14ac:dyDescent="0.2">
      <c r="A25" s="80">
        <v>200</v>
      </c>
      <c r="B25" s="81">
        <v>143.363</v>
      </c>
      <c r="C25" s="82"/>
      <c r="D25" s="158"/>
      <c r="S25" s="61"/>
      <c r="T25" s="61"/>
    </row>
    <row r="26" spans="1:20" ht="14.1" customHeight="1" x14ac:dyDescent="0.2">
      <c r="A26" s="80">
        <v>215</v>
      </c>
      <c r="B26" s="81">
        <v>143.833</v>
      </c>
      <c r="C26" s="82"/>
      <c r="D26" s="158"/>
      <c r="S26" s="61"/>
      <c r="T26" s="61"/>
    </row>
    <row r="27" spans="1:20" ht="14.1" customHeight="1" x14ac:dyDescent="0.2">
      <c r="A27" s="80">
        <v>230</v>
      </c>
      <c r="B27" s="81">
        <v>145.15299999999999</v>
      </c>
      <c r="C27" s="82"/>
      <c r="D27" s="158"/>
      <c r="S27" s="61"/>
      <c r="T27" s="61"/>
    </row>
    <row r="28" spans="1:20" ht="14.1" customHeight="1" x14ac:dyDescent="0.2">
      <c r="A28" s="83">
        <v>244</v>
      </c>
      <c r="B28" s="84">
        <v>148.00299999999999</v>
      </c>
      <c r="C28" s="85" t="s">
        <v>51</v>
      </c>
      <c r="D28" s="158"/>
      <c r="S28" s="61"/>
      <c r="T28" s="61"/>
    </row>
    <row r="29" spans="1:20" ht="14.1" customHeight="1" x14ac:dyDescent="0.2">
      <c r="A29" s="80">
        <v>260</v>
      </c>
      <c r="B29" s="81">
        <v>151.46700000000001</v>
      </c>
      <c r="C29" s="82" t="s">
        <v>152</v>
      </c>
      <c r="D29" s="158"/>
      <c r="S29" s="61"/>
      <c r="T29" s="61"/>
    </row>
    <row r="30" spans="1:20" ht="14.1" customHeight="1" x14ac:dyDescent="0.2">
      <c r="A30" s="80">
        <v>285</v>
      </c>
      <c r="B30" s="81">
        <v>151.52799999999999</v>
      </c>
      <c r="C30" s="82" t="s">
        <v>152</v>
      </c>
      <c r="D30" s="158"/>
      <c r="S30" s="61"/>
      <c r="T30" s="61"/>
    </row>
    <row r="31" spans="1:20" ht="14.1" customHeight="1" x14ac:dyDescent="0.2">
      <c r="A31" s="80"/>
      <c r="B31" s="81"/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86"/>
      <c r="B34" s="87"/>
      <c r="C34" s="88"/>
      <c r="D34" s="159"/>
      <c r="S34" s="61"/>
      <c r="T34" s="61"/>
    </row>
    <row r="35" spans="1:20" ht="15" customHeight="1" x14ac:dyDescent="0.2">
      <c r="A35" s="89">
        <v>244</v>
      </c>
      <c r="B35" s="90">
        <v>148.00299999999999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18.5</v>
      </c>
      <c r="B36" s="93">
        <v>148.00299999999999</v>
      </c>
      <c r="C36" s="94" t="s">
        <v>53</v>
      </c>
      <c r="D36" s="161"/>
      <c r="S36" s="61"/>
      <c r="T36" s="61"/>
    </row>
    <row r="37" spans="1:20" ht="15" customHeight="1" x14ac:dyDescent="0.2">
      <c r="A37" s="95">
        <v>22</v>
      </c>
      <c r="B37" s="96">
        <v>152.232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22</v>
      </c>
      <c r="B38" s="98">
        <v>143.232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18</v>
      </c>
      <c r="B39" s="100">
        <f>B40+1.5</f>
        <v>152.83199999999999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18</v>
      </c>
      <c r="B40" s="98">
        <v>151.33199999999999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260</v>
      </c>
      <c r="B41" s="100">
        <v>151.46700000000001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0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153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154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155</v>
      </c>
      <c r="C45" s="109"/>
      <c r="D45" s="161"/>
      <c r="S45" s="61"/>
      <c r="T45" s="61"/>
    </row>
    <row r="46" spans="1:20" ht="14.1" customHeight="1" thickBot="1" x14ac:dyDescent="0.25">
      <c r="A46" s="163" t="s">
        <v>156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157</v>
      </c>
      <c r="D3" s="158"/>
      <c r="S3" s="61"/>
      <c r="T3" s="61"/>
    </row>
    <row r="4" spans="1:20" ht="14.1" customHeight="1" x14ac:dyDescent="0.2">
      <c r="A4" s="71">
        <v>0</v>
      </c>
      <c r="B4" s="72">
        <v>152.95699999999999</v>
      </c>
      <c r="C4" s="73" t="s">
        <v>158</v>
      </c>
      <c r="D4" s="158"/>
      <c r="S4" s="61"/>
      <c r="T4" s="61"/>
    </row>
    <row r="5" spans="1:20" ht="14.1" customHeight="1" x14ac:dyDescent="0.2">
      <c r="A5" s="74">
        <v>-6.3</v>
      </c>
      <c r="B5" s="75">
        <v>151.90199999999999</v>
      </c>
      <c r="C5" s="73" t="s">
        <v>140</v>
      </c>
      <c r="D5" s="158"/>
      <c r="S5" s="61"/>
      <c r="T5" s="61"/>
    </row>
    <row r="6" spans="1:20" ht="14.1" customHeight="1" x14ac:dyDescent="0.2">
      <c r="A6" s="74">
        <v>0</v>
      </c>
      <c r="B6" s="75">
        <v>151.227</v>
      </c>
      <c r="C6" s="76" t="s">
        <v>159</v>
      </c>
      <c r="D6" s="158"/>
      <c r="S6" s="61"/>
      <c r="T6" s="61"/>
    </row>
    <row r="7" spans="1:20" ht="14.1" customHeight="1" x14ac:dyDescent="0.2">
      <c r="A7" s="74">
        <v>7.6</v>
      </c>
      <c r="B7" s="75">
        <v>150.46</v>
      </c>
      <c r="C7" s="73" t="s">
        <v>160</v>
      </c>
      <c r="D7" s="158"/>
      <c r="S7" s="61"/>
      <c r="T7" s="61"/>
    </row>
    <row r="8" spans="1:20" ht="14.1" customHeight="1" x14ac:dyDescent="0.2">
      <c r="A8" s="74">
        <v>7.6</v>
      </c>
      <c r="B8" s="75">
        <v>149.36000000000001</v>
      </c>
      <c r="C8" s="82" t="s">
        <v>161</v>
      </c>
      <c r="D8" s="158"/>
      <c r="S8" s="61"/>
      <c r="T8" s="61"/>
    </row>
    <row r="9" spans="1:20" ht="14.1" customHeight="1" x14ac:dyDescent="0.2">
      <c r="A9" s="124">
        <v>8.6</v>
      </c>
      <c r="B9" s="125">
        <v>149.11600000000001</v>
      </c>
      <c r="C9" s="123" t="s">
        <v>53</v>
      </c>
      <c r="D9" s="158"/>
      <c r="S9" s="61"/>
      <c r="T9" s="61"/>
    </row>
    <row r="10" spans="1:20" ht="14.1" customHeight="1" x14ac:dyDescent="0.2">
      <c r="A10" s="74">
        <v>8.6</v>
      </c>
      <c r="B10" s="75">
        <v>148.51599999999999</v>
      </c>
      <c r="C10" s="73"/>
      <c r="D10" s="158"/>
      <c r="S10" s="61"/>
      <c r="T10" s="61"/>
    </row>
    <row r="11" spans="1:20" ht="14.1" customHeight="1" x14ac:dyDescent="0.2">
      <c r="A11" s="74">
        <v>28</v>
      </c>
      <c r="B11" s="75">
        <v>141.816</v>
      </c>
      <c r="C11" s="73"/>
      <c r="D11" s="158"/>
      <c r="S11" s="61"/>
      <c r="T11" s="61"/>
    </row>
    <row r="12" spans="1:20" ht="14.1" customHeight="1" x14ac:dyDescent="0.2">
      <c r="A12" s="74">
        <v>38</v>
      </c>
      <c r="B12" s="75">
        <v>141.99600000000001</v>
      </c>
      <c r="C12" s="73"/>
      <c r="D12" s="158"/>
      <c r="S12" s="61"/>
      <c r="T12" s="61"/>
    </row>
    <row r="13" spans="1:20" ht="14.1" customHeight="1" x14ac:dyDescent="0.2">
      <c r="A13" s="74">
        <v>48</v>
      </c>
      <c r="B13" s="75">
        <v>142.20599999999999</v>
      </c>
      <c r="C13" s="73"/>
      <c r="D13" s="158"/>
      <c r="S13" s="61"/>
      <c r="T13" s="61"/>
    </row>
    <row r="14" spans="1:20" ht="14.1" customHeight="1" x14ac:dyDescent="0.2">
      <c r="A14" s="74">
        <v>58</v>
      </c>
      <c r="B14" s="75">
        <v>143.54599999999999</v>
      </c>
      <c r="C14" s="73"/>
      <c r="D14" s="158"/>
      <c r="S14" s="61"/>
      <c r="T14" s="61"/>
    </row>
    <row r="15" spans="1:20" ht="14.1" customHeight="1" x14ac:dyDescent="0.2">
      <c r="A15" s="80">
        <v>68</v>
      </c>
      <c r="B15" s="81">
        <v>143.506</v>
      </c>
      <c r="C15" s="73"/>
      <c r="D15" s="158"/>
      <c r="S15" s="61"/>
      <c r="T15" s="61"/>
    </row>
    <row r="16" spans="1:20" ht="14.1" customHeight="1" x14ac:dyDescent="0.2">
      <c r="A16" s="80">
        <v>78</v>
      </c>
      <c r="B16" s="81">
        <v>143.886</v>
      </c>
      <c r="C16" s="73"/>
      <c r="D16" s="158"/>
      <c r="S16" s="61"/>
      <c r="T16" s="61"/>
    </row>
    <row r="17" spans="1:20" ht="14.1" customHeight="1" x14ac:dyDescent="0.2">
      <c r="A17" s="80">
        <v>88</v>
      </c>
      <c r="B17" s="81">
        <v>143.976</v>
      </c>
      <c r="C17" s="73"/>
      <c r="D17" s="158"/>
      <c r="S17" s="61"/>
      <c r="T17" s="61"/>
    </row>
    <row r="18" spans="1:20" ht="14.1" customHeight="1" x14ac:dyDescent="0.2">
      <c r="A18" s="80">
        <v>98</v>
      </c>
      <c r="B18" s="81">
        <v>144.166</v>
      </c>
      <c r="C18" s="82"/>
      <c r="D18" s="158"/>
      <c r="S18" s="61"/>
      <c r="T18" s="61"/>
    </row>
    <row r="19" spans="1:20" ht="14.1" customHeight="1" x14ac:dyDescent="0.2">
      <c r="A19" s="80">
        <v>108</v>
      </c>
      <c r="B19" s="81">
        <v>144.30600000000001</v>
      </c>
      <c r="C19" s="82"/>
      <c r="D19" s="158"/>
      <c r="S19" s="61"/>
      <c r="T19" s="61"/>
    </row>
    <row r="20" spans="1:20" ht="14.1" customHeight="1" x14ac:dyDescent="0.2">
      <c r="A20" s="80">
        <v>118</v>
      </c>
      <c r="B20" s="81">
        <v>144.29599999999999</v>
      </c>
      <c r="C20" s="82"/>
      <c r="D20" s="158"/>
      <c r="S20" s="61"/>
      <c r="T20" s="61"/>
    </row>
    <row r="21" spans="1:20" ht="14.1" customHeight="1" x14ac:dyDescent="0.2">
      <c r="A21" s="80">
        <v>128</v>
      </c>
      <c r="B21" s="81">
        <v>144.48599999999999</v>
      </c>
      <c r="C21" s="82"/>
      <c r="D21" s="158"/>
      <c r="S21" s="61"/>
      <c r="T21" s="61"/>
    </row>
    <row r="22" spans="1:20" ht="14.1" customHeight="1" x14ac:dyDescent="0.2">
      <c r="A22" s="80">
        <v>138</v>
      </c>
      <c r="B22" s="81">
        <v>143.46600000000001</v>
      </c>
      <c r="C22" s="82"/>
      <c r="D22" s="158"/>
      <c r="S22" s="61"/>
      <c r="T22" s="61"/>
    </row>
    <row r="23" spans="1:20" ht="14.1" customHeight="1" x14ac:dyDescent="0.2">
      <c r="A23" s="80">
        <v>148</v>
      </c>
      <c r="B23" s="81">
        <v>143.35599999999999</v>
      </c>
      <c r="C23" s="82"/>
      <c r="D23" s="158"/>
      <c r="S23" s="61"/>
      <c r="T23" s="61"/>
    </row>
    <row r="24" spans="1:20" ht="14.1" customHeight="1" x14ac:dyDescent="0.2">
      <c r="A24" s="80">
        <v>158</v>
      </c>
      <c r="B24" s="81">
        <v>143.14599999999999</v>
      </c>
      <c r="C24" s="82"/>
      <c r="D24" s="158"/>
      <c r="S24" s="61"/>
      <c r="T24" s="61"/>
    </row>
    <row r="25" spans="1:20" ht="14.1" customHeight="1" x14ac:dyDescent="0.2">
      <c r="A25" s="80">
        <v>168</v>
      </c>
      <c r="B25" s="81">
        <v>143.86600000000001</v>
      </c>
      <c r="C25" s="82"/>
      <c r="D25" s="158"/>
      <c r="S25" s="61"/>
      <c r="T25" s="61"/>
    </row>
    <row r="26" spans="1:20" ht="14.1" customHeight="1" x14ac:dyDescent="0.2">
      <c r="A26" s="80">
        <v>178</v>
      </c>
      <c r="B26" s="81">
        <v>144.40600000000001</v>
      </c>
      <c r="C26" s="82"/>
      <c r="D26" s="158"/>
      <c r="S26" s="61"/>
      <c r="T26" s="61"/>
    </row>
    <row r="27" spans="1:20" ht="14.1" customHeight="1" x14ac:dyDescent="0.2">
      <c r="A27" s="80">
        <v>188</v>
      </c>
      <c r="B27" s="81">
        <v>144.70599999999999</v>
      </c>
      <c r="C27" s="82"/>
      <c r="D27" s="158"/>
      <c r="S27" s="61"/>
      <c r="T27" s="61"/>
    </row>
    <row r="28" spans="1:20" ht="14.1" customHeight="1" x14ac:dyDescent="0.2">
      <c r="A28" s="80">
        <v>198</v>
      </c>
      <c r="B28" s="81">
        <v>143.976</v>
      </c>
      <c r="C28" s="126"/>
      <c r="D28" s="158"/>
      <c r="S28" s="61"/>
      <c r="T28" s="61"/>
    </row>
    <row r="29" spans="1:20" ht="14.1" customHeight="1" x14ac:dyDescent="0.2">
      <c r="A29" s="80">
        <v>211</v>
      </c>
      <c r="B29" s="81">
        <v>145.066</v>
      </c>
      <c r="C29" s="82"/>
      <c r="D29" s="158"/>
      <c r="S29" s="61"/>
      <c r="T29" s="61"/>
    </row>
    <row r="30" spans="1:20" ht="14.1" customHeight="1" x14ac:dyDescent="0.2">
      <c r="A30" s="80">
        <v>224</v>
      </c>
      <c r="B30" s="81">
        <v>146.89599999999999</v>
      </c>
      <c r="C30" s="82"/>
      <c r="D30" s="158"/>
      <c r="S30" s="61"/>
      <c r="T30" s="61"/>
    </row>
    <row r="31" spans="1:20" ht="14.1" customHeight="1" x14ac:dyDescent="0.2">
      <c r="A31" s="80">
        <v>237</v>
      </c>
      <c r="B31" s="81">
        <v>148.51599999999999</v>
      </c>
      <c r="C31" s="82"/>
      <c r="D31" s="158"/>
      <c r="S31" s="61"/>
      <c r="T31" s="61"/>
    </row>
    <row r="32" spans="1:20" ht="14.1" customHeight="1" x14ac:dyDescent="0.2">
      <c r="A32" s="127">
        <v>237</v>
      </c>
      <c r="B32" s="128">
        <v>149.08099999999999</v>
      </c>
      <c r="C32" s="126" t="s">
        <v>51</v>
      </c>
      <c r="D32" s="158"/>
      <c r="S32" s="61"/>
      <c r="T32" s="61"/>
    </row>
    <row r="33" spans="1:20" ht="13.5" customHeight="1" x14ac:dyDescent="0.2">
      <c r="A33" s="80">
        <v>238</v>
      </c>
      <c r="B33" s="81">
        <v>149.57400000000001</v>
      </c>
      <c r="C33" s="82" t="s">
        <v>161</v>
      </c>
      <c r="D33" s="158"/>
      <c r="S33" s="61"/>
      <c r="T33" s="61"/>
    </row>
    <row r="34" spans="1:20" ht="13.5" customHeight="1" x14ac:dyDescent="0.2">
      <c r="A34" s="80">
        <v>240</v>
      </c>
      <c r="B34" s="81">
        <v>151.22499999999999</v>
      </c>
      <c r="C34" s="82"/>
      <c r="D34" s="158"/>
      <c r="S34" s="61"/>
      <c r="T34" s="61"/>
    </row>
    <row r="35" spans="1:20" ht="13.5" customHeight="1" x14ac:dyDescent="0.2">
      <c r="A35" s="80">
        <v>240</v>
      </c>
      <c r="B35" s="81">
        <v>151.524</v>
      </c>
      <c r="C35" s="82" t="s">
        <v>31</v>
      </c>
      <c r="D35" s="158"/>
      <c r="S35" s="61"/>
      <c r="T35" s="61"/>
    </row>
    <row r="36" spans="1:20" ht="14.1" customHeight="1" thickBot="1" x14ac:dyDescent="0.25">
      <c r="A36" s="129"/>
      <c r="B36" s="130"/>
      <c r="C36" s="131"/>
      <c r="D36" s="159"/>
      <c r="S36" s="61"/>
      <c r="T36" s="61"/>
    </row>
    <row r="37" spans="1:20" ht="15" customHeight="1" x14ac:dyDescent="0.2">
      <c r="A37" s="89">
        <v>237</v>
      </c>
      <c r="B37" s="90">
        <v>149.08099999999999</v>
      </c>
      <c r="C37" s="91" t="s">
        <v>51</v>
      </c>
      <c r="D37" s="160" t="s">
        <v>52</v>
      </c>
      <c r="S37" s="61"/>
      <c r="T37" s="61"/>
    </row>
    <row r="38" spans="1:20" ht="15" customHeight="1" thickBot="1" x14ac:dyDescent="0.25">
      <c r="A38" s="92">
        <v>8.6</v>
      </c>
      <c r="B38" s="93">
        <v>149.11600000000001</v>
      </c>
      <c r="C38" s="94" t="s">
        <v>53</v>
      </c>
      <c r="D38" s="161"/>
      <c r="S38" s="61"/>
      <c r="T38" s="61"/>
    </row>
    <row r="39" spans="1:20" ht="15" customHeight="1" x14ac:dyDescent="0.2">
      <c r="A39" s="95">
        <v>20</v>
      </c>
      <c r="B39" s="96">
        <v>152.19399999999999</v>
      </c>
      <c r="C39" s="91" t="s">
        <v>54</v>
      </c>
      <c r="D39" s="161"/>
      <c r="S39" s="61"/>
      <c r="T39" s="61"/>
    </row>
    <row r="40" spans="1:20" ht="15" customHeight="1" thickBot="1" x14ac:dyDescent="0.25">
      <c r="A40" s="97">
        <v>20</v>
      </c>
      <c r="B40" s="98">
        <v>143.19399999999999</v>
      </c>
      <c r="C40" s="99" t="s">
        <v>54</v>
      </c>
      <c r="D40" s="161"/>
      <c r="S40" s="61"/>
      <c r="T40" s="61"/>
    </row>
    <row r="41" spans="1:20" ht="15" customHeight="1" x14ac:dyDescent="0.2">
      <c r="A41" s="95">
        <v>15</v>
      </c>
      <c r="B41" s="100">
        <f>B42+1.5</f>
        <v>152.80699999999999</v>
      </c>
      <c r="C41" s="94" t="s">
        <v>55</v>
      </c>
      <c r="D41" s="161"/>
      <c r="S41" s="61"/>
      <c r="T41" s="61"/>
    </row>
    <row r="42" spans="1:20" ht="15" customHeight="1" thickBot="1" x14ac:dyDescent="0.25">
      <c r="A42" s="97">
        <v>15</v>
      </c>
      <c r="B42" s="98">
        <v>151.30699999999999</v>
      </c>
      <c r="C42" s="94" t="s">
        <v>55</v>
      </c>
      <c r="D42" s="161"/>
      <c r="S42" s="61"/>
      <c r="T42" s="61"/>
    </row>
    <row r="43" spans="1:20" ht="15" customHeight="1" x14ac:dyDescent="0.2">
      <c r="A43" s="95">
        <v>240</v>
      </c>
      <c r="B43" s="100">
        <v>151.524</v>
      </c>
      <c r="C43" s="91" t="s">
        <v>56</v>
      </c>
      <c r="D43" s="161"/>
      <c r="S43" s="61"/>
      <c r="T43" s="61"/>
    </row>
    <row r="44" spans="1:20" ht="15" customHeight="1" thickBot="1" x14ac:dyDescent="0.25">
      <c r="A44" s="97">
        <v>0</v>
      </c>
      <c r="B44" s="98">
        <v>0</v>
      </c>
      <c r="C44" s="99" t="s">
        <v>57</v>
      </c>
      <c r="D44" s="161"/>
      <c r="S44" s="61"/>
      <c r="T44" s="61"/>
    </row>
    <row r="45" spans="1:20" ht="14.1" customHeight="1" x14ac:dyDescent="0.2">
      <c r="A45" s="132" t="s">
        <v>58</v>
      </c>
      <c r="B45" s="133" t="s">
        <v>162</v>
      </c>
      <c r="C45" s="134"/>
      <c r="D45" s="161"/>
      <c r="S45" s="61"/>
      <c r="T45" s="61"/>
    </row>
    <row r="46" spans="1:20" ht="14.1" customHeight="1" x14ac:dyDescent="0.2">
      <c r="A46" s="135" t="s">
        <v>60</v>
      </c>
      <c r="B46" s="136" t="s">
        <v>163</v>
      </c>
      <c r="C46" s="137"/>
      <c r="D46" s="161"/>
      <c r="S46" s="61"/>
      <c r="T46" s="61"/>
    </row>
    <row r="47" spans="1:20" ht="14.1" customHeight="1" x14ac:dyDescent="0.2">
      <c r="A47" s="138" t="s">
        <v>62</v>
      </c>
      <c r="B47" s="139" t="s">
        <v>164</v>
      </c>
      <c r="C47" s="140"/>
      <c r="D47" s="161"/>
      <c r="S47" s="61"/>
      <c r="T47" s="61"/>
    </row>
    <row r="48" spans="1:20" ht="14.1" customHeight="1" thickBot="1" x14ac:dyDescent="0.25">
      <c r="A48" s="167" t="s">
        <v>165</v>
      </c>
      <c r="B48" s="168"/>
      <c r="C48" s="169"/>
      <c r="D48" s="162"/>
      <c r="S48" s="61"/>
      <c r="T48" s="61"/>
    </row>
    <row r="49" spans="1:20" x14ac:dyDescent="0.2">
      <c r="A49" s="166" t="s">
        <v>65</v>
      </c>
      <c r="B49" s="166"/>
      <c r="C49" s="166"/>
      <c r="D49" s="1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2" spans="1:20" x14ac:dyDescent="0.2">
      <c r="B52" s="110"/>
      <c r="C52" s="110"/>
    </row>
    <row r="53" spans="1:20" x14ac:dyDescent="0.2">
      <c r="A53" s="111"/>
      <c r="B53" s="111"/>
      <c r="C53" s="111"/>
    </row>
    <row r="54" spans="1:20" x14ac:dyDescent="0.2">
      <c r="A54" s="111"/>
      <c r="B54" s="111"/>
      <c r="C54" s="111"/>
    </row>
    <row r="55" spans="1:20" x14ac:dyDescent="0.2">
      <c r="A55" s="112"/>
      <c r="B55" s="112"/>
      <c r="C55" s="112"/>
    </row>
    <row r="56" spans="1:20" x14ac:dyDescent="0.2">
      <c r="C56" s="113"/>
    </row>
  </sheetData>
  <mergeCells count="5">
    <mergeCell ref="A1:S1"/>
    <mergeCell ref="D2:D36"/>
    <mergeCell ref="D37:D48"/>
    <mergeCell ref="A48:C48"/>
    <mergeCell ref="A49:D49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5.1406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166</v>
      </c>
      <c r="D3" s="158"/>
      <c r="S3" s="61"/>
      <c r="T3" s="61"/>
    </row>
    <row r="4" spans="1:20" ht="14.1" customHeight="1" x14ac:dyDescent="0.2">
      <c r="A4" s="124">
        <v>12</v>
      </c>
      <c r="B4" s="125">
        <v>150.47200000000001</v>
      </c>
      <c r="C4" s="123" t="s">
        <v>53</v>
      </c>
      <c r="D4" s="158"/>
      <c r="S4" s="61"/>
      <c r="T4" s="61"/>
    </row>
    <row r="5" spans="1:20" ht="14.1" customHeight="1" x14ac:dyDescent="0.2">
      <c r="A5" s="74">
        <v>20</v>
      </c>
      <c r="B5" s="75">
        <v>145.292</v>
      </c>
      <c r="C5" s="73"/>
      <c r="D5" s="158"/>
      <c r="S5" s="61"/>
      <c r="T5" s="61"/>
    </row>
    <row r="6" spans="1:20" ht="14.1" customHeight="1" x14ac:dyDescent="0.2">
      <c r="A6" s="74">
        <v>30</v>
      </c>
      <c r="B6" s="75">
        <v>142.672</v>
      </c>
      <c r="C6" s="76"/>
      <c r="D6" s="158"/>
      <c r="S6" s="61"/>
      <c r="T6" s="61"/>
    </row>
    <row r="7" spans="1:20" ht="14.1" customHeight="1" x14ac:dyDescent="0.2">
      <c r="A7" s="74">
        <v>40</v>
      </c>
      <c r="B7" s="75">
        <v>141.90199999999999</v>
      </c>
      <c r="C7" s="73"/>
      <c r="D7" s="158"/>
      <c r="S7" s="61"/>
      <c r="T7" s="61"/>
    </row>
    <row r="8" spans="1:20" ht="14.1" customHeight="1" x14ac:dyDescent="0.2">
      <c r="A8" s="74">
        <v>50</v>
      </c>
      <c r="B8" s="75">
        <v>141.97200000000001</v>
      </c>
      <c r="C8" s="82"/>
      <c r="D8" s="158"/>
      <c r="S8" s="61"/>
      <c r="T8" s="61"/>
    </row>
    <row r="9" spans="1:20" ht="14.1" customHeight="1" x14ac:dyDescent="0.2">
      <c r="A9" s="74">
        <v>60</v>
      </c>
      <c r="B9" s="75">
        <v>142.05199999999999</v>
      </c>
      <c r="C9" s="123"/>
      <c r="D9" s="158"/>
      <c r="S9" s="61"/>
      <c r="T9" s="61"/>
    </row>
    <row r="10" spans="1:20" ht="14.1" customHeight="1" x14ac:dyDescent="0.2">
      <c r="A10" s="74">
        <v>70</v>
      </c>
      <c r="B10" s="75">
        <v>142.22200000000001</v>
      </c>
      <c r="C10" s="73"/>
      <c r="D10" s="158"/>
      <c r="S10" s="61"/>
      <c r="T10" s="61"/>
    </row>
    <row r="11" spans="1:20" ht="14.1" customHeight="1" x14ac:dyDescent="0.2">
      <c r="A11" s="74">
        <v>80</v>
      </c>
      <c r="B11" s="75">
        <v>142.58199999999999</v>
      </c>
      <c r="C11" s="73"/>
      <c r="D11" s="158"/>
      <c r="S11" s="61"/>
      <c r="T11" s="61"/>
    </row>
    <row r="12" spans="1:20" ht="14.1" customHeight="1" x14ac:dyDescent="0.2">
      <c r="A12" s="74">
        <v>90</v>
      </c>
      <c r="B12" s="75">
        <v>142.71199999999999</v>
      </c>
      <c r="C12" s="73"/>
      <c r="D12" s="158"/>
      <c r="S12" s="61"/>
      <c r="T12" s="61"/>
    </row>
    <row r="13" spans="1:20" ht="14.1" customHeight="1" x14ac:dyDescent="0.2">
      <c r="A13" s="74">
        <v>100</v>
      </c>
      <c r="B13" s="75">
        <v>142.77199999999999</v>
      </c>
      <c r="C13" s="73"/>
      <c r="D13" s="158"/>
      <c r="S13" s="61"/>
      <c r="T13" s="61"/>
    </row>
    <row r="14" spans="1:20" ht="14.1" customHeight="1" x14ac:dyDescent="0.2">
      <c r="A14" s="80">
        <v>110</v>
      </c>
      <c r="B14" s="81">
        <v>142.952</v>
      </c>
      <c r="C14" s="73"/>
      <c r="D14" s="158"/>
      <c r="S14" s="61"/>
      <c r="T14" s="61"/>
    </row>
    <row r="15" spans="1:20" ht="14.1" customHeight="1" x14ac:dyDescent="0.2">
      <c r="A15" s="80">
        <v>120</v>
      </c>
      <c r="B15" s="81">
        <v>142.542</v>
      </c>
      <c r="C15" s="73"/>
      <c r="D15" s="158"/>
      <c r="S15" s="61"/>
      <c r="T15" s="61"/>
    </row>
    <row r="16" spans="1:20" ht="14.1" customHeight="1" x14ac:dyDescent="0.2">
      <c r="A16" s="80">
        <v>131</v>
      </c>
      <c r="B16" s="81">
        <v>142.25200000000001</v>
      </c>
      <c r="C16" s="73"/>
      <c r="D16" s="158"/>
      <c r="S16" s="61"/>
      <c r="T16" s="61"/>
    </row>
    <row r="17" spans="1:20" ht="14.1" customHeight="1" x14ac:dyDescent="0.2">
      <c r="A17" s="80">
        <v>142</v>
      </c>
      <c r="B17" s="81">
        <v>141.96199999999999</v>
      </c>
      <c r="C17" s="73"/>
      <c r="D17" s="158"/>
      <c r="S17" s="61"/>
      <c r="T17" s="61"/>
    </row>
    <row r="18" spans="1:20" ht="14.1" customHeight="1" x14ac:dyDescent="0.2">
      <c r="A18" s="80">
        <v>157</v>
      </c>
      <c r="B18" s="81">
        <v>142.69200000000001</v>
      </c>
      <c r="C18" s="82"/>
      <c r="D18" s="158"/>
      <c r="S18" s="61"/>
      <c r="T18" s="61"/>
    </row>
    <row r="19" spans="1:20" ht="14.1" customHeight="1" x14ac:dyDescent="0.2">
      <c r="A19" s="80">
        <v>169</v>
      </c>
      <c r="B19" s="81">
        <v>143.24199999999999</v>
      </c>
      <c r="C19" s="82"/>
      <c r="D19" s="158"/>
      <c r="S19" s="61"/>
      <c r="T19" s="61"/>
    </row>
    <row r="20" spans="1:20" ht="14.1" customHeight="1" x14ac:dyDescent="0.2">
      <c r="A20" s="80">
        <v>182</v>
      </c>
      <c r="B20" s="81">
        <v>143.642</v>
      </c>
      <c r="C20" s="82"/>
      <c r="D20" s="158"/>
      <c r="S20" s="61"/>
      <c r="T20" s="61"/>
    </row>
    <row r="21" spans="1:20" ht="14.1" customHeight="1" x14ac:dyDescent="0.2">
      <c r="A21" s="80">
        <v>195</v>
      </c>
      <c r="B21" s="81">
        <v>144.18199999999999</v>
      </c>
      <c r="C21" s="82"/>
      <c r="D21" s="158"/>
      <c r="S21" s="61"/>
      <c r="T21" s="61"/>
    </row>
    <row r="22" spans="1:20" ht="14.1" customHeight="1" x14ac:dyDescent="0.2">
      <c r="A22" s="80">
        <v>210</v>
      </c>
      <c r="B22" s="81">
        <v>144.49199999999999</v>
      </c>
      <c r="C22" s="82"/>
      <c r="D22" s="158"/>
      <c r="S22" s="61"/>
      <c r="T22" s="61"/>
    </row>
    <row r="23" spans="1:20" ht="14.1" customHeight="1" x14ac:dyDescent="0.2">
      <c r="A23" s="80">
        <v>225</v>
      </c>
      <c r="B23" s="81">
        <v>144.93199999999999</v>
      </c>
      <c r="C23" s="82"/>
      <c r="D23" s="158"/>
      <c r="S23" s="61"/>
      <c r="T23" s="61"/>
    </row>
    <row r="24" spans="1:20" ht="14.1" customHeight="1" x14ac:dyDescent="0.2">
      <c r="A24" s="80">
        <v>240</v>
      </c>
      <c r="B24" s="81">
        <v>146.012</v>
      </c>
      <c r="C24" s="82"/>
      <c r="D24" s="158"/>
      <c r="S24" s="61"/>
      <c r="T24" s="61"/>
    </row>
    <row r="25" spans="1:20" ht="14.1" customHeight="1" x14ac:dyDescent="0.2">
      <c r="A25" s="127">
        <v>249</v>
      </c>
      <c r="B25" s="128">
        <v>150.47200000000001</v>
      </c>
      <c r="C25" s="126" t="s">
        <v>51</v>
      </c>
      <c r="D25" s="158"/>
      <c r="S25" s="61"/>
      <c r="T25" s="61"/>
    </row>
    <row r="26" spans="1:20" ht="14.1" customHeight="1" x14ac:dyDescent="0.2">
      <c r="A26" s="80">
        <v>252</v>
      </c>
      <c r="B26" s="81">
        <v>151.52799999999999</v>
      </c>
      <c r="C26" s="82"/>
      <c r="D26" s="158"/>
      <c r="S26" s="61"/>
      <c r="T26" s="61"/>
    </row>
    <row r="27" spans="1:20" ht="14.1" customHeight="1" x14ac:dyDescent="0.2">
      <c r="A27" s="80"/>
      <c r="B27" s="81"/>
      <c r="C27" s="82"/>
      <c r="D27" s="158"/>
      <c r="S27" s="61"/>
      <c r="T27" s="61"/>
    </row>
    <row r="28" spans="1:20" ht="14.1" customHeight="1" x14ac:dyDescent="0.2">
      <c r="A28" s="80"/>
      <c r="B28" s="81"/>
      <c r="C28" s="126"/>
      <c r="D28" s="158"/>
      <c r="S28" s="61"/>
      <c r="T28" s="61"/>
    </row>
    <row r="29" spans="1:20" ht="14.1" customHeight="1" x14ac:dyDescent="0.2">
      <c r="A29" s="80"/>
      <c r="B29" s="81"/>
      <c r="C29" s="82"/>
      <c r="D29" s="158"/>
      <c r="S29" s="61"/>
      <c r="T29" s="61"/>
    </row>
    <row r="30" spans="1:20" ht="14.1" customHeight="1" x14ac:dyDescent="0.2">
      <c r="A30" s="80"/>
      <c r="B30" s="81"/>
      <c r="C30" s="82"/>
      <c r="D30" s="158"/>
      <c r="S30" s="61"/>
      <c r="T30" s="61"/>
    </row>
    <row r="31" spans="1:20" ht="14.1" customHeight="1" x14ac:dyDescent="0.2">
      <c r="A31" s="80"/>
      <c r="B31" s="81"/>
      <c r="C31" s="82"/>
      <c r="D31" s="158"/>
      <c r="S31" s="61"/>
      <c r="T31" s="61"/>
    </row>
    <row r="32" spans="1:20" ht="14.1" customHeight="1" x14ac:dyDescent="0.2">
      <c r="A32" s="127"/>
      <c r="B32" s="128"/>
      <c r="C32" s="126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3.5" customHeight="1" x14ac:dyDescent="0.2">
      <c r="A34" s="80"/>
      <c r="B34" s="81"/>
      <c r="C34" s="82"/>
      <c r="D34" s="158"/>
      <c r="S34" s="61"/>
      <c r="T34" s="61"/>
    </row>
    <row r="35" spans="1:20" ht="13.5" customHeight="1" x14ac:dyDescent="0.2">
      <c r="A35" s="80"/>
      <c r="B35" s="81"/>
      <c r="C35" s="82"/>
      <c r="D35" s="158"/>
      <c r="S35" s="61"/>
      <c r="T35" s="61"/>
    </row>
    <row r="36" spans="1:20" ht="14.1" customHeight="1" thickBot="1" x14ac:dyDescent="0.25">
      <c r="A36" s="129"/>
      <c r="B36" s="130"/>
      <c r="C36" s="131"/>
      <c r="D36" s="159"/>
      <c r="S36" s="61"/>
      <c r="T36" s="61"/>
    </row>
    <row r="37" spans="1:20" ht="15" customHeight="1" x14ac:dyDescent="0.2">
      <c r="A37" s="89">
        <v>249</v>
      </c>
      <c r="B37" s="90">
        <v>150.47200000000001</v>
      </c>
      <c r="C37" s="91" t="s">
        <v>51</v>
      </c>
      <c r="D37" s="160" t="s">
        <v>52</v>
      </c>
      <c r="S37" s="61"/>
      <c r="T37" s="61"/>
    </row>
    <row r="38" spans="1:20" ht="15" customHeight="1" thickBot="1" x14ac:dyDescent="0.25">
      <c r="A38" s="92">
        <v>12</v>
      </c>
      <c r="B38" s="93">
        <v>150.47200000000001</v>
      </c>
      <c r="C38" s="94" t="s">
        <v>53</v>
      </c>
      <c r="D38" s="161"/>
      <c r="S38" s="61"/>
      <c r="T38" s="61"/>
    </row>
    <row r="39" spans="1:20" ht="15" customHeight="1" x14ac:dyDescent="0.2">
      <c r="A39" s="95">
        <v>18</v>
      </c>
      <c r="B39" s="96">
        <v>152.23400000000001</v>
      </c>
      <c r="C39" s="91" t="s">
        <v>54</v>
      </c>
      <c r="D39" s="161"/>
      <c r="S39" s="61"/>
      <c r="T39" s="61"/>
    </row>
    <row r="40" spans="1:20" ht="15" customHeight="1" thickBot="1" x14ac:dyDescent="0.25">
      <c r="A40" s="97">
        <v>18</v>
      </c>
      <c r="B40" s="98">
        <v>143.23400000000001</v>
      </c>
      <c r="C40" s="99" t="s">
        <v>54</v>
      </c>
      <c r="D40" s="161"/>
      <c r="S40" s="61"/>
      <c r="T40" s="61"/>
    </row>
    <row r="41" spans="1:20" ht="15" customHeight="1" x14ac:dyDescent="0.2">
      <c r="A41" s="95">
        <v>12</v>
      </c>
      <c r="B41" s="100">
        <f>B42+1.5</f>
        <v>152.84800000000001</v>
      </c>
      <c r="C41" s="94" t="s">
        <v>55</v>
      </c>
      <c r="D41" s="161"/>
      <c r="S41" s="61"/>
      <c r="T41" s="61"/>
    </row>
    <row r="42" spans="1:20" ht="15" customHeight="1" thickBot="1" x14ac:dyDescent="0.25">
      <c r="A42" s="97">
        <v>12</v>
      </c>
      <c r="B42" s="98">
        <v>151.34800000000001</v>
      </c>
      <c r="C42" s="94" t="s">
        <v>55</v>
      </c>
      <c r="D42" s="161"/>
      <c r="S42" s="61"/>
      <c r="T42" s="61"/>
    </row>
    <row r="43" spans="1:20" ht="15" customHeight="1" x14ac:dyDescent="0.2">
      <c r="A43" s="95">
        <v>252</v>
      </c>
      <c r="B43" s="100">
        <v>151.52799999999999</v>
      </c>
      <c r="C43" s="91" t="s">
        <v>56</v>
      </c>
      <c r="D43" s="161"/>
      <c r="S43" s="61"/>
      <c r="T43" s="61"/>
    </row>
    <row r="44" spans="1:20" ht="15" customHeight="1" thickBot="1" x14ac:dyDescent="0.25">
      <c r="A44" s="97">
        <v>0</v>
      </c>
      <c r="B44" s="98">
        <v>0</v>
      </c>
      <c r="C44" s="99" t="s">
        <v>57</v>
      </c>
      <c r="D44" s="161"/>
      <c r="S44" s="61"/>
      <c r="T44" s="61"/>
    </row>
    <row r="45" spans="1:20" ht="14.1" customHeight="1" x14ac:dyDescent="0.2">
      <c r="A45" s="132" t="s">
        <v>58</v>
      </c>
      <c r="B45" s="133" t="s">
        <v>167</v>
      </c>
      <c r="C45" s="134"/>
      <c r="D45" s="161"/>
      <c r="S45" s="61"/>
      <c r="T45" s="61"/>
    </row>
    <row r="46" spans="1:20" ht="14.1" customHeight="1" x14ac:dyDescent="0.2">
      <c r="A46" s="135" t="s">
        <v>60</v>
      </c>
      <c r="B46" s="136" t="s">
        <v>168</v>
      </c>
      <c r="C46" s="137"/>
      <c r="D46" s="161"/>
      <c r="S46" s="61"/>
      <c r="T46" s="61"/>
    </row>
    <row r="47" spans="1:20" ht="14.1" customHeight="1" x14ac:dyDescent="0.2">
      <c r="A47" s="138" t="s">
        <v>62</v>
      </c>
      <c r="B47" s="139" t="s">
        <v>169</v>
      </c>
      <c r="C47" s="140"/>
      <c r="D47" s="161"/>
      <c r="S47" s="61"/>
      <c r="T47" s="61"/>
    </row>
    <row r="48" spans="1:20" ht="14.1" customHeight="1" thickBot="1" x14ac:dyDescent="0.25">
      <c r="A48" s="167" t="s">
        <v>170</v>
      </c>
      <c r="B48" s="168"/>
      <c r="C48" s="169"/>
      <c r="D48" s="162"/>
      <c r="S48" s="61"/>
      <c r="T48" s="61"/>
    </row>
    <row r="49" spans="1:20" x14ac:dyDescent="0.2">
      <c r="A49" s="166" t="s">
        <v>65</v>
      </c>
      <c r="B49" s="166"/>
      <c r="C49" s="166"/>
      <c r="D49" s="1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2" spans="1:20" x14ac:dyDescent="0.2">
      <c r="B52" s="110"/>
      <c r="C52" s="110"/>
    </row>
    <row r="53" spans="1:20" x14ac:dyDescent="0.2">
      <c r="A53" s="111"/>
      <c r="B53" s="111"/>
      <c r="C53" s="111"/>
    </row>
    <row r="54" spans="1:20" x14ac:dyDescent="0.2">
      <c r="A54" s="111"/>
      <c r="B54" s="111"/>
      <c r="C54" s="111"/>
    </row>
    <row r="55" spans="1:20" x14ac:dyDescent="0.2">
      <c r="A55" s="112"/>
      <c r="B55" s="112"/>
      <c r="C55" s="112"/>
    </row>
    <row r="56" spans="1:20" x14ac:dyDescent="0.2">
      <c r="C56" s="113"/>
    </row>
  </sheetData>
  <mergeCells count="5">
    <mergeCell ref="A1:S1"/>
    <mergeCell ref="D2:D36"/>
    <mergeCell ref="D37:D48"/>
    <mergeCell ref="A48:C48"/>
    <mergeCell ref="A49:D49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5.1406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3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3" s="67" customFormat="1" ht="14.1" customHeight="1" thickBot="1" x14ac:dyDescent="0.3">
      <c r="A2" s="141" t="s">
        <v>39</v>
      </c>
      <c r="B2" s="142" t="s">
        <v>40</v>
      </c>
      <c r="C2" s="141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3" ht="14.1" customHeight="1" x14ac:dyDescent="0.2">
      <c r="A3" s="68">
        <v>-6.4</v>
      </c>
      <c r="B3" s="69">
        <v>151.24700000000001</v>
      </c>
      <c r="C3" s="70" t="s">
        <v>171</v>
      </c>
      <c r="D3" s="170"/>
      <c r="S3" s="61"/>
      <c r="T3" s="61"/>
      <c r="V3" s="67"/>
      <c r="W3" s="67"/>
    </row>
    <row r="4" spans="1:23" ht="14.1" customHeight="1" x14ac:dyDescent="0.2">
      <c r="A4" s="74">
        <v>0</v>
      </c>
      <c r="B4" s="75">
        <v>153.04400000000001</v>
      </c>
      <c r="C4" s="143" t="s">
        <v>158</v>
      </c>
      <c r="D4" s="170"/>
      <c r="S4" s="61"/>
      <c r="T4" s="61"/>
      <c r="V4" s="67"/>
      <c r="W4" s="67"/>
    </row>
    <row r="5" spans="1:23" ht="14.1" customHeight="1" x14ac:dyDescent="0.2">
      <c r="A5" s="74">
        <v>0</v>
      </c>
      <c r="B5" s="75">
        <v>153</v>
      </c>
      <c r="C5" s="73" t="s">
        <v>157</v>
      </c>
      <c r="D5" s="170"/>
      <c r="S5" s="61"/>
      <c r="T5" s="61"/>
      <c r="V5" s="67"/>
      <c r="W5" s="67"/>
    </row>
    <row r="6" spans="1:23" ht="14.1" customHeight="1" x14ac:dyDescent="0.2">
      <c r="A6" s="74">
        <v>0</v>
      </c>
      <c r="B6" s="75">
        <v>152.02500000000001</v>
      </c>
      <c r="C6" s="76" t="s">
        <v>172</v>
      </c>
      <c r="D6" s="170"/>
      <c r="S6" s="61"/>
      <c r="T6" s="61"/>
      <c r="V6" s="67"/>
      <c r="W6" s="67"/>
    </row>
    <row r="7" spans="1:23" ht="14.1" customHeight="1" x14ac:dyDescent="0.2">
      <c r="A7" s="74">
        <v>5</v>
      </c>
      <c r="B7" s="75">
        <v>151.042</v>
      </c>
      <c r="C7" s="73"/>
      <c r="D7" s="170"/>
      <c r="S7" s="61"/>
      <c r="T7" s="61"/>
      <c r="V7" s="67"/>
      <c r="W7" s="67"/>
    </row>
    <row r="8" spans="1:23" ht="14.1" customHeight="1" x14ac:dyDescent="0.2">
      <c r="A8" s="74">
        <v>7.35</v>
      </c>
      <c r="B8" s="75">
        <v>150.42699999999999</v>
      </c>
      <c r="C8" s="73" t="s">
        <v>160</v>
      </c>
      <c r="D8" s="170"/>
      <c r="S8" s="61"/>
      <c r="T8" s="61"/>
      <c r="V8" s="67"/>
      <c r="W8" s="67"/>
    </row>
    <row r="9" spans="1:23" ht="14.1" customHeight="1" x14ac:dyDescent="0.2">
      <c r="A9" s="124">
        <v>7.35</v>
      </c>
      <c r="B9" s="125">
        <v>149.79</v>
      </c>
      <c r="C9" s="123" t="s">
        <v>53</v>
      </c>
      <c r="D9" s="170"/>
      <c r="S9" s="61"/>
      <c r="T9" s="61"/>
      <c r="V9" s="67"/>
      <c r="W9" s="67"/>
    </row>
    <row r="10" spans="1:23" ht="14.1" customHeight="1" x14ac:dyDescent="0.2">
      <c r="A10" s="74">
        <v>7.35</v>
      </c>
      <c r="B10" s="75">
        <v>149.13999999999999</v>
      </c>
      <c r="C10" s="73"/>
      <c r="D10" s="170"/>
      <c r="S10" s="61"/>
      <c r="T10" s="61"/>
      <c r="V10" s="67"/>
      <c r="W10" s="67"/>
    </row>
    <row r="11" spans="1:23" ht="14.1" customHeight="1" x14ac:dyDescent="0.2">
      <c r="A11" s="74">
        <v>25</v>
      </c>
      <c r="B11" s="75">
        <v>142.44</v>
      </c>
      <c r="C11" s="73"/>
      <c r="D11" s="170"/>
      <c r="S11" s="61"/>
      <c r="T11" s="61"/>
      <c r="V11" s="67"/>
      <c r="W11" s="67"/>
    </row>
    <row r="12" spans="1:23" ht="14.1" customHeight="1" x14ac:dyDescent="0.2">
      <c r="A12" s="74">
        <v>36</v>
      </c>
      <c r="B12" s="75">
        <v>142.06</v>
      </c>
      <c r="C12" s="73"/>
      <c r="D12" s="170"/>
      <c r="S12" s="61"/>
      <c r="T12" s="61"/>
      <c r="V12" s="67"/>
      <c r="W12" s="67"/>
    </row>
    <row r="13" spans="1:23" ht="14.1" customHeight="1" x14ac:dyDescent="0.2">
      <c r="A13" s="74">
        <v>47</v>
      </c>
      <c r="B13" s="75">
        <v>143.18</v>
      </c>
      <c r="C13" s="73"/>
      <c r="D13" s="170"/>
      <c r="S13" s="61"/>
      <c r="T13" s="61"/>
      <c r="V13" s="67"/>
      <c r="W13" s="67"/>
    </row>
    <row r="14" spans="1:23" ht="14.1" customHeight="1" x14ac:dyDescent="0.2">
      <c r="A14" s="74">
        <v>58</v>
      </c>
      <c r="B14" s="75">
        <v>142.99</v>
      </c>
      <c r="C14" s="73"/>
      <c r="D14" s="170"/>
      <c r="S14" s="61"/>
      <c r="T14" s="61"/>
      <c r="V14" s="67"/>
      <c r="W14" s="67"/>
    </row>
    <row r="15" spans="1:23" ht="14.1" customHeight="1" x14ac:dyDescent="0.2">
      <c r="A15" s="74">
        <v>69</v>
      </c>
      <c r="B15" s="75">
        <v>143.78</v>
      </c>
      <c r="C15" s="73"/>
      <c r="D15" s="170"/>
      <c r="S15" s="61"/>
      <c r="T15" s="61"/>
      <c r="V15" s="67"/>
      <c r="W15" s="67"/>
    </row>
    <row r="16" spans="1:23" ht="14.1" customHeight="1" x14ac:dyDescent="0.2">
      <c r="A16" s="74">
        <v>80</v>
      </c>
      <c r="B16" s="75">
        <v>143.72999999999999</v>
      </c>
      <c r="C16" s="73"/>
      <c r="D16" s="170"/>
      <c r="S16" s="61"/>
      <c r="T16" s="61"/>
      <c r="V16" s="67"/>
      <c r="W16" s="67"/>
    </row>
    <row r="17" spans="1:23" ht="14.1" customHeight="1" x14ac:dyDescent="0.2">
      <c r="A17" s="74">
        <v>91</v>
      </c>
      <c r="B17" s="75">
        <v>143.86000000000001</v>
      </c>
      <c r="C17" s="73"/>
      <c r="D17" s="170"/>
      <c r="S17" s="61"/>
      <c r="T17" s="61"/>
      <c r="V17" s="67"/>
      <c r="W17" s="67"/>
    </row>
    <row r="18" spans="1:23" ht="14.1" customHeight="1" x14ac:dyDescent="0.2">
      <c r="A18" s="74">
        <v>102</v>
      </c>
      <c r="B18" s="75">
        <v>143.57</v>
      </c>
      <c r="C18" s="73"/>
      <c r="D18" s="170"/>
      <c r="S18" s="61"/>
      <c r="T18" s="61"/>
      <c r="V18" s="67"/>
      <c r="W18" s="67"/>
    </row>
    <row r="19" spans="1:23" ht="14.1" customHeight="1" x14ac:dyDescent="0.2">
      <c r="A19" s="74">
        <v>113</v>
      </c>
      <c r="B19" s="75">
        <v>142.47999999999999</v>
      </c>
      <c r="C19" s="73"/>
      <c r="D19" s="170"/>
      <c r="S19" s="61"/>
      <c r="T19" s="61"/>
      <c r="V19" s="67"/>
      <c r="W19" s="67"/>
    </row>
    <row r="20" spans="1:23" ht="14.1" customHeight="1" x14ac:dyDescent="0.2">
      <c r="A20" s="74">
        <v>124</v>
      </c>
      <c r="B20" s="75">
        <v>143.12</v>
      </c>
      <c r="C20" s="73"/>
      <c r="D20" s="170"/>
      <c r="S20" s="61"/>
      <c r="T20" s="61"/>
      <c r="V20" s="67"/>
      <c r="W20" s="67"/>
    </row>
    <row r="21" spans="1:23" ht="14.1" customHeight="1" x14ac:dyDescent="0.2">
      <c r="A21" s="74">
        <v>135</v>
      </c>
      <c r="B21" s="75">
        <v>144.08000000000001</v>
      </c>
      <c r="C21" s="73"/>
      <c r="D21" s="170"/>
      <c r="S21" s="61"/>
      <c r="T21" s="61"/>
      <c r="V21" s="67"/>
      <c r="W21" s="67"/>
    </row>
    <row r="22" spans="1:23" ht="14.1" customHeight="1" x14ac:dyDescent="0.2">
      <c r="A22" s="74">
        <v>146</v>
      </c>
      <c r="B22" s="75">
        <v>143.15</v>
      </c>
      <c r="C22" s="73"/>
      <c r="D22" s="170"/>
      <c r="S22" s="61"/>
      <c r="T22" s="61"/>
      <c r="V22" s="67"/>
      <c r="W22" s="67"/>
    </row>
    <row r="23" spans="1:23" ht="14.1" customHeight="1" x14ac:dyDescent="0.2">
      <c r="A23" s="74">
        <v>157</v>
      </c>
      <c r="B23" s="75">
        <v>141.97</v>
      </c>
      <c r="C23" s="73"/>
      <c r="D23" s="170"/>
      <c r="S23" s="61"/>
      <c r="T23" s="61"/>
      <c r="V23" s="67"/>
      <c r="W23" s="67"/>
    </row>
    <row r="24" spans="1:23" ht="14.1" customHeight="1" x14ac:dyDescent="0.2">
      <c r="A24" s="74">
        <v>168</v>
      </c>
      <c r="B24" s="75">
        <v>142.77000000000001</v>
      </c>
      <c r="C24" s="73"/>
      <c r="D24" s="170"/>
      <c r="S24" s="61"/>
      <c r="T24" s="61"/>
      <c r="V24" s="67"/>
      <c r="W24" s="67"/>
    </row>
    <row r="25" spans="1:23" ht="14.1" customHeight="1" x14ac:dyDescent="0.2">
      <c r="A25" s="74">
        <v>179</v>
      </c>
      <c r="B25" s="75">
        <v>143.09</v>
      </c>
      <c r="C25" s="73"/>
      <c r="D25" s="170"/>
      <c r="S25" s="61"/>
      <c r="T25" s="61"/>
      <c r="V25" s="67"/>
      <c r="W25" s="67"/>
    </row>
    <row r="26" spans="1:23" ht="14.1" customHeight="1" x14ac:dyDescent="0.2">
      <c r="A26" s="74">
        <v>190</v>
      </c>
      <c r="B26" s="75">
        <v>144.38</v>
      </c>
      <c r="C26" s="73"/>
      <c r="D26" s="170"/>
      <c r="S26" s="61"/>
      <c r="T26" s="61"/>
      <c r="V26" s="67"/>
      <c r="W26" s="67"/>
    </row>
    <row r="27" spans="1:23" ht="14.1" customHeight="1" x14ac:dyDescent="0.2">
      <c r="A27" s="74">
        <v>201</v>
      </c>
      <c r="B27" s="75">
        <v>144.37</v>
      </c>
      <c r="C27" s="73"/>
      <c r="D27" s="170"/>
      <c r="S27" s="61"/>
      <c r="T27" s="61"/>
      <c r="V27" s="67"/>
      <c r="W27" s="67"/>
    </row>
    <row r="28" spans="1:23" ht="14.1" customHeight="1" x14ac:dyDescent="0.2">
      <c r="A28" s="74">
        <v>212</v>
      </c>
      <c r="B28" s="75">
        <v>144.85</v>
      </c>
      <c r="C28" s="123"/>
      <c r="D28" s="170"/>
      <c r="S28" s="61"/>
      <c r="T28" s="61"/>
      <c r="V28" s="67"/>
      <c r="W28" s="67"/>
    </row>
    <row r="29" spans="1:23" ht="14.1" customHeight="1" x14ac:dyDescent="0.2">
      <c r="A29" s="74">
        <v>223</v>
      </c>
      <c r="B29" s="75">
        <v>146.93</v>
      </c>
      <c r="C29" s="73"/>
      <c r="D29" s="170"/>
      <c r="S29" s="61"/>
      <c r="T29" s="61"/>
      <c r="V29" s="67"/>
      <c r="W29" s="67"/>
    </row>
    <row r="30" spans="1:23" ht="14.1" customHeight="1" x14ac:dyDescent="0.2">
      <c r="A30" s="74">
        <v>234.5</v>
      </c>
      <c r="B30" s="75">
        <v>149.49</v>
      </c>
      <c r="C30" s="73"/>
      <c r="D30" s="170"/>
      <c r="S30" s="61"/>
      <c r="T30" s="61"/>
      <c r="V30" s="67"/>
      <c r="W30" s="67"/>
    </row>
    <row r="31" spans="1:23" ht="14.1" customHeight="1" x14ac:dyDescent="0.2">
      <c r="A31" s="124">
        <v>234.5</v>
      </c>
      <c r="B31" s="125">
        <v>149.77799999999999</v>
      </c>
      <c r="C31" s="123" t="s">
        <v>51</v>
      </c>
      <c r="D31" s="170"/>
      <c r="S31" s="61"/>
      <c r="T31" s="61"/>
      <c r="V31" s="67"/>
      <c r="W31" s="67"/>
    </row>
    <row r="32" spans="1:23" ht="14.1" customHeight="1" x14ac:dyDescent="0.2">
      <c r="A32" s="74">
        <v>235.5</v>
      </c>
      <c r="B32" s="75">
        <v>150.351</v>
      </c>
      <c r="C32" s="73" t="s">
        <v>160</v>
      </c>
      <c r="D32" s="170"/>
      <c r="S32" s="61"/>
      <c r="T32" s="61"/>
      <c r="V32" s="67"/>
      <c r="W32" s="67"/>
    </row>
    <row r="33" spans="1:23" ht="13.5" customHeight="1" x14ac:dyDescent="0.2">
      <c r="A33" s="74">
        <v>240.5</v>
      </c>
      <c r="B33" s="75">
        <v>151.47900000000001</v>
      </c>
      <c r="C33" s="73" t="s">
        <v>31</v>
      </c>
      <c r="D33" s="170"/>
      <c r="S33" s="61"/>
      <c r="T33" s="61"/>
      <c r="V33" s="67"/>
      <c r="W33" s="67"/>
    </row>
    <row r="34" spans="1:23" ht="13.5" customHeight="1" x14ac:dyDescent="0.2">
      <c r="A34" s="74"/>
      <c r="B34" s="75"/>
      <c r="C34" s="144"/>
      <c r="D34" s="170"/>
      <c r="S34" s="61"/>
      <c r="T34" s="61"/>
      <c r="V34" s="67"/>
      <c r="W34" s="67"/>
    </row>
    <row r="35" spans="1:23" ht="13.5" customHeight="1" x14ac:dyDescent="0.2">
      <c r="A35" s="74"/>
      <c r="B35" s="75"/>
      <c r="C35" s="144"/>
      <c r="D35" s="170"/>
      <c r="S35" s="61"/>
      <c r="T35" s="61"/>
      <c r="V35" s="67"/>
      <c r="W35" s="67"/>
    </row>
    <row r="36" spans="1:23" ht="14.1" customHeight="1" thickBot="1" x14ac:dyDescent="0.25">
      <c r="A36" s="145"/>
      <c r="B36" s="146"/>
      <c r="C36" s="147"/>
      <c r="D36" s="171"/>
      <c r="S36" s="61"/>
      <c r="T36" s="61"/>
      <c r="V36" s="67"/>
      <c r="W36" s="67"/>
    </row>
    <row r="37" spans="1:23" ht="15" customHeight="1" x14ac:dyDescent="0.2">
      <c r="A37" s="92">
        <v>234.5</v>
      </c>
      <c r="B37" s="148">
        <v>149.77799999999999</v>
      </c>
      <c r="C37" s="94" t="s">
        <v>51</v>
      </c>
      <c r="D37" s="160" t="s">
        <v>52</v>
      </c>
      <c r="S37" s="61"/>
      <c r="T37" s="61"/>
    </row>
    <row r="38" spans="1:23" ht="15" customHeight="1" thickBot="1" x14ac:dyDescent="0.25">
      <c r="A38" s="92">
        <v>7.35</v>
      </c>
      <c r="B38" s="93">
        <v>149.79</v>
      </c>
      <c r="C38" s="94" t="s">
        <v>53</v>
      </c>
      <c r="D38" s="161"/>
      <c r="S38" s="61"/>
      <c r="T38" s="61"/>
    </row>
    <row r="39" spans="1:23" ht="15" customHeight="1" x14ac:dyDescent="0.2">
      <c r="A39" s="95">
        <v>18</v>
      </c>
      <c r="B39" s="96">
        <v>152.22900000000001</v>
      </c>
      <c r="C39" s="91" t="s">
        <v>54</v>
      </c>
      <c r="D39" s="161"/>
      <c r="S39" s="61"/>
      <c r="T39" s="61"/>
    </row>
    <row r="40" spans="1:23" ht="15" customHeight="1" thickBot="1" x14ac:dyDescent="0.25">
      <c r="A40" s="97">
        <v>18</v>
      </c>
      <c r="B40" s="98">
        <v>143.22900000000001</v>
      </c>
      <c r="C40" s="99" t="s">
        <v>54</v>
      </c>
      <c r="D40" s="161"/>
      <c r="S40" s="61"/>
      <c r="T40" s="61"/>
    </row>
    <row r="41" spans="1:23" ht="15" customHeight="1" x14ac:dyDescent="0.2">
      <c r="A41" s="95">
        <v>12</v>
      </c>
      <c r="B41" s="100">
        <f>B42+1.5</f>
        <v>152.81800000000001</v>
      </c>
      <c r="C41" s="94" t="s">
        <v>55</v>
      </c>
      <c r="D41" s="161"/>
      <c r="S41" s="61"/>
      <c r="T41" s="61"/>
    </row>
    <row r="42" spans="1:23" ht="15" customHeight="1" thickBot="1" x14ac:dyDescent="0.25">
      <c r="A42" s="97">
        <v>12</v>
      </c>
      <c r="B42" s="98">
        <v>151.31800000000001</v>
      </c>
      <c r="C42" s="94" t="s">
        <v>55</v>
      </c>
      <c r="D42" s="161"/>
      <c r="S42" s="61"/>
      <c r="T42" s="61"/>
    </row>
    <row r="43" spans="1:23" ht="15" customHeight="1" x14ac:dyDescent="0.2">
      <c r="A43" s="95">
        <v>240.5</v>
      </c>
      <c r="B43" s="100">
        <v>151.47900000000001</v>
      </c>
      <c r="C43" s="91" t="s">
        <v>56</v>
      </c>
      <c r="D43" s="161"/>
      <c r="S43" s="61"/>
      <c r="T43" s="61"/>
    </row>
    <row r="44" spans="1:23" ht="15" customHeight="1" thickBot="1" x14ac:dyDescent="0.25">
      <c r="A44" s="97">
        <v>0</v>
      </c>
      <c r="B44" s="98">
        <v>0</v>
      </c>
      <c r="C44" s="99" t="s">
        <v>57</v>
      </c>
      <c r="D44" s="161"/>
      <c r="S44" s="61"/>
      <c r="T44" s="61"/>
    </row>
    <row r="45" spans="1:23" ht="14.1" customHeight="1" x14ac:dyDescent="0.2">
      <c r="A45" s="132" t="s">
        <v>58</v>
      </c>
      <c r="B45" s="133" t="s">
        <v>173</v>
      </c>
      <c r="C45" s="134"/>
      <c r="D45" s="161"/>
      <c r="S45" s="61"/>
      <c r="T45" s="61"/>
    </row>
    <row r="46" spans="1:23" ht="14.1" customHeight="1" x14ac:dyDescent="0.2">
      <c r="A46" s="135" t="s">
        <v>60</v>
      </c>
      <c r="B46" s="136" t="s">
        <v>174</v>
      </c>
      <c r="C46" s="137"/>
      <c r="D46" s="161"/>
      <c r="S46" s="61"/>
      <c r="T46" s="61"/>
    </row>
    <row r="47" spans="1:23" ht="14.1" customHeight="1" x14ac:dyDescent="0.2">
      <c r="A47" s="138" t="s">
        <v>62</v>
      </c>
      <c r="B47" s="139" t="s">
        <v>175</v>
      </c>
      <c r="C47" s="140"/>
      <c r="D47" s="161"/>
      <c r="S47" s="61"/>
      <c r="T47" s="61"/>
    </row>
    <row r="48" spans="1:23" ht="14.1" customHeight="1" thickBot="1" x14ac:dyDescent="0.25">
      <c r="A48" s="167" t="s">
        <v>176</v>
      </c>
      <c r="B48" s="168"/>
      <c r="C48" s="169"/>
      <c r="D48" s="162"/>
      <c r="S48" s="61"/>
      <c r="T48" s="61"/>
    </row>
    <row r="49" spans="1:20" x14ac:dyDescent="0.2">
      <c r="A49" s="166" t="s">
        <v>65</v>
      </c>
      <c r="B49" s="166"/>
      <c r="C49" s="166"/>
      <c r="D49" s="1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2" spans="1:20" x14ac:dyDescent="0.2">
      <c r="B52" s="110"/>
      <c r="C52" s="110"/>
    </row>
    <row r="53" spans="1:20" x14ac:dyDescent="0.2">
      <c r="A53" s="111"/>
      <c r="B53" s="111"/>
      <c r="C53" s="111"/>
    </row>
    <row r="54" spans="1:20" x14ac:dyDescent="0.2">
      <c r="A54" s="111"/>
      <c r="B54" s="111"/>
      <c r="C54" s="111"/>
    </row>
    <row r="55" spans="1:20" x14ac:dyDescent="0.2">
      <c r="A55" s="112"/>
      <c r="B55" s="112"/>
      <c r="C55" s="112"/>
    </row>
    <row r="56" spans="1:20" x14ac:dyDescent="0.2">
      <c r="C56" s="113"/>
    </row>
  </sheetData>
  <mergeCells count="5">
    <mergeCell ref="A1:S1"/>
    <mergeCell ref="D2:D36"/>
    <mergeCell ref="D37:D48"/>
    <mergeCell ref="A48:C48"/>
    <mergeCell ref="A49:D49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showGridLines="0" zoomScale="70" zoomScaleNormal="70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5.1406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3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3" s="67" customFormat="1" ht="14.1" customHeight="1" thickBot="1" x14ac:dyDescent="0.3">
      <c r="A2" s="141" t="s">
        <v>39</v>
      </c>
      <c r="B2" s="142" t="s">
        <v>40</v>
      </c>
      <c r="C2" s="141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3" ht="14.1" customHeight="1" x14ac:dyDescent="0.2">
      <c r="A3" s="68">
        <v>0</v>
      </c>
      <c r="B3" s="69">
        <v>153</v>
      </c>
      <c r="C3" s="70" t="s">
        <v>177</v>
      </c>
      <c r="D3" s="170"/>
      <c r="S3" s="61"/>
      <c r="T3" s="61"/>
      <c r="V3" s="67"/>
      <c r="W3" s="67"/>
    </row>
    <row r="4" spans="1:23" ht="14.1" customHeight="1" x14ac:dyDescent="0.2">
      <c r="A4" s="74">
        <v>0</v>
      </c>
      <c r="B4" s="75">
        <v>151.87</v>
      </c>
      <c r="C4" s="143" t="s">
        <v>159</v>
      </c>
      <c r="D4" s="170"/>
      <c r="S4" s="61"/>
      <c r="T4" s="61"/>
      <c r="V4" s="67"/>
      <c r="W4" s="67"/>
    </row>
    <row r="5" spans="1:23" ht="14.1" customHeight="1" x14ac:dyDescent="0.2">
      <c r="A5" s="124">
        <v>11</v>
      </c>
      <c r="B5" s="125">
        <v>149.61000000000001</v>
      </c>
      <c r="C5" s="123" t="s">
        <v>53</v>
      </c>
      <c r="D5" s="170"/>
      <c r="S5" s="61"/>
      <c r="T5" s="61"/>
      <c r="V5" s="67"/>
      <c r="W5" s="67"/>
    </row>
    <row r="6" spans="1:23" ht="14.1" customHeight="1" x14ac:dyDescent="0.2">
      <c r="A6" s="74">
        <v>15</v>
      </c>
      <c r="B6" s="75">
        <v>144.63999999999999</v>
      </c>
      <c r="C6" s="76"/>
      <c r="D6" s="170"/>
      <c r="S6" s="61"/>
      <c r="T6" s="61"/>
      <c r="V6" s="67"/>
      <c r="W6" s="67"/>
    </row>
    <row r="7" spans="1:23" ht="14.1" customHeight="1" x14ac:dyDescent="0.2">
      <c r="A7" s="74">
        <v>25</v>
      </c>
      <c r="B7" s="75">
        <v>143.47999999999999</v>
      </c>
      <c r="C7" s="73"/>
      <c r="D7" s="170"/>
      <c r="S7" s="61"/>
      <c r="T7" s="61"/>
      <c r="V7" s="67"/>
      <c r="W7" s="67"/>
    </row>
    <row r="8" spans="1:23" ht="14.1" customHeight="1" x14ac:dyDescent="0.2">
      <c r="A8" s="74">
        <v>34</v>
      </c>
      <c r="B8" s="75">
        <v>141.68</v>
      </c>
      <c r="C8" s="73"/>
      <c r="D8" s="170"/>
      <c r="S8" s="61"/>
      <c r="T8" s="61"/>
      <c r="V8" s="67"/>
      <c r="W8" s="67"/>
    </row>
    <row r="9" spans="1:23" ht="14.1" customHeight="1" x14ac:dyDescent="0.2">
      <c r="A9" s="74">
        <v>42</v>
      </c>
      <c r="B9" s="75">
        <v>142.22</v>
      </c>
      <c r="C9" s="123"/>
      <c r="D9" s="170"/>
      <c r="S9" s="61"/>
      <c r="T9" s="61"/>
      <c r="V9" s="67"/>
      <c r="W9" s="67"/>
    </row>
    <row r="10" spans="1:23" ht="14.1" customHeight="1" x14ac:dyDescent="0.2">
      <c r="A10" s="74">
        <v>51</v>
      </c>
      <c r="B10" s="75">
        <v>142.9</v>
      </c>
      <c r="C10" s="73"/>
      <c r="D10" s="170"/>
      <c r="S10" s="61"/>
      <c r="T10" s="61"/>
      <c r="V10" s="67"/>
      <c r="W10" s="67"/>
    </row>
    <row r="11" spans="1:23" ht="14.1" customHeight="1" x14ac:dyDescent="0.2">
      <c r="A11" s="74">
        <v>60</v>
      </c>
      <c r="B11" s="75">
        <v>143.04</v>
      </c>
      <c r="C11" s="73"/>
      <c r="D11" s="170"/>
      <c r="S11" s="61"/>
      <c r="T11" s="61"/>
      <c r="V11" s="67"/>
      <c r="W11" s="67"/>
    </row>
    <row r="12" spans="1:23" ht="14.1" customHeight="1" x14ac:dyDescent="0.2">
      <c r="A12" s="74">
        <v>68</v>
      </c>
      <c r="B12" s="75">
        <v>143.11000000000001</v>
      </c>
      <c r="C12" s="73"/>
      <c r="D12" s="170"/>
      <c r="S12" s="61"/>
      <c r="T12" s="61"/>
      <c r="V12" s="67"/>
      <c r="W12" s="67"/>
    </row>
    <row r="13" spans="1:23" ht="14.1" customHeight="1" x14ac:dyDescent="0.2">
      <c r="A13" s="74">
        <v>80</v>
      </c>
      <c r="B13" s="75">
        <v>143.31</v>
      </c>
      <c r="C13" s="73"/>
      <c r="D13" s="170"/>
      <c r="S13" s="61"/>
      <c r="T13" s="61"/>
      <c r="V13" s="67"/>
      <c r="W13" s="67"/>
    </row>
    <row r="14" spans="1:23" ht="14.1" customHeight="1" x14ac:dyDescent="0.2">
      <c r="A14" s="74">
        <v>95</v>
      </c>
      <c r="B14" s="75">
        <v>143.63999999999999</v>
      </c>
      <c r="C14" s="73"/>
      <c r="D14" s="170"/>
      <c r="S14" s="61"/>
      <c r="T14" s="61"/>
      <c r="V14" s="67"/>
      <c r="W14" s="67"/>
    </row>
    <row r="15" spans="1:23" ht="14.1" customHeight="1" x14ac:dyDescent="0.2">
      <c r="A15" s="74">
        <v>110</v>
      </c>
      <c r="B15" s="75">
        <v>143.69</v>
      </c>
      <c r="C15" s="73"/>
      <c r="D15" s="170"/>
      <c r="S15" s="61"/>
      <c r="T15" s="61"/>
      <c r="V15" s="67"/>
      <c r="W15" s="67"/>
    </row>
    <row r="16" spans="1:23" ht="14.1" customHeight="1" x14ac:dyDescent="0.2">
      <c r="A16" s="74">
        <v>126</v>
      </c>
      <c r="B16" s="75">
        <v>143.78</v>
      </c>
      <c r="C16" s="73"/>
      <c r="D16" s="170"/>
      <c r="S16" s="61"/>
      <c r="T16" s="61"/>
      <c r="V16" s="67"/>
      <c r="W16" s="67"/>
    </row>
    <row r="17" spans="1:23" ht="14.1" customHeight="1" x14ac:dyDescent="0.2">
      <c r="A17" s="74">
        <v>142</v>
      </c>
      <c r="B17" s="75">
        <v>143.86000000000001</v>
      </c>
      <c r="C17" s="73"/>
      <c r="D17" s="170"/>
      <c r="S17" s="61"/>
      <c r="T17" s="61"/>
      <c r="V17" s="67"/>
      <c r="W17" s="67"/>
    </row>
    <row r="18" spans="1:23" ht="14.1" customHeight="1" x14ac:dyDescent="0.2">
      <c r="A18" s="74">
        <v>155</v>
      </c>
      <c r="B18" s="75">
        <v>143.94</v>
      </c>
      <c r="C18" s="73"/>
      <c r="D18" s="170"/>
      <c r="S18" s="61"/>
      <c r="T18" s="61"/>
      <c r="V18" s="67"/>
      <c r="W18" s="67"/>
    </row>
    <row r="19" spans="1:23" ht="14.1" customHeight="1" x14ac:dyDescent="0.2">
      <c r="A19" s="74">
        <v>170</v>
      </c>
      <c r="B19" s="75">
        <v>144.01</v>
      </c>
      <c r="C19" s="73"/>
      <c r="D19" s="170"/>
      <c r="S19" s="61"/>
      <c r="T19" s="61"/>
      <c r="V19" s="67"/>
      <c r="W19" s="67"/>
    </row>
    <row r="20" spans="1:23" ht="14.1" customHeight="1" x14ac:dyDescent="0.2">
      <c r="A20" s="74">
        <v>185</v>
      </c>
      <c r="B20" s="75">
        <v>144.57</v>
      </c>
      <c r="C20" s="73"/>
      <c r="D20" s="170"/>
      <c r="S20" s="61"/>
      <c r="T20" s="61"/>
      <c r="V20" s="67"/>
      <c r="W20" s="67"/>
    </row>
    <row r="21" spans="1:23" ht="14.1" customHeight="1" x14ac:dyDescent="0.2">
      <c r="A21" s="74">
        <v>200</v>
      </c>
      <c r="B21" s="75">
        <v>145.24</v>
      </c>
      <c r="C21" s="73"/>
      <c r="D21" s="170"/>
      <c r="S21" s="61"/>
      <c r="T21" s="61"/>
      <c r="V21" s="67"/>
      <c r="W21" s="67"/>
    </row>
    <row r="22" spans="1:23" ht="14.1" customHeight="1" x14ac:dyDescent="0.2">
      <c r="A22" s="74">
        <v>215</v>
      </c>
      <c r="B22" s="75">
        <v>145.49</v>
      </c>
      <c r="C22" s="73"/>
      <c r="D22" s="170"/>
      <c r="S22" s="61"/>
      <c r="T22" s="61"/>
      <c r="V22" s="67"/>
      <c r="W22" s="67"/>
    </row>
    <row r="23" spans="1:23" ht="14.1" customHeight="1" x14ac:dyDescent="0.2">
      <c r="A23" s="74">
        <v>230</v>
      </c>
      <c r="B23" s="75">
        <v>145.80000000000001</v>
      </c>
      <c r="C23" s="73"/>
      <c r="D23" s="170"/>
      <c r="S23" s="61"/>
      <c r="T23" s="61"/>
      <c r="V23" s="67"/>
      <c r="W23" s="67"/>
    </row>
    <row r="24" spans="1:23" ht="14.1" customHeight="1" x14ac:dyDescent="0.2">
      <c r="A24" s="74">
        <v>240</v>
      </c>
      <c r="B24" s="75">
        <v>146.66999999999999</v>
      </c>
      <c r="C24" s="123"/>
      <c r="D24" s="170"/>
      <c r="S24" s="61"/>
      <c r="T24" s="61"/>
      <c r="V24" s="67"/>
      <c r="W24" s="67"/>
    </row>
    <row r="25" spans="1:23" ht="14.1" customHeight="1" x14ac:dyDescent="0.2">
      <c r="A25" s="124">
        <v>252</v>
      </c>
      <c r="B25" s="125">
        <v>149.61000000000001</v>
      </c>
      <c r="C25" s="123" t="s">
        <v>51</v>
      </c>
      <c r="D25" s="170"/>
      <c r="S25" s="61"/>
      <c r="T25" s="61"/>
      <c r="V25" s="67"/>
      <c r="W25" s="67"/>
    </row>
    <row r="26" spans="1:23" ht="14.1" customHeight="1" x14ac:dyDescent="0.2">
      <c r="A26" s="74">
        <v>254</v>
      </c>
      <c r="B26" s="75">
        <v>151.52799999999999</v>
      </c>
      <c r="C26" s="73"/>
      <c r="D26" s="170"/>
      <c r="S26" s="61"/>
      <c r="T26" s="61"/>
      <c r="V26" s="67"/>
      <c r="W26" s="67"/>
    </row>
    <row r="27" spans="1:23" ht="14.1" customHeight="1" x14ac:dyDescent="0.2">
      <c r="A27" s="74"/>
      <c r="B27" s="75"/>
      <c r="C27" s="73"/>
      <c r="D27" s="170"/>
      <c r="S27" s="61"/>
      <c r="T27" s="61"/>
      <c r="V27" s="67"/>
      <c r="W27" s="67"/>
    </row>
    <row r="28" spans="1:23" ht="14.1" customHeight="1" x14ac:dyDescent="0.2">
      <c r="A28" s="74"/>
      <c r="B28" s="75"/>
      <c r="C28" s="123"/>
      <c r="D28" s="170"/>
      <c r="S28" s="61"/>
      <c r="T28" s="61"/>
      <c r="V28" s="67"/>
      <c r="W28" s="67"/>
    </row>
    <row r="29" spans="1:23" ht="14.1" customHeight="1" x14ac:dyDescent="0.2">
      <c r="A29" s="74"/>
      <c r="B29" s="75"/>
      <c r="C29" s="73"/>
      <c r="D29" s="170"/>
      <c r="S29" s="61"/>
      <c r="T29" s="61"/>
      <c r="V29" s="67"/>
      <c r="W29" s="67"/>
    </row>
    <row r="30" spans="1:23" ht="14.1" customHeight="1" x14ac:dyDescent="0.2">
      <c r="A30" s="74"/>
      <c r="B30" s="75"/>
      <c r="C30" s="73"/>
      <c r="D30" s="170"/>
      <c r="S30" s="61"/>
      <c r="T30" s="61"/>
      <c r="V30" s="67"/>
      <c r="W30" s="67"/>
    </row>
    <row r="31" spans="1:23" ht="14.1" customHeight="1" x14ac:dyDescent="0.2">
      <c r="A31" s="124"/>
      <c r="B31" s="125"/>
      <c r="C31" s="73"/>
      <c r="D31" s="170"/>
      <c r="S31" s="61"/>
      <c r="T31" s="61"/>
      <c r="V31" s="67"/>
      <c r="W31" s="67"/>
    </row>
    <row r="32" spans="1:23" ht="14.1" customHeight="1" x14ac:dyDescent="0.2">
      <c r="A32" s="74"/>
      <c r="B32" s="75"/>
      <c r="C32" s="73"/>
      <c r="D32" s="170"/>
      <c r="S32" s="61"/>
      <c r="T32" s="61"/>
      <c r="V32" s="67"/>
      <c r="W32" s="67"/>
    </row>
    <row r="33" spans="1:23" ht="13.5" customHeight="1" x14ac:dyDescent="0.2">
      <c r="A33" s="74"/>
      <c r="B33" s="75"/>
      <c r="C33" s="73"/>
      <c r="D33" s="170"/>
      <c r="S33" s="61"/>
      <c r="T33" s="61"/>
      <c r="V33" s="67"/>
      <c r="W33" s="67"/>
    </row>
    <row r="34" spans="1:23" ht="13.5" customHeight="1" x14ac:dyDescent="0.2">
      <c r="A34" s="74"/>
      <c r="B34" s="75"/>
      <c r="C34" s="144"/>
      <c r="D34" s="170"/>
      <c r="S34" s="61"/>
      <c r="T34" s="61"/>
      <c r="V34" s="67"/>
      <c r="W34" s="67"/>
    </row>
    <row r="35" spans="1:23" ht="13.5" customHeight="1" x14ac:dyDescent="0.2">
      <c r="A35" s="74"/>
      <c r="B35" s="75"/>
      <c r="C35" s="144"/>
      <c r="D35" s="170"/>
      <c r="S35" s="61"/>
      <c r="T35" s="61"/>
      <c r="V35" s="67"/>
      <c r="W35" s="67"/>
    </row>
    <row r="36" spans="1:23" ht="14.1" customHeight="1" thickBot="1" x14ac:dyDescent="0.25">
      <c r="A36" s="145"/>
      <c r="B36" s="146"/>
      <c r="C36" s="147"/>
      <c r="D36" s="171"/>
      <c r="S36" s="61"/>
      <c r="T36" s="61"/>
      <c r="V36" s="67"/>
      <c r="W36" s="67"/>
    </row>
    <row r="37" spans="1:23" ht="15" customHeight="1" x14ac:dyDescent="0.2">
      <c r="A37" s="92">
        <v>252</v>
      </c>
      <c r="B37" s="148">
        <v>149.61000000000001</v>
      </c>
      <c r="C37" s="94" t="s">
        <v>51</v>
      </c>
      <c r="D37" s="160" t="s">
        <v>52</v>
      </c>
      <c r="S37" s="61"/>
      <c r="T37" s="61"/>
    </row>
    <row r="38" spans="1:23" ht="15" customHeight="1" thickBot="1" x14ac:dyDescent="0.25">
      <c r="A38" s="92">
        <v>11</v>
      </c>
      <c r="B38" s="93">
        <v>149.61000000000001</v>
      </c>
      <c r="C38" s="94" t="s">
        <v>53</v>
      </c>
      <c r="D38" s="161"/>
      <c r="S38" s="61"/>
      <c r="T38" s="61"/>
    </row>
    <row r="39" spans="1:23" ht="15" customHeight="1" x14ac:dyDescent="0.2">
      <c r="A39" s="95">
        <v>18</v>
      </c>
      <c r="B39" s="96">
        <v>152.232</v>
      </c>
      <c r="C39" s="91" t="s">
        <v>54</v>
      </c>
      <c r="D39" s="161"/>
      <c r="S39" s="61"/>
      <c r="T39" s="61"/>
    </row>
    <row r="40" spans="1:23" ht="15" customHeight="1" thickBot="1" x14ac:dyDescent="0.25">
      <c r="A40" s="97">
        <v>18</v>
      </c>
      <c r="B40" s="98">
        <v>143.232</v>
      </c>
      <c r="C40" s="99" t="s">
        <v>54</v>
      </c>
      <c r="D40" s="161"/>
      <c r="S40" s="61"/>
      <c r="T40" s="61"/>
    </row>
    <row r="41" spans="1:23" ht="15" customHeight="1" x14ac:dyDescent="0.2">
      <c r="A41" s="95">
        <v>12</v>
      </c>
      <c r="B41" s="100">
        <f>B42+1.5</f>
        <v>152.834</v>
      </c>
      <c r="C41" s="94" t="s">
        <v>55</v>
      </c>
      <c r="D41" s="161"/>
      <c r="S41" s="61"/>
      <c r="T41" s="61"/>
    </row>
    <row r="42" spans="1:23" ht="15" customHeight="1" thickBot="1" x14ac:dyDescent="0.25">
      <c r="A42" s="97">
        <v>12</v>
      </c>
      <c r="B42" s="98">
        <v>151.334</v>
      </c>
      <c r="C42" s="94" t="s">
        <v>55</v>
      </c>
      <c r="D42" s="161"/>
      <c r="S42" s="61"/>
      <c r="T42" s="61"/>
    </row>
    <row r="43" spans="1:23" ht="15" customHeight="1" x14ac:dyDescent="0.2">
      <c r="A43" s="95">
        <v>254</v>
      </c>
      <c r="B43" s="100">
        <v>151.52799999999999</v>
      </c>
      <c r="C43" s="91" t="s">
        <v>56</v>
      </c>
      <c r="D43" s="161"/>
      <c r="S43" s="61"/>
      <c r="T43" s="61"/>
    </row>
    <row r="44" spans="1:23" ht="15" customHeight="1" thickBot="1" x14ac:dyDescent="0.25">
      <c r="A44" s="97">
        <v>0</v>
      </c>
      <c r="B44" s="98">
        <v>0</v>
      </c>
      <c r="C44" s="99" t="s">
        <v>57</v>
      </c>
      <c r="D44" s="161"/>
      <c r="S44" s="61"/>
      <c r="T44" s="61"/>
    </row>
    <row r="45" spans="1:23" ht="14.1" customHeight="1" x14ac:dyDescent="0.2">
      <c r="A45" s="132" t="s">
        <v>58</v>
      </c>
      <c r="B45" s="133" t="s">
        <v>178</v>
      </c>
      <c r="C45" s="134"/>
      <c r="D45" s="161"/>
      <c r="S45" s="61"/>
      <c r="T45" s="61"/>
    </row>
    <row r="46" spans="1:23" ht="14.1" customHeight="1" x14ac:dyDescent="0.2">
      <c r="A46" s="135" t="s">
        <v>60</v>
      </c>
      <c r="B46" s="136" t="s">
        <v>179</v>
      </c>
      <c r="C46" s="137"/>
      <c r="D46" s="161"/>
      <c r="S46" s="61"/>
      <c r="T46" s="61"/>
    </row>
    <row r="47" spans="1:23" ht="14.1" customHeight="1" x14ac:dyDescent="0.2">
      <c r="A47" s="138" t="s">
        <v>62</v>
      </c>
      <c r="B47" s="139" t="s">
        <v>180</v>
      </c>
      <c r="C47" s="140"/>
      <c r="D47" s="161"/>
      <c r="S47" s="61"/>
      <c r="T47" s="61"/>
    </row>
    <row r="48" spans="1:23" ht="14.1" customHeight="1" thickBot="1" x14ac:dyDescent="0.25">
      <c r="A48" s="167" t="s">
        <v>181</v>
      </c>
      <c r="B48" s="168"/>
      <c r="C48" s="169"/>
      <c r="D48" s="162"/>
      <c r="S48" s="61"/>
      <c r="T48" s="61"/>
    </row>
    <row r="49" spans="1:20" x14ac:dyDescent="0.2">
      <c r="A49" s="166" t="s">
        <v>65</v>
      </c>
      <c r="B49" s="166"/>
      <c r="C49" s="166"/>
      <c r="D49" s="166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</row>
    <row r="52" spans="1:20" x14ac:dyDescent="0.2">
      <c r="B52" s="110"/>
      <c r="C52" s="110"/>
    </row>
    <row r="53" spans="1:20" x14ac:dyDescent="0.2">
      <c r="A53" s="111"/>
      <c r="B53" s="111"/>
      <c r="C53" s="111"/>
    </row>
    <row r="54" spans="1:20" x14ac:dyDescent="0.2">
      <c r="A54" s="111"/>
      <c r="B54" s="111"/>
      <c r="C54" s="111"/>
    </row>
    <row r="55" spans="1:20" x14ac:dyDescent="0.2">
      <c r="A55" s="112"/>
      <c r="B55" s="112"/>
      <c r="C55" s="112"/>
    </row>
    <row r="56" spans="1:20" x14ac:dyDescent="0.2">
      <c r="C56" s="113"/>
    </row>
  </sheetData>
  <mergeCells count="5">
    <mergeCell ref="A1:S1"/>
    <mergeCell ref="D2:D36"/>
    <mergeCell ref="D37:D48"/>
    <mergeCell ref="A48:C48"/>
    <mergeCell ref="A49:D49"/>
  </mergeCells>
  <hyperlinks>
    <hyperlink ref="A49:D49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43</v>
      </c>
      <c r="D3" s="158"/>
      <c r="S3" s="61"/>
      <c r="T3" s="61"/>
    </row>
    <row r="4" spans="1:20" ht="14.1" customHeight="1" x14ac:dyDescent="0.2">
      <c r="A4" s="71">
        <v>8</v>
      </c>
      <c r="B4" s="72">
        <v>151.18799999999999</v>
      </c>
      <c r="C4" s="73" t="s">
        <v>46</v>
      </c>
      <c r="D4" s="158"/>
      <c r="S4" s="61"/>
      <c r="T4" s="61"/>
    </row>
    <row r="5" spans="1:20" ht="14.1" customHeight="1" x14ac:dyDescent="0.2">
      <c r="A5" s="74">
        <v>8</v>
      </c>
      <c r="B5" s="75">
        <v>151.25700000000001</v>
      </c>
      <c r="C5" s="73" t="s">
        <v>44</v>
      </c>
      <c r="D5" s="158"/>
      <c r="S5" s="61"/>
      <c r="T5" s="61"/>
    </row>
    <row r="6" spans="1:20" ht="14.1" customHeight="1" x14ac:dyDescent="0.2">
      <c r="A6" s="77">
        <v>10</v>
      </c>
      <c r="B6" s="78">
        <v>148.345</v>
      </c>
      <c r="C6" s="114" t="s">
        <v>48</v>
      </c>
      <c r="D6" s="158"/>
      <c r="S6" s="61"/>
      <c r="T6" s="61"/>
    </row>
    <row r="7" spans="1:20" ht="14.1" customHeight="1" x14ac:dyDescent="0.2">
      <c r="A7" s="74">
        <v>25</v>
      </c>
      <c r="B7" s="75">
        <v>143.58500000000001</v>
      </c>
      <c r="C7" s="73">
        <v>4.7599999999999909</v>
      </c>
      <c r="D7" s="158"/>
      <c r="S7" s="61"/>
      <c r="T7" s="61"/>
    </row>
    <row r="8" spans="1:20" ht="14.1" customHeight="1" x14ac:dyDescent="0.2">
      <c r="A8" s="74">
        <v>37.5</v>
      </c>
      <c r="B8" s="75">
        <v>143.345</v>
      </c>
      <c r="C8" s="115">
        <v>5</v>
      </c>
      <c r="D8" s="158"/>
      <c r="S8" s="61"/>
      <c r="T8" s="61"/>
    </row>
    <row r="9" spans="1:20" ht="14.1" customHeight="1" x14ac:dyDescent="0.2">
      <c r="A9" s="74">
        <v>50</v>
      </c>
      <c r="B9" s="75">
        <v>143.095</v>
      </c>
      <c r="C9" s="73">
        <v>5.25</v>
      </c>
      <c r="D9" s="158"/>
      <c r="S9" s="61"/>
      <c r="T9" s="61"/>
    </row>
    <row r="10" spans="1:20" ht="14.1" customHeight="1" x14ac:dyDescent="0.2">
      <c r="A10" s="74">
        <v>62.5</v>
      </c>
      <c r="B10" s="75">
        <v>143.20500000000001</v>
      </c>
      <c r="C10" s="73">
        <v>5.1399999999999864</v>
      </c>
      <c r="D10" s="158"/>
      <c r="S10" s="61"/>
      <c r="T10" s="61"/>
    </row>
    <row r="11" spans="1:20" ht="14.1" customHeight="1" x14ac:dyDescent="0.2">
      <c r="A11" s="74">
        <v>75</v>
      </c>
      <c r="B11" s="75">
        <v>143.36500000000001</v>
      </c>
      <c r="C11" s="73">
        <v>4.9799999999999898</v>
      </c>
      <c r="D11" s="158"/>
      <c r="S11" s="61"/>
      <c r="T11" s="61"/>
    </row>
    <row r="12" spans="1:20" ht="14.1" customHeight="1" x14ac:dyDescent="0.2">
      <c r="A12" s="74">
        <v>87.5</v>
      </c>
      <c r="B12" s="75">
        <v>143.39500000000001</v>
      </c>
      <c r="C12" s="73">
        <v>4.9499999999999886</v>
      </c>
      <c r="D12" s="158"/>
      <c r="S12" s="61"/>
      <c r="T12" s="61"/>
    </row>
    <row r="13" spans="1:20" ht="14.1" customHeight="1" x14ac:dyDescent="0.2">
      <c r="A13" s="74">
        <v>100</v>
      </c>
      <c r="B13" s="75">
        <v>143.42500000000001</v>
      </c>
      <c r="C13" s="73">
        <v>4.9199999999999875</v>
      </c>
      <c r="D13" s="158"/>
      <c r="S13" s="61"/>
      <c r="T13" s="61"/>
    </row>
    <row r="14" spans="1:20" ht="14.1" customHeight="1" x14ac:dyDescent="0.2">
      <c r="A14" s="74">
        <v>112</v>
      </c>
      <c r="B14" s="75">
        <v>143.45500000000001</v>
      </c>
      <c r="C14" s="73">
        <v>4.8899999999999864</v>
      </c>
      <c r="D14" s="158"/>
      <c r="S14" s="61"/>
      <c r="T14" s="61"/>
    </row>
    <row r="15" spans="1:20" ht="14.1" customHeight="1" x14ac:dyDescent="0.2">
      <c r="A15" s="80">
        <v>125</v>
      </c>
      <c r="B15" s="81">
        <v>143.47499999999999</v>
      </c>
      <c r="C15" s="73">
        <v>4.8700000000000045</v>
      </c>
      <c r="D15" s="158"/>
      <c r="S15" s="61"/>
      <c r="T15" s="61"/>
    </row>
    <row r="16" spans="1:20" ht="14.1" customHeight="1" x14ac:dyDescent="0.2">
      <c r="A16" s="80">
        <v>137</v>
      </c>
      <c r="B16" s="81">
        <v>143.44499999999999</v>
      </c>
      <c r="C16" s="73">
        <v>4.9000000000000057</v>
      </c>
      <c r="D16" s="158"/>
      <c r="S16" s="61"/>
      <c r="T16" s="61"/>
    </row>
    <row r="17" spans="1:20" ht="14.1" customHeight="1" x14ac:dyDescent="0.2">
      <c r="A17" s="80">
        <v>150</v>
      </c>
      <c r="B17" s="81">
        <v>143.42500000000001</v>
      </c>
      <c r="C17" s="73">
        <v>4.9199999999999875</v>
      </c>
      <c r="D17" s="158"/>
      <c r="S17" s="61"/>
      <c r="T17" s="61"/>
    </row>
    <row r="18" spans="1:20" ht="14.1" customHeight="1" x14ac:dyDescent="0.2">
      <c r="A18" s="80">
        <v>162</v>
      </c>
      <c r="B18" s="81">
        <v>143.51499999999999</v>
      </c>
      <c r="C18" s="82">
        <v>4.8300000000000125</v>
      </c>
      <c r="D18" s="158"/>
      <c r="S18" s="61"/>
      <c r="T18" s="61"/>
    </row>
    <row r="19" spans="1:20" ht="14.1" customHeight="1" x14ac:dyDescent="0.2">
      <c r="A19" s="80">
        <v>175</v>
      </c>
      <c r="B19" s="81">
        <v>143.595</v>
      </c>
      <c r="C19" s="82">
        <v>4.75</v>
      </c>
      <c r="D19" s="158"/>
      <c r="S19" s="61"/>
      <c r="T19" s="61"/>
    </row>
    <row r="20" spans="1:20" ht="14.1" customHeight="1" x14ac:dyDescent="0.2">
      <c r="A20" s="80">
        <v>187.5</v>
      </c>
      <c r="B20" s="81">
        <v>143.57499999999999</v>
      </c>
      <c r="C20" s="82">
        <v>4.7700000000000102</v>
      </c>
      <c r="D20" s="158"/>
      <c r="S20" s="61"/>
      <c r="T20" s="61"/>
    </row>
    <row r="21" spans="1:20" ht="14.1" customHeight="1" x14ac:dyDescent="0.2">
      <c r="A21" s="80">
        <v>200</v>
      </c>
      <c r="B21" s="81">
        <v>143.565</v>
      </c>
      <c r="C21" s="82">
        <v>4.7800000000000011</v>
      </c>
      <c r="D21" s="158"/>
      <c r="S21" s="61"/>
      <c r="T21" s="61"/>
    </row>
    <row r="22" spans="1:20" ht="14.1" customHeight="1" x14ac:dyDescent="0.2">
      <c r="A22" s="80">
        <v>212</v>
      </c>
      <c r="B22" s="81">
        <v>143.64500000000001</v>
      </c>
      <c r="C22" s="82">
        <v>4.6999999999999886</v>
      </c>
      <c r="D22" s="158"/>
      <c r="S22" s="61"/>
      <c r="T22" s="61"/>
    </row>
    <row r="23" spans="1:20" ht="14.1" customHeight="1" x14ac:dyDescent="0.2">
      <c r="A23" s="80">
        <v>225</v>
      </c>
      <c r="B23" s="81">
        <v>143.69499999999999</v>
      </c>
      <c r="C23" s="82">
        <v>4.6500000000000057</v>
      </c>
      <c r="D23" s="158"/>
      <c r="S23" s="61"/>
      <c r="T23" s="61"/>
    </row>
    <row r="24" spans="1:20" ht="14.1" customHeight="1" x14ac:dyDescent="0.2">
      <c r="A24" s="80">
        <v>237.5</v>
      </c>
      <c r="B24" s="81">
        <v>144.035</v>
      </c>
      <c r="C24" s="82">
        <v>4.3100000000000023</v>
      </c>
      <c r="D24" s="158"/>
      <c r="S24" s="61"/>
      <c r="T24" s="61"/>
    </row>
    <row r="25" spans="1:20" ht="14.1" customHeight="1" x14ac:dyDescent="0.2">
      <c r="A25" s="80">
        <v>250</v>
      </c>
      <c r="B25" s="81">
        <v>144.345</v>
      </c>
      <c r="C25" s="82">
        <v>4</v>
      </c>
      <c r="D25" s="158"/>
      <c r="S25" s="61"/>
      <c r="T25" s="61"/>
    </row>
    <row r="26" spans="1:20" ht="14.1" customHeight="1" x14ac:dyDescent="0.2">
      <c r="A26" s="80">
        <v>279</v>
      </c>
      <c r="B26" s="81">
        <v>147.64500000000001</v>
      </c>
      <c r="C26" s="82">
        <v>0.69999999999998863</v>
      </c>
      <c r="D26" s="158"/>
      <c r="S26" s="61"/>
      <c r="T26" s="61"/>
    </row>
    <row r="27" spans="1:20" ht="14.1" customHeight="1" x14ac:dyDescent="0.2">
      <c r="A27" s="83">
        <v>279</v>
      </c>
      <c r="B27" s="84">
        <v>148.345</v>
      </c>
      <c r="C27" s="85" t="s">
        <v>66</v>
      </c>
      <c r="D27" s="158"/>
      <c r="S27" s="61"/>
      <c r="T27" s="61"/>
    </row>
    <row r="28" spans="1:20" ht="14.1" customHeight="1" x14ac:dyDescent="0.2">
      <c r="A28" s="80">
        <v>281</v>
      </c>
      <c r="B28" s="81">
        <v>151.18799999999999</v>
      </c>
      <c r="C28" s="82" t="s">
        <v>50</v>
      </c>
      <c r="D28" s="158"/>
      <c r="S28" s="61"/>
      <c r="T28" s="61"/>
    </row>
    <row r="29" spans="1:20" ht="14.1" customHeight="1" x14ac:dyDescent="0.2">
      <c r="A29" s="80"/>
      <c r="B29" s="81"/>
      <c r="C29" s="82"/>
      <c r="D29" s="158"/>
      <c r="S29" s="61"/>
      <c r="T29" s="61"/>
    </row>
    <row r="30" spans="1:20" ht="14.1" customHeight="1" x14ac:dyDescent="0.2">
      <c r="A30" s="80"/>
      <c r="B30" s="81"/>
      <c r="C30" s="82"/>
      <c r="D30" s="158"/>
      <c r="S30" s="61"/>
      <c r="T30" s="61"/>
    </row>
    <row r="31" spans="1:20" ht="14.1" customHeight="1" x14ac:dyDescent="0.2">
      <c r="A31" s="80"/>
      <c r="B31" s="81"/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86"/>
      <c r="B34" s="87"/>
      <c r="C34" s="88"/>
      <c r="D34" s="159"/>
      <c r="S34" s="61"/>
      <c r="T34" s="61"/>
    </row>
    <row r="35" spans="1:20" ht="15" customHeight="1" x14ac:dyDescent="0.2">
      <c r="A35" s="89">
        <v>10</v>
      </c>
      <c r="B35" s="90">
        <v>148.345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279</v>
      </c>
      <c r="B36" s="93">
        <v>148.345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18</v>
      </c>
      <c r="B37" s="96">
        <v>151.25700000000001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18</v>
      </c>
      <c r="B38" s="98">
        <v>143.25700000000001</v>
      </c>
      <c r="C38" s="99" t="s">
        <v>54</v>
      </c>
      <c r="D38" s="161"/>
      <c r="S38" s="61"/>
      <c r="T38" s="61"/>
    </row>
    <row r="39" spans="1:20" ht="15" customHeight="1" x14ac:dyDescent="0.2">
      <c r="A39" s="95">
        <v>0</v>
      </c>
      <c r="B39" s="100">
        <v>0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0</v>
      </c>
      <c r="B40" s="98">
        <v>0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285</v>
      </c>
      <c r="B42" s="98">
        <v>151.18799999999999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67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68</v>
      </c>
      <c r="C45" s="109"/>
      <c r="D45" s="161"/>
      <c r="S45" s="61"/>
      <c r="T45" s="61"/>
    </row>
    <row r="46" spans="1:20" ht="14.1" customHeight="1" thickBot="1" x14ac:dyDescent="0.25">
      <c r="A46" s="163" t="s">
        <v>69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AG63"/>
  <sheetViews>
    <sheetView topLeftCell="A16" zoomScale="50" zoomScaleNormal="50" workbookViewId="0">
      <selection activeCell="C61" sqref="C61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7" t="s">
        <v>3</v>
      </c>
      <c r="E1" s="188" t="s">
        <v>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4"/>
      <c r="V1" s="172" t="s">
        <v>5</v>
      </c>
      <c r="W1" s="173"/>
      <c r="X1" s="173"/>
      <c r="Y1" s="173"/>
      <c r="Z1" s="173"/>
      <c r="AA1" s="173"/>
      <c r="AB1" s="174"/>
      <c r="AC1" s="4"/>
      <c r="AD1" s="172" t="s">
        <v>6</v>
      </c>
      <c r="AE1" s="173"/>
      <c r="AF1" s="173"/>
      <c r="AG1" s="174"/>
    </row>
    <row r="2" spans="1:33" ht="20.25" x14ac:dyDescent="0.3">
      <c r="A2" s="5"/>
      <c r="B2" s="6">
        <f>+Z4</f>
        <v>153</v>
      </c>
      <c r="C2" s="7" t="s">
        <v>7</v>
      </c>
      <c r="D2" s="18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5" t="s">
        <v>8</v>
      </c>
      <c r="W2" s="175" t="s">
        <v>9</v>
      </c>
      <c r="X2" s="175" t="s">
        <v>10</v>
      </c>
      <c r="Y2" s="175" t="s">
        <v>11</v>
      </c>
      <c r="Z2" s="175" t="s">
        <v>12</v>
      </c>
      <c r="AA2" s="177" t="s">
        <v>1</v>
      </c>
      <c r="AB2" s="18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152.494</v>
      </c>
      <c r="C3" s="13"/>
      <c r="D3" s="18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6"/>
      <c r="W3" s="176"/>
      <c r="X3" s="176"/>
      <c r="Y3" s="176"/>
      <c r="Z3" s="176"/>
      <c r="AA3" s="178"/>
      <c r="AB3" s="182"/>
      <c r="AC3" s="9"/>
      <c r="AD3" s="14">
        <v>16</v>
      </c>
      <c r="AE3" s="14">
        <v>0</v>
      </c>
      <c r="AF3" s="15">
        <f>+AA12</f>
        <v>148.58000000000001</v>
      </c>
      <c r="AG3" s="16" t="s">
        <v>16</v>
      </c>
    </row>
    <row r="4" spans="1:33" ht="18" x14ac:dyDescent="0.25">
      <c r="A4" s="5">
        <f>+V7</f>
        <v>7</v>
      </c>
      <c r="B4" s="6">
        <f>+AA7</f>
        <v>152.23000000000002</v>
      </c>
      <c r="D4" s="18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0.21</v>
      </c>
      <c r="X4" s="15"/>
      <c r="Y4" s="15"/>
      <c r="Z4" s="15">
        <v>153</v>
      </c>
      <c r="AA4" s="19">
        <f>+Z4+W4</f>
        <v>153.21</v>
      </c>
      <c r="AB4" s="7" t="s">
        <v>7</v>
      </c>
      <c r="AC4" s="9"/>
      <c r="AD4" s="14">
        <v>24</v>
      </c>
      <c r="AE4" s="14">
        <v>5.2</v>
      </c>
      <c r="AF4" s="15">
        <f t="shared" ref="AF4:AF26" si="0">+AA13</f>
        <v>148.58000000000001</v>
      </c>
      <c r="AG4" s="20"/>
    </row>
    <row r="5" spans="1:33" ht="18" x14ac:dyDescent="0.25">
      <c r="A5" s="5">
        <f>+V9</f>
        <v>11.3</v>
      </c>
      <c r="B5" s="6">
        <f>+AA9</f>
        <v>151.23000000000002</v>
      </c>
      <c r="C5" s="7"/>
      <c r="D5" s="18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>
        <v>0</v>
      </c>
      <c r="W5" s="15"/>
      <c r="X5" s="15">
        <v>0.71599999999999997</v>
      </c>
      <c r="Y5" s="15"/>
      <c r="Z5" s="18"/>
      <c r="AA5" s="21">
        <f>+$AA$4-X5</f>
        <v>152.494</v>
      </c>
      <c r="AB5" s="13"/>
      <c r="AC5" s="22"/>
      <c r="AD5" s="14">
        <v>34</v>
      </c>
      <c r="AE5" s="14">
        <v>5.62</v>
      </c>
      <c r="AF5" s="15">
        <f t="shared" si="0"/>
        <v>143.38000000000002</v>
      </c>
      <c r="AG5" s="20"/>
    </row>
    <row r="6" spans="1:33" ht="18" x14ac:dyDescent="0.25">
      <c r="A6" s="5">
        <f>+V10</f>
        <v>15.3</v>
      </c>
      <c r="B6" s="6">
        <f>+AA10</f>
        <v>150.23000000000002</v>
      </c>
      <c r="C6" s="7"/>
      <c r="D6" s="18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>
        <v>1.218</v>
      </c>
      <c r="X6" s="15"/>
      <c r="Y6" s="15">
        <v>2.0510000000000002</v>
      </c>
      <c r="Z6" s="18"/>
      <c r="AA6" s="21">
        <f>+$AA$4+W6-Y6</f>
        <v>152.37700000000001</v>
      </c>
      <c r="AB6" s="7"/>
      <c r="AC6" s="22"/>
      <c r="AD6" s="14">
        <v>44</v>
      </c>
      <c r="AE6" s="14">
        <v>5.3</v>
      </c>
      <c r="AF6" s="15">
        <f t="shared" si="0"/>
        <v>142.96</v>
      </c>
      <c r="AG6" s="20"/>
    </row>
    <row r="7" spans="1:33" ht="18" x14ac:dyDescent="0.25">
      <c r="A7" s="5">
        <f>+V12</f>
        <v>16</v>
      </c>
      <c r="B7" s="6">
        <f>+AA12</f>
        <v>148.58000000000001</v>
      </c>
      <c r="C7" s="16" t="s">
        <v>16</v>
      </c>
      <c r="D7" s="18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7</v>
      </c>
      <c r="W7" s="15"/>
      <c r="X7" s="15">
        <v>0.14699999999999999</v>
      </c>
      <c r="Y7" s="15"/>
      <c r="Z7" s="18"/>
      <c r="AA7" s="21">
        <f>+$AA$6-X7</f>
        <v>152.23000000000002</v>
      </c>
      <c r="AB7" s="16" t="s">
        <v>17</v>
      </c>
      <c r="AC7" s="22"/>
      <c r="AD7" s="14">
        <v>54</v>
      </c>
      <c r="AE7" s="14">
        <v>4.8</v>
      </c>
      <c r="AF7" s="15">
        <f t="shared" si="0"/>
        <v>143.28</v>
      </c>
      <c r="AG7" s="20"/>
    </row>
    <row r="8" spans="1:33" ht="18.75" x14ac:dyDescent="0.3">
      <c r="A8" s="5">
        <f t="shared" ref="A8:A30" si="1">+V13</f>
        <v>16</v>
      </c>
      <c r="B8" s="6">
        <f t="shared" ref="B8:B31" si="2">+AA13</f>
        <v>148.58000000000001</v>
      </c>
      <c r="C8" s="23"/>
      <c r="D8" s="18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1.0449999999999999</v>
      </c>
      <c r="Y8" s="15"/>
      <c r="Z8" s="18"/>
      <c r="AA8" s="21">
        <f t="shared" ref="AA8:AA12" si="3">+$AA$6-X8</f>
        <v>151.33200000000002</v>
      </c>
      <c r="AB8" s="16" t="s">
        <v>18</v>
      </c>
      <c r="AC8" s="22"/>
      <c r="AD8" s="14">
        <v>64</v>
      </c>
      <c r="AE8" s="14">
        <v>4.4000000000000004</v>
      </c>
      <c r="AF8" s="15">
        <f t="shared" si="0"/>
        <v>143.78</v>
      </c>
      <c r="AG8" s="20"/>
    </row>
    <row r="9" spans="1:33" ht="18" x14ac:dyDescent="0.25">
      <c r="A9" s="5">
        <f t="shared" si="1"/>
        <v>24</v>
      </c>
      <c r="B9" s="6">
        <f t="shared" si="2"/>
        <v>143.38000000000002</v>
      </c>
      <c r="C9" s="7"/>
      <c r="D9" s="18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11.3</v>
      </c>
      <c r="W9" s="15"/>
      <c r="X9" s="15">
        <v>1.147</v>
      </c>
      <c r="Y9" s="15"/>
      <c r="Z9" s="18"/>
      <c r="AA9" s="21">
        <f t="shared" si="3"/>
        <v>151.23000000000002</v>
      </c>
      <c r="AB9" s="13" t="s">
        <v>19</v>
      </c>
      <c r="AC9" s="22"/>
      <c r="AD9" s="14">
        <v>74</v>
      </c>
      <c r="AE9" s="14">
        <v>4.59</v>
      </c>
      <c r="AF9" s="15">
        <f t="shared" si="0"/>
        <v>144.18</v>
      </c>
      <c r="AG9" s="20"/>
    </row>
    <row r="10" spans="1:33" ht="18" x14ac:dyDescent="0.25">
      <c r="A10" s="5">
        <f t="shared" si="1"/>
        <v>34</v>
      </c>
      <c r="B10" s="6">
        <f t="shared" si="2"/>
        <v>142.96</v>
      </c>
      <c r="C10" s="7"/>
      <c r="D10" s="18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15.3</v>
      </c>
      <c r="W10" s="15"/>
      <c r="X10" s="15">
        <v>2.1469999999999998</v>
      </c>
      <c r="Y10" s="15"/>
      <c r="Z10" s="18"/>
      <c r="AA10" s="21">
        <f t="shared" si="3"/>
        <v>150.23000000000002</v>
      </c>
      <c r="AB10" s="13" t="s">
        <v>20</v>
      </c>
      <c r="AC10" s="22"/>
      <c r="AD10" s="14">
        <v>84</v>
      </c>
      <c r="AE10" s="14">
        <v>4.5999999999999996</v>
      </c>
      <c r="AF10" s="15">
        <f t="shared" si="0"/>
        <v>143.99</v>
      </c>
      <c r="AG10" s="20"/>
    </row>
    <row r="11" spans="1:33" ht="18.75" x14ac:dyDescent="0.3">
      <c r="A11" s="5">
        <f t="shared" si="1"/>
        <v>44</v>
      </c>
      <c r="B11" s="6">
        <f t="shared" si="2"/>
        <v>143.28</v>
      </c>
      <c r="C11" s="24"/>
      <c r="D11" s="18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/>
      <c r="X11" s="15">
        <v>3.1469999999999998</v>
      </c>
      <c r="Y11" s="15"/>
      <c r="Z11" s="18"/>
      <c r="AA11" s="21">
        <f t="shared" si="3"/>
        <v>149.23000000000002</v>
      </c>
      <c r="AB11" s="16" t="s">
        <v>21</v>
      </c>
      <c r="AC11" s="22"/>
      <c r="AD11" s="14">
        <v>94</v>
      </c>
      <c r="AE11" s="14">
        <v>4.63</v>
      </c>
      <c r="AF11" s="15">
        <f t="shared" si="0"/>
        <v>143.98000000000002</v>
      </c>
      <c r="AG11" s="20"/>
    </row>
    <row r="12" spans="1:33" ht="18.75" x14ac:dyDescent="0.3">
      <c r="A12" s="5">
        <f t="shared" si="1"/>
        <v>54</v>
      </c>
      <c r="B12" s="6">
        <f t="shared" si="2"/>
        <v>143.78</v>
      </c>
      <c r="C12" s="24"/>
      <c r="D12" s="18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>
        <v>16</v>
      </c>
      <c r="W12" s="15"/>
      <c r="X12" s="15">
        <v>3.7970000000000002</v>
      </c>
      <c r="Y12" s="15"/>
      <c r="Z12" s="18"/>
      <c r="AA12" s="21">
        <f t="shared" si="3"/>
        <v>148.58000000000001</v>
      </c>
      <c r="AB12" s="16" t="s">
        <v>16</v>
      </c>
      <c r="AC12" s="22"/>
      <c r="AD12" s="14">
        <v>104</v>
      </c>
      <c r="AE12" s="14">
        <v>4.5999999999999996</v>
      </c>
      <c r="AF12" s="15">
        <f t="shared" si="0"/>
        <v>143.95000000000002</v>
      </c>
      <c r="AG12" s="20"/>
    </row>
    <row r="13" spans="1:33" ht="18.75" x14ac:dyDescent="0.3">
      <c r="A13" s="5">
        <f t="shared" si="1"/>
        <v>64</v>
      </c>
      <c r="B13" s="6">
        <f t="shared" si="2"/>
        <v>144.18</v>
      </c>
      <c r="C13" s="24"/>
      <c r="D13" s="18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5">
        <f>+AD3</f>
        <v>16</v>
      </c>
      <c r="W13" s="15"/>
      <c r="X13" s="26">
        <f>+AE3</f>
        <v>0</v>
      </c>
      <c r="Y13" s="15"/>
      <c r="Z13" s="18"/>
      <c r="AA13" s="21">
        <f>+$AA$12-X13</f>
        <v>148.58000000000001</v>
      </c>
      <c r="AB13" s="13"/>
      <c r="AC13" s="22"/>
      <c r="AD13" s="14">
        <v>114</v>
      </c>
      <c r="AE13" s="14">
        <v>4.3</v>
      </c>
      <c r="AF13" s="15">
        <f t="shared" si="0"/>
        <v>143.98000000000002</v>
      </c>
      <c r="AG13" s="20"/>
    </row>
    <row r="14" spans="1:33" ht="18.75" x14ac:dyDescent="0.3">
      <c r="A14" s="5">
        <f t="shared" si="1"/>
        <v>74</v>
      </c>
      <c r="B14" s="6">
        <f t="shared" si="2"/>
        <v>143.99</v>
      </c>
      <c r="C14" s="24"/>
      <c r="D14" s="18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5">
        <f t="shared" ref="V14:V35" si="4">+AD4</f>
        <v>24</v>
      </c>
      <c r="W14" s="15"/>
      <c r="X14" s="26">
        <f t="shared" ref="X14:X35" si="5">+AE4</f>
        <v>5.2</v>
      </c>
      <c r="Y14" s="15"/>
      <c r="Z14" s="18"/>
      <c r="AA14" s="21">
        <f t="shared" ref="AA14:AA36" si="6">+$AA$12-X14</f>
        <v>143.38000000000002</v>
      </c>
      <c r="AB14" s="13"/>
      <c r="AC14" s="22"/>
      <c r="AD14" s="14">
        <v>124</v>
      </c>
      <c r="AE14" s="14">
        <v>4.92</v>
      </c>
      <c r="AF14" s="15">
        <f t="shared" si="0"/>
        <v>144.28</v>
      </c>
      <c r="AG14" s="20"/>
    </row>
    <row r="15" spans="1:33" ht="18.75" x14ac:dyDescent="0.3">
      <c r="A15" s="5">
        <f t="shared" si="1"/>
        <v>84</v>
      </c>
      <c r="B15" s="6">
        <f t="shared" si="2"/>
        <v>143.98000000000002</v>
      </c>
      <c r="C15" s="24"/>
      <c r="D15" s="18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5">
        <f t="shared" si="4"/>
        <v>34</v>
      </c>
      <c r="W15" s="15"/>
      <c r="X15" s="26">
        <f t="shared" si="5"/>
        <v>5.62</v>
      </c>
      <c r="Y15" s="15"/>
      <c r="Z15" s="18"/>
      <c r="AA15" s="21">
        <f t="shared" si="6"/>
        <v>142.96</v>
      </c>
      <c r="AB15" s="13"/>
      <c r="AC15" s="22"/>
      <c r="AD15" s="14">
        <v>134</v>
      </c>
      <c r="AE15" s="14">
        <v>4.8</v>
      </c>
      <c r="AF15" s="15">
        <f t="shared" si="0"/>
        <v>143.66000000000003</v>
      </c>
      <c r="AG15" s="20"/>
    </row>
    <row r="16" spans="1:33" ht="18.75" x14ac:dyDescent="0.3">
      <c r="A16" s="5">
        <f t="shared" si="1"/>
        <v>94</v>
      </c>
      <c r="B16" s="6">
        <f t="shared" si="2"/>
        <v>143.95000000000002</v>
      </c>
      <c r="C16" s="24"/>
      <c r="D16" s="18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5">
        <f t="shared" si="4"/>
        <v>44</v>
      </c>
      <c r="W16" s="15"/>
      <c r="X16" s="26">
        <f t="shared" si="5"/>
        <v>5.3</v>
      </c>
      <c r="Y16" s="15"/>
      <c r="Z16" s="18"/>
      <c r="AA16" s="21">
        <f t="shared" si="6"/>
        <v>143.28</v>
      </c>
      <c r="AB16" s="13"/>
      <c r="AC16" s="22"/>
      <c r="AD16" s="14">
        <v>144</v>
      </c>
      <c r="AE16" s="14">
        <v>4.9000000000000004</v>
      </c>
      <c r="AF16" s="15">
        <f t="shared" si="0"/>
        <v>143.78</v>
      </c>
      <c r="AG16" s="20"/>
    </row>
    <row r="17" spans="1:33" ht="18.75" x14ac:dyDescent="0.3">
      <c r="A17" s="5">
        <f t="shared" si="1"/>
        <v>104</v>
      </c>
      <c r="B17" s="6">
        <f t="shared" si="2"/>
        <v>143.98000000000002</v>
      </c>
      <c r="C17" s="24"/>
      <c r="D17" s="18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5">
        <f t="shared" si="4"/>
        <v>54</v>
      </c>
      <c r="W17" s="15"/>
      <c r="X17" s="26">
        <f t="shared" si="5"/>
        <v>4.8</v>
      </c>
      <c r="Y17" s="15"/>
      <c r="Z17" s="18"/>
      <c r="AA17" s="21">
        <f t="shared" si="6"/>
        <v>143.78</v>
      </c>
      <c r="AB17" s="27"/>
      <c r="AC17" s="22"/>
      <c r="AD17" s="28">
        <v>154</v>
      </c>
      <c r="AE17" s="14">
        <v>5.47</v>
      </c>
      <c r="AF17" s="15">
        <f t="shared" si="0"/>
        <v>143.68</v>
      </c>
      <c r="AG17" s="7"/>
    </row>
    <row r="18" spans="1:33" ht="18.75" x14ac:dyDescent="0.3">
      <c r="A18" s="5">
        <f t="shared" si="1"/>
        <v>114</v>
      </c>
      <c r="B18" s="6">
        <f t="shared" si="2"/>
        <v>144.28</v>
      </c>
      <c r="C18" s="24"/>
      <c r="D18" s="18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5">
        <f t="shared" si="4"/>
        <v>64</v>
      </c>
      <c r="W18" s="15"/>
      <c r="X18" s="26">
        <f t="shared" si="5"/>
        <v>4.4000000000000004</v>
      </c>
      <c r="Y18" s="15"/>
      <c r="Z18" s="18"/>
      <c r="AA18" s="21">
        <f t="shared" si="6"/>
        <v>144.18</v>
      </c>
      <c r="AB18" s="29"/>
      <c r="AC18" s="22"/>
      <c r="AD18" s="28">
        <v>164</v>
      </c>
      <c r="AE18" s="30">
        <v>5.3</v>
      </c>
      <c r="AF18" s="15">
        <f t="shared" si="0"/>
        <v>143.11000000000001</v>
      </c>
      <c r="AG18" s="20"/>
    </row>
    <row r="19" spans="1:33" ht="18.75" x14ac:dyDescent="0.3">
      <c r="A19" s="5">
        <f t="shared" si="1"/>
        <v>124</v>
      </c>
      <c r="B19" s="6">
        <f t="shared" si="2"/>
        <v>143.66000000000003</v>
      </c>
      <c r="C19" s="24"/>
      <c r="D19" s="18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5">
        <f t="shared" si="4"/>
        <v>74</v>
      </c>
      <c r="W19" s="15"/>
      <c r="X19" s="26">
        <f t="shared" si="5"/>
        <v>4.59</v>
      </c>
      <c r="Y19" s="15"/>
      <c r="Z19" s="18"/>
      <c r="AA19" s="21">
        <f t="shared" si="6"/>
        <v>143.99</v>
      </c>
      <c r="AB19" s="29"/>
      <c r="AC19" s="9"/>
      <c r="AD19" s="28">
        <v>174</v>
      </c>
      <c r="AE19" s="30">
        <v>4.92</v>
      </c>
      <c r="AF19" s="15">
        <f t="shared" si="0"/>
        <v>143.28</v>
      </c>
      <c r="AG19" s="27"/>
    </row>
    <row r="20" spans="1:33" ht="18.75" x14ac:dyDescent="0.3">
      <c r="A20" s="5">
        <f t="shared" si="1"/>
        <v>134</v>
      </c>
      <c r="B20" s="6">
        <f t="shared" si="2"/>
        <v>143.78</v>
      </c>
      <c r="C20" s="24"/>
      <c r="D20" s="18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5">
        <f t="shared" si="4"/>
        <v>84</v>
      </c>
      <c r="W20" s="15"/>
      <c r="X20" s="26">
        <f t="shared" si="5"/>
        <v>4.5999999999999996</v>
      </c>
      <c r="Y20" s="15"/>
      <c r="Z20" s="18"/>
      <c r="AA20" s="21">
        <f t="shared" si="6"/>
        <v>143.98000000000002</v>
      </c>
      <c r="AB20" s="13"/>
      <c r="AC20" s="9"/>
      <c r="AD20" s="28">
        <v>184</v>
      </c>
      <c r="AE20" s="30">
        <v>4.22</v>
      </c>
      <c r="AF20" s="15">
        <f t="shared" si="0"/>
        <v>143.66000000000003</v>
      </c>
      <c r="AG20" s="20"/>
    </row>
    <row r="21" spans="1:33" ht="18.75" x14ac:dyDescent="0.3">
      <c r="A21" s="5">
        <f t="shared" si="1"/>
        <v>144</v>
      </c>
      <c r="B21" s="6">
        <f t="shared" si="2"/>
        <v>143.68</v>
      </c>
      <c r="C21" s="24"/>
      <c r="D21" s="18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5">
        <f t="shared" si="4"/>
        <v>94</v>
      </c>
      <c r="W21" s="15"/>
      <c r="X21" s="26">
        <f t="shared" si="5"/>
        <v>4.63</v>
      </c>
      <c r="Y21" s="15"/>
      <c r="Z21" s="18"/>
      <c r="AA21" s="21">
        <f t="shared" si="6"/>
        <v>143.95000000000002</v>
      </c>
      <c r="AB21" s="13"/>
      <c r="AC21" s="9"/>
      <c r="AD21" s="28">
        <v>194</v>
      </c>
      <c r="AE21" s="30">
        <v>4.2</v>
      </c>
      <c r="AF21" s="15">
        <f t="shared" si="0"/>
        <v>144.36000000000001</v>
      </c>
      <c r="AG21" s="7"/>
    </row>
    <row r="22" spans="1:33" ht="18.75" x14ac:dyDescent="0.3">
      <c r="A22" s="5">
        <f t="shared" si="1"/>
        <v>154</v>
      </c>
      <c r="B22" s="6">
        <f t="shared" si="2"/>
        <v>143.11000000000001</v>
      </c>
      <c r="C22" s="24"/>
      <c r="D22" s="18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5">
        <f t="shared" si="4"/>
        <v>104</v>
      </c>
      <c r="W22" s="15"/>
      <c r="X22" s="26">
        <f t="shared" si="5"/>
        <v>4.5999999999999996</v>
      </c>
      <c r="Y22" s="15"/>
      <c r="Z22" s="18"/>
      <c r="AA22" s="21">
        <f t="shared" si="6"/>
        <v>143.98000000000002</v>
      </c>
      <c r="AB22" s="13"/>
      <c r="AC22" s="9"/>
      <c r="AD22" s="28">
        <v>204</v>
      </c>
      <c r="AE22" s="30">
        <v>4.1399999999999997</v>
      </c>
      <c r="AF22" s="15">
        <f t="shared" si="0"/>
        <v>144.38000000000002</v>
      </c>
      <c r="AG22" s="27"/>
    </row>
    <row r="23" spans="1:33" ht="18.75" x14ac:dyDescent="0.3">
      <c r="A23" s="5">
        <f t="shared" si="1"/>
        <v>164</v>
      </c>
      <c r="B23" s="6">
        <f t="shared" si="2"/>
        <v>143.28</v>
      </c>
      <c r="C23" s="24"/>
      <c r="D23" s="18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5">
        <f t="shared" si="4"/>
        <v>114</v>
      </c>
      <c r="W23" s="15"/>
      <c r="X23" s="26">
        <f t="shared" si="5"/>
        <v>4.3</v>
      </c>
      <c r="Y23" s="15"/>
      <c r="Z23" s="18"/>
      <c r="AA23" s="21">
        <f t="shared" si="6"/>
        <v>144.28</v>
      </c>
      <c r="AB23" s="27"/>
      <c r="AC23" s="9"/>
      <c r="AD23" s="28">
        <v>214</v>
      </c>
      <c r="AE23" s="30">
        <v>3.94</v>
      </c>
      <c r="AF23" s="15">
        <f t="shared" si="0"/>
        <v>144.44000000000003</v>
      </c>
      <c r="AG23" s="7"/>
    </row>
    <row r="24" spans="1:33" ht="18.75" x14ac:dyDescent="0.3">
      <c r="A24" s="5">
        <f t="shared" si="1"/>
        <v>174</v>
      </c>
      <c r="B24" s="6">
        <f t="shared" si="2"/>
        <v>143.66000000000003</v>
      </c>
      <c r="C24" s="24"/>
      <c r="D24" s="18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5">
        <f t="shared" si="4"/>
        <v>124</v>
      </c>
      <c r="W24" s="15"/>
      <c r="X24" s="26">
        <f t="shared" si="5"/>
        <v>4.92</v>
      </c>
      <c r="Y24" s="31"/>
      <c r="Z24" s="31"/>
      <c r="AA24" s="21">
        <f t="shared" si="6"/>
        <v>143.66000000000003</v>
      </c>
      <c r="AB24" s="16"/>
      <c r="AC24" s="9"/>
      <c r="AD24" s="28">
        <v>224</v>
      </c>
      <c r="AE24" s="30">
        <v>3.83</v>
      </c>
      <c r="AF24" s="15">
        <f t="shared" si="0"/>
        <v>144.64000000000001</v>
      </c>
      <c r="AG24" s="20"/>
    </row>
    <row r="25" spans="1:33" ht="18.75" x14ac:dyDescent="0.3">
      <c r="A25" s="5">
        <f t="shared" si="1"/>
        <v>184</v>
      </c>
      <c r="B25" s="6">
        <f t="shared" si="2"/>
        <v>144.36000000000001</v>
      </c>
      <c r="C25" s="24"/>
      <c r="D25" s="18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5">
        <f t="shared" si="4"/>
        <v>134</v>
      </c>
      <c r="W25" s="31"/>
      <c r="X25" s="26">
        <f t="shared" si="5"/>
        <v>4.8</v>
      </c>
      <c r="Y25" s="31"/>
      <c r="Z25" s="31"/>
      <c r="AA25" s="21">
        <f t="shared" si="6"/>
        <v>143.78</v>
      </c>
      <c r="AB25" s="16"/>
      <c r="AC25" s="9"/>
      <c r="AD25" s="28">
        <v>234</v>
      </c>
      <c r="AE25" s="32">
        <v>3.19</v>
      </c>
      <c r="AF25" s="15">
        <f t="shared" si="0"/>
        <v>144.75</v>
      </c>
      <c r="AG25" s="20"/>
    </row>
    <row r="26" spans="1:33" ht="18.75" x14ac:dyDescent="0.3">
      <c r="A26" s="5">
        <f t="shared" si="1"/>
        <v>194</v>
      </c>
      <c r="B26" s="6">
        <f t="shared" si="2"/>
        <v>144.38000000000002</v>
      </c>
      <c r="C26" s="24"/>
      <c r="D26" s="18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5">
        <f t="shared" si="4"/>
        <v>144</v>
      </c>
      <c r="W26" s="31"/>
      <c r="X26" s="26">
        <f t="shared" si="5"/>
        <v>4.9000000000000004</v>
      </c>
      <c r="Y26" s="31"/>
      <c r="Z26" s="31"/>
      <c r="AA26" s="21">
        <f t="shared" si="6"/>
        <v>143.68</v>
      </c>
      <c r="AB26" s="16"/>
      <c r="AC26" s="9"/>
      <c r="AD26" s="28">
        <v>244</v>
      </c>
      <c r="AE26" s="32">
        <v>0</v>
      </c>
      <c r="AF26" s="15">
        <f t="shared" si="0"/>
        <v>145.39000000000001</v>
      </c>
      <c r="AG26" s="13" t="s">
        <v>22</v>
      </c>
    </row>
    <row r="27" spans="1:33" ht="18.75" x14ac:dyDescent="0.3">
      <c r="A27" s="5">
        <f t="shared" si="1"/>
        <v>204</v>
      </c>
      <c r="B27" s="6">
        <f t="shared" si="2"/>
        <v>144.44000000000003</v>
      </c>
      <c r="C27" s="24"/>
      <c r="D27" s="18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5">
        <f t="shared" si="4"/>
        <v>154</v>
      </c>
      <c r="W27" s="31"/>
      <c r="X27" s="26">
        <f t="shared" si="5"/>
        <v>5.47</v>
      </c>
      <c r="Y27" s="31"/>
      <c r="Z27" s="31"/>
      <c r="AA27" s="21">
        <f t="shared" si="6"/>
        <v>143.11000000000001</v>
      </c>
      <c r="AB27" s="16"/>
      <c r="AC27" s="9"/>
      <c r="AD27" s="28"/>
      <c r="AE27" s="32"/>
      <c r="AF27" s="15"/>
      <c r="AG27" s="20"/>
    </row>
    <row r="28" spans="1:33" ht="18.75" x14ac:dyDescent="0.3">
      <c r="A28" s="5">
        <f>+V33</f>
        <v>214</v>
      </c>
      <c r="B28" s="6">
        <f t="shared" si="2"/>
        <v>144.64000000000001</v>
      </c>
      <c r="C28" s="24"/>
      <c r="D28" s="18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5">
        <f t="shared" si="4"/>
        <v>164</v>
      </c>
      <c r="W28" s="31"/>
      <c r="X28" s="26">
        <f t="shared" si="5"/>
        <v>5.3</v>
      </c>
      <c r="Y28" s="31"/>
      <c r="Z28" s="31"/>
      <c r="AA28" s="21">
        <f t="shared" si="6"/>
        <v>143.28</v>
      </c>
      <c r="AB28" s="27"/>
      <c r="AC28" s="9"/>
      <c r="AD28" s="28"/>
      <c r="AE28" s="30"/>
      <c r="AF28" s="15"/>
      <c r="AG28" s="13"/>
    </row>
    <row r="29" spans="1:33" ht="18" x14ac:dyDescent="0.25">
      <c r="A29" s="5">
        <f t="shared" si="1"/>
        <v>224</v>
      </c>
      <c r="B29" s="6">
        <f t="shared" si="2"/>
        <v>144.75</v>
      </c>
      <c r="C29" s="16"/>
      <c r="D29" s="18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5">
        <f t="shared" si="4"/>
        <v>174</v>
      </c>
      <c r="W29" s="31"/>
      <c r="X29" s="26">
        <f t="shared" si="5"/>
        <v>4.92</v>
      </c>
      <c r="Y29" s="31"/>
      <c r="Z29" s="31"/>
      <c r="AA29" s="21">
        <f t="shared" si="6"/>
        <v>143.66000000000003</v>
      </c>
      <c r="AB29" s="13"/>
      <c r="AC29" s="9"/>
      <c r="AD29" s="28"/>
      <c r="AE29" s="30"/>
      <c r="AF29" s="15"/>
      <c r="AG29" s="27"/>
    </row>
    <row r="30" spans="1:33" ht="18" x14ac:dyDescent="0.25">
      <c r="A30" s="5">
        <f t="shared" si="1"/>
        <v>234</v>
      </c>
      <c r="B30" s="6">
        <f t="shared" si="2"/>
        <v>145.39000000000001</v>
      </c>
      <c r="C30" s="33"/>
      <c r="D30" s="18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5">
        <f t="shared" si="4"/>
        <v>184</v>
      </c>
      <c r="W30" s="31"/>
      <c r="X30" s="26">
        <f t="shared" si="5"/>
        <v>4.22</v>
      </c>
      <c r="Y30" s="31"/>
      <c r="Z30" s="31"/>
      <c r="AA30" s="21">
        <f t="shared" si="6"/>
        <v>144.36000000000001</v>
      </c>
      <c r="AB30" s="13"/>
      <c r="AC30" s="9"/>
      <c r="AD30" s="28"/>
      <c r="AE30" s="30"/>
      <c r="AF30" s="15"/>
      <c r="AG30" s="27"/>
    </row>
    <row r="31" spans="1:33" ht="18" x14ac:dyDescent="0.25">
      <c r="A31" s="5">
        <f>+V36</f>
        <v>244</v>
      </c>
      <c r="B31" s="6">
        <f t="shared" si="2"/>
        <v>148.58000000000001</v>
      </c>
      <c r="C31" s="13" t="s">
        <v>22</v>
      </c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5">
        <f t="shared" si="4"/>
        <v>194</v>
      </c>
      <c r="W31" s="15"/>
      <c r="X31" s="26">
        <f t="shared" si="5"/>
        <v>4.2</v>
      </c>
      <c r="Y31" s="15"/>
      <c r="Z31" s="18"/>
      <c r="AA31" s="21">
        <f t="shared" si="6"/>
        <v>144.38000000000002</v>
      </c>
      <c r="AB31" s="13"/>
      <c r="AC31" s="9"/>
      <c r="AD31" s="28"/>
      <c r="AE31" s="30"/>
      <c r="AF31" s="15"/>
      <c r="AG31" s="20"/>
    </row>
    <row r="32" spans="1:33" ht="18" x14ac:dyDescent="0.25">
      <c r="A32" s="5">
        <f>+V38</f>
        <v>247</v>
      </c>
      <c r="B32" s="6">
        <f>+AA38</f>
        <v>150.00000000000003</v>
      </c>
      <c r="C32" s="16"/>
      <c r="D32" s="18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5">
        <f t="shared" si="4"/>
        <v>204</v>
      </c>
      <c r="W32" s="15"/>
      <c r="X32" s="26">
        <f t="shared" si="5"/>
        <v>4.1399999999999997</v>
      </c>
      <c r="Y32" s="15"/>
      <c r="Z32" s="18"/>
      <c r="AA32" s="21">
        <f t="shared" si="6"/>
        <v>144.44000000000003</v>
      </c>
      <c r="AB32" s="13"/>
      <c r="AC32" s="9"/>
      <c r="AD32" s="34"/>
      <c r="AE32" s="34"/>
      <c r="AF32" s="34"/>
      <c r="AG32" s="34"/>
    </row>
    <row r="33" spans="1:33" ht="18" x14ac:dyDescent="0.25">
      <c r="A33" s="5">
        <f t="shared" ref="A33:A35" si="7">+V39</f>
        <v>249.5</v>
      </c>
      <c r="B33" s="6">
        <f t="shared" ref="B33:B35" si="8">+AA39</f>
        <v>151.51900000000003</v>
      </c>
      <c r="D33" s="18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5">
        <f t="shared" si="4"/>
        <v>214</v>
      </c>
      <c r="W33" s="15"/>
      <c r="X33" s="26">
        <f t="shared" si="5"/>
        <v>3.94</v>
      </c>
      <c r="Y33" s="15"/>
      <c r="Z33" s="18"/>
      <c r="AA33" s="21">
        <f t="shared" si="6"/>
        <v>144.64000000000001</v>
      </c>
      <c r="AB33" s="27"/>
      <c r="AC33" s="4"/>
      <c r="AD33" s="4"/>
      <c r="AE33" s="4"/>
      <c r="AF33" s="4"/>
      <c r="AG33" s="4"/>
    </row>
    <row r="34" spans="1:33" ht="18.75" x14ac:dyDescent="0.3">
      <c r="A34" s="5">
        <f t="shared" si="7"/>
        <v>254.5</v>
      </c>
      <c r="B34" s="6">
        <f t="shared" si="8"/>
        <v>151.59200000000001</v>
      </c>
      <c r="C34" s="35"/>
      <c r="D34" s="18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5">
        <f t="shared" si="4"/>
        <v>224</v>
      </c>
      <c r="W34" s="15"/>
      <c r="X34" s="26">
        <f t="shared" si="5"/>
        <v>3.83</v>
      </c>
      <c r="Y34" s="15"/>
      <c r="Z34" s="18"/>
      <c r="AA34" s="21">
        <f t="shared" si="6"/>
        <v>144.75</v>
      </c>
      <c r="AB34" s="27"/>
      <c r="AC34" s="9"/>
      <c r="AD34" s="36"/>
      <c r="AE34" s="37"/>
      <c r="AF34" s="38"/>
      <c r="AG34" s="39"/>
    </row>
    <row r="35" spans="1:33" ht="18.75" x14ac:dyDescent="0.3">
      <c r="A35" s="5">
        <f t="shared" si="7"/>
        <v>258.5</v>
      </c>
      <c r="B35" s="6">
        <f t="shared" si="8"/>
        <v>151.54000000000002</v>
      </c>
      <c r="C35" s="35"/>
      <c r="D35" s="18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25">
        <f t="shared" si="4"/>
        <v>234</v>
      </c>
      <c r="W35" s="15"/>
      <c r="X35" s="26">
        <f t="shared" si="5"/>
        <v>3.19</v>
      </c>
      <c r="Y35" s="15"/>
      <c r="Z35" s="15"/>
      <c r="AA35" s="21">
        <f t="shared" si="6"/>
        <v>145.39000000000001</v>
      </c>
      <c r="AB35" s="7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8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5">
        <f>+AD26</f>
        <v>244</v>
      </c>
      <c r="W36" s="15"/>
      <c r="X36" s="26">
        <f>+AE26</f>
        <v>0</v>
      </c>
      <c r="Y36" s="15"/>
      <c r="Z36" s="15"/>
      <c r="AA36" s="21">
        <f t="shared" si="6"/>
        <v>148.58000000000001</v>
      </c>
      <c r="AB36" s="13" t="s">
        <v>22</v>
      </c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8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>
        <v>4.306</v>
      </c>
      <c r="X37" s="15"/>
      <c r="Y37" s="15">
        <v>3.7970000000000002</v>
      </c>
      <c r="Z37" s="18"/>
      <c r="AA37" s="21">
        <f>+$AA$6+W37-Y37</f>
        <v>152.88600000000002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8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>
        <v>247</v>
      </c>
      <c r="W38" s="15"/>
      <c r="X38" s="15">
        <v>2.8860000000000001</v>
      </c>
      <c r="Y38" s="15"/>
      <c r="Z38" s="18"/>
      <c r="AA38" s="21">
        <f>+$AA$37-X38</f>
        <v>150.00000000000003</v>
      </c>
      <c r="AB38" s="27"/>
      <c r="AC38" s="9"/>
      <c r="AD38" s="36"/>
      <c r="AE38" s="36"/>
      <c r="AF38" s="38"/>
      <c r="AG38" s="39"/>
    </row>
    <row r="39" spans="1:33" ht="18.75" x14ac:dyDescent="0.3">
      <c r="A39" s="5"/>
      <c r="B39" s="6"/>
      <c r="C39" s="35"/>
      <c r="D39" s="18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>
        <v>249.5</v>
      </c>
      <c r="W39" s="15"/>
      <c r="X39" s="15">
        <v>1.367</v>
      </c>
      <c r="Y39" s="15"/>
      <c r="Z39" s="18"/>
      <c r="AA39" s="21">
        <f t="shared" ref="AA39:AA41" si="9">+$AA$37-X39</f>
        <v>151.51900000000003</v>
      </c>
      <c r="AB39" s="20"/>
      <c r="AC39" s="9"/>
      <c r="AD39" s="36"/>
      <c r="AE39" s="36"/>
      <c r="AF39" s="38"/>
      <c r="AG39" s="39"/>
    </row>
    <row r="40" spans="1:33" ht="18.75" x14ac:dyDescent="0.3">
      <c r="A40" s="5"/>
      <c r="B40" s="6"/>
      <c r="C40" s="35"/>
      <c r="D40" s="18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>
        <v>254.5</v>
      </c>
      <c r="W40" s="31"/>
      <c r="X40" s="15">
        <v>1.294</v>
      </c>
      <c r="Y40" s="31"/>
      <c r="Z40" s="31"/>
      <c r="AA40" s="21">
        <f t="shared" si="9"/>
        <v>151.59200000000001</v>
      </c>
      <c r="AB40" s="27"/>
      <c r="AC40" s="9"/>
      <c r="AD40" s="36"/>
      <c r="AE40" s="36"/>
      <c r="AF40" s="38"/>
      <c r="AG40" s="39"/>
    </row>
    <row r="41" spans="1:33" ht="18.75" x14ac:dyDescent="0.3">
      <c r="A41" s="5"/>
      <c r="B41" s="6"/>
      <c r="C41" s="35"/>
      <c r="D41" s="18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>
        <v>258.5</v>
      </c>
      <c r="W41" s="18"/>
      <c r="X41" s="15">
        <v>1.3460000000000001</v>
      </c>
      <c r="Y41" s="18"/>
      <c r="Z41" s="31"/>
      <c r="AA41" s="21">
        <f t="shared" si="9"/>
        <v>151.54000000000002</v>
      </c>
      <c r="AB41" s="13"/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1"/>
      <c r="AB42" s="27"/>
    </row>
    <row r="43" spans="1:33" ht="18" customHeight="1" x14ac:dyDescent="0.25">
      <c r="A43" s="41"/>
      <c r="B43" s="42"/>
      <c r="C43" s="43"/>
      <c r="D43" s="183" t="s">
        <v>23</v>
      </c>
    </row>
    <row r="44" spans="1:33" ht="18" x14ac:dyDescent="0.25">
      <c r="A44" s="44">
        <v>16</v>
      </c>
      <c r="B44" s="45">
        <v>148.58000000000001</v>
      </c>
      <c r="C44" s="46" t="s">
        <v>24</v>
      </c>
      <c r="D44" s="183"/>
    </row>
    <row r="45" spans="1:33" ht="18" x14ac:dyDescent="0.25">
      <c r="A45" s="44">
        <v>244</v>
      </c>
      <c r="B45" s="45">
        <v>148.58000000000001</v>
      </c>
      <c r="C45" s="46" t="s">
        <v>25</v>
      </c>
      <c r="D45" s="183"/>
    </row>
    <row r="46" spans="1:33" ht="18" x14ac:dyDescent="0.25">
      <c r="A46" s="47">
        <v>5</v>
      </c>
      <c r="B46" s="48">
        <f>+B47+1.5</f>
        <v>152.83199999999999</v>
      </c>
      <c r="C46" s="184" t="s">
        <v>26</v>
      </c>
      <c r="D46" s="183"/>
    </row>
    <row r="47" spans="1:33" ht="18" x14ac:dyDescent="0.25">
      <c r="A47" s="47">
        <v>5</v>
      </c>
      <c r="B47" s="48">
        <v>151.33199999999999</v>
      </c>
      <c r="C47" s="185"/>
      <c r="D47" s="183"/>
    </row>
    <row r="48" spans="1:33" ht="18" x14ac:dyDescent="0.25">
      <c r="A48" s="47">
        <v>12</v>
      </c>
      <c r="B48" s="48">
        <v>152.22999999999999</v>
      </c>
      <c r="C48" s="184" t="s">
        <v>27</v>
      </c>
      <c r="D48" s="183"/>
    </row>
    <row r="49" spans="1:4" ht="18" x14ac:dyDescent="0.25">
      <c r="A49" s="47">
        <v>12</v>
      </c>
      <c r="B49" s="48">
        <f>+B48-1</f>
        <v>151.22999999999999</v>
      </c>
      <c r="C49" s="185"/>
      <c r="D49" s="183"/>
    </row>
    <row r="50" spans="1:4" ht="18" x14ac:dyDescent="0.25">
      <c r="A50" s="47">
        <v>16</v>
      </c>
      <c r="B50" s="48">
        <v>151.22999999999999</v>
      </c>
      <c r="C50" s="179" t="s">
        <v>28</v>
      </c>
      <c r="D50" s="183"/>
    </row>
    <row r="51" spans="1:4" ht="18" x14ac:dyDescent="0.25">
      <c r="A51" s="47">
        <v>16</v>
      </c>
      <c r="B51" s="48">
        <f>+B50-1</f>
        <v>150.22999999999999</v>
      </c>
      <c r="C51" s="179"/>
      <c r="D51" s="183"/>
    </row>
    <row r="52" spans="1:4" ht="18" x14ac:dyDescent="0.25">
      <c r="A52" s="47">
        <v>16.5</v>
      </c>
      <c r="B52" s="48">
        <v>150.22999999999999</v>
      </c>
      <c r="C52" s="186" t="s">
        <v>29</v>
      </c>
      <c r="D52" s="183"/>
    </row>
    <row r="53" spans="1:4" ht="18" x14ac:dyDescent="0.25">
      <c r="A53" s="47">
        <v>16.5</v>
      </c>
      <c r="B53" s="48">
        <f>+B52-1</f>
        <v>149.22999999999999</v>
      </c>
      <c r="C53" s="185"/>
      <c r="D53" s="183"/>
    </row>
    <row r="54" spans="1:4" ht="18" x14ac:dyDescent="0.25">
      <c r="A54" s="47">
        <v>17</v>
      </c>
      <c r="B54" s="48">
        <v>149.22999999999999</v>
      </c>
      <c r="C54" s="184" t="s">
        <v>30</v>
      </c>
      <c r="D54" s="183"/>
    </row>
    <row r="55" spans="1:4" ht="18" x14ac:dyDescent="0.25">
      <c r="A55" s="47">
        <v>17</v>
      </c>
      <c r="B55" s="48">
        <f>+B54-1</f>
        <v>148.22999999999999</v>
      </c>
      <c r="C55" s="185"/>
      <c r="D55" s="183"/>
    </row>
    <row r="56" spans="1:4" ht="18" x14ac:dyDescent="0.25">
      <c r="A56" s="47"/>
      <c r="B56" s="48"/>
      <c r="C56" s="179"/>
      <c r="D56" s="49"/>
    </row>
    <row r="57" spans="1:4" ht="18" x14ac:dyDescent="0.25">
      <c r="A57" s="47"/>
      <c r="B57" s="48"/>
      <c r="C57" s="179"/>
      <c r="D57" s="49"/>
    </row>
    <row r="58" spans="1:4" ht="18" x14ac:dyDescent="0.25">
      <c r="A58" s="50">
        <v>9</v>
      </c>
      <c r="B58" s="51">
        <v>151.59200000000001</v>
      </c>
      <c r="C58" s="52" t="s">
        <v>31</v>
      </c>
    </row>
    <row r="59" spans="1:4" ht="18" x14ac:dyDescent="0.25">
      <c r="A59" s="50">
        <v>254.5</v>
      </c>
      <c r="B59" s="51">
        <v>151.59200000000001</v>
      </c>
      <c r="C59" s="52" t="s">
        <v>31</v>
      </c>
    </row>
    <row r="60" spans="1:4" ht="18" x14ac:dyDescent="0.25">
      <c r="A60" s="53" t="s">
        <v>32</v>
      </c>
      <c r="B60" s="53"/>
      <c r="C60" s="54">
        <v>139.517</v>
      </c>
    </row>
    <row r="61" spans="1:4" ht="18" x14ac:dyDescent="0.25">
      <c r="A61" s="55" t="s">
        <v>33</v>
      </c>
      <c r="B61" s="53"/>
      <c r="C61" s="48">
        <v>145.49600000000001</v>
      </c>
    </row>
    <row r="62" spans="1:4" ht="18" x14ac:dyDescent="0.25">
      <c r="A62" s="180" t="s">
        <v>34</v>
      </c>
      <c r="B62" s="180"/>
      <c r="C62" s="54">
        <f>+Z4</f>
        <v>153</v>
      </c>
    </row>
    <row r="63" spans="1:4" ht="18" x14ac:dyDescent="0.25">
      <c r="A63" s="180" t="s">
        <v>35</v>
      </c>
      <c r="B63" s="180"/>
      <c r="C63" s="54">
        <f>+B58</f>
        <v>151.59200000000001</v>
      </c>
    </row>
  </sheetData>
  <mergeCells count="20">
    <mergeCell ref="C56:C57"/>
    <mergeCell ref="A62:B62"/>
    <mergeCell ref="A63:B63"/>
    <mergeCell ref="AB2:AB3"/>
    <mergeCell ref="D43:D55"/>
    <mergeCell ref="C46:C47"/>
    <mergeCell ref="C48:C49"/>
    <mergeCell ref="C50:C51"/>
    <mergeCell ref="C52:C53"/>
    <mergeCell ref="C54:C55"/>
    <mergeCell ref="D1:D41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/>
  <dimension ref="A1:AG61"/>
  <sheetViews>
    <sheetView zoomScale="50" zoomScaleNormal="50" workbookViewId="0">
      <selection activeCell="C63" sqref="C63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7" t="s">
        <v>3</v>
      </c>
      <c r="E1" s="188" t="s">
        <v>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4"/>
      <c r="V1" s="172" t="s">
        <v>5</v>
      </c>
      <c r="W1" s="173"/>
      <c r="X1" s="173"/>
      <c r="Y1" s="173"/>
      <c r="Z1" s="173"/>
      <c r="AA1" s="173"/>
      <c r="AB1" s="174"/>
      <c r="AC1" s="4"/>
      <c r="AD1" s="172" t="s">
        <v>6</v>
      </c>
      <c r="AE1" s="173"/>
      <c r="AF1" s="173"/>
      <c r="AG1" s="174"/>
    </row>
    <row r="2" spans="1:33" ht="20.25" x14ac:dyDescent="0.3">
      <c r="A2" s="5">
        <v>0</v>
      </c>
      <c r="B2" s="6">
        <f>+Z4</f>
        <v>153</v>
      </c>
      <c r="C2" s="7" t="s">
        <v>7</v>
      </c>
      <c r="D2" s="18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5" t="s">
        <v>8</v>
      </c>
      <c r="W2" s="175" t="s">
        <v>9</v>
      </c>
      <c r="X2" s="175" t="s">
        <v>10</v>
      </c>
      <c r="Y2" s="175" t="s">
        <v>11</v>
      </c>
      <c r="Z2" s="175" t="s">
        <v>12</v>
      </c>
      <c r="AA2" s="177" t="s">
        <v>1</v>
      </c>
      <c r="AB2" s="18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+V11</f>
        <v>5</v>
      </c>
      <c r="B3" s="6">
        <f>+AA11</f>
        <v>150.71499999999997</v>
      </c>
      <c r="C3" s="16" t="s">
        <v>16</v>
      </c>
      <c r="D3" s="18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6"/>
      <c r="W3" s="176"/>
      <c r="X3" s="176"/>
      <c r="Y3" s="176"/>
      <c r="Z3" s="176"/>
      <c r="AA3" s="178"/>
      <c r="AB3" s="182"/>
      <c r="AC3" s="9"/>
      <c r="AD3" s="14">
        <v>5</v>
      </c>
      <c r="AE3" s="14">
        <v>0</v>
      </c>
      <c r="AF3" s="15">
        <f>+AA12</f>
        <v>150.71499999999997</v>
      </c>
      <c r="AG3" s="16" t="s">
        <v>16</v>
      </c>
    </row>
    <row r="4" spans="1:33" ht="18" x14ac:dyDescent="0.25">
      <c r="A4" s="5">
        <f t="shared" ref="A4:A26" si="0">+V12</f>
        <v>5</v>
      </c>
      <c r="B4" s="6">
        <f t="shared" ref="B4:B26" si="1">+AA12</f>
        <v>150.71499999999997</v>
      </c>
      <c r="D4" s="18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2.7E-2</v>
      </c>
      <c r="X4" s="15"/>
      <c r="Y4" s="15"/>
      <c r="Z4" s="15">
        <v>153</v>
      </c>
      <c r="AA4" s="19">
        <f>+Z4+W4</f>
        <v>153.02699999999999</v>
      </c>
      <c r="AB4" s="7" t="s">
        <v>7</v>
      </c>
      <c r="AC4" s="9"/>
      <c r="AD4" s="14">
        <v>15</v>
      </c>
      <c r="AE4" s="14">
        <v>7.8</v>
      </c>
      <c r="AF4" s="15">
        <f t="shared" ref="AF4:AF25" si="2">+AA13</f>
        <v>142.91499999999996</v>
      </c>
      <c r="AG4" s="20"/>
    </row>
    <row r="5" spans="1:33" ht="18" x14ac:dyDescent="0.25">
      <c r="A5" s="5">
        <f t="shared" si="0"/>
        <v>15</v>
      </c>
      <c r="B5" s="6">
        <f t="shared" si="1"/>
        <v>142.91499999999996</v>
      </c>
      <c r="C5" s="7"/>
      <c r="D5" s="18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0.53</v>
      </c>
      <c r="Y5" s="15"/>
      <c r="Z5" s="18"/>
      <c r="AA5" s="21">
        <f>+$AA$4-X5</f>
        <v>152.49699999999999</v>
      </c>
      <c r="AB5" s="13" t="s">
        <v>36</v>
      </c>
      <c r="AC5" s="22"/>
      <c r="AD5" s="14">
        <v>25</v>
      </c>
      <c r="AE5" s="14">
        <v>8.44</v>
      </c>
      <c r="AF5" s="15">
        <f t="shared" si="2"/>
        <v>142.27499999999998</v>
      </c>
      <c r="AG5" s="20"/>
    </row>
    <row r="6" spans="1:33" ht="18" x14ac:dyDescent="0.25">
      <c r="A6" s="5">
        <f t="shared" si="0"/>
        <v>25</v>
      </c>
      <c r="B6" s="6">
        <f t="shared" si="1"/>
        <v>142.27499999999998</v>
      </c>
      <c r="C6" s="7"/>
      <c r="D6" s="18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1.0880000000000001</v>
      </c>
      <c r="Y6" s="15"/>
      <c r="Z6" s="18"/>
      <c r="AA6" s="21">
        <f t="shared" ref="AA6:AA10" si="3">+$AA$4-X6</f>
        <v>151.93899999999999</v>
      </c>
      <c r="AB6" s="7" t="s">
        <v>36</v>
      </c>
      <c r="AC6" s="22"/>
      <c r="AD6" s="14">
        <v>35</v>
      </c>
      <c r="AE6" s="14">
        <v>9.32</v>
      </c>
      <c r="AF6" s="15">
        <f t="shared" si="2"/>
        <v>141.39499999999998</v>
      </c>
      <c r="AG6" s="20"/>
    </row>
    <row r="7" spans="1:33" ht="18" x14ac:dyDescent="0.25">
      <c r="A7" s="5">
        <f t="shared" si="0"/>
        <v>35</v>
      </c>
      <c r="B7" s="6">
        <f t="shared" si="1"/>
        <v>141.39499999999998</v>
      </c>
      <c r="D7" s="18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/>
      <c r="X7" s="15">
        <v>1.837</v>
      </c>
      <c r="Y7" s="15"/>
      <c r="Z7" s="18"/>
      <c r="AA7" s="21">
        <f t="shared" si="3"/>
        <v>151.19</v>
      </c>
      <c r="AB7" s="16"/>
      <c r="AC7" s="22"/>
      <c r="AD7" s="14">
        <v>45</v>
      </c>
      <c r="AE7" s="14">
        <v>9.5500000000000007</v>
      </c>
      <c r="AF7" s="15">
        <f t="shared" si="2"/>
        <v>141.16499999999996</v>
      </c>
      <c r="AG7" s="20"/>
    </row>
    <row r="8" spans="1:33" ht="18.75" x14ac:dyDescent="0.3">
      <c r="A8" s="5">
        <f t="shared" si="0"/>
        <v>45</v>
      </c>
      <c r="B8" s="6">
        <f t="shared" si="1"/>
        <v>141.16499999999996</v>
      </c>
      <c r="C8" s="23"/>
      <c r="D8" s="18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0.192</v>
      </c>
      <c r="Y8" s="15"/>
      <c r="Z8" s="18"/>
      <c r="AA8" s="21">
        <f t="shared" si="3"/>
        <v>152.83499999999998</v>
      </c>
      <c r="AB8" s="16" t="s">
        <v>37</v>
      </c>
      <c r="AC8" s="22"/>
      <c r="AD8" s="14">
        <v>55</v>
      </c>
      <c r="AE8" s="14">
        <v>8.4600000000000009</v>
      </c>
      <c r="AF8" s="15">
        <f t="shared" si="2"/>
        <v>142.25499999999997</v>
      </c>
      <c r="AG8" s="20"/>
    </row>
    <row r="9" spans="1:33" ht="18" x14ac:dyDescent="0.25">
      <c r="A9" s="5">
        <f t="shared" si="0"/>
        <v>55</v>
      </c>
      <c r="B9" s="6">
        <f t="shared" si="1"/>
        <v>142.25499999999997</v>
      </c>
      <c r="C9" s="7"/>
      <c r="D9" s="18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0.81</v>
      </c>
      <c r="Y9" s="15"/>
      <c r="Z9" s="18"/>
      <c r="AA9" s="21">
        <f t="shared" si="3"/>
        <v>152.21699999999998</v>
      </c>
      <c r="AB9" s="13" t="s">
        <v>17</v>
      </c>
      <c r="AC9" s="22"/>
      <c r="AD9" s="14">
        <v>65</v>
      </c>
      <c r="AE9" s="14">
        <v>7.96</v>
      </c>
      <c r="AF9" s="15">
        <f t="shared" si="2"/>
        <v>142.75499999999997</v>
      </c>
      <c r="AG9" s="20"/>
    </row>
    <row r="10" spans="1:33" ht="18" x14ac:dyDescent="0.25">
      <c r="A10" s="5">
        <f t="shared" si="0"/>
        <v>65</v>
      </c>
      <c r="B10" s="6">
        <f t="shared" si="1"/>
        <v>142.75499999999997</v>
      </c>
      <c r="C10" s="7"/>
      <c r="D10" s="18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/>
      <c r="X10" s="15">
        <v>1.81</v>
      </c>
      <c r="Y10" s="15"/>
      <c r="Z10" s="18"/>
      <c r="AA10" s="21">
        <f t="shared" si="3"/>
        <v>151.21699999999998</v>
      </c>
      <c r="AB10" s="13" t="s">
        <v>19</v>
      </c>
      <c r="AC10" s="22"/>
      <c r="AD10" s="14">
        <v>75</v>
      </c>
      <c r="AE10" s="14">
        <v>7.77</v>
      </c>
      <c r="AF10" s="15">
        <f t="shared" si="2"/>
        <v>142.94499999999996</v>
      </c>
      <c r="AG10" s="20"/>
    </row>
    <row r="11" spans="1:33" ht="18.75" x14ac:dyDescent="0.3">
      <c r="A11" s="5">
        <f t="shared" si="0"/>
        <v>75</v>
      </c>
      <c r="B11" s="6">
        <f t="shared" si="1"/>
        <v>142.94499999999996</v>
      </c>
      <c r="C11" s="24"/>
      <c r="D11" s="18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>
        <v>5</v>
      </c>
      <c r="W11" s="15"/>
      <c r="X11" s="15">
        <v>2.3119999999999998</v>
      </c>
      <c r="Y11" s="15"/>
      <c r="Z11" s="18"/>
      <c r="AA11" s="21">
        <f>+$AA$4-X11</f>
        <v>150.71499999999997</v>
      </c>
      <c r="AB11" s="16" t="s">
        <v>16</v>
      </c>
      <c r="AC11" s="22"/>
      <c r="AD11" s="14">
        <v>85</v>
      </c>
      <c r="AE11" s="14">
        <v>7.66</v>
      </c>
      <c r="AF11" s="15">
        <f t="shared" si="2"/>
        <v>143.05499999999998</v>
      </c>
      <c r="AG11" s="20"/>
    </row>
    <row r="12" spans="1:33" ht="18.75" x14ac:dyDescent="0.3">
      <c r="A12" s="5">
        <f t="shared" si="0"/>
        <v>85</v>
      </c>
      <c r="B12" s="6">
        <f t="shared" si="1"/>
        <v>143.05499999999998</v>
      </c>
      <c r="C12" s="24"/>
      <c r="D12" s="18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7">
        <f>+AD3</f>
        <v>5</v>
      </c>
      <c r="W12" s="15"/>
      <c r="X12" s="58">
        <f>+AE3</f>
        <v>0</v>
      </c>
      <c r="Y12" s="15"/>
      <c r="Z12" s="18"/>
      <c r="AA12" s="21">
        <f>+$AA$11-X12</f>
        <v>150.71499999999997</v>
      </c>
      <c r="AB12" s="27"/>
      <c r="AC12" s="22"/>
      <c r="AD12" s="14">
        <v>95</v>
      </c>
      <c r="AE12" s="14">
        <v>9.14</v>
      </c>
      <c r="AF12" s="15">
        <f t="shared" si="2"/>
        <v>141.57499999999999</v>
      </c>
      <c r="AG12" s="20"/>
    </row>
    <row r="13" spans="1:33" ht="18.75" x14ac:dyDescent="0.3">
      <c r="A13" s="5">
        <f t="shared" si="0"/>
        <v>95</v>
      </c>
      <c r="B13" s="6">
        <f t="shared" si="1"/>
        <v>141.57499999999999</v>
      </c>
      <c r="C13" s="24"/>
      <c r="D13" s="18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7">
        <f t="shared" ref="V13:V33" si="4">+AD4</f>
        <v>15</v>
      </c>
      <c r="W13" s="15"/>
      <c r="X13" s="58">
        <f t="shared" ref="X13:X34" si="5">+AE4</f>
        <v>7.8</v>
      </c>
      <c r="Y13" s="15"/>
      <c r="Z13" s="18"/>
      <c r="AA13" s="21">
        <f t="shared" ref="AA13:AA34" si="6">+$AA$11-X13</f>
        <v>142.91499999999996</v>
      </c>
      <c r="AB13" s="13"/>
      <c r="AC13" s="22"/>
      <c r="AD13" s="14">
        <v>105</v>
      </c>
      <c r="AE13" s="14">
        <v>10.67</v>
      </c>
      <c r="AF13" s="15">
        <f t="shared" si="2"/>
        <v>140.04499999999999</v>
      </c>
      <c r="AG13" s="20"/>
    </row>
    <row r="14" spans="1:33" ht="18.75" x14ac:dyDescent="0.3">
      <c r="A14" s="5">
        <f t="shared" si="0"/>
        <v>105</v>
      </c>
      <c r="B14" s="6">
        <f t="shared" si="1"/>
        <v>140.04499999999999</v>
      </c>
      <c r="C14" s="24"/>
      <c r="D14" s="18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7">
        <f t="shared" si="4"/>
        <v>25</v>
      </c>
      <c r="W14" s="15"/>
      <c r="X14" s="58">
        <f t="shared" si="5"/>
        <v>8.44</v>
      </c>
      <c r="Y14" s="15"/>
      <c r="Z14" s="18"/>
      <c r="AA14" s="21">
        <f t="shared" si="6"/>
        <v>142.27499999999998</v>
      </c>
      <c r="AB14" s="13"/>
      <c r="AC14" s="22"/>
      <c r="AD14" s="14">
        <v>115</v>
      </c>
      <c r="AE14" s="14">
        <v>10.3</v>
      </c>
      <c r="AF14" s="15">
        <f t="shared" si="2"/>
        <v>140.41499999999996</v>
      </c>
      <c r="AG14" s="20"/>
    </row>
    <row r="15" spans="1:33" ht="18.75" x14ac:dyDescent="0.3">
      <c r="A15" s="5">
        <f t="shared" si="0"/>
        <v>115</v>
      </c>
      <c r="B15" s="6">
        <f t="shared" si="1"/>
        <v>140.41499999999996</v>
      </c>
      <c r="C15" s="24"/>
      <c r="D15" s="18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7">
        <f t="shared" si="4"/>
        <v>35</v>
      </c>
      <c r="W15" s="15"/>
      <c r="X15" s="58">
        <f t="shared" si="5"/>
        <v>9.32</v>
      </c>
      <c r="Y15" s="15"/>
      <c r="Z15" s="18"/>
      <c r="AA15" s="21">
        <f t="shared" si="6"/>
        <v>141.39499999999998</v>
      </c>
      <c r="AB15" s="13"/>
      <c r="AC15" s="22"/>
      <c r="AD15" s="14">
        <v>125</v>
      </c>
      <c r="AE15" s="14">
        <v>10.34</v>
      </c>
      <c r="AF15" s="15">
        <f t="shared" si="2"/>
        <v>140.37499999999997</v>
      </c>
      <c r="AG15" s="20"/>
    </row>
    <row r="16" spans="1:33" ht="18.75" x14ac:dyDescent="0.3">
      <c r="A16" s="5">
        <f t="shared" si="0"/>
        <v>125</v>
      </c>
      <c r="B16" s="6">
        <f t="shared" si="1"/>
        <v>140.37499999999997</v>
      </c>
      <c r="C16" s="24"/>
      <c r="D16" s="18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7">
        <f t="shared" si="4"/>
        <v>45</v>
      </c>
      <c r="W16" s="15"/>
      <c r="X16" s="58">
        <f t="shared" si="5"/>
        <v>9.5500000000000007</v>
      </c>
      <c r="Y16" s="15"/>
      <c r="Z16" s="18"/>
      <c r="AA16" s="21">
        <f t="shared" si="6"/>
        <v>141.16499999999996</v>
      </c>
      <c r="AB16" s="13"/>
      <c r="AC16" s="22"/>
      <c r="AD16" s="14">
        <v>135</v>
      </c>
      <c r="AE16" s="14">
        <v>9.93</v>
      </c>
      <c r="AF16" s="15">
        <f t="shared" si="2"/>
        <v>140.78499999999997</v>
      </c>
      <c r="AG16" s="20"/>
    </row>
    <row r="17" spans="1:33" ht="18.75" x14ac:dyDescent="0.3">
      <c r="A17" s="5">
        <f t="shared" si="0"/>
        <v>135</v>
      </c>
      <c r="B17" s="6">
        <f t="shared" si="1"/>
        <v>140.78499999999997</v>
      </c>
      <c r="C17" s="24"/>
      <c r="D17" s="18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7">
        <f t="shared" si="4"/>
        <v>55</v>
      </c>
      <c r="W17" s="15"/>
      <c r="X17" s="58">
        <f t="shared" si="5"/>
        <v>8.4600000000000009</v>
      </c>
      <c r="Y17" s="15"/>
      <c r="Z17" s="18"/>
      <c r="AA17" s="21">
        <f t="shared" si="6"/>
        <v>142.25499999999997</v>
      </c>
      <c r="AB17" s="27"/>
      <c r="AC17" s="22"/>
      <c r="AD17" s="28">
        <v>145</v>
      </c>
      <c r="AE17" s="14">
        <v>10.09</v>
      </c>
      <c r="AF17" s="15">
        <f t="shared" si="2"/>
        <v>140.62499999999997</v>
      </c>
      <c r="AG17" s="7"/>
    </row>
    <row r="18" spans="1:33" ht="18.75" x14ac:dyDescent="0.3">
      <c r="A18" s="5">
        <f t="shared" si="0"/>
        <v>145</v>
      </c>
      <c r="B18" s="6">
        <f t="shared" si="1"/>
        <v>140.62499999999997</v>
      </c>
      <c r="C18" s="24"/>
      <c r="D18" s="18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7">
        <f t="shared" si="4"/>
        <v>65</v>
      </c>
      <c r="W18" s="15"/>
      <c r="X18" s="58">
        <f t="shared" si="5"/>
        <v>7.96</v>
      </c>
      <c r="Y18" s="15"/>
      <c r="Z18" s="18"/>
      <c r="AA18" s="21">
        <f t="shared" si="6"/>
        <v>142.75499999999997</v>
      </c>
      <c r="AB18" s="29"/>
      <c r="AC18" s="22"/>
      <c r="AD18" s="28">
        <v>155</v>
      </c>
      <c r="AE18" s="30">
        <v>9.43</v>
      </c>
      <c r="AF18" s="15">
        <f t="shared" si="2"/>
        <v>141.28499999999997</v>
      </c>
      <c r="AG18" s="20"/>
    </row>
    <row r="19" spans="1:33" ht="18.75" x14ac:dyDescent="0.3">
      <c r="A19" s="5">
        <f t="shared" si="0"/>
        <v>155</v>
      </c>
      <c r="B19" s="6">
        <f t="shared" si="1"/>
        <v>141.28499999999997</v>
      </c>
      <c r="C19" s="24"/>
      <c r="D19" s="18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7">
        <f t="shared" si="4"/>
        <v>75</v>
      </c>
      <c r="W19" s="15"/>
      <c r="X19" s="58">
        <f t="shared" si="5"/>
        <v>7.77</v>
      </c>
      <c r="Y19" s="15"/>
      <c r="Z19" s="18"/>
      <c r="AA19" s="21">
        <f t="shared" si="6"/>
        <v>142.94499999999996</v>
      </c>
      <c r="AB19" s="29"/>
      <c r="AC19" s="9"/>
      <c r="AD19" s="28">
        <v>165</v>
      </c>
      <c r="AE19" s="30">
        <v>8.7899999999999991</v>
      </c>
      <c r="AF19" s="15">
        <f t="shared" si="2"/>
        <v>141.92499999999998</v>
      </c>
      <c r="AG19" s="27"/>
    </row>
    <row r="20" spans="1:33" ht="18.75" x14ac:dyDescent="0.3">
      <c r="A20" s="5">
        <f t="shared" si="0"/>
        <v>165</v>
      </c>
      <c r="B20" s="6">
        <f t="shared" si="1"/>
        <v>141.92499999999998</v>
      </c>
      <c r="C20" s="24"/>
      <c r="D20" s="18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7">
        <f t="shared" si="4"/>
        <v>85</v>
      </c>
      <c r="W20" s="15"/>
      <c r="X20" s="58">
        <f t="shared" si="5"/>
        <v>7.66</v>
      </c>
      <c r="Y20" s="15"/>
      <c r="Z20" s="18"/>
      <c r="AA20" s="21">
        <f t="shared" si="6"/>
        <v>143.05499999999998</v>
      </c>
      <c r="AB20" s="13"/>
      <c r="AC20" s="9"/>
      <c r="AD20" s="28">
        <v>175</v>
      </c>
      <c r="AE20" s="30">
        <v>9.3699999999999992</v>
      </c>
      <c r="AF20" s="15">
        <f t="shared" si="2"/>
        <v>141.34499999999997</v>
      </c>
      <c r="AG20" s="20"/>
    </row>
    <row r="21" spans="1:33" ht="18.75" x14ac:dyDescent="0.3">
      <c r="A21" s="5">
        <f t="shared" si="0"/>
        <v>175</v>
      </c>
      <c r="B21" s="6">
        <f t="shared" si="1"/>
        <v>141.34499999999997</v>
      </c>
      <c r="C21" s="24"/>
      <c r="D21" s="18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7">
        <f t="shared" si="4"/>
        <v>95</v>
      </c>
      <c r="W21" s="15"/>
      <c r="X21" s="58">
        <f t="shared" si="5"/>
        <v>9.14</v>
      </c>
      <c r="Y21" s="15"/>
      <c r="Z21" s="18"/>
      <c r="AA21" s="21">
        <f t="shared" si="6"/>
        <v>141.57499999999999</v>
      </c>
      <c r="AB21" s="13"/>
      <c r="AC21" s="9"/>
      <c r="AD21" s="28">
        <v>185</v>
      </c>
      <c r="AE21" s="30">
        <v>8.39</v>
      </c>
      <c r="AF21" s="15">
        <f t="shared" si="2"/>
        <v>142.32499999999999</v>
      </c>
      <c r="AG21" s="7"/>
    </row>
    <row r="22" spans="1:33" ht="18.75" x14ac:dyDescent="0.3">
      <c r="A22" s="5">
        <f t="shared" si="0"/>
        <v>185</v>
      </c>
      <c r="B22" s="6">
        <f t="shared" si="1"/>
        <v>142.32499999999999</v>
      </c>
      <c r="C22" s="24"/>
      <c r="D22" s="18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7">
        <f t="shared" si="4"/>
        <v>105</v>
      </c>
      <c r="W22" s="15"/>
      <c r="X22" s="58">
        <f t="shared" si="5"/>
        <v>10.67</v>
      </c>
      <c r="Y22" s="15"/>
      <c r="Z22" s="18"/>
      <c r="AA22" s="21">
        <f t="shared" si="6"/>
        <v>140.04499999999999</v>
      </c>
      <c r="AB22" s="13"/>
      <c r="AC22" s="9"/>
      <c r="AD22" s="28">
        <v>195</v>
      </c>
      <c r="AE22" s="30">
        <v>7.85</v>
      </c>
      <c r="AF22" s="15">
        <f t="shared" si="2"/>
        <v>142.86499999999998</v>
      </c>
      <c r="AG22" s="27"/>
    </row>
    <row r="23" spans="1:33" ht="18.75" x14ac:dyDescent="0.3">
      <c r="A23" s="5">
        <f t="shared" si="0"/>
        <v>195</v>
      </c>
      <c r="B23" s="6">
        <f t="shared" si="1"/>
        <v>142.86499999999998</v>
      </c>
      <c r="C23" s="24"/>
      <c r="D23" s="18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7">
        <f t="shared" si="4"/>
        <v>115</v>
      </c>
      <c r="W23" s="15"/>
      <c r="X23" s="58">
        <f t="shared" si="5"/>
        <v>10.3</v>
      </c>
      <c r="Y23" s="15"/>
      <c r="Z23" s="18"/>
      <c r="AA23" s="21">
        <f t="shared" si="6"/>
        <v>140.41499999999996</v>
      </c>
      <c r="AB23" s="27"/>
      <c r="AC23" s="9"/>
      <c r="AD23" s="28">
        <v>210</v>
      </c>
      <c r="AE23" s="30">
        <v>6.19</v>
      </c>
      <c r="AF23" s="15">
        <f t="shared" si="2"/>
        <v>144.52499999999998</v>
      </c>
      <c r="AG23" s="7"/>
    </row>
    <row r="24" spans="1:33" ht="18.75" x14ac:dyDescent="0.3">
      <c r="A24" s="5">
        <f>+V32</f>
        <v>210</v>
      </c>
      <c r="B24" s="6">
        <f t="shared" si="1"/>
        <v>144.52499999999998</v>
      </c>
      <c r="C24" s="24"/>
      <c r="D24" s="18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7">
        <f t="shared" si="4"/>
        <v>125</v>
      </c>
      <c r="W24" s="15"/>
      <c r="X24" s="58">
        <f t="shared" si="5"/>
        <v>10.34</v>
      </c>
      <c r="Y24" s="31"/>
      <c r="Z24" s="31"/>
      <c r="AA24" s="21">
        <f t="shared" si="6"/>
        <v>140.37499999999997</v>
      </c>
      <c r="AB24" s="16"/>
      <c r="AC24" s="9"/>
      <c r="AD24" s="28">
        <v>225</v>
      </c>
      <c r="AE24" s="30">
        <v>4.54</v>
      </c>
      <c r="AF24" s="15">
        <f t="shared" si="2"/>
        <v>146.17499999999998</v>
      </c>
      <c r="AG24" s="20"/>
    </row>
    <row r="25" spans="1:33" ht="18.75" x14ac:dyDescent="0.3">
      <c r="A25" s="5">
        <f t="shared" si="0"/>
        <v>225</v>
      </c>
      <c r="B25" s="6">
        <f t="shared" si="1"/>
        <v>146.17499999999998</v>
      </c>
      <c r="C25" s="24"/>
      <c r="D25" s="18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7">
        <f t="shared" si="4"/>
        <v>135</v>
      </c>
      <c r="W25" s="31"/>
      <c r="X25" s="58">
        <f t="shared" si="5"/>
        <v>9.93</v>
      </c>
      <c r="Y25" s="31"/>
      <c r="Z25" s="31"/>
      <c r="AA25" s="21">
        <f t="shared" si="6"/>
        <v>140.78499999999997</v>
      </c>
      <c r="AB25" s="16"/>
      <c r="AC25" s="9"/>
      <c r="AD25" s="28">
        <v>244</v>
      </c>
      <c r="AE25" s="32">
        <v>0</v>
      </c>
      <c r="AF25" s="15">
        <f t="shared" si="2"/>
        <v>150.71499999999997</v>
      </c>
      <c r="AG25" s="13" t="s">
        <v>22</v>
      </c>
    </row>
    <row r="26" spans="1:33" ht="18" x14ac:dyDescent="0.25">
      <c r="A26" s="5">
        <f t="shared" si="0"/>
        <v>244</v>
      </c>
      <c r="B26" s="6">
        <f t="shared" si="1"/>
        <v>150.71499999999997</v>
      </c>
      <c r="C26" s="13" t="s">
        <v>22</v>
      </c>
      <c r="D26" s="18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7">
        <f t="shared" si="4"/>
        <v>145</v>
      </c>
      <c r="W26" s="31"/>
      <c r="X26" s="58">
        <f t="shared" si="5"/>
        <v>10.09</v>
      </c>
      <c r="Y26" s="31"/>
      <c r="Z26" s="31"/>
      <c r="AA26" s="21">
        <f t="shared" si="6"/>
        <v>140.62499999999997</v>
      </c>
      <c r="AB26" s="16"/>
      <c r="AC26" s="9"/>
      <c r="AD26" s="28"/>
      <c r="AE26" s="32"/>
      <c r="AF26" s="15"/>
      <c r="AG26" s="27"/>
    </row>
    <row r="27" spans="1:33" ht="18.75" x14ac:dyDescent="0.3">
      <c r="A27" s="5">
        <f>+V36</f>
        <v>244.3</v>
      </c>
      <c r="B27" s="6">
        <f>+AA36</f>
        <v>153.42699999999999</v>
      </c>
      <c r="C27" s="24"/>
      <c r="D27" s="18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7">
        <f t="shared" si="4"/>
        <v>155</v>
      </c>
      <c r="W27" s="31"/>
      <c r="X27" s="58">
        <f t="shared" si="5"/>
        <v>9.43</v>
      </c>
      <c r="Y27" s="31"/>
      <c r="Z27" s="31"/>
      <c r="AA27" s="21">
        <f t="shared" si="6"/>
        <v>141.28499999999997</v>
      </c>
      <c r="AB27" s="16"/>
      <c r="AC27" s="9"/>
      <c r="AD27" s="28"/>
      <c r="AE27" s="32"/>
      <c r="AF27" s="15"/>
      <c r="AG27" s="20"/>
    </row>
    <row r="28" spans="1:33" ht="18.75" x14ac:dyDescent="0.3">
      <c r="A28" s="5"/>
      <c r="B28" s="6"/>
      <c r="C28" s="24"/>
      <c r="D28" s="18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7">
        <f>+AD19</f>
        <v>165</v>
      </c>
      <c r="W28" s="31"/>
      <c r="X28" s="58">
        <f t="shared" si="5"/>
        <v>8.7899999999999991</v>
      </c>
      <c r="Y28" s="31"/>
      <c r="Z28" s="31"/>
      <c r="AA28" s="21">
        <f t="shared" si="6"/>
        <v>141.92499999999998</v>
      </c>
      <c r="AB28" s="27"/>
      <c r="AC28" s="9"/>
      <c r="AD28" s="28"/>
      <c r="AE28" s="30"/>
      <c r="AF28" s="15"/>
      <c r="AG28" s="13"/>
    </row>
    <row r="29" spans="1:33" ht="18" x14ac:dyDescent="0.25">
      <c r="A29" s="5"/>
      <c r="B29" s="6"/>
      <c r="C29" s="16"/>
      <c r="D29" s="18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7">
        <f t="shared" si="4"/>
        <v>175</v>
      </c>
      <c r="W29" s="31"/>
      <c r="X29" s="58">
        <f t="shared" si="5"/>
        <v>9.3699999999999992</v>
      </c>
      <c r="Y29" s="31"/>
      <c r="Z29" s="31"/>
      <c r="AA29" s="21">
        <f t="shared" si="6"/>
        <v>141.34499999999997</v>
      </c>
      <c r="AB29" s="13"/>
      <c r="AC29" s="9"/>
      <c r="AD29" s="28"/>
      <c r="AE29" s="30"/>
      <c r="AF29" s="15"/>
      <c r="AG29" s="27"/>
    </row>
    <row r="30" spans="1:33" ht="18" x14ac:dyDescent="0.25">
      <c r="A30" s="5"/>
      <c r="B30" s="6"/>
      <c r="C30" s="33"/>
      <c r="D30" s="18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7">
        <f t="shared" si="4"/>
        <v>185</v>
      </c>
      <c r="W30" s="31"/>
      <c r="X30" s="58">
        <f t="shared" si="5"/>
        <v>8.39</v>
      </c>
      <c r="Y30" s="31"/>
      <c r="Z30" s="31"/>
      <c r="AA30" s="21">
        <f t="shared" si="6"/>
        <v>142.32499999999999</v>
      </c>
      <c r="AB30" s="13"/>
      <c r="AC30" s="9"/>
      <c r="AD30" s="28"/>
      <c r="AE30" s="30"/>
      <c r="AF30" s="15"/>
      <c r="AG30" s="27"/>
    </row>
    <row r="31" spans="1:33" ht="18" x14ac:dyDescent="0.25">
      <c r="A31" s="5"/>
      <c r="B31" s="6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7">
        <f>+AD22</f>
        <v>195</v>
      </c>
      <c r="W31" s="15"/>
      <c r="X31" s="58">
        <f t="shared" si="5"/>
        <v>7.85</v>
      </c>
      <c r="Y31" s="15"/>
      <c r="Z31" s="18"/>
      <c r="AA31" s="21">
        <f t="shared" si="6"/>
        <v>142.86499999999998</v>
      </c>
      <c r="AB31" s="13"/>
      <c r="AC31" s="9"/>
      <c r="AD31" s="28"/>
      <c r="AE31" s="30"/>
      <c r="AF31" s="15"/>
      <c r="AG31" s="20"/>
    </row>
    <row r="32" spans="1:33" ht="18" x14ac:dyDescent="0.25">
      <c r="A32" s="5"/>
      <c r="B32" s="6"/>
      <c r="C32" s="16"/>
      <c r="D32" s="18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7">
        <f t="shared" si="4"/>
        <v>210</v>
      </c>
      <c r="W32" s="15"/>
      <c r="X32" s="58">
        <f t="shared" si="5"/>
        <v>6.19</v>
      </c>
      <c r="Y32" s="15"/>
      <c r="Z32" s="18"/>
      <c r="AA32" s="21">
        <f t="shared" si="6"/>
        <v>144.52499999999998</v>
      </c>
      <c r="AB32" s="13"/>
      <c r="AC32" s="9"/>
      <c r="AD32" s="34"/>
      <c r="AE32" s="34"/>
      <c r="AF32" s="34"/>
      <c r="AG32" s="34"/>
    </row>
    <row r="33" spans="1:33" ht="18" x14ac:dyDescent="0.25">
      <c r="A33" s="5"/>
      <c r="B33" s="6"/>
      <c r="D33" s="18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7">
        <f t="shared" si="4"/>
        <v>225</v>
      </c>
      <c r="W33" s="15"/>
      <c r="X33" s="58">
        <f t="shared" si="5"/>
        <v>4.54</v>
      </c>
      <c r="Y33" s="15"/>
      <c r="Z33" s="18"/>
      <c r="AA33" s="21">
        <f t="shared" si="6"/>
        <v>146.17499999999998</v>
      </c>
      <c r="AB33" s="27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8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7">
        <f>+AD25</f>
        <v>244</v>
      </c>
      <c r="W34" s="15"/>
      <c r="X34" s="58">
        <f t="shared" si="5"/>
        <v>0</v>
      </c>
      <c r="Y34" s="15"/>
      <c r="Z34" s="18"/>
      <c r="AA34" s="21">
        <f t="shared" si="6"/>
        <v>150.71499999999997</v>
      </c>
      <c r="AB34" s="13" t="s">
        <v>22</v>
      </c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8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5">
        <v>2.3119999999999998</v>
      </c>
      <c r="X35" s="15"/>
      <c r="Y35" s="15"/>
      <c r="Z35" s="15"/>
      <c r="AA35" s="21">
        <f>+$AA$4+W35</f>
        <v>155.339</v>
      </c>
      <c r="AB35" s="7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8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>
        <v>244.3</v>
      </c>
      <c r="W36" s="15"/>
      <c r="X36" s="15">
        <v>1.9119999999999999</v>
      </c>
      <c r="Y36" s="15"/>
      <c r="Z36" s="15"/>
      <c r="AA36" s="21">
        <f>+$AA$35-X36</f>
        <v>153.42699999999999</v>
      </c>
      <c r="AB36" s="27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8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1"/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8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1"/>
      <c r="AB38" s="27"/>
      <c r="AC38" s="9"/>
      <c r="AD38" s="36"/>
      <c r="AE38" s="36"/>
      <c r="AF38" s="38"/>
      <c r="AG38" s="39"/>
    </row>
    <row r="39" spans="1:33" ht="18.75" x14ac:dyDescent="0.3">
      <c r="A39" s="5"/>
      <c r="B39" s="6"/>
      <c r="C39" s="35"/>
      <c r="D39" s="18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1"/>
      <c r="AB39" s="20"/>
      <c r="AC39" s="9"/>
      <c r="AD39" s="36"/>
      <c r="AE39" s="36"/>
      <c r="AF39" s="38"/>
      <c r="AG39" s="39"/>
    </row>
    <row r="40" spans="1:33" ht="18.75" x14ac:dyDescent="0.3">
      <c r="A40" s="5"/>
      <c r="B40" s="6"/>
      <c r="C40" s="35"/>
      <c r="D40" s="18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1"/>
      <c r="X40" s="15"/>
      <c r="Y40" s="31"/>
      <c r="Z40" s="31"/>
      <c r="AA40" s="21"/>
      <c r="AB40" s="27"/>
      <c r="AC40" s="9"/>
      <c r="AD40" s="36"/>
      <c r="AE40" s="36"/>
      <c r="AF40" s="38"/>
      <c r="AG40" s="39"/>
    </row>
    <row r="41" spans="1:33" ht="18.75" x14ac:dyDescent="0.3">
      <c r="A41" s="5"/>
      <c r="B41" s="6"/>
      <c r="C41" s="35"/>
      <c r="D41" s="18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1"/>
      <c r="AA41" s="21"/>
      <c r="AB41" s="13"/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1"/>
      <c r="AB42" s="27"/>
    </row>
    <row r="43" spans="1:33" ht="18" customHeight="1" x14ac:dyDescent="0.25">
      <c r="A43" s="41"/>
      <c r="B43" s="42"/>
      <c r="C43" s="43"/>
      <c r="D43" s="183" t="s">
        <v>23</v>
      </c>
    </row>
    <row r="44" spans="1:33" ht="18" x14ac:dyDescent="0.25">
      <c r="A44" s="44">
        <v>5</v>
      </c>
      <c r="B44" s="45">
        <v>150.71499999999997</v>
      </c>
      <c r="C44" s="46" t="s">
        <v>24</v>
      </c>
      <c r="D44" s="183"/>
    </row>
    <row r="45" spans="1:33" ht="18" x14ac:dyDescent="0.25">
      <c r="A45" s="44">
        <v>244</v>
      </c>
      <c r="B45" s="45">
        <v>150.71499999999997</v>
      </c>
      <c r="C45" s="46" t="s">
        <v>25</v>
      </c>
      <c r="D45" s="183"/>
    </row>
    <row r="46" spans="1:33" ht="18" x14ac:dyDescent="0.25">
      <c r="A46" s="47">
        <v>3.5</v>
      </c>
      <c r="B46" s="48">
        <v>152.83500000000001</v>
      </c>
      <c r="C46" s="184" t="s">
        <v>26</v>
      </c>
      <c r="D46" s="183"/>
    </row>
    <row r="47" spans="1:33" ht="18" x14ac:dyDescent="0.25">
      <c r="A47" s="47">
        <v>3.5</v>
      </c>
      <c r="B47" s="48">
        <f>+B46-1.5</f>
        <v>151.33500000000001</v>
      </c>
      <c r="C47" s="185"/>
      <c r="D47" s="183"/>
    </row>
    <row r="48" spans="1:33" ht="18" x14ac:dyDescent="0.25">
      <c r="A48" s="47">
        <v>4.5</v>
      </c>
      <c r="B48" s="48">
        <v>152.21700000000001</v>
      </c>
      <c r="C48" s="184" t="s">
        <v>27</v>
      </c>
      <c r="D48" s="183"/>
    </row>
    <row r="49" spans="1:5" ht="18" x14ac:dyDescent="0.25">
      <c r="A49" s="47">
        <v>4.5</v>
      </c>
      <c r="B49" s="48">
        <f>+B48-1</f>
        <v>151.21700000000001</v>
      </c>
      <c r="C49" s="185"/>
      <c r="D49" s="183"/>
    </row>
    <row r="50" spans="1:5" ht="18" x14ac:dyDescent="0.25">
      <c r="A50" s="47">
        <v>6</v>
      </c>
      <c r="B50" s="48">
        <v>151.21700000000001</v>
      </c>
      <c r="C50" s="179" t="s">
        <v>28</v>
      </c>
      <c r="D50" s="183"/>
    </row>
    <row r="51" spans="1:5" ht="18" x14ac:dyDescent="0.25">
      <c r="A51" s="47">
        <v>6</v>
      </c>
      <c r="B51" s="48">
        <f>+B50-1</f>
        <v>150.21700000000001</v>
      </c>
      <c r="C51" s="179"/>
      <c r="D51" s="183"/>
    </row>
    <row r="52" spans="1:5" ht="18" x14ac:dyDescent="0.25">
      <c r="A52" s="47">
        <v>7</v>
      </c>
      <c r="B52" s="48">
        <v>150.21700000000001</v>
      </c>
      <c r="C52" s="186" t="s">
        <v>29</v>
      </c>
      <c r="D52" s="183"/>
    </row>
    <row r="53" spans="1:5" ht="18" x14ac:dyDescent="0.25">
      <c r="A53" s="47">
        <v>7</v>
      </c>
      <c r="B53" s="48">
        <f>+B52-1</f>
        <v>149.21700000000001</v>
      </c>
      <c r="C53" s="185"/>
      <c r="D53" s="183"/>
    </row>
    <row r="54" spans="1:5" ht="18" x14ac:dyDescent="0.25">
      <c r="A54" s="47"/>
      <c r="B54" s="48"/>
      <c r="C54" s="179"/>
      <c r="D54" s="49"/>
    </row>
    <row r="55" spans="1:5" ht="18" x14ac:dyDescent="0.25">
      <c r="A55" s="47"/>
      <c r="B55" s="48"/>
      <c r="C55" s="179"/>
      <c r="D55" s="49"/>
    </row>
    <row r="56" spans="1:5" ht="18" x14ac:dyDescent="0.25">
      <c r="A56" s="50">
        <v>0</v>
      </c>
      <c r="B56" s="51">
        <v>153.42699999999999</v>
      </c>
      <c r="C56" s="52" t="s">
        <v>31</v>
      </c>
    </row>
    <row r="57" spans="1:5" ht="18" x14ac:dyDescent="0.25">
      <c r="A57" s="50">
        <v>244.3</v>
      </c>
      <c r="B57" s="51">
        <v>153.42699999999999</v>
      </c>
      <c r="C57" s="52" t="s">
        <v>31</v>
      </c>
      <c r="E57" s="59">
        <f>+B56-C58</f>
        <v>10.20999999999998</v>
      </c>
    </row>
    <row r="58" spans="1:5" ht="18" x14ac:dyDescent="0.25">
      <c r="A58" s="56" t="s">
        <v>32</v>
      </c>
      <c r="B58" s="56"/>
      <c r="C58" s="54">
        <v>143.21700000000001</v>
      </c>
    </row>
    <row r="59" spans="1:5" ht="18" x14ac:dyDescent="0.25">
      <c r="A59" s="55" t="s">
        <v>33</v>
      </c>
      <c r="B59" s="56"/>
      <c r="C59" s="48">
        <v>151.33500000000001</v>
      </c>
    </row>
    <row r="60" spans="1:5" ht="18" x14ac:dyDescent="0.25">
      <c r="A60" s="180" t="s">
        <v>34</v>
      </c>
      <c r="B60" s="180"/>
      <c r="C60" s="54">
        <f>+Z4</f>
        <v>153</v>
      </c>
    </row>
    <row r="61" spans="1:5" ht="18" x14ac:dyDescent="0.25">
      <c r="A61" s="180" t="s">
        <v>35</v>
      </c>
      <c r="B61" s="180"/>
      <c r="C61" s="54">
        <f>+B56</f>
        <v>153.42699999999999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41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50" zoomScaleNormal="50" workbookViewId="0">
      <selection activeCell="C59" sqref="C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7" t="s">
        <v>3</v>
      </c>
      <c r="E1" s="188" t="s">
        <v>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4"/>
      <c r="V1" s="172" t="s">
        <v>5</v>
      </c>
      <c r="W1" s="173"/>
      <c r="X1" s="173"/>
      <c r="Y1" s="173"/>
      <c r="Z1" s="173"/>
      <c r="AA1" s="173"/>
      <c r="AB1" s="174"/>
      <c r="AC1" s="4"/>
      <c r="AD1" s="172" t="s">
        <v>6</v>
      </c>
      <c r="AE1" s="173"/>
      <c r="AF1" s="173"/>
      <c r="AG1" s="174"/>
    </row>
    <row r="2" spans="1:33" ht="20.25" x14ac:dyDescent="0.3">
      <c r="A2" s="5">
        <f>+V4</f>
        <v>0</v>
      </c>
      <c r="B2" s="6">
        <f>+Z4</f>
        <v>153</v>
      </c>
      <c r="C2" s="7" t="s">
        <v>7</v>
      </c>
      <c r="D2" s="18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5" t="s">
        <v>8</v>
      </c>
      <c r="W2" s="175" t="s">
        <v>9</v>
      </c>
      <c r="X2" s="175" t="s">
        <v>10</v>
      </c>
      <c r="Y2" s="175" t="s">
        <v>11</v>
      </c>
      <c r="Z2" s="175" t="s">
        <v>12</v>
      </c>
      <c r="AA2" s="177" t="s">
        <v>1</v>
      </c>
      <c r="AB2" s="18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+V7</f>
        <v>6</v>
      </c>
      <c r="B3" s="6">
        <f>+AA7</f>
        <v>152.19999999999999</v>
      </c>
      <c r="C3" s="16"/>
      <c r="D3" s="18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6"/>
      <c r="W3" s="176"/>
      <c r="X3" s="176"/>
      <c r="Y3" s="176"/>
      <c r="Z3" s="176"/>
      <c r="AA3" s="178"/>
      <c r="AB3" s="182"/>
      <c r="AC3" s="9"/>
      <c r="AD3" s="14">
        <v>18</v>
      </c>
      <c r="AE3" s="14">
        <v>0</v>
      </c>
      <c r="AF3" s="15">
        <f>+AA14</f>
        <v>147.35999999999996</v>
      </c>
      <c r="AG3" s="16" t="s">
        <v>16</v>
      </c>
    </row>
    <row r="4" spans="1:33" ht="18" x14ac:dyDescent="0.25">
      <c r="A4" s="5">
        <f>+V11</f>
        <v>14</v>
      </c>
      <c r="B4" s="6">
        <f>+AA11</f>
        <v>150.19999999999996</v>
      </c>
      <c r="D4" s="18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>
        <v>0</v>
      </c>
      <c r="W4" s="15">
        <v>0.17699999999999999</v>
      </c>
      <c r="X4" s="15"/>
      <c r="Y4" s="15"/>
      <c r="Z4" s="15">
        <v>153</v>
      </c>
      <c r="AA4" s="19">
        <f>+Z4+W4</f>
        <v>153.17699999999999</v>
      </c>
      <c r="AB4" s="7" t="s">
        <v>7</v>
      </c>
      <c r="AC4" s="9"/>
      <c r="AD4" s="14">
        <v>30</v>
      </c>
      <c r="AE4" s="14">
        <v>3.8</v>
      </c>
      <c r="AF4" s="15">
        <f t="shared" ref="AF4:AF24" si="0">+AA15</f>
        <v>143.55999999999995</v>
      </c>
      <c r="AG4" s="20"/>
    </row>
    <row r="5" spans="1:33" ht="18" x14ac:dyDescent="0.25">
      <c r="A5" s="5">
        <f>+V13</f>
        <v>18</v>
      </c>
      <c r="B5" s="6">
        <f>+AA13</f>
        <v>147.35999999999996</v>
      </c>
      <c r="C5" s="16" t="s">
        <v>16</v>
      </c>
      <c r="D5" s="18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0.73399999999999999</v>
      </c>
      <c r="Y5" s="15"/>
      <c r="Z5" s="18"/>
      <c r="AA5" s="21">
        <f>+$AA$4-X5</f>
        <v>152.44299999999998</v>
      </c>
      <c r="AB5" s="13" t="s">
        <v>182</v>
      </c>
      <c r="AC5" s="22"/>
      <c r="AD5" s="14">
        <v>40</v>
      </c>
      <c r="AE5" s="14">
        <v>5.67</v>
      </c>
      <c r="AF5" s="15">
        <f t="shared" si="0"/>
        <v>141.68999999999997</v>
      </c>
      <c r="AG5" s="20"/>
    </row>
    <row r="6" spans="1:33" ht="18" x14ac:dyDescent="0.25">
      <c r="A6" s="5">
        <f t="shared" ref="A6:A27" si="1">+V14</f>
        <v>18</v>
      </c>
      <c r="B6" s="6">
        <f t="shared" ref="B6:B27" si="2">+AA14</f>
        <v>147.35999999999996</v>
      </c>
      <c r="C6" s="7"/>
      <c r="D6" s="18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0.34699999999999998</v>
      </c>
      <c r="Y6" s="15"/>
      <c r="Z6" s="18"/>
      <c r="AA6" s="21">
        <f t="shared" ref="AA6:AA7" si="3">+$AA$4-X6</f>
        <v>152.82999999999998</v>
      </c>
      <c r="AB6" s="7" t="s">
        <v>37</v>
      </c>
      <c r="AC6" s="22"/>
      <c r="AD6" s="14">
        <v>50</v>
      </c>
      <c r="AE6" s="14">
        <v>5.61</v>
      </c>
      <c r="AF6" s="15">
        <f t="shared" si="0"/>
        <v>141.74999999999994</v>
      </c>
      <c r="AG6" s="20"/>
    </row>
    <row r="7" spans="1:33" ht="18" x14ac:dyDescent="0.25">
      <c r="A7" s="5">
        <f t="shared" si="1"/>
        <v>30</v>
      </c>
      <c r="B7" s="6">
        <f t="shared" si="2"/>
        <v>143.55999999999995</v>
      </c>
      <c r="D7" s="18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6</v>
      </c>
      <c r="W7" s="15"/>
      <c r="X7" s="15">
        <v>0.97699999999999998</v>
      </c>
      <c r="Y7" s="15"/>
      <c r="Z7" s="18"/>
      <c r="AA7" s="21">
        <f t="shared" si="3"/>
        <v>152.19999999999999</v>
      </c>
      <c r="AB7" s="16" t="s">
        <v>17</v>
      </c>
      <c r="AC7" s="22"/>
      <c r="AD7" s="14">
        <v>60</v>
      </c>
      <c r="AE7" s="14">
        <v>4.79</v>
      </c>
      <c r="AF7" s="15">
        <f t="shared" si="0"/>
        <v>142.56999999999996</v>
      </c>
      <c r="AG7" s="20"/>
    </row>
    <row r="8" spans="1:33" ht="18.75" x14ac:dyDescent="0.3">
      <c r="A8" s="5">
        <f t="shared" si="1"/>
        <v>40</v>
      </c>
      <c r="B8" s="6">
        <f t="shared" si="2"/>
        <v>141.68999999999997</v>
      </c>
      <c r="C8" s="23"/>
      <c r="D8" s="18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>
        <v>1.23</v>
      </c>
      <c r="X8" s="15"/>
      <c r="Y8" s="15">
        <v>2.5379999999999998</v>
      </c>
      <c r="Z8" s="18"/>
      <c r="AA8" s="21">
        <f>+$AA$4+W8-Y8</f>
        <v>151.86899999999997</v>
      </c>
      <c r="AB8" s="16"/>
      <c r="AC8" s="22"/>
      <c r="AD8" s="14">
        <v>70</v>
      </c>
      <c r="AE8" s="14">
        <v>4.41</v>
      </c>
      <c r="AF8" s="15">
        <f t="shared" si="0"/>
        <v>142.94999999999996</v>
      </c>
      <c r="AG8" s="20"/>
    </row>
    <row r="9" spans="1:33" ht="18" x14ac:dyDescent="0.25">
      <c r="A9" s="5">
        <f t="shared" si="1"/>
        <v>50</v>
      </c>
      <c r="B9" s="6">
        <f t="shared" si="2"/>
        <v>141.74999999999994</v>
      </c>
      <c r="C9" s="7"/>
      <c r="D9" s="18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>
        <v>0.66900000000000004</v>
      </c>
      <c r="Y9" s="15"/>
      <c r="Z9" s="18"/>
      <c r="AA9" s="21">
        <f>+$AA$8-X9</f>
        <v>151.19999999999996</v>
      </c>
      <c r="AB9" s="13" t="s">
        <v>183</v>
      </c>
      <c r="AC9" s="22"/>
      <c r="AD9" s="14">
        <v>80</v>
      </c>
      <c r="AE9" s="14">
        <v>4.1399999999999997</v>
      </c>
      <c r="AF9" s="15">
        <f t="shared" si="0"/>
        <v>143.21999999999997</v>
      </c>
      <c r="AG9" s="20"/>
    </row>
    <row r="10" spans="1:33" ht="18" x14ac:dyDescent="0.25">
      <c r="A10" s="5">
        <f t="shared" si="1"/>
        <v>60</v>
      </c>
      <c r="B10" s="6">
        <f t="shared" si="2"/>
        <v>142.56999999999996</v>
      </c>
      <c r="C10" s="7"/>
      <c r="D10" s="18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/>
      <c r="X10" s="15">
        <v>0.66900000000000004</v>
      </c>
      <c r="Y10" s="15"/>
      <c r="Z10" s="18"/>
      <c r="AA10" s="21">
        <f t="shared" ref="AA10:AA13" si="4">+$AA$8-X10</f>
        <v>151.19999999999996</v>
      </c>
      <c r="AB10" s="13" t="s">
        <v>19</v>
      </c>
      <c r="AC10" s="22"/>
      <c r="AD10" s="14">
        <v>90</v>
      </c>
      <c r="AE10" s="14">
        <v>3.97</v>
      </c>
      <c r="AF10" s="15">
        <f t="shared" si="0"/>
        <v>143.38999999999996</v>
      </c>
      <c r="AG10" s="20"/>
    </row>
    <row r="11" spans="1:33" ht="18.75" x14ac:dyDescent="0.3">
      <c r="A11" s="5">
        <f t="shared" si="1"/>
        <v>70</v>
      </c>
      <c r="B11" s="6">
        <f t="shared" si="2"/>
        <v>142.94999999999996</v>
      </c>
      <c r="C11" s="24"/>
      <c r="D11" s="18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>
        <v>14</v>
      </c>
      <c r="W11" s="15"/>
      <c r="X11" s="15">
        <v>1.669</v>
      </c>
      <c r="Y11" s="15"/>
      <c r="Z11" s="18"/>
      <c r="AA11" s="21">
        <f t="shared" si="4"/>
        <v>150.19999999999996</v>
      </c>
      <c r="AB11" s="16" t="s">
        <v>20</v>
      </c>
      <c r="AC11" s="22"/>
      <c r="AD11" s="14">
        <v>100</v>
      </c>
      <c r="AE11" s="14">
        <v>3.67</v>
      </c>
      <c r="AF11" s="15">
        <f t="shared" si="0"/>
        <v>143.68999999999997</v>
      </c>
      <c r="AG11" s="20"/>
    </row>
    <row r="12" spans="1:33" ht="18.75" x14ac:dyDescent="0.3">
      <c r="A12" s="5">
        <f t="shared" si="1"/>
        <v>80</v>
      </c>
      <c r="B12" s="6">
        <f t="shared" si="2"/>
        <v>143.21999999999997</v>
      </c>
      <c r="C12" s="24"/>
      <c r="D12" s="18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>
        <v>2.669</v>
      </c>
      <c r="Y12" s="15"/>
      <c r="Z12" s="18"/>
      <c r="AA12" s="21">
        <f t="shared" si="4"/>
        <v>149.19999999999996</v>
      </c>
      <c r="AB12" s="16" t="s">
        <v>21</v>
      </c>
      <c r="AC12" s="22"/>
      <c r="AD12" s="14">
        <v>110</v>
      </c>
      <c r="AE12" s="14">
        <v>3.64</v>
      </c>
      <c r="AF12" s="15">
        <f t="shared" si="0"/>
        <v>143.71999999999997</v>
      </c>
      <c r="AG12" s="20"/>
    </row>
    <row r="13" spans="1:33" ht="18.75" x14ac:dyDescent="0.3">
      <c r="A13" s="5">
        <f t="shared" si="1"/>
        <v>90</v>
      </c>
      <c r="B13" s="6">
        <f t="shared" si="2"/>
        <v>143.38999999999996</v>
      </c>
      <c r="C13" s="24"/>
      <c r="D13" s="18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>
        <v>18</v>
      </c>
      <c r="W13" s="15"/>
      <c r="X13" s="15">
        <v>4.5090000000000003</v>
      </c>
      <c r="Y13" s="15"/>
      <c r="Z13" s="18"/>
      <c r="AA13" s="21">
        <f t="shared" si="4"/>
        <v>147.35999999999996</v>
      </c>
      <c r="AB13" s="16" t="s">
        <v>16</v>
      </c>
      <c r="AC13" s="22"/>
      <c r="AD13" s="14">
        <v>120</v>
      </c>
      <c r="AE13" s="14">
        <v>3.72</v>
      </c>
      <c r="AF13" s="15">
        <f t="shared" si="0"/>
        <v>143.63999999999996</v>
      </c>
      <c r="AG13" s="20"/>
    </row>
    <row r="14" spans="1:33" ht="18.75" x14ac:dyDescent="0.3">
      <c r="A14" s="5">
        <f t="shared" si="1"/>
        <v>100</v>
      </c>
      <c r="B14" s="6">
        <f t="shared" si="2"/>
        <v>143.68999999999997</v>
      </c>
      <c r="C14" s="24"/>
      <c r="D14" s="18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50">
        <f>+AD3</f>
        <v>18</v>
      </c>
      <c r="W14" s="15"/>
      <c r="X14" s="151">
        <f>+AE3</f>
        <v>0</v>
      </c>
      <c r="Y14" s="15"/>
      <c r="Z14" s="18"/>
      <c r="AA14" s="21">
        <f>+$AA$13-X14</f>
        <v>147.35999999999996</v>
      </c>
      <c r="AB14" s="13"/>
      <c r="AC14" s="22"/>
      <c r="AD14" s="14">
        <v>130</v>
      </c>
      <c r="AE14" s="14">
        <v>3.74</v>
      </c>
      <c r="AF14" s="15">
        <f t="shared" si="0"/>
        <v>143.61999999999995</v>
      </c>
      <c r="AG14" s="20"/>
    </row>
    <row r="15" spans="1:33" ht="18.75" x14ac:dyDescent="0.3">
      <c r="A15" s="5">
        <f t="shared" si="1"/>
        <v>110</v>
      </c>
      <c r="B15" s="6">
        <f t="shared" si="2"/>
        <v>143.71999999999997</v>
      </c>
      <c r="C15" s="24"/>
      <c r="D15" s="18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50">
        <f t="shared" ref="V15:V35" si="5">+AD4</f>
        <v>30</v>
      </c>
      <c r="W15" s="15"/>
      <c r="X15" s="151">
        <f t="shared" ref="X15:X35" si="6">+AE4</f>
        <v>3.8</v>
      </c>
      <c r="Y15" s="15"/>
      <c r="Z15" s="18"/>
      <c r="AA15" s="21">
        <f t="shared" ref="AA15:AA35" si="7">+$AA$13-X15</f>
        <v>143.55999999999995</v>
      </c>
      <c r="AB15" s="13"/>
      <c r="AC15" s="22"/>
      <c r="AD15" s="14">
        <v>140</v>
      </c>
      <c r="AE15" s="14">
        <v>3.84</v>
      </c>
      <c r="AF15" s="15">
        <f t="shared" si="0"/>
        <v>143.51999999999995</v>
      </c>
      <c r="AG15" s="20"/>
    </row>
    <row r="16" spans="1:33" ht="18.75" x14ac:dyDescent="0.3">
      <c r="A16" s="5">
        <f t="shared" si="1"/>
        <v>120</v>
      </c>
      <c r="B16" s="6">
        <f t="shared" si="2"/>
        <v>143.63999999999996</v>
      </c>
      <c r="C16" s="24"/>
      <c r="D16" s="18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50">
        <f t="shared" si="5"/>
        <v>40</v>
      </c>
      <c r="W16" s="15"/>
      <c r="X16" s="151">
        <f t="shared" si="6"/>
        <v>5.67</v>
      </c>
      <c r="Y16" s="15"/>
      <c r="Z16" s="18"/>
      <c r="AA16" s="21">
        <f t="shared" si="7"/>
        <v>141.68999999999997</v>
      </c>
      <c r="AB16" s="13"/>
      <c r="AC16" s="22"/>
      <c r="AD16" s="14">
        <v>150</v>
      </c>
      <c r="AE16" s="14">
        <v>4.1500000000000004</v>
      </c>
      <c r="AF16" s="15">
        <f t="shared" si="0"/>
        <v>143.20999999999995</v>
      </c>
      <c r="AG16" s="20"/>
    </row>
    <row r="17" spans="1:33" ht="18.75" x14ac:dyDescent="0.3">
      <c r="A17" s="5">
        <f t="shared" si="1"/>
        <v>130</v>
      </c>
      <c r="B17" s="6">
        <f t="shared" si="2"/>
        <v>143.61999999999995</v>
      </c>
      <c r="C17" s="24"/>
      <c r="D17" s="18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50">
        <f t="shared" si="5"/>
        <v>50</v>
      </c>
      <c r="W17" s="15"/>
      <c r="X17" s="151">
        <f t="shared" si="6"/>
        <v>5.61</v>
      </c>
      <c r="Y17" s="15"/>
      <c r="Z17" s="18"/>
      <c r="AA17" s="21">
        <f t="shared" si="7"/>
        <v>141.74999999999994</v>
      </c>
      <c r="AB17" s="27"/>
      <c r="AC17" s="22"/>
      <c r="AD17" s="28">
        <v>160</v>
      </c>
      <c r="AE17" s="14">
        <v>4.82</v>
      </c>
      <c r="AF17" s="15">
        <f t="shared" si="0"/>
        <v>142.53999999999996</v>
      </c>
      <c r="AG17" s="7"/>
    </row>
    <row r="18" spans="1:33" ht="18.75" x14ac:dyDescent="0.3">
      <c r="A18" s="5">
        <f t="shared" si="1"/>
        <v>140</v>
      </c>
      <c r="B18" s="6">
        <f t="shared" si="2"/>
        <v>143.51999999999995</v>
      </c>
      <c r="C18" s="24"/>
      <c r="D18" s="18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50">
        <f t="shared" si="5"/>
        <v>60</v>
      </c>
      <c r="W18" s="15"/>
      <c r="X18" s="151">
        <f t="shared" si="6"/>
        <v>4.79</v>
      </c>
      <c r="Y18" s="15"/>
      <c r="Z18" s="18"/>
      <c r="AA18" s="21">
        <f t="shared" si="7"/>
        <v>142.56999999999996</v>
      </c>
      <c r="AB18" s="29"/>
      <c r="AC18" s="22"/>
      <c r="AD18" s="28">
        <v>170</v>
      </c>
      <c r="AE18" s="30">
        <v>5.22</v>
      </c>
      <c r="AF18" s="15">
        <f t="shared" si="0"/>
        <v>142.13999999999996</v>
      </c>
      <c r="AG18" s="20"/>
    </row>
    <row r="19" spans="1:33" ht="18.75" x14ac:dyDescent="0.3">
      <c r="A19" s="5">
        <f t="shared" si="1"/>
        <v>150</v>
      </c>
      <c r="B19" s="6">
        <f t="shared" si="2"/>
        <v>143.20999999999995</v>
      </c>
      <c r="C19" s="24"/>
      <c r="D19" s="18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50">
        <f t="shared" si="5"/>
        <v>70</v>
      </c>
      <c r="W19" s="15"/>
      <c r="X19" s="151">
        <f t="shared" si="6"/>
        <v>4.41</v>
      </c>
      <c r="Y19" s="15"/>
      <c r="Z19" s="18"/>
      <c r="AA19" s="21">
        <f t="shared" si="7"/>
        <v>142.94999999999996</v>
      </c>
      <c r="AB19" s="29"/>
      <c r="AC19" s="9"/>
      <c r="AD19" s="28">
        <v>180</v>
      </c>
      <c r="AE19" s="30">
        <v>4.82</v>
      </c>
      <c r="AF19" s="15">
        <f t="shared" si="0"/>
        <v>142.53999999999996</v>
      </c>
      <c r="AG19" s="27"/>
    </row>
    <row r="20" spans="1:33" ht="18.75" x14ac:dyDescent="0.3">
      <c r="A20" s="5">
        <f t="shared" si="1"/>
        <v>160</v>
      </c>
      <c r="B20" s="6">
        <f t="shared" si="2"/>
        <v>142.53999999999996</v>
      </c>
      <c r="C20" s="24"/>
      <c r="D20" s="18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50">
        <f t="shared" si="5"/>
        <v>80</v>
      </c>
      <c r="W20" s="15"/>
      <c r="X20" s="151">
        <f t="shared" si="6"/>
        <v>4.1399999999999997</v>
      </c>
      <c r="Y20" s="15"/>
      <c r="Z20" s="18"/>
      <c r="AA20" s="21">
        <f t="shared" si="7"/>
        <v>143.21999999999997</v>
      </c>
      <c r="AB20" s="13"/>
      <c r="AC20" s="9"/>
      <c r="AD20" s="28">
        <v>190</v>
      </c>
      <c r="AE20" s="30">
        <v>4.53</v>
      </c>
      <c r="AF20" s="15">
        <f t="shared" si="0"/>
        <v>142.82999999999996</v>
      </c>
      <c r="AG20" s="20"/>
    </row>
    <row r="21" spans="1:33" ht="18.75" x14ac:dyDescent="0.3">
      <c r="A21" s="5">
        <f t="shared" si="1"/>
        <v>170</v>
      </c>
      <c r="B21" s="6">
        <f t="shared" si="2"/>
        <v>142.13999999999996</v>
      </c>
      <c r="C21" s="24"/>
      <c r="D21" s="18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50">
        <f t="shared" si="5"/>
        <v>90</v>
      </c>
      <c r="W21" s="15"/>
      <c r="X21" s="151">
        <f t="shared" si="6"/>
        <v>3.97</v>
      </c>
      <c r="Y21" s="15"/>
      <c r="Z21" s="18"/>
      <c r="AA21" s="21">
        <f t="shared" si="7"/>
        <v>143.38999999999996</v>
      </c>
      <c r="AB21" s="13"/>
      <c r="AC21" s="9"/>
      <c r="AD21" s="28">
        <v>200</v>
      </c>
      <c r="AE21" s="30">
        <v>4.03</v>
      </c>
      <c r="AF21" s="15">
        <f t="shared" si="0"/>
        <v>143.32999999999996</v>
      </c>
      <c r="AG21" s="7"/>
    </row>
    <row r="22" spans="1:33" ht="18.75" x14ac:dyDescent="0.3">
      <c r="A22" s="5">
        <f t="shared" si="1"/>
        <v>180</v>
      </c>
      <c r="B22" s="6">
        <f t="shared" si="2"/>
        <v>142.53999999999996</v>
      </c>
      <c r="C22" s="24"/>
      <c r="D22" s="18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50">
        <f t="shared" si="5"/>
        <v>100</v>
      </c>
      <c r="W22" s="15"/>
      <c r="X22" s="151">
        <f t="shared" si="6"/>
        <v>3.67</v>
      </c>
      <c r="Y22" s="15"/>
      <c r="Z22" s="18"/>
      <c r="AA22" s="21">
        <f t="shared" si="7"/>
        <v>143.68999999999997</v>
      </c>
      <c r="AB22" s="13"/>
      <c r="AC22" s="9"/>
      <c r="AD22" s="28">
        <v>215</v>
      </c>
      <c r="AE22" s="30">
        <v>3.56</v>
      </c>
      <c r="AF22" s="15">
        <f t="shared" si="0"/>
        <v>143.79999999999995</v>
      </c>
      <c r="AG22" s="27"/>
    </row>
    <row r="23" spans="1:33" ht="18.75" x14ac:dyDescent="0.3">
      <c r="A23" s="5">
        <f t="shared" si="1"/>
        <v>190</v>
      </c>
      <c r="B23" s="6">
        <f t="shared" si="2"/>
        <v>142.82999999999996</v>
      </c>
      <c r="C23" s="24"/>
      <c r="D23" s="18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0">
        <f t="shared" si="5"/>
        <v>110</v>
      </c>
      <c r="W23" s="15"/>
      <c r="X23" s="151">
        <f t="shared" si="6"/>
        <v>3.64</v>
      </c>
      <c r="Y23" s="15"/>
      <c r="Z23" s="18"/>
      <c r="AA23" s="21">
        <f t="shared" si="7"/>
        <v>143.71999999999997</v>
      </c>
      <c r="AB23" s="27"/>
      <c r="AC23" s="9"/>
      <c r="AD23" s="28">
        <v>230</v>
      </c>
      <c r="AE23" s="30">
        <v>2.2400000000000002</v>
      </c>
      <c r="AF23" s="15">
        <f t="shared" si="0"/>
        <v>145.11999999999995</v>
      </c>
      <c r="AG23" s="7"/>
    </row>
    <row r="24" spans="1:33" ht="18.75" x14ac:dyDescent="0.3">
      <c r="A24" s="5">
        <f t="shared" si="1"/>
        <v>200</v>
      </c>
      <c r="B24" s="6">
        <f t="shared" si="2"/>
        <v>143.32999999999996</v>
      </c>
      <c r="C24" s="24"/>
      <c r="D24" s="18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50">
        <f t="shared" si="5"/>
        <v>120</v>
      </c>
      <c r="W24" s="15"/>
      <c r="X24" s="151">
        <f t="shared" si="6"/>
        <v>3.72</v>
      </c>
      <c r="Y24" s="31"/>
      <c r="Z24" s="31"/>
      <c r="AA24" s="21">
        <f t="shared" si="7"/>
        <v>143.63999999999996</v>
      </c>
      <c r="AB24" s="16"/>
      <c r="AC24" s="9"/>
      <c r="AD24" s="28">
        <v>244</v>
      </c>
      <c r="AE24" s="30">
        <v>0</v>
      </c>
      <c r="AF24" s="15">
        <f t="shared" si="0"/>
        <v>147.35999999999996</v>
      </c>
      <c r="AG24" s="13" t="s">
        <v>22</v>
      </c>
    </row>
    <row r="25" spans="1:33" ht="18.75" x14ac:dyDescent="0.3">
      <c r="A25" s="5">
        <f t="shared" si="1"/>
        <v>215</v>
      </c>
      <c r="B25" s="6">
        <f t="shared" si="2"/>
        <v>143.79999999999995</v>
      </c>
      <c r="C25" s="24"/>
      <c r="D25" s="18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0">
        <f t="shared" si="5"/>
        <v>130</v>
      </c>
      <c r="W25" s="31"/>
      <c r="X25" s="151">
        <f t="shared" si="6"/>
        <v>3.74</v>
      </c>
      <c r="Y25" s="31"/>
      <c r="Z25" s="31"/>
      <c r="AA25" s="21">
        <f t="shared" si="7"/>
        <v>143.61999999999995</v>
      </c>
      <c r="AB25" s="16"/>
      <c r="AC25" s="9"/>
      <c r="AD25" s="28"/>
      <c r="AE25" s="32"/>
      <c r="AF25" s="15"/>
      <c r="AG25" s="13"/>
    </row>
    <row r="26" spans="1:33" ht="18" x14ac:dyDescent="0.25">
      <c r="A26" s="5">
        <f t="shared" si="1"/>
        <v>230</v>
      </c>
      <c r="B26" s="6">
        <f t="shared" si="2"/>
        <v>145.11999999999995</v>
      </c>
      <c r="C26" s="13"/>
      <c r="D26" s="18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0">
        <f t="shared" si="5"/>
        <v>140</v>
      </c>
      <c r="W26" s="31"/>
      <c r="X26" s="151">
        <f t="shared" si="6"/>
        <v>3.84</v>
      </c>
      <c r="Y26" s="31"/>
      <c r="Z26" s="31"/>
      <c r="AA26" s="21">
        <f t="shared" si="7"/>
        <v>143.51999999999995</v>
      </c>
      <c r="AB26" s="16"/>
      <c r="AC26" s="9"/>
      <c r="AD26" s="28"/>
      <c r="AE26" s="32"/>
      <c r="AF26" s="15"/>
      <c r="AG26" s="27"/>
    </row>
    <row r="27" spans="1:33" ht="18" x14ac:dyDescent="0.25">
      <c r="A27" s="5">
        <f t="shared" si="1"/>
        <v>244</v>
      </c>
      <c r="B27" s="6">
        <f t="shared" si="2"/>
        <v>147.35999999999996</v>
      </c>
      <c r="C27" s="13" t="s">
        <v>22</v>
      </c>
      <c r="D27" s="18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0">
        <f t="shared" si="5"/>
        <v>150</v>
      </c>
      <c r="W27" s="31"/>
      <c r="X27" s="151">
        <f t="shared" si="6"/>
        <v>4.1500000000000004</v>
      </c>
      <c r="Y27" s="31"/>
      <c r="Z27" s="31"/>
      <c r="AA27" s="21">
        <f t="shared" si="7"/>
        <v>143.20999999999995</v>
      </c>
      <c r="AB27" s="16"/>
      <c r="AC27" s="9"/>
      <c r="AD27" s="28"/>
      <c r="AE27" s="32"/>
      <c r="AF27" s="15"/>
      <c r="AG27" s="20"/>
    </row>
    <row r="28" spans="1:33" ht="18.75" x14ac:dyDescent="0.3">
      <c r="A28" s="5">
        <f>+V37</f>
        <v>250</v>
      </c>
      <c r="B28" s="6">
        <f>+AA37</f>
        <v>148.56499999999994</v>
      </c>
      <c r="C28" s="24"/>
      <c r="D28" s="18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50">
        <f t="shared" si="5"/>
        <v>160</v>
      </c>
      <c r="W28" s="31"/>
      <c r="X28" s="151">
        <f t="shared" si="6"/>
        <v>4.82</v>
      </c>
      <c r="Y28" s="31"/>
      <c r="Z28" s="31"/>
      <c r="AA28" s="21">
        <f t="shared" si="7"/>
        <v>142.53999999999996</v>
      </c>
      <c r="AB28" s="27"/>
      <c r="AC28" s="9"/>
      <c r="AD28" s="28"/>
      <c r="AE28" s="30"/>
      <c r="AF28" s="15"/>
      <c r="AG28" s="13"/>
    </row>
    <row r="29" spans="1:33" ht="18" x14ac:dyDescent="0.25">
      <c r="A29" s="5"/>
      <c r="B29" s="6"/>
      <c r="C29" s="16"/>
      <c r="D29" s="18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0">
        <f t="shared" si="5"/>
        <v>170</v>
      </c>
      <c r="W29" s="31"/>
      <c r="X29" s="151">
        <f t="shared" si="6"/>
        <v>5.22</v>
      </c>
      <c r="Y29" s="31"/>
      <c r="Z29" s="31"/>
      <c r="AA29" s="21">
        <f t="shared" si="7"/>
        <v>142.13999999999996</v>
      </c>
      <c r="AB29" s="13"/>
      <c r="AC29" s="9"/>
      <c r="AD29" s="28"/>
      <c r="AE29" s="30"/>
      <c r="AF29" s="15"/>
      <c r="AG29" s="27"/>
    </row>
    <row r="30" spans="1:33" ht="18" x14ac:dyDescent="0.25">
      <c r="A30" s="5"/>
      <c r="B30" s="6"/>
      <c r="C30" s="33"/>
      <c r="D30" s="18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50">
        <f t="shared" si="5"/>
        <v>180</v>
      </c>
      <c r="W30" s="31"/>
      <c r="X30" s="151">
        <f t="shared" si="6"/>
        <v>4.82</v>
      </c>
      <c r="Y30" s="31"/>
      <c r="Z30" s="31"/>
      <c r="AA30" s="21">
        <f t="shared" si="7"/>
        <v>142.53999999999996</v>
      </c>
      <c r="AB30" s="13"/>
      <c r="AC30" s="9"/>
      <c r="AD30" s="28"/>
      <c r="AE30" s="30"/>
      <c r="AF30" s="15"/>
      <c r="AG30" s="27"/>
    </row>
    <row r="31" spans="1:33" ht="18" x14ac:dyDescent="0.25">
      <c r="A31" s="5"/>
      <c r="B31" s="6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0">
        <f t="shared" si="5"/>
        <v>190</v>
      </c>
      <c r="W31" s="15"/>
      <c r="X31" s="151">
        <f t="shared" si="6"/>
        <v>4.53</v>
      </c>
      <c r="Y31" s="15"/>
      <c r="Z31" s="18"/>
      <c r="AA31" s="21">
        <f t="shared" si="7"/>
        <v>142.82999999999996</v>
      </c>
      <c r="AB31" s="13"/>
      <c r="AC31" s="9"/>
      <c r="AD31" s="28"/>
      <c r="AE31" s="30"/>
      <c r="AF31" s="15"/>
      <c r="AG31" s="20"/>
    </row>
    <row r="32" spans="1:33" ht="18" x14ac:dyDescent="0.25">
      <c r="A32" s="5"/>
      <c r="B32" s="6"/>
      <c r="C32" s="16"/>
      <c r="D32" s="18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50">
        <f t="shared" si="5"/>
        <v>200</v>
      </c>
      <c r="W32" s="15"/>
      <c r="X32" s="151">
        <f t="shared" si="6"/>
        <v>4.03</v>
      </c>
      <c r="Y32" s="15"/>
      <c r="Z32" s="18"/>
      <c r="AA32" s="21">
        <f t="shared" si="7"/>
        <v>143.32999999999996</v>
      </c>
      <c r="AB32" s="13"/>
      <c r="AC32" s="9"/>
      <c r="AD32" s="34"/>
      <c r="AE32" s="34"/>
      <c r="AF32" s="34"/>
      <c r="AG32" s="34"/>
    </row>
    <row r="33" spans="1:33" ht="18" x14ac:dyDescent="0.25">
      <c r="A33" s="5"/>
      <c r="B33" s="6"/>
      <c r="D33" s="18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0">
        <f t="shared" si="5"/>
        <v>215</v>
      </c>
      <c r="W33" s="15"/>
      <c r="X33" s="151">
        <f t="shared" si="6"/>
        <v>3.56</v>
      </c>
      <c r="Y33" s="15"/>
      <c r="Z33" s="18"/>
      <c r="AA33" s="21">
        <f t="shared" si="7"/>
        <v>143.79999999999995</v>
      </c>
      <c r="AB33" s="27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8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50">
        <f>+AD23</f>
        <v>230</v>
      </c>
      <c r="W34" s="15"/>
      <c r="X34" s="151">
        <f t="shared" si="6"/>
        <v>2.2400000000000002</v>
      </c>
      <c r="Y34" s="15"/>
      <c r="Z34" s="18"/>
      <c r="AA34" s="21">
        <f t="shared" si="7"/>
        <v>145.11999999999995</v>
      </c>
      <c r="AB34" s="13" t="s">
        <v>22</v>
      </c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8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50">
        <f t="shared" si="5"/>
        <v>244</v>
      </c>
      <c r="W35" s="15"/>
      <c r="X35" s="151">
        <f t="shared" si="6"/>
        <v>0</v>
      </c>
      <c r="Y35" s="15"/>
      <c r="Z35" s="15"/>
      <c r="AA35" s="21">
        <f t="shared" si="7"/>
        <v>147.35999999999996</v>
      </c>
      <c r="AB35" s="7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8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>
        <v>2.8250000000000002</v>
      </c>
      <c r="X36" s="15"/>
      <c r="Y36" s="15">
        <v>4.5090000000000003</v>
      </c>
      <c r="Z36" s="15"/>
      <c r="AA36" s="21">
        <f>+$AA$8+W36-Y36</f>
        <v>150.18499999999995</v>
      </c>
      <c r="AB36" s="27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8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>
        <v>250</v>
      </c>
      <c r="W37" s="15"/>
      <c r="X37" s="15">
        <v>1.62</v>
      </c>
      <c r="Y37" s="15"/>
      <c r="Z37" s="18"/>
      <c r="AA37" s="21">
        <f>+$AA$36-X37</f>
        <v>148.56499999999994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8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1"/>
      <c r="AB38" s="27"/>
      <c r="AC38" s="9"/>
      <c r="AD38" s="36"/>
      <c r="AE38" s="36"/>
      <c r="AF38" s="38"/>
      <c r="AG38" s="39"/>
    </row>
    <row r="39" spans="1:33" ht="18.75" x14ac:dyDescent="0.3">
      <c r="A39" s="5"/>
      <c r="B39" s="6"/>
      <c r="C39" s="35"/>
      <c r="D39" s="18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1"/>
      <c r="AB39" s="20"/>
      <c r="AC39" s="9"/>
      <c r="AD39" s="36"/>
      <c r="AE39" s="36"/>
      <c r="AF39" s="38"/>
      <c r="AG39" s="39"/>
    </row>
    <row r="40" spans="1:33" ht="18.75" x14ac:dyDescent="0.3">
      <c r="A40" s="5"/>
      <c r="B40" s="6"/>
      <c r="C40" s="35"/>
      <c r="D40" s="18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1"/>
      <c r="X40" s="15"/>
      <c r="Y40" s="31"/>
      <c r="Z40" s="31"/>
      <c r="AA40" s="21"/>
      <c r="AB40" s="27"/>
      <c r="AC40" s="9"/>
      <c r="AD40" s="36"/>
      <c r="AE40" s="36"/>
      <c r="AF40" s="38"/>
      <c r="AG40" s="39"/>
    </row>
    <row r="41" spans="1:33" ht="18.75" x14ac:dyDescent="0.3">
      <c r="A41" s="5"/>
      <c r="B41" s="6"/>
      <c r="C41" s="35"/>
      <c r="D41" s="18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1"/>
      <c r="AA41" s="21"/>
      <c r="AB41" s="13"/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1"/>
      <c r="AB42" s="27"/>
    </row>
    <row r="43" spans="1:33" ht="18" customHeight="1" x14ac:dyDescent="0.25">
      <c r="A43" s="41"/>
      <c r="B43" s="42"/>
      <c r="C43" s="43"/>
      <c r="D43" s="183" t="s">
        <v>23</v>
      </c>
    </row>
    <row r="44" spans="1:33" ht="18" x14ac:dyDescent="0.25">
      <c r="A44" s="44">
        <v>18</v>
      </c>
      <c r="B44" s="45">
        <v>147.35999999999996</v>
      </c>
      <c r="C44" s="46" t="s">
        <v>24</v>
      </c>
      <c r="D44" s="183"/>
    </row>
    <row r="45" spans="1:33" ht="18" x14ac:dyDescent="0.25">
      <c r="A45" s="44">
        <v>244</v>
      </c>
      <c r="B45" s="45">
        <v>147.35999999999996</v>
      </c>
      <c r="C45" s="46" t="s">
        <v>25</v>
      </c>
      <c r="D45" s="183"/>
    </row>
    <row r="46" spans="1:33" ht="18" x14ac:dyDescent="0.25">
      <c r="A46" s="47">
        <v>8</v>
      </c>
      <c r="B46" s="48">
        <v>152.83000000000001</v>
      </c>
      <c r="C46" s="184" t="s">
        <v>26</v>
      </c>
      <c r="D46" s="183"/>
    </row>
    <row r="47" spans="1:33" ht="18" x14ac:dyDescent="0.25">
      <c r="A47" s="47">
        <v>8</v>
      </c>
      <c r="B47" s="48">
        <f>+B46-1.5</f>
        <v>151.33000000000001</v>
      </c>
      <c r="C47" s="185"/>
      <c r="D47" s="183"/>
    </row>
    <row r="48" spans="1:33" ht="18" x14ac:dyDescent="0.25">
      <c r="A48" s="47">
        <v>10</v>
      </c>
      <c r="B48" s="48">
        <v>152.19999999999999</v>
      </c>
      <c r="C48" s="184" t="s">
        <v>27</v>
      </c>
      <c r="D48" s="183"/>
    </row>
    <row r="49" spans="1:5" ht="18" x14ac:dyDescent="0.25">
      <c r="A49" s="47">
        <v>10</v>
      </c>
      <c r="B49" s="48">
        <f>+B48-1</f>
        <v>151.19999999999999</v>
      </c>
      <c r="C49" s="185"/>
      <c r="D49" s="183"/>
    </row>
    <row r="50" spans="1:5" ht="18" x14ac:dyDescent="0.25">
      <c r="A50" s="47">
        <v>14</v>
      </c>
      <c r="B50" s="48">
        <v>151.19999999999999</v>
      </c>
      <c r="C50" s="179" t="s">
        <v>28</v>
      </c>
      <c r="D50" s="183"/>
    </row>
    <row r="51" spans="1:5" ht="18" x14ac:dyDescent="0.25">
      <c r="A51" s="47">
        <v>14</v>
      </c>
      <c r="B51" s="48">
        <f>+B50-1</f>
        <v>150.19999999999999</v>
      </c>
      <c r="C51" s="179"/>
      <c r="D51" s="183"/>
    </row>
    <row r="52" spans="1:5" ht="18" x14ac:dyDescent="0.25">
      <c r="A52" s="47">
        <v>16</v>
      </c>
      <c r="B52" s="48">
        <v>150.19999999999999</v>
      </c>
      <c r="C52" s="186" t="s">
        <v>29</v>
      </c>
      <c r="D52" s="183"/>
    </row>
    <row r="53" spans="1:5" ht="18" x14ac:dyDescent="0.25">
      <c r="A53" s="47">
        <v>16</v>
      </c>
      <c r="B53" s="48">
        <f>+B52-1</f>
        <v>149.19999999999999</v>
      </c>
      <c r="C53" s="185"/>
      <c r="D53" s="183"/>
    </row>
    <row r="54" spans="1:5" ht="18" x14ac:dyDescent="0.25">
      <c r="A54" s="47"/>
      <c r="B54" s="48"/>
      <c r="C54" s="179"/>
      <c r="D54" s="49"/>
    </row>
    <row r="55" spans="1:5" ht="18" x14ac:dyDescent="0.25">
      <c r="A55" s="47"/>
      <c r="B55" s="48"/>
      <c r="C55" s="179"/>
      <c r="D55" s="49"/>
    </row>
    <row r="56" spans="1:5" ht="18" x14ac:dyDescent="0.25">
      <c r="A56" s="50">
        <v>16</v>
      </c>
      <c r="B56" s="51">
        <v>148.56499999999994</v>
      </c>
      <c r="C56" s="52" t="s">
        <v>31</v>
      </c>
    </row>
    <row r="57" spans="1:5" ht="18" x14ac:dyDescent="0.25">
      <c r="A57" s="50">
        <v>250</v>
      </c>
      <c r="B57" s="51">
        <v>148.56499999999994</v>
      </c>
      <c r="C57" s="52" t="s">
        <v>31</v>
      </c>
      <c r="E57" s="59">
        <f>+B56-C58</f>
        <v>5.3649999999999523</v>
      </c>
    </row>
    <row r="58" spans="1:5" ht="18" x14ac:dyDescent="0.25">
      <c r="A58" s="60" t="s">
        <v>32</v>
      </c>
      <c r="B58" s="60"/>
      <c r="C58" s="54">
        <v>143.19999999999999</v>
      </c>
    </row>
    <row r="59" spans="1:5" ht="18" x14ac:dyDescent="0.25">
      <c r="A59" s="55" t="s">
        <v>33</v>
      </c>
      <c r="B59" s="60"/>
      <c r="C59" s="48">
        <v>151.33000000000001</v>
      </c>
    </row>
    <row r="60" spans="1:5" ht="18" x14ac:dyDescent="0.25">
      <c r="A60" s="180" t="s">
        <v>34</v>
      </c>
      <c r="B60" s="180"/>
      <c r="C60" s="54">
        <f>+Z4</f>
        <v>153</v>
      </c>
    </row>
    <row r="61" spans="1:5" ht="18" x14ac:dyDescent="0.25">
      <c r="A61" s="180" t="s">
        <v>35</v>
      </c>
      <c r="B61" s="180"/>
      <c r="C61" s="54">
        <f>+B56</f>
        <v>148.56499999999994</v>
      </c>
    </row>
  </sheetData>
  <mergeCells count="19"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41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50" zoomScaleNormal="50" workbookViewId="0">
      <selection activeCell="C59" sqref="C59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7" t="s">
        <v>3</v>
      </c>
      <c r="E1" s="188" t="s">
        <v>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4"/>
      <c r="V1" s="172" t="s">
        <v>5</v>
      </c>
      <c r="W1" s="173"/>
      <c r="X1" s="173"/>
      <c r="Y1" s="173"/>
      <c r="Z1" s="173"/>
      <c r="AA1" s="173"/>
      <c r="AB1" s="174"/>
      <c r="AC1" s="4"/>
      <c r="AD1" s="172" t="s">
        <v>6</v>
      </c>
      <c r="AE1" s="173"/>
      <c r="AF1" s="173"/>
      <c r="AG1" s="174"/>
    </row>
    <row r="2" spans="1:33" ht="20.25" x14ac:dyDescent="0.3">
      <c r="A2" s="5"/>
      <c r="B2" s="6"/>
      <c r="C2" s="7"/>
      <c r="D2" s="18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5" t="s">
        <v>8</v>
      </c>
      <c r="W2" s="175" t="s">
        <v>9</v>
      </c>
      <c r="X2" s="175" t="s">
        <v>10</v>
      </c>
      <c r="Y2" s="175" t="s">
        <v>11</v>
      </c>
      <c r="Z2" s="175" t="s">
        <v>12</v>
      </c>
      <c r="AA2" s="177" t="s">
        <v>1</v>
      </c>
      <c r="AB2" s="18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/>
      <c r="B3" s="6"/>
      <c r="C3" s="16"/>
      <c r="D3" s="18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6"/>
      <c r="W3" s="176"/>
      <c r="X3" s="176"/>
      <c r="Y3" s="176"/>
      <c r="Z3" s="176"/>
      <c r="AA3" s="178"/>
      <c r="AB3" s="182"/>
      <c r="AC3" s="9"/>
      <c r="AD3" s="14"/>
      <c r="AE3" s="14"/>
      <c r="AF3" s="15"/>
      <c r="AG3" s="16"/>
    </row>
    <row r="4" spans="1:33" ht="18" x14ac:dyDescent="0.25">
      <c r="A4" s="5"/>
      <c r="B4" s="6"/>
      <c r="D4" s="18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0.38200000000000001</v>
      </c>
      <c r="X4" s="15"/>
      <c r="Y4" s="15"/>
      <c r="Z4" s="15">
        <v>153</v>
      </c>
      <c r="AA4" s="19">
        <f>+Z4+W4</f>
        <v>153.38200000000001</v>
      </c>
      <c r="AB4" s="7" t="s">
        <v>7</v>
      </c>
      <c r="AC4" s="9"/>
      <c r="AD4" s="14"/>
      <c r="AE4" s="14"/>
      <c r="AF4" s="15"/>
      <c r="AG4" s="20"/>
    </row>
    <row r="5" spans="1:33" ht="18" x14ac:dyDescent="0.25">
      <c r="A5" s="5"/>
      <c r="B5" s="6"/>
      <c r="C5" s="16"/>
      <c r="D5" s="18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0.33800000000000002</v>
      </c>
      <c r="Y5" s="15"/>
      <c r="Z5" s="18"/>
      <c r="AA5" s="21">
        <f>+$AA$4-X5</f>
        <v>153.04400000000001</v>
      </c>
      <c r="AB5" s="13" t="s">
        <v>184</v>
      </c>
      <c r="AC5" s="22"/>
      <c r="AD5" s="14"/>
      <c r="AE5" s="14"/>
      <c r="AF5" s="15"/>
      <c r="AG5" s="20"/>
    </row>
    <row r="6" spans="1:33" ht="18" x14ac:dyDescent="0.25">
      <c r="A6" s="5"/>
      <c r="B6" s="6"/>
      <c r="C6" s="7"/>
      <c r="D6" s="18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/>
      <c r="W6" s="15"/>
      <c r="X6" s="15">
        <v>1.18</v>
      </c>
      <c r="Y6" s="15"/>
      <c r="Z6" s="18"/>
      <c r="AA6" s="21">
        <f t="shared" ref="AA6:AA7" si="0">+$AA$4-X6</f>
        <v>152.202</v>
      </c>
      <c r="AB6" s="7" t="s">
        <v>17</v>
      </c>
      <c r="AC6" s="22"/>
      <c r="AD6" s="14"/>
      <c r="AE6" s="14"/>
      <c r="AF6" s="15"/>
      <c r="AG6" s="20"/>
    </row>
    <row r="7" spans="1:33" ht="18" x14ac:dyDescent="0.25">
      <c r="A7" s="5"/>
      <c r="B7" s="6"/>
      <c r="D7" s="18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/>
      <c r="W7" s="15"/>
      <c r="X7" s="15">
        <v>0.56499999999999995</v>
      </c>
      <c r="Y7" s="15"/>
      <c r="Z7" s="18"/>
      <c r="AA7" s="21">
        <f t="shared" si="0"/>
        <v>152.81700000000001</v>
      </c>
      <c r="AB7" s="16" t="s">
        <v>37</v>
      </c>
      <c r="AC7" s="22"/>
      <c r="AD7" s="14"/>
      <c r="AE7" s="14"/>
      <c r="AF7" s="15"/>
      <c r="AG7" s="20"/>
    </row>
    <row r="8" spans="1:33" ht="18.75" x14ac:dyDescent="0.3">
      <c r="A8" s="5"/>
      <c r="B8" s="6"/>
      <c r="C8" s="23"/>
      <c r="D8" s="18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/>
      <c r="W8" s="15"/>
      <c r="X8" s="15">
        <v>2.16</v>
      </c>
      <c r="Y8" s="15"/>
      <c r="Z8" s="18"/>
      <c r="AA8" s="21">
        <f>+$AA$4+W8-Y8</f>
        <v>153.38200000000001</v>
      </c>
      <c r="AB8" s="16" t="s">
        <v>185</v>
      </c>
      <c r="AC8" s="22"/>
      <c r="AD8" s="14"/>
      <c r="AE8" s="14"/>
      <c r="AF8" s="15"/>
      <c r="AG8" s="20"/>
    </row>
    <row r="9" spans="1:33" ht="18" x14ac:dyDescent="0.25">
      <c r="A9" s="5"/>
      <c r="B9" s="6"/>
      <c r="C9" s="7"/>
      <c r="D9" s="18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/>
      <c r="W9" s="15"/>
      <c r="X9" s="15"/>
      <c r="Y9" s="15"/>
      <c r="Z9" s="18"/>
      <c r="AA9" s="21"/>
      <c r="AB9" s="13"/>
      <c r="AC9" s="22"/>
      <c r="AD9" s="14"/>
      <c r="AE9" s="14"/>
      <c r="AF9" s="15"/>
      <c r="AG9" s="20"/>
    </row>
    <row r="10" spans="1:33" ht="18" x14ac:dyDescent="0.25">
      <c r="A10" s="5"/>
      <c r="B10" s="6"/>
      <c r="C10" s="7"/>
      <c r="D10" s="18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/>
      <c r="W10" s="15"/>
      <c r="X10" s="15"/>
      <c r="Y10" s="15"/>
      <c r="Z10" s="18"/>
      <c r="AA10" s="21"/>
      <c r="AB10" s="13"/>
      <c r="AC10" s="22"/>
      <c r="AD10" s="14"/>
      <c r="AE10" s="14"/>
      <c r="AF10" s="15"/>
      <c r="AG10" s="20"/>
    </row>
    <row r="11" spans="1:33" ht="18.75" x14ac:dyDescent="0.3">
      <c r="A11" s="5"/>
      <c r="B11" s="6"/>
      <c r="C11" s="24"/>
      <c r="D11" s="18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/>
      <c r="X11" s="15"/>
      <c r="Y11" s="15"/>
      <c r="Z11" s="18"/>
      <c r="AA11" s="21"/>
      <c r="AB11" s="16"/>
      <c r="AC11" s="22"/>
      <c r="AD11" s="14"/>
      <c r="AE11" s="14"/>
      <c r="AF11" s="15"/>
      <c r="AG11" s="20"/>
    </row>
    <row r="12" spans="1:33" ht="18.75" x14ac:dyDescent="0.3">
      <c r="A12" s="5"/>
      <c r="B12" s="6"/>
      <c r="C12" s="24"/>
      <c r="D12" s="18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/>
      <c r="Y12" s="15"/>
      <c r="Z12" s="18"/>
      <c r="AA12" s="21"/>
      <c r="AB12" s="16"/>
      <c r="AC12" s="22"/>
      <c r="AD12" s="14"/>
      <c r="AE12" s="14"/>
      <c r="AF12" s="15"/>
      <c r="AG12" s="20"/>
    </row>
    <row r="13" spans="1:33" ht="18.75" x14ac:dyDescent="0.3">
      <c r="A13" s="5"/>
      <c r="B13" s="6"/>
      <c r="C13" s="24"/>
      <c r="D13" s="18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/>
      <c r="Y13" s="15"/>
      <c r="Z13" s="18"/>
      <c r="AA13" s="21"/>
      <c r="AB13" s="16"/>
      <c r="AC13" s="22"/>
      <c r="AD13" s="14"/>
      <c r="AE13" s="14"/>
      <c r="AF13" s="15"/>
      <c r="AG13" s="20"/>
    </row>
    <row r="14" spans="1:33" ht="18.75" x14ac:dyDescent="0.3">
      <c r="A14" s="5"/>
      <c r="B14" s="6"/>
      <c r="C14" s="24"/>
      <c r="D14" s="18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/>
      <c r="W14" s="15"/>
      <c r="X14" s="15"/>
      <c r="Y14" s="15"/>
      <c r="Z14" s="18"/>
      <c r="AA14" s="21"/>
      <c r="AB14" s="13"/>
      <c r="AC14" s="22"/>
      <c r="AD14" s="14"/>
      <c r="AE14" s="14"/>
      <c r="AF14" s="15"/>
      <c r="AG14" s="20"/>
    </row>
    <row r="15" spans="1:33" ht="18.75" x14ac:dyDescent="0.3">
      <c r="A15" s="5"/>
      <c r="B15" s="6"/>
      <c r="C15" s="24"/>
      <c r="D15" s="18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8"/>
      <c r="W15" s="15"/>
      <c r="X15" s="15"/>
      <c r="Y15" s="15"/>
      <c r="Z15" s="18"/>
      <c r="AA15" s="21"/>
      <c r="AB15" s="13"/>
      <c r="AC15" s="22"/>
      <c r="AD15" s="14"/>
      <c r="AE15" s="14"/>
      <c r="AF15" s="15"/>
      <c r="AG15" s="20"/>
    </row>
    <row r="16" spans="1:33" ht="18.75" x14ac:dyDescent="0.3">
      <c r="A16" s="5"/>
      <c r="B16" s="6"/>
      <c r="C16" s="24"/>
      <c r="D16" s="18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8"/>
      <c r="W16" s="15"/>
      <c r="X16" s="15"/>
      <c r="Y16" s="15"/>
      <c r="Z16" s="18"/>
      <c r="AA16" s="21"/>
      <c r="AB16" s="13"/>
      <c r="AC16" s="22"/>
      <c r="AD16" s="14"/>
      <c r="AE16" s="14"/>
      <c r="AF16" s="15"/>
      <c r="AG16" s="20"/>
    </row>
    <row r="17" spans="1:33" ht="18.75" x14ac:dyDescent="0.3">
      <c r="A17" s="5"/>
      <c r="B17" s="6"/>
      <c r="C17" s="24"/>
      <c r="D17" s="18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8"/>
      <c r="W17" s="15"/>
      <c r="X17" s="15"/>
      <c r="Y17" s="15"/>
      <c r="Z17" s="18"/>
      <c r="AA17" s="21"/>
      <c r="AB17" s="27"/>
      <c r="AC17" s="22"/>
      <c r="AD17" s="28"/>
      <c r="AE17" s="14"/>
      <c r="AF17" s="15"/>
      <c r="AG17" s="7"/>
    </row>
    <row r="18" spans="1:33" ht="18.75" x14ac:dyDescent="0.3">
      <c r="A18" s="5"/>
      <c r="B18" s="6"/>
      <c r="C18" s="24"/>
      <c r="D18" s="18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8"/>
      <c r="W18" s="15"/>
      <c r="X18" s="15"/>
      <c r="Y18" s="15"/>
      <c r="Z18" s="18"/>
      <c r="AA18" s="21"/>
      <c r="AB18" s="29"/>
      <c r="AC18" s="22"/>
      <c r="AD18" s="28"/>
      <c r="AE18" s="30"/>
      <c r="AF18" s="15"/>
      <c r="AG18" s="20"/>
    </row>
    <row r="19" spans="1:33" ht="18.75" x14ac:dyDescent="0.3">
      <c r="A19" s="5"/>
      <c r="B19" s="6"/>
      <c r="C19" s="24"/>
      <c r="D19" s="18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8"/>
      <c r="W19" s="15"/>
      <c r="X19" s="15"/>
      <c r="Y19" s="15"/>
      <c r="Z19" s="18"/>
      <c r="AA19" s="21"/>
      <c r="AB19" s="29"/>
      <c r="AC19" s="9"/>
      <c r="AD19" s="28"/>
      <c r="AE19" s="30"/>
      <c r="AF19" s="15"/>
      <c r="AG19" s="27"/>
    </row>
    <row r="20" spans="1:33" ht="18.75" x14ac:dyDescent="0.3">
      <c r="A20" s="5"/>
      <c r="B20" s="6"/>
      <c r="C20" s="24"/>
      <c r="D20" s="18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8"/>
      <c r="W20" s="15"/>
      <c r="X20" s="15"/>
      <c r="Y20" s="15"/>
      <c r="Z20" s="18"/>
      <c r="AA20" s="21"/>
      <c r="AB20" s="13"/>
      <c r="AC20" s="9"/>
      <c r="AD20" s="28"/>
      <c r="AE20" s="30"/>
      <c r="AF20" s="15"/>
      <c r="AG20" s="20"/>
    </row>
    <row r="21" spans="1:33" ht="18.75" x14ac:dyDescent="0.3">
      <c r="A21" s="5"/>
      <c r="B21" s="6"/>
      <c r="C21" s="24"/>
      <c r="D21" s="18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8"/>
      <c r="W21" s="15"/>
      <c r="X21" s="15"/>
      <c r="Y21" s="15"/>
      <c r="Z21" s="18"/>
      <c r="AA21" s="21"/>
      <c r="AB21" s="13"/>
      <c r="AC21" s="9"/>
      <c r="AD21" s="28"/>
      <c r="AE21" s="30"/>
      <c r="AF21" s="15"/>
      <c r="AG21" s="7"/>
    </row>
    <row r="22" spans="1:33" ht="18.75" x14ac:dyDescent="0.3">
      <c r="A22" s="5"/>
      <c r="B22" s="6"/>
      <c r="C22" s="24"/>
      <c r="D22" s="18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8"/>
      <c r="W22" s="15"/>
      <c r="X22" s="15"/>
      <c r="Y22" s="15"/>
      <c r="Z22" s="18"/>
      <c r="AA22" s="21"/>
      <c r="AB22" s="13"/>
      <c r="AC22" s="9"/>
      <c r="AD22" s="28"/>
      <c r="AE22" s="30"/>
      <c r="AF22" s="15"/>
      <c r="AG22" s="27"/>
    </row>
    <row r="23" spans="1:33" ht="18.75" x14ac:dyDescent="0.3">
      <c r="A23" s="5"/>
      <c r="B23" s="6"/>
      <c r="C23" s="24"/>
      <c r="D23" s="18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8"/>
      <c r="W23" s="15"/>
      <c r="X23" s="15"/>
      <c r="Y23" s="15"/>
      <c r="Z23" s="18"/>
      <c r="AA23" s="21"/>
      <c r="AB23" s="27"/>
      <c r="AC23" s="9"/>
      <c r="AD23" s="28"/>
      <c r="AE23" s="30"/>
      <c r="AF23" s="15"/>
      <c r="AG23" s="7"/>
    </row>
    <row r="24" spans="1:33" ht="18.75" x14ac:dyDescent="0.3">
      <c r="A24" s="5"/>
      <c r="B24" s="6"/>
      <c r="C24" s="24"/>
      <c r="D24" s="18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8"/>
      <c r="W24" s="15"/>
      <c r="X24" s="15"/>
      <c r="Y24" s="31"/>
      <c r="Z24" s="31"/>
      <c r="AA24" s="21"/>
      <c r="AB24" s="16"/>
      <c r="AC24" s="9"/>
      <c r="AD24" s="28"/>
      <c r="AE24" s="30"/>
      <c r="AF24" s="15"/>
      <c r="AG24" s="13"/>
    </row>
    <row r="25" spans="1:33" ht="18.75" x14ac:dyDescent="0.3">
      <c r="A25" s="5"/>
      <c r="B25" s="6"/>
      <c r="C25" s="24"/>
      <c r="D25" s="18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8"/>
      <c r="W25" s="31"/>
      <c r="X25" s="15"/>
      <c r="Y25" s="31"/>
      <c r="Z25" s="31"/>
      <c r="AA25" s="21"/>
      <c r="AB25" s="16"/>
      <c r="AC25" s="9"/>
      <c r="AD25" s="28"/>
      <c r="AE25" s="32"/>
      <c r="AF25" s="15"/>
      <c r="AG25" s="13"/>
    </row>
    <row r="26" spans="1:33" ht="18" x14ac:dyDescent="0.25">
      <c r="A26" s="5"/>
      <c r="B26" s="6"/>
      <c r="C26" s="13"/>
      <c r="D26" s="18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8"/>
      <c r="W26" s="31"/>
      <c r="X26" s="15"/>
      <c r="Y26" s="31"/>
      <c r="Z26" s="31"/>
      <c r="AA26" s="21"/>
      <c r="AB26" s="16"/>
      <c r="AC26" s="9"/>
      <c r="AD26" s="28"/>
      <c r="AE26" s="32"/>
      <c r="AF26" s="15"/>
      <c r="AG26" s="27"/>
    </row>
    <row r="27" spans="1:33" ht="18" x14ac:dyDescent="0.25">
      <c r="A27" s="5"/>
      <c r="B27" s="6"/>
      <c r="C27" s="13"/>
      <c r="D27" s="18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8"/>
      <c r="W27" s="31"/>
      <c r="X27" s="15"/>
      <c r="Y27" s="31"/>
      <c r="Z27" s="31"/>
      <c r="AA27" s="21"/>
      <c r="AB27" s="16"/>
      <c r="AC27" s="9"/>
      <c r="AD27" s="28"/>
      <c r="AE27" s="32"/>
      <c r="AF27" s="15"/>
      <c r="AG27" s="20"/>
    </row>
    <row r="28" spans="1:33" ht="18.75" x14ac:dyDescent="0.3">
      <c r="A28" s="5"/>
      <c r="B28" s="6"/>
      <c r="C28" s="24"/>
      <c r="D28" s="18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8"/>
      <c r="W28" s="31"/>
      <c r="X28" s="15"/>
      <c r="Y28" s="31"/>
      <c r="Z28" s="31"/>
      <c r="AA28" s="21"/>
      <c r="AB28" s="27"/>
      <c r="AC28" s="9"/>
      <c r="AD28" s="28"/>
      <c r="AE28" s="30"/>
      <c r="AF28" s="15"/>
      <c r="AG28" s="13"/>
    </row>
    <row r="29" spans="1:33" ht="18" x14ac:dyDescent="0.25">
      <c r="A29" s="5"/>
      <c r="B29" s="6"/>
      <c r="C29" s="16"/>
      <c r="D29" s="18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8"/>
      <c r="W29" s="31"/>
      <c r="X29" s="15"/>
      <c r="Y29" s="31"/>
      <c r="Z29" s="31"/>
      <c r="AA29" s="21"/>
      <c r="AB29" s="13"/>
      <c r="AC29" s="9"/>
      <c r="AD29" s="28"/>
      <c r="AE29" s="30"/>
      <c r="AF29" s="15"/>
      <c r="AG29" s="27"/>
    </row>
    <row r="30" spans="1:33" ht="18" x14ac:dyDescent="0.25">
      <c r="A30" s="5"/>
      <c r="B30" s="6"/>
      <c r="C30" s="33"/>
      <c r="D30" s="18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8"/>
      <c r="W30" s="31"/>
      <c r="X30" s="15"/>
      <c r="Y30" s="31"/>
      <c r="Z30" s="31"/>
      <c r="AA30" s="21"/>
      <c r="AB30" s="13"/>
      <c r="AC30" s="9"/>
      <c r="AD30" s="28"/>
      <c r="AE30" s="30"/>
      <c r="AF30" s="15"/>
      <c r="AG30" s="27"/>
    </row>
    <row r="31" spans="1:33" ht="18" x14ac:dyDescent="0.25">
      <c r="A31" s="5"/>
      <c r="B31" s="6"/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8"/>
      <c r="W31" s="15"/>
      <c r="X31" s="15"/>
      <c r="Y31" s="15"/>
      <c r="Z31" s="18"/>
      <c r="AA31" s="21"/>
      <c r="AB31" s="13"/>
      <c r="AC31" s="9"/>
      <c r="AD31" s="28"/>
      <c r="AE31" s="30"/>
      <c r="AF31" s="15"/>
      <c r="AG31" s="20"/>
    </row>
    <row r="32" spans="1:33" ht="18" x14ac:dyDescent="0.25">
      <c r="A32" s="5"/>
      <c r="B32" s="6"/>
      <c r="C32" s="16"/>
      <c r="D32" s="18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8"/>
      <c r="W32" s="15"/>
      <c r="X32" s="15"/>
      <c r="Y32" s="15"/>
      <c r="Z32" s="18"/>
      <c r="AA32" s="21"/>
      <c r="AB32" s="13"/>
      <c r="AC32" s="9"/>
      <c r="AD32" s="34"/>
      <c r="AE32" s="34"/>
      <c r="AF32" s="34"/>
      <c r="AG32" s="34"/>
    </row>
    <row r="33" spans="1:33" ht="18" x14ac:dyDescent="0.25">
      <c r="A33" s="5"/>
      <c r="B33" s="6"/>
      <c r="D33" s="18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8"/>
      <c r="W33" s="15"/>
      <c r="X33" s="15"/>
      <c r="Y33" s="15"/>
      <c r="Z33" s="18"/>
      <c r="AA33" s="21"/>
      <c r="AB33" s="27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8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8"/>
      <c r="W34" s="15"/>
      <c r="X34" s="15"/>
      <c r="Y34" s="15"/>
      <c r="Z34" s="18"/>
      <c r="AA34" s="21"/>
      <c r="AB34" s="13"/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8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8"/>
      <c r="W35" s="15"/>
      <c r="X35" s="15"/>
      <c r="Y35" s="15"/>
      <c r="Z35" s="15"/>
      <c r="AA35" s="21"/>
      <c r="AB35" s="7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8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8"/>
      <c r="W36" s="15"/>
      <c r="X36" s="15"/>
      <c r="Y36" s="15"/>
      <c r="Z36" s="15"/>
      <c r="AA36" s="21"/>
      <c r="AB36" s="27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8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8"/>
      <c r="W37" s="15"/>
      <c r="X37" s="15"/>
      <c r="Y37" s="15"/>
      <c r="Z37" s="18"/>
      <c r="AA37" s="21"/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8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/>
      <c r="W38" s="15"/>
      <c r="X38" s="15"/>
      <c r="Y38" s="15"/>
      <c r="Z38" s="18"/>
      <c r="AA38" s="21"/>
      <c r="AB38" s="27"/>
      <c r="AC38" s="9"/>
      <c r="AD38" s="36"/>
      <c r="AE38" s="36"/>
      <c r="AF38" s="38"/>
      <c r="AG38" s="39"/>
    </row>
    <row r="39" spans="1:33" ht="18.75" x14ac:dyDescent="0.3">
      <c r="A39" s="5"/>
      <c r="B39" s="6"/>
      <c r="C39" s="35"/>
      <c r="D39" s="18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/>
      <c r="W39" s="15"/>
      <c r="X39" s="15"/>
      <c r="Y39" s="15"/>
      <c r="Z39" s="18"/>
      <c r="AA39" s="21"/>
      <c r="AB39" s="20"/>
      <c r="AC39" s="9"/>
      <c r="AD39" s="36"/>
      <c r="AE39" s="36"/>
      <c r="AF39" s="38"/>
      <c r="AG39" s="39"/>
    </row>
    <row r="40" spans="1:33" ht="18.75" x14ac:dyDescent="0.3">
      <c r="A40" s="5"/>
      <c r="B40" s="6"/>
      <c r="C40" s="35"/>
      <c r="D40" s="18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/>
      <c r="W40" s="31"/>
      <c r="X40" s="15"/>
      <c r="Y40" s="31"/>
      <c r="Z40" s="31"/>
      <c r="AA40" s="21"/>
      <c r="AB40" s="27"/>
      <c r="AC40" s="9"/>
      <c r="AD40" s="36"/>
      <c r="AE40" s="36"/>
      <c r="AF40" s="38"/>
      <c r="AG40" s="39"/>
    </row>
    <row r="41" spans="1:33" ht="18.75" x14ac:dyDescent="0.3">
      <c r="A41" s="5"/>
      <c r="B41" s="6"/>
      <c r="C41" s="35"/>
      <c r="D41" s="18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/>
      <c r="Z41" s="31"/>
      <c r="AA41" s="21"/>
      <c r="AB41" s="13"/>
      <c r="AC41" s="9"/>
      <c r="AD41" s="9"/>
      <c r="AE41" s="9"/>
      <c r="AF41" s="9"/>
      <c r="AG41" s="9"/>
    </row>
    <row r="42" spans="1:33" ht="18" x14ac:dyDescent="0.25">
      <c r="V42" s="18"/>
      <c r="W42" s="18"/>
      <c r="X42" s="15"/>
      <c r="Y42" s="18"/>
      <c r="Z42" s="18"/>
      <c r="AA42" s="21"/>
      <c r="AB42" s="27"/>
    </row>
    <row r="43" spans="1:33" ht="18" customHeight="1" x14ac:dyDescent="0.25">
      <c r="A43" s="41"/>
      <c r="B43" s="42"/>
      <c r="C43" s="43"/>
      <c r="D43" s="183" t="s">
        <v>23</v>
      </c>
      <c r="V43" s="152"/>
      <c r="W43" s="152"/>
      <c r="X43" s="152"/>
      <c r="Y43" s="152"/>
    </row>
    <row r="44" spans="1:33" ht="18" x14ac:dyDescent="0.25">
      <c r="A44" s="44"/>
      <c r="B44" s="45"/>
      <c r="C44" s="46" t="s">
        <v>24</v>
      </c>
      <c r="D44" s="183"/>
    </row>
    <row r="45" spans="1:33" ht="18" x14ac:dyDescent="0.25">
      <c r="A45" s="44"/>
      <c r="B45" s="45"/>
      <c r="C45" s="46" t="s">
        <v>25</v>
      </c>
      <c r="D45" s="183"/>
    </row>
    <row r="46" spans="1:33" ht="18" x14ac:dyDescent="0.25">
      <c r="A46" s="47"/>
      <c r="B46" s="48"/>
      <c r="C46" s="184" t="s">
        <v>26</v>
      </c>
      <c r="D46" s="183"/>
    </row>
    <row r="47" spans="1:33" ht="18" x14ac:dyDescent="0.25">
      <c r="A47" s="47"/>
      <c r="B47" s="48"/>
      <c r="C47" s="185"/>
      <c r="D47" s="183"/>
    </row>
    <row r="48" spans="1:33" ht="18" x14ac:dyDescent="0.25">
      <c r="A48" s="47"/>
      <c r="B48" s="48"/>
      <c r="C48" s="184" t="s">
        <v>27</v>
      </c>
      <c r="D48" s="183"/>
    </row>
    <row r="49" spans="1:5" ht="18" x14ac:dyDescent="0.25">
      <c r="A49" s="47"/>
      <c r="B49" s="48"/>
      <c r="C49" s="185"/>
      <c r="D49" s="183"/>
    </row>
    <row r="50" spans="1:5" ht="18" x14ac:dyDescent="0.25">
      <c r="A50" s="47"/>
      <c r="B50" s="48"/>
      <c r="C50" s="179" t="s">
        <v>28</v>
      </c>
      <c r="D50" s="183"/>
    </row>
    <row r="51" spans="1:5" ht="18" x14ac:dyDescent="0.25">
      <c r="A51" s="47"/>
      <c r="B51" s="48"/>
      <c r="C51" s="179"/>
      <c r="D51" s="183"/>
    </row>
    <row r="52" spans="1:5" ht="18" x14ac:dyDescent="0.25">
      <c r="A52" s="47"/>
      <c r="B52" s="48"/>
      <c r="C52" s="186" t="s">
        <v>29</v>
      </c>
      <c r="D52" s="183"/>
    </row>
    <row r="53" spans="1:5" ht="18" x14ac:dyDescent="0.25">
      <c r="A53" s="47"/>
      <c r="B53" s="48"/>
      <c r="C53" s="185"/>
      <c r="D53" s="183"/>
    </row>
    <row r="54" spans="1:5" ht="18" x14ac:dyDescent="0.25">
      <c r="A54" s="47"/>
      <c r="B54" s="48"/>
      <c r="C54" s="179"/>
      <c r="D54" s="49"/>
    </row>
    <row r="55" spans="1:5" ht="18" x14ac:dyDescent="0.25">
      <c r="A55" s="47"/>
      <c r="B55" s="48"/>
      <c r="C55" s="179"/>
      <c r="D55" s="49"/>
    </row>
    <row r="56" spans="1:5" ht="18" x14ac:dyDescent="0.25">
      <c r="A56" s="50"/>
      <c r="B56" s="51"/>
      <c r="C56" s="52" t="s">
        <v>31</v>
      </c>
    </row>
    <row r="57" spans="1:5" ht="18" x14ac:dyDescent="0.25">
      <c r="A57" s="50"/>
      <c r="B57" s="51"/>
      <c r="C57" s="52" t="s">
        <v>31</v>
      </c>
      <c r="E57" s="59"/>
    </row>
    <row r="58" spans="1:5" ht="18" x14ac:dyDescent="0.25">
      <c r="A58" s="149" t="s">
        <v>32</v>
      </c>
      <c r="B58" s="149"/>
      <c r="C58" s="54">
        <v>143.202</v>
      </c>
    </row>
    <row r="59" spans="1:5" ht="18" x14ac:dyDescent="0.25">
      <c r="A59" s="55" t="s">
        <v>33</v>
      </c>
      <c r="B59" s="149"/>
      <c r="C59" s="48">
        <v>151.31700000000001</v>
      </c>
    </row>
    <row r="60" spans="1:5" ht="18" x14ac:dyDescent="0.25">
      <c r="A60" s="180" t="s">
        <v>34</v>
      </c>
      <c r="B60" s="180"/>
      <c r="C60" s="54">
        <f>+Z4</f>
        <v>153</v>
      </c>
    </row>
    <row r="61" spans="1:5" ht="18" x14ac:dyDescent="0.25">
      <c r="A61" s="180" t="s">
        <v>35</v>
      </c>
      <c r="B61" s="180"/>
      <c r="C61" s="54">
        <f>+B56</f>
        <v>0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41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zoomScale="50" zoomScaleNormal="50" workbookViewId="0">
      <selection activeCell="C58" sqref="C58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36.42578125" bestFit="1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customHeight="1" x14ac:dyDescent="0.25">
      <c r="A1" s="1" t="s">
        <v>0</v>
      </c>
      <c r="B1" s="2" t="s">
        <v>1</v>
      </c>
      <c r="C1" s="3" t="s">
        <v>2</v>
      </c>
      <c r="D1" s="187" t="s">
        <v>3</v>
      </c>
      <c r="E1" s="188" t="s">
        <v>4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4"/>
      <c r="V1" s="172" t="s">
        <v>5</v>
      </c>
      <c r="W1" s="173"/>
      <c r="X1" s="173"/>
      <c r="Y1" s="173"/>
      <c r="Z1" s="173"/>
      <c r="AA1" s="173"/>
      <c r="AB1" s="174"/>
      <c r="AC1" s="4"/>
      <c r="AD1" s="172" t="s">
        <v>6</v>
      </c>
      <c r="AE1" s="173"/>
      <c r="AF1" s="173"/>
      <c r="AG1" s="174"/>
    </row>
    <row r="2" spans="1:33" ht="20.25" x14ac:dyDescent="0.3">
      <c r="A2" s="5"/>
      <c r="B2" s="6">
        <f>+Z4</f>
        <v>153</v>
      </c>
      <c r="C2" s="7" t="s">
        <v>186</v>
      </c>
      <c r="D2" s="18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5" t="s">
        <v>8</v>
      </c>
      <c r="W2" s="175" t="s">
        <v>9</v>
      </c>
      <c r="X2" s="175" t="s">
        <v>10</v>
      </c>
      <c r="Y2" s="175" t="s">
        <v>11</v>
      </c>
      <c r="Z2" s="175" t="s">
        <v>12</v>
      </c>
      <c r="AA2" s="177" t="s">
        <v>1</v>
      </c>
      <c r="AB2" s="181" t="s">
        <v>13</v>
      </c>
      <c r="AC2" s="9"/>
      <c r="AD2" s="10" t="s">
        <v>14</v>
      </c>
      <c r="AE2" s="11" t="s">
        <v>15</v>
      </c>
      <c r="AF2" s="11" t="s">
        <v>1</v>
      </c>
      <c r="AG2" s="12" t="s">
        <v>2</v>
      </c>
    </row>
    <row r="3" spans="1:33" ht="20.25" x14ac:dyDescent="0.3">
      <c r="A3" s="5">
        <f>+V6</f>
        <v>-6.7</v>
      </c>
      <c r="B3" s="6">
        <f>+AA6</f>
        <v>152.018</v>
      </c>
      <c r="C3" s="16"/>
      <c r="D3" s="18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6"/>
      <c r="W3" s="176"/>
      <c r="X3" s="176"/>
      <c r="Y3" s="176"/>
      <c r="Z3" s="176"/>
      <c r="AA3" s="178"/>
      <c r="AB3" s="182"/>
      <c r="AC3" s="9"/>
      <c r="AD3" s="14">
        <v>8</v>
      </c>
      <c r="AE3" s="14">
        <v>0.65</v>
      </c>
      <c r="AF3" s="15">
        <f>+AA15</f>
        <v>149.10300000000001</v>
      </c>
      <c r="AG3" s="16" t="s">
        <v>16</v>
      </c>
    </row>
    <row r="4" spans="1:33" ht="18" x14ac:dyDescent="0.25">
      <c r="A4" s="5">
        <f t="shared" ref="A4:A6" si="0">+V7</f>
        <v>0</v>
      </c>
      <c r="B4" s="6">
        <f t="shared" ref="B4:B7" si="1">+AA7</f>
        <v>151.43299999999999</v>
      </c>
      <c r="D4" s="18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4"/>
      <c r="V4" s="18"/>
      <c r="W4" s="15">
        <v>8.4000000000000005E-2</v>
      </c>
      <c r="X4" s="15"/>
      <c r="Y4" s="15"/>
      <c r="Z4" s="15">
        <v>153</v>
      </c>
      <c r="AA4" s="19">
        <f>+Z4+W4</f>
        <v>153.084</v>
      </c>
      <c r="AB4" s="7" t="s">
        <v>186</v>
      </c>
      <c r="AC4" s="9"/>
      <c r="AD4" s="14">
        <v>25</v>
      </c>
      <c r="AE4" s="14">
        <v>7</v>
      </c>
      <c r="AF4" s="15">
        <f t="shared" ref="AF4:AF24" si="2">+AA15</f>
        <v>149.10300000000001</v>
      </c>
      <c r="AG4" s="20"/>
    </row>
    <row r="5" spans="1:33" ht="18" x14ac:dyDescent="0.25">
      <c r="A5" s="5">
        <f t="shared" si="0"/>
        <v>5</v>
      </c>
      <c r="B5" s="6">
        <f t="shared" si="1"/>
        <v>151.19800000000001</v>
      </c>
      <c r="C5" s="16"/>
      <c r="D5" s="18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8"/>
      <c r="W5" s="15"/>
      <c r="X5" s="15">
        <v>0.04</v>
      </c>
      <c r="Y5" s="15"/>
      <c r="Z5" s="18"/>
      <c r="AA5" s="21">
        <f>+$AA$4-X5</f>
        <v>153.04400000000001</v>
      </c>
      <c r="AB5" s="13" t="s">
        <v>184</v>
      </c>
      <c r="AC5" s="22"/>
      <c r="AD5" s="14">
        <v>35</v>
      </c>
      <c r="AE5" s="14">
        <v>7.24</v>
      </c>
      <c r="AF5" s="15">
        <f t="shared" si="2"/>
        <v>142.75300000000001</v>
      </c>
      <c r="AG5" s="20"/>
    </row>
    <row r="6" spans="1:33" ht="18" x14ac:dyDescent="0.25">
      <c r="A6" s="5">
        <f t="shared" si="0"/>
        <v>7.3</v>
      </c>
      <c r="B6" s="6">
        <f t="shared" si="1"/>
        <v>149.922</v>
      </c>
      <c r="C6" s="7"/>
      <c r="D6" s="18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8">
        <v>-6.7</v>
      </c>
      <c r="W6" s="15"/>
      <c r="X6" s="15">
        <v>1.0660000000000001</v>
      </c>
      <c r="Y6" s="15"/>
      <c r="Z6" s="18"/>
      <c r="AA6" s="21">
        <f t="shared" ref="AA6:AA14" si="3">+$AA$4-X6</f>
        <v>152.018</v>
      </c>
      <c r="AB6" s="7" t="s">
        <v>189</v>
      </c>
      <c r="AC6" s="22"/>
      <c r="AD6" s="14">
        <v>45</v>
      </c>
      <c r="AE6" s="14">
        <v>6.9</v>
      </c>
      <c r="AF6" s="15">
        <f t="shared" si="2"/>
        <v>142.51300000000001</v>
      </c>
      <c r="AG6" s="20"/>
    </row>
    <row r="7" spans="1:33" ht="18" x14ac:dyDescent="0.25">
      <c r="A7" s="5">
        <f>+V10</f>
        <v>8</v>
      </c>
      <c r="B7" s="6">
        <f t="shared" si="1"/>
        <v>149.75300000000001</v>
      </c>
      <c r="C7" s="16" t="s">
        <v>16</v>
      </c>
      <c r="D7" s="18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8">
        <v>0</v>
      </c>
      <c r="W7" s="15"/>
      <c r="X7" s="15">
        <v>1.651</v>
      </c>
      <c r="Y7" s="15"/>
      <c r="Z7" s="18"/>
      <c r="AA7" s="21">
        <f t="shared" si="3"/>
        <v>151.43299999999999</v>
      </c>
      <c r="AB7" s="16" t="s">
        <v>159</v>
      </c>
      <c r="AC7" s="22"/>
      <c r="AD7" s="14">
        <v>55</v>
      </c>
      <c r="AE7" s="14">
        <v>6.19</v>
      </c>
      <c r="AF7" s="15">
        <f t="shared" si="2"/>
        <v>142.85300000000001</v>
      </c>
      <c r="AG7" s="20"/>
    </row>
    <row r="8" spans="1:33" ht="18.75" x14ac:dyDescent="0.3">
      <c r="A8" s="5">
        <f>+V15</f>
        <v>8</v>
      </c>
      <c r="B8" s="6">
        <f>+AA15</f>
        <v>149.10300000000001</v>
      </c>
      <c r="C8" s="23"/>
      <c r="D8" s="18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8">
        <v>5</v>
      </c>
      <c r="W8" s="15"/>
      <c r="X8" s="15">
        <v>1.8859999999999999</v>
      </c>
      <c r="Y8" s="15"/>
      <c r="Z8" s="18"/>
      <c r="AA8" s="21">
        <f t="shared" si="3"/>
        <v>151.19800000000001</v>
      </c>
      <c r="AB8" s="16" t="s">
        <v>188</v>
      </c>
      <c r="AC8" s="22"/>
      <c r="AD8" s="14">
        <v>65</v>
      </c>
      <c r="AE8" s="14">
        <v>6.3</v>
      </c>
      <c r="AF8" s="15">
        <f t="shared" si="2"/>
        <v>143.56300000000002</v>
      </c>
      <c r="AG8" s="20"/>
    </row>
    <row r="9" spans="1:33" ht="18" x14ac:dyDescent="0.25">
      <c r="A9" s="5">
        <f t="shared" ref="A9:A33" si="4">+V16</f>
        <v>25</v>
      </c>
      <c r="B9" s="6">
        <f t="shared" ref="B9:B33" si="5">+AA16</f>
        <v>142.75300000000001</v>
      </c>
      <c r="C9" s="7"/>
      <c r="D9" s="18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8">
        <v>7.3</v>
      </c>
      <c r="W9" s="15"/>
      <c r="X9" s="15">
        <v>3.1619999999999999</v>
      </c>
      <c r="Y9" s="15"/>
      <c r="Z9" s="18"/>
      <c r="AA9" s="21">
        <f t="shared" si="3"/>
        <v>149.922</v>
      </c>
      <c r="AB9" s="13" t="s">
        <v>190</v>
      </c>
      <c r="AC9" s="22"/>
      <c r="AD9" s="14">
        <v>75</v>
      </c>
      <c r="AE9" s="14">
        <v>5.71</v>
      </c>
      <c r="AF9" s="15">
        <f t="shared" si="2"/>
        <v>143.453</v>
      </c>
      <c r="AG9" s="20"/>
    </row>
    <row r="10" spans="1:33" ht="18" x14ac:dyDescent="0.25">
      <c r="A10" s="5">
        <f t="shared" si="4"/>
        <v>35</v>
      </c>
      <c r="B10" s="6">
        <f t="shared" si="5"/>
        <v>142.51300000000001</v>
      </c>
      <c r="C10" s="7"/>
      <c r="D10" s="18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8">
        <v>8</v>
      </c>
      <c r="W10" s="15"/>
      <c r="X10" s="15">
        <v>3.331</v>
      </c>
      <c r="Y10" s="15"/>
      <c r="Z10" s="18"/>
      <c r="AA10" s="21">
        <f t="shared" si="3"/>
        <v>149.75300000000001</v>
      </c>
      <c r="AB10" s="13" t="s">
        <v>191</v>
      </c>
      <c r="AC10" s="22"/>
      <c r="AD10" s="14">
        <v>85</v>
      </c>
      <c r="AE10" s="14">
        <v>5.94</v>
      </c>
      <c r="AF10" s="15">
        <f t="shared" si="2"/>
        <v>144.04300000000001</v>
      </c>
      <c r="AG10" s="20"/>
    </row>
    <row r="11" spans="1:33" ht="18.75" x14ac:dyDescent="0.3">
      <c r="A11" s="5">
        <f t="shared" si="4"/>
        <v>45</v>
      </c>
      <c r="B11" s="6">
        <f t="shared" si="5"/>
        <v>142.85300000000001</v>
      </c>
      <c r="C11" s="24"/>
      <c r="D11" s="18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8"/>
      <c r="W11" s="15"/>
      <c r="X11" s="15">
        <v>0.26100000000000001</v>
      </c>
      <c r="Y11" s="15"/>
      <c r="Z11" s="18"/>
      <c r="AA11" s="21">
        <f t="shared" si="3"/>
        <v>152.82300000000001</v>
      </c>
      <c r="AB11" s="16" t="s">
        <v>192</v>
      </c>
      <c r="AC11" s="22"/>
      <c r="AD11" s="14">
        <v>95</v>
      </c>
      <c r="AE11" s="14">
        <v>5.99</v>
      </c>
      <c r="AF11" s="15">
        <f t="shared" si="2"/>
        <v>143.81300000000002</v>
      </c>
      <c r="AG11" s="20"/>
    </row>
    <row r="12" spans="1:33" ht="18.75" x14ac:dyDescent="0.3">
      <c r="A12" s="5">
        <f t="shared" si="4"/>
        <v>55</v>
      </c>
      <c r="B12" s="6">
        <f t="shared" si="5"/>
        <v>143.56300000000002</v>
      </c>
      <c r="C12" s="24"/>
      <c r="D12" s="18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8"/>
      <c r="W12" s="15"/>
      <c r="X12" s="15">
        <v>0.873</v>
      </c>
      <c r="Y12" s="15"/>
      <c r="Z12" s="18"/>
      <c r="AA12" s="21">
        <f t="shared" si="3"/>
        <v>152.21100000000001</v>
      </c>
      <c r="AB12" s="16" t="s">
        <v>17</v>
      </c>
      <c r="AC12" s="22"/>
      <c r="AD12" s="14">
        <v>105</v>
      </c>
      <c r="AE12" s="14">
        <v>5.32</v>
      </c>
      <c r="AF12" s="15">
        <f t="shared" si="2"/>
        <v>143.76300000000001</v>
      </c>
      <c r="AG12" s="20"/>
    </row>
    <row r="13" spans="1:33" ht="18.75" x14ac:dyDescent="0.3">
      <c r="A13" s="5">
        <f t="shared" si="4"/>
        <v>65</v>
      </c>
      <c r="B13" s="6">
        <f t="shared" si="5"/>
        <v>143.453</v>
      </c>
      <c r="C13" s="24"/>
      <c r="D13" s="18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8"/>
      <c r="W13" s="15"/>
      <c r="X13" s="15">
        <v>1.883</v>
      </c>
      <c r="Y13" s="15"/>
      <c r="Z13" s="18"/>
      <c r="AA13" s="21">
        <f t="shared" si="3"/>
        <v>151.20099999999999</v>
      </c>
      <c r="AB13" s="16" t="s">
        <v>19</v>
      </c>
      <c r="AC13" s="22"/>
      <c r="AD13" s="14">
        <v>115</v>
      </c>
      <c r="AE13" s="14">
        <v>5.04</v>
      </c>
      <c r="AF13" s="15">
        <f t="shared" si="2"/>
        <v>144.43300000000002</v>
      </c>
      <c r="AG13" s="20"/>
    </row>
    <row r="14" spans="1:33" ht="18.75" x14ac:dyDescent="0.3">
      <c r="A14" s="5">
        <f t="shared" si="4"/>
        <v>75</v>
      </c>
      <c r="B14" s="6">
        <f t="shared" si="5"/>
        <v>144.04300000000001</v>
      </c>
      <c r="C14" s="24"/>
      <c r="D14" s="18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8"/>
      <c r="W14" s="15"/>
      <c r="X14" s="15">
        <v>2.887</v>
      </c>
      <c r="Y14" s="15"/>
      <c r="Z14" s="18"/>
      <c r="AA14" s="21">
        <f t="shared" si="3"/>
        <v>150.197</v>
      </c>
      <c r="AB14" s="13" t="s">
        <v>20</v>
      </c>
      <c r="AC14" s="22"/>
      <c r="AD14" s="14">
        <v>125</v>
      </c>
      <c r="AE14" s="14">
        <v>5.04</v>
      </c>
      <c r="AF14" s="15">
        <f t="shared" si="2"/>
        <v>144.71300000000002</v>
      </c>
      <c r="AG14" s="20"/>
    </row>
    <row r="15" spans="1:33" ht="18.75" x14ac:dyDescent="0.3">
      <c r="A15" s="5">
        <f t="shared" si="4"/>
        <v>85</v>
      </c>
      <c r="B15" s="6">
        <f t="shared" si="5"/>
        <v>143.81300000000002</v>
      </c>
      <c r="C15" s="24"/>
      <c r="D15" s="18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50">
        <f>+AD3</f>
        <v>8</v>
      </c>
      <c r="W15" s="15"/>
      <c r="X15" s="151">
        <f>+AE3</f>
        <v>0.65</v>
      </c>
      <c r="Y15" s="15"/>
      <c r="Z15" s="18"/>
      <c r="AA15" s="21">
        <f>+$AA$10-X15</f>
        <v>149.10300000000001</v>
      </c>
      <c r="AB15" s="13"/>
      <c r="AC15" s="22"/>
      <c r="AD15" s="14">
        <v>135</v>
      </c>
      <c r="AE15" s="14">
        <v>5.04</v>
      </c>
      <c r="AF15" s="15">
        <f t="shared" si="2"/>
        <v>144.71300000000002</v>
      </c>
      <c r="AG15" s="20"/>
    </row>
    <row r="16" spans="1:33" ht="18.75" x14ac:dyDescent="0.3">
      <c r="A16" s="5">
        <f t="shared" si="4"/>
        <v>95</v>
      </c>
      <c r="B16" s="6">
        <f t="shared" si="5"/>
        <v>143.76300000000001</v>
      </c>
      <c r="C16" s="24"/>
      <c r="D16" s="18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50">
        <f t="shared" ref="V16:V37" si="6">+AD4</f>
        <v>25</v>
      </c>
      <c r="W16" s="15"/>
      <c r="X16" s="151">
        <f t="shared" ref="X16:X37" si="7">+AE4</f>
        <v>7</v>
      </c>
      <c r="Y16" s="15"/>
      <c r="Z16" s="18"/>
      <c r="AA16" s="21">
        <f t="shared" ref="AA16:AA37" si="8">+$AA$10-X16</f>
        <v>142.75300000000001</v>
      </c>
      <c r="AB16" s="13"/>
      <c r="AC16" s="22"/>
      <c r="AD16" s="14">
        <v>145</v>
      </c>
      <c r="AE16" s="14">
        <v>5.15</v>
      </c>
      <c r="AF16" s="15">
        <f t="shared" si="2"/>
        <v>144.71300000000002</v>
      </c>
      <c r="AG16" s="20"/>
    </row>
    <row r="17" spans="1:33" ht="18.75" x14ac:dyDescent="0.3">
      <c r="A17" s="5">
        <f t="shared" si="4"/>
        <v>105</v>
      </c>
      <c r="B17" s="6">
        <f t="shared" si="5"/>
        <v>144.43300000000002</v>
      </c>
      <c r="C17" s="24"/>
      <c r="D17" s="18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50">
        <f t="shared" si="6"/>
        <v>35</v>
      </c>
      <c r="W17" s="15"/>
      <c r="X17" s="151">
        <f t="shared" si="7"/>
        <v>7.24</v>
      </c>
      <c r="Y17" s="15"/>
      <c r="Z17" s="18"/>
      <c r="AA17" s="21">
        <f t="shared" si="8"/>
        <v>142.51300000000001</v>
      </c>
      <c r="AB17" s="27"/>
      <c r="AC17" s="22"/>
      <c r="AD17" s="28">
        <v>155</v>
      </c>
      <c r="AE17" s="14">
        <v>4.9800000000000004</v>
      </c>
      <c r="AF17" s="15">
        <f t="shared" si="2"/>
        <v>144.60300000000001</v>
      </c>
      <c r="AG17" s="7"/>
    </row>
    <row r="18" spans="1:33" ht="18.75" x14ac:dyDescent="0.3">
      <c r="A18" s="5">
        <f t="shared" si="4"/>
        <v>115</v>
      </c>
      <c r="B18" s="6">
        <f t="shared" si="5"/>
        <v>144.71300000000002</v>
      </c>
      <c r="C18" s="24"/>
      <c r="D18" s="18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50">
        <f t="shared" si="6"/>
        <v>45</v>
      </c>
      <c r="W18" s="15"/>
      <c r="X18" s="151">
        <f t="shared" si="7"/>
        <v>6.9</v>
      </c>
      <c r="Y18" s="15"/>
      <c r="Z18" s="18"/>
      <c r="AA18" s="21">
        <f t="shared" si="8"/>
        <v>142.85300000000001</v>
      </c>
      <c r="AB18" s="29"/>
      <c r="AC18" s="22"/>
      <c r="AD18" s="28">
        <v>165</v>
      </c>
      <c r="AE18" s="30">
        <v>4.75</v>
      </c>
      <c r="AF18" s="15">
        <f t="shared" si="2"/>
        <v>144.77300000000002</v>
      </c>
      <c r="AG18" s="20"/>
    </row>
    <row r="19" spans="1:33" ht="18.75" x14ac:dyDescent="0.3">
      <c r="A19" s="5">
        <f t="shared" si="4"/>
        <v>125</v>
      </c>
      <c r="B19" s="6">
        <f t="shared" si="5"/>
        <v>144.71300000000002</v>
      </c>
      <c r="C19" s="24"/>
      <c r="D19" s="18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50">
        <f t="shared" si="6"/>
        <v>55</v>
      </c>
      <c r="W19" s="15"/>
      <c r="X19" s="151">
        <f t="shared" si="7"/>
        <v>6.19</v>
      </c>
      <c r="Y19" s="15"/>
      <c r="Z19" s="18"/>
      <c r="AA19" s="21">
        <f t="shared" si="8"/>
        <v>143.56300000000002</v>
      </c>
      <c r="AB19" s="29"/>
      <c r="AC19" s="9"/>
      <c r="AD19" s="28">
        <v>175</v>
      </c>
      <c r="AE19" s="30">
        <v>4.6500000000000004</v>
      </c>
      <c r="AF19" s="15">
        <f t="shared" si="2"/>
        <v>145.00300000000001</v>
      </c>
      <c r="AG19" s="27"/>
    </row>
    <row r="20" spans="1:33" ht="18.75" x14ac:dyDescent="0.3">
      <c r="A20" s="5">
        <f t="shared" si="4"/>
        <v>135</v>
      </c>
      <c r="B20" s="6">
        <f t="shared" si="5"/>
        <v>144.71300000000002</v>
      </c>
      <c r="C20" s="24"/>
      <c r="D20" s="18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50">
        <f t="shared" si="6"/>
        <v>65</v>
      </c>
      <c r="W20" s="15"/>
      <c r="X20" s="151">
        <f t="shared" si="7"/>
        <v>6.3</v>
      </c>
      <c r="Y20" s="15"/>
      <c r="Z20" s="18"/>
      <c r="AA20" s="21">
        <f t="shared" si="8"/>
        <v>143.453</v>
      </c>
      <c r="AB20" s="13"/>
      <c r="AC20" s="9"/>
      <c r="AD20" s="28">
        <v>185</v>
      </c>
      <c r="AE20" s="30">
        <v>4.63</v>
      </c>
      <c r="AF20" s="15">
        <f t="shared" si="2"/>
        <v>145.10300000000001</v>
      </c>
      <c r="AG20" s="20"/>
    </row>
    <row r="21" spans="1:33" ht="18.75" x14ac:dyDescent="0.3">
      <c r="A21" s="5">
        <f t="shared" si="4"/>
        <v>145</v>
      </c>
      <c r="B21" s="6">
        <f t="shared" si="5"/>
        <v>144.60300000000001</v>
      </c>
      <c r="C21" s="24"/>
      <c r="D21" s="18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50">
        <f t="shared" si="6"/>
        <v>75</v>
      </c>
      <c r="W21" s="15"/>
      <c r="X21" s="151">
        <f t="shared" si="7"/>
        <v>5.71</v>
      </c>
      <c r="Y21" s="15"/>
      <c r="Z21" s="18"/>
      <c r="AA21" s="21">
        <f t="shared" si="8"/>
        <v>144.04300000000001</v>
      </c>
      <c r="AB21" s="13"/>
      <c r="AC21" s="9"/>
      <c r="AD21" s="28">
        <v>195</v>
      </c>
      <c r="AE21" s="30">
        <v>4.6100000000000003</v>
      </c>
      <c r="AF21" s="15">
        <f t="shared" si="2"/>
        <v>145.12300000000002</v>
      </c>
      <c r="AG21" s="7"/>
    </row>
    <row r="22" spans="1:33" ht="18.75" x14ac:dyDescent="0.3">
      <c r="A22" s="5">
        <f t="shared" si="4"/>
        <v>155</v>
      </c>
      <c r="B22" s="6">
        <f t="shared" si="5"/>
        <v>144.77300000000002</v>
      </c>
      <c r="C22" s="24"/>
      <c r="D22" s="18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50">
        <f t="shared" si="6"/>
        <v>85</v>
      </c>
      <c r="W22" s="15"/>
      <c r="X22" s="151">
        <f t="shared" si="7"/>
        <v>5.94</v>
      </c>
      <c r="Y22" s="15"/>
      <c r="Z22" s="18"/>
      <c r="AA22" s="21">
        <f t="shared" si="8"/>
        <v>143.81300000000002</v>
      </c>
      <c r="AB22" s="13"/>
      <c r="AC22" s="9"/>
      <c r="AD22" s="28">
        <v>205</v>
      </c>
      <c r="AE22" s="30">
        <v>4.97</v>
      </c>
      <c r="AF22" s="15">
        <f t="shared" si="2"/>
        <v>145.143</v>
      </c>
      <c r="AG22" s="27"/>
    </row>
    <row r="23" spans="1:33" ht="18.75" x14ac:dyDescent="0.3">
      <c r="A23" s="5">
        <f t="shared" si="4"/>
        <v>165</v>
      </c>
      <c r="B23" s="6">
        <f t="shared" si="5"/>
        <v>145.00300000000001</v>
      </c>
      <c r="C23" s="24"/>
      <c r="D23" s="18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0">
        <f t="shared" si="6"/>
        <v>95</v>
      </c>
      <c r="W23" s="15"/>
      <c r="X23" s="151">
        <f t="shared" si="7"/>
        <v>5.99</v>
      </c>
      <c r="Y23" s="15"/>
      <c r="Z23" s="18"/>
      <c r="AA23" s="21">
        <f t="shared" si="8"/>
        <v>143.76300000000001</v>
      </c>
      <c r="AB23" s="27"/>
      <c r="AC23" s="9"/>
      <c r="AD23" s="28">
        <v>215</v>
      </c>
      <c r="AE23" s="30">
        <v>5.2</v>
      </c>
      <c r="AF23" s="15">
        <f t="shared" si="2"/>
        <v>144.78300000000002</v>
      </c>
      <c r="AG23" s="7"/>
    </row>
    <row r="24" spans="1:33" ht="18.75" x14ac:dyDescent="0.3">
      <c r="A24" s="5">
        <f t="shared" si="4"/>
        <v>175</v>
      </c>
      <c r="B24" s="6">
        <f t="shared" si="5"/>
        <v>145.10300000000001</v>
      </c>
      <c r="C24" s="24"/>
      <c r="D24" s="18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50">
        <f t="shared" si="6"/>
        <v>105</v>
      </c>
      <c r="W24" s="15"/>
      <c r="X24" s="151">
        <f t="shared" si="7"/>
        <v>5.32</v>
      </c>
      <c r="Y24" s="31"/>
      <c r="Z24" s="31"/>
      <c r="AA24" s="21">
        <f t="shared" si="8"/>
        <v>144.43300000000002</v>
      </c>
      <c r="AB24" s="16"/>
      <c r="AC24" s="9"/>
      <c r="AD24" s="28">
        <v>225</v>
      </c>
      <c r="AE24" s="30">
        <v>3.75</v>
      </c>
      <c r="AF24" s="15">
        <f t="shared" si="2"/>
        <v>144.55300000000003</v>
      </c>
      <c r="AG24" s="13" t="s">
        <v>22</v>
      </c>
    </row>
    <row r="25" spans="1:33" ht="18.75" x14ac:dyDescent="0.3">
      <c r="A25" s="5">
        <f t="shared" si="4"/>
        <v>185</v>
      </c>
      <c r="B25" s="6">
        <f t="shared" si="5"/>
        <v>145.12300000000002</v>
      </c>
      <c r="C25" s="24"/>
      <c r="D25" s="18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0">
        <f t="shared" si="6"/>
        <v>115</v>
      </c>
      <c r="W25" s="31"/>
      <c r="X25" s="151">
        <f t="shared" si="7"/>
        <v>5.04</v>
      </c>
      <c r="Y25" s="31"/>
      <c r="Z25" s="31"/>
      <c r="AA25" s="21">
        <f t="shared" si="8"/>
        <v>144.71300000000002</v>
      </c>
      <c r="AB25" s="16"/>
      <c r="AC25" s="9"/>
      <c r="AD25" s="28">
        <v>232.7</v>
      </c>
      <c r="AE25" s="32">
        <v>0.2</v>
      </c>
      <c r="AF25" s="15"/>
      <c r="AG25" s="13"/>
    </row>
    <row r="26" spans="1:33" ht="18" x14ac:dyDescent="0.25">
      <c r="A26" s="5">
        <f t="shared" si="4"/>
        <v>195</v>
      </c>
      <c r="B26" s="6">
        <f t="shared" si="5"/>
        <v>145.143</v>
      </c>
      <c r="C26" s="13"/>
      <c r="D26" s="18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50">
        <f t="shared" si="6"/>
        <v>125</v>
      </c>
      <c r="W26" s="31"/>
      <c r="X26" s="151">
        <f t="shared" si="7"/>
        <v>5.04</v>
      </c>
      <c r="Y26" s="31"/>
      <c r="Z26" s="31"/>
      <c r="AA26" s="21">
        <f t="shared" si="8"/>
        <v>144.71300000000002</v>
      </c>
      <c r="AB26" s="16"/>
      <c r="AC26" s="9"/>
      <c r="AD26" s="28"/>
      <c r="AE26" s="32"/>
      <c r="AF26" s="15"/>
      <c r="AG26" s="27"/>
    </row>
    <row r="27" spans="1:33" ht="18" x14ac:dyDescent="0.25">
      <c r="A27" s="5">
        <f t="shared" si="4"/>
        <v>205</v>
      </c>
      <c r="B27" s="6">
        <f t="shared" si="5"/>
        <v>144.78300000000002</v>
      </c>
      <c r="C27" s="13"/>
      <c r="D27" s="18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0">
        <f t="shared" si="6"/>
        <v>135</v>
      </c>
      <c r="W27" s="31"/>
      <c r="X27" s="151">
        <f t="shared" si="7"/>
        <v>5.04</v>
      </c>
      <c r="Y27" s="31"/>
      <c r="Z27" s="31"/>
      <c r="AA27" s="21">
        <f t="shared" si="8"/>
        <v>144.71300000000002</v>
      </c>
      <c r="AB27" s="16"/>
      <c r="AC27" s="9"/>
      <c r="AD27" s="28"/>
      <c r="AE27" s="32"/>
      <c r="AF27" s="15"/>
      <c r="AG27" s="20"/>
    </row>
    <row r="28" spans="1:33" ht="18.75" x14ac:dyDescent="0.3">
      <c r="A28" s="5">
        <f t="shared" si="4"/>
        <v>215</v>
      </c>
      <c r="B28" s="6">
        <f t="shared" si="5"/>
        <v>144.55300000000003</v>
      </c>
      <c r="C28" s="24"/>
      <c r="D28" s="18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50">
        <f t="shared" si="6"/>
        <v>145</v>
      </c>
      <c r="W28" s="31"/>
      <c r="X28" s="151">
        <f t="shared" si="7"/>
        <v>5.15</v>
      </c>
      <c r="Y28" s="31"/>
      <c r="Z28" s="31"/>
      <c r="AA28" s="21">
        <f t="shared" si="8"/>
        <v>144.60300000000001</v>
      </c>
      <c r="AB28" s="27"/>
      <c r="AC28" s="9"/>
      <c r="AD28" s="28"/>
      <c r="AE28" s="30"/>
      <c r="AF28" s="15"/>
      <c r="AG28" s="13"/>
    </row>
    <row r="29" spans="1:33" ht="18" x14ac:dyDescent="0.25">
      <c r="A29" s="5">
        <f>+V36</f>
        <v>225</v>
      </c>
      <c r="B29" s="6">
        <f t="shared" si="5"/>
        <v>146.00300000000001</v>
      </c>
      <c r="C29" s="16"/>
      <c r="D29" s="18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0">
        <f t="shared" si="6"/>
        <v>155</v>
      </c>
      <c r="W29" s="31"/>
      <c r="X29" s="151">
        <f t="shared" si="7"/>
        <v>4.9800000000000004</v>
      </c>
      <c r="Y29" s="31"/>
      <c r="Z29" s="31"/>
      <c r="AA29" s="21">
        <f t="shared" si="8"/>
        <v>144.77300000000002</v>
      </c>
      <c r="AB29" s="13"/>
      <c r="AC29" s="9"/>
      <c r="AD29" s="28"/>
      <c r="AE29" s="30"/>
      <c r="AF29" s="15"/>
      <c r="AG29" s="27"/>
    </row>
    <row r="30" spans="1:33" ht="18" x14ac:dyDescent="0.25">
      <c r="A30" s="5">
        <f t="shared" si="4"/>
        <v>232.7</v>
      </c>
      <c r="B30" s="6">
        <f t="shared" si="5"/>
        <v>149.55300000000003</v>
      </c>
      <c r="C30" s="13" t="s">
        <v>22</v>
      </c>
      <c r="D30" s="18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50">
        <f t="shared" si="6"/>
        <v>165</v>
      </c>
      <c r="W30" s="31"/>
      <c r="X30" s="151">
        <f t="shared" si="7"/>
        <v>4.75</v>
      </c>
      <c r="Y30" s="31"/>
      <c r="Z30" s="31"/>
      <c r="AA30" s="21">
        <f t="shared" si="8"/>
        <v>145.00300000000001</v>
      </c>
      <c r="AB30" s="13"/>
      <c r="AC30" s="9"/>
      <c r="AD30" s="28"/>
      <c r="AE30" s="30"/>
      <c r="AF30" s="15"/>
      <c r="AG30" s="27"/>
    </row>
    <row r="31" spans="1:33" ht="18" x14ac:dyDescent="0.25">
      <c r="A31" s="5">
        <f t="shared" si="4"/>
        <v>232.7</v>
      </c>
      <c r="B31" s="6">
        <f t="shared" si="5"/>
        <v>149.73599999999999</v>
      </c>
      <c r="D31" s="18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0">
        <f t="shared" si="6"/>
        <v>175</v>
      </c>
      <c r="W31" s="15"/>
      <c r="X31" s="151">
        <f t="shared" si="7"/>
        <v>4.6500000000000004</v>
      </c>
      <c r="Y31" s="15"/>
      <c r="Z31" s="18"/>
      <c r="AA31" s="21">
        <f t="shared" si="8"/>
        <v>145.10300000000001</v>
      </c>
      <c r="AB31" s="13"/>
      <c r="AC31" s="9"/>
      <c r="AD31" s="28"/>
      <c r="AE31" s="30"/>
      <c r="AF31" s="15"/>
      <c r="AG31" s="20"/>
    </row>
    <row r="32" spans="1:33" ht="18" x14ac:dyDescent="0.25">
      <c r="A32" s="5">
        <f t="shared" si="4"/>
        <v>234.7</v>
      </c>
      <c r="B32" s="6">
        <f t="shared" si="5"/>
        <v>151.4</v>
      </c>
      <c r="C32" s="16"/>
      <c r="D32" s="18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50">
        <f t="shared" si="6"/>
        <v>185</v>
      </c>
      <c r="W32" s="15"/>
      <c r="X32" s="151">
        <f t="shared" si="7"/>
        <v>4.63</v>
      </c>
      <c r="Y32" s="15"/>
      <c r="Z32" s="18"/>
      <c r="AA32" s="21">
        <f t="shared" si="8"/>
        <v>145.12300000000002</v>
      </c>
      <c r="AB32" s="13"/>
      <c r="AC32" s="9"/>
      <c r="AD32" s="34"/>
      <c r="AE32" s="34"/>
      <c r="AF32" s="34"/>
      <c r="AG32" s="34"/>
    </row>
    <row r="33" spans="1:33" ht="18" x14ac:dyDescent="0.25">
      <c r="A33" s="5">
        <f t="shared" si="4"/>
        <v>238.7</v>
      </c>
      <c r="B33" s="6">
        <f t="shared" si="5"/>
        <v>151.51</v>
      </c>
      <c r="C33" s="20" t="s">
        <v>187</v>
      </c>
      <c r="D33" s="18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0">
        <f t="shared" si="6"/>
        <v>195</v>
      </c>
      <c r="W33" s="15"/>
      <c r="X33" s="151">
        <f t="shared" si="7"/>
        <v>4.6100000000000003</v>
      </c>
      <c r="Y33" s="15"/>
      <c r="Z33" s="18"/>
      <c r="AA33" s="21">
        <f t="shared" si="8"/>
        <v>145.143</v>
      </c>
      <c r="AB33" s="27"/>
      <c r="AC33" s="4"/>
      <c r="AD33" s="4"/>
      <c r="AE33" s="4"/>
      <c r="AF33" s="4"/>
      <c r="AG33" s="4"/>
    </row>
    <row r="34" spans="1:33" ht="18.75" x14ac:dyDescent="0.3">
      <c r="A34" s="5"/>
      <c r="B34" s="6"/>
      <c r="C34" s="35"/>
      <c r="D34" s="18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50">
        <f t="shared" si="6"/>
        <v>205</v>
      </c>
      <c r="W34" s="15"/>
      <c r="X34" s="151">
        <f t="shared" si="7"/>
        <v>4.97</v>
      </c>
      <c r="Y34" s="15"/>
      <c r="Z34" s="18"/>
      <c r="AA34" s="21">
        <f t="shared" si="8"/>
        <v>144.78300000000002</v>
      </c>
      <c r="AB34" s="13"/>
      <c r="AC34" s="9"/>
      <c r="AD34" s="36"/>
      <c r="AE34" s="37"/>
      <c r="AF34" s="38"/>
      <c r="AG34" s="39"/>
    </row>
    <row r="35" spans="1:33" ht="18.75" x14ac:dyDescent="0.3">
      <c r="A35" s="5"/>
      <c r="B35" s="6"/>
      <c r="C35" s="35"/>
      <c r="D35" s="187"/>
      <c r="E35" s="4"/>
      <c r="F35" s="4"/>
      <c r="G35" s="4"/>
      <c r="H35" s="4"/>
      <c r="I35" s="4"/>
      <c r="J35" s="4"/>
      <c r="K35" s="4"/>
      <c r="L35" s="4"/>
      <c r="M35" s="4"/>
      <c r="N35" s="40"/>
      <c r="O35" s="4"/>
      <c r="P35" s="4"/>
      <c r="Q35" s="4"/>
      <c r="R35" s="4"/>
      <c r="S35" s="4"/>
      <c r="T35" s="4"/>
      <c r="U35" s="4"/>
      <c r="V35" s="150">
        <f t="shared" si="6"/>
        <v>215</v>
      </c>
      <c r="W35" s="15"/>
      <c r="X35" s="151">
        <f t="shared" si="7"/>
        <v>5.2</v>
      </c>
      <c r="Y35" s="15"/>
      <c r="Z35" s="15"/>
      <c r="AA35" s="21">
        <f t="shared" si="8"/>
        <v>144.55300000000003</v>
      </c>
      <c r="AB35" s="7"/>
      <c r="AC35" s="9"/>
      <c r="AD35" s="36"/>
      <c r="AE35" s="37"/>
      <c r="AF35" s="38"/>
      <c r="AG35" s="39"/>
    </row>
    <row r="36" spans="1:33" ht="18" x14ac:dyDescent="0.25">
      <c r="A36" s="5"/>
      <c r="B36" s="6"/>
      <c r="C36" s="16"/>
      <c r="D36" s="18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150">
        <f t="shared" si="6"/>
        <v>225</v>
      </c>
      <c r="W36" s="15"/>
      <c r="X36" s="151">
        <f t="shared" si="7"/>
        <v>3.75</v>
      </c>
      <c r="Y36" s="15"/>
      <c r="Z36" s="15"/>
      <c r="AA36" s="21">
        <f t="shared" si="8"/>
        <v>146.00300000000001</v>
      </c>
      <c r="AB36" s="27"/>
      <c r="AC36" s="9"/>
      <c r="AD36" s="36"/>
      <c r="AE36" s="36"/>
      <c r="AF36" s="38"/>
      <c r="AG36" s="39"/>
    </row>
    <row r="37" spans="1:33" ht="18.75" x14ac:dyDescent="0.3">
      <c r="A37" s="5"/>
      <c r="B37" s="6"/>
      <c r="C37" s="35"/>
      <c r="D37" s="18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0">
        <f t="shared" si="6"/>
        <v>232.7</v>
      </c>
      <c r="W37" s="15"/>
      <c r="X37" s="151">
        <f t="shared" si="7"/>
        <v>0.2</v>
      </c>
      <c r="Y37" s="15"/>
      <c r="Z37" s="18"/>
      <c r="AA37" s="21">
        <f t="shared" si="8"/>
        <v>149.55300000000003</v>
      </c>
      <c r="AB37" s="16"/>
      <c r="AC37" s="9"/>
      <c r="AD37" s="36"/>
      <c r="AE37" s="36"/>
      <c r="AF37" s="38"/>
      <c r="AG37" s="39"/>
    </row>
    <row r="38" spans="1:33" ht="18.75" x14ac:dyDescent="0.3">
      <c r="A38" s="5"/>
      <c r="B38" s="6"/>
      <c r="C38" s="35"/>
      <c r="D38" s="18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8">
        <v>232.7</v>
      </c>
      <c r="W38" s="15"/>
      <c r="X38" s="15">
        <v>3.3479999999999999</v>
      </c>
      <c r="Y38" s="15"/>
      <c r="Z38" s="18"/>
      <c r="AA38" s="21">
        <f>+$AA$4-X38</f>
        <v>149.73599999999999</v>
      </c>
      <c r="AB38" s="20" t="s">
        <v>22</v>
      </c>
      <c r="AC38" s="9"/>
      <c r="AD38" s="36"/>
      <c r="AE38" s="36"/>
      <c r="AF38" s="38"/>
      <c r="AG38" s="39"/>
    </row>
    <row r="39" spans="1:33" ht="18.75" x14ac:dyDescent="0.3">
      <c r="A39" s="5"/>
      <c r="B39" s="6"/>
      <c r="C39" s="35"/>
      <c r="D39" s="18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8">
        <v>234.7</v>
      </c>
      <c r="W39" s="15"/>
      <c r="X39" s="15">
        <v>1.6839999999999999</v>
      </c>
      <c r="Y39" s="15"/>
      <c r="Z39" s="18"/>
      <c r="AA39" s="21">
        <f t="shared" ref="AA39:AA40" si="9">+$AA$4-X39</f>
        <v>151.4</v>
      </c>
      <c r="AB39" s="20" t="s">
        <v>188</v>
      </c>
      <c r="AC39" s="9"/>
      <c r="AD39" s="36"/>
      <c r="AE39" s="36"/>
      <c r="AF39" s="38"/>
      <c r="AG39" s="39"/>
    </row>
    <row r="40" spans="1:33" ht="18.75" x14ac:dyDescent="0.3">
      <c r="A40" s="5"/>
      <c r="B40" s="6"/>
      <c r="C40" s="35"/>
      <c r="D40" s="18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8">
        <v>238.7</v>
      </c>
      <c r="W40" s="31"/>
      <c r="X40" s="15">
        <v>1.5740000000000001</v>
      </c>
      <c r="Y40" s="31"/>
      <c r="Z40" s="31"/>
      <c r="AA40" s="21">
        <f t="shared" si="9"/>
        <v>151.51</v>
      </c>
      <c r="AB40" s="20" t="s">
        <v>187</v>
      </c>
      <c r="AC40" s="9"/>
      <c r="AD40" s="36"/>
      <c r="AE40" s="36"/>
      <c r="AF40" s="38"/>
      <c r="AG40" s="39"/>
    </row>
    <row r="41" spans="1:33" ht="18.75" x14ac:dyDescent="0.3">
      <c r="A41" s="5"/>
      <c r="B41" s="6"/>
      <c r="C41" s="35"/>
      <c r="D41" s="18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8"/>
      <c r="W41" s="18"/>
      <c r="X41" s="15"/>
      <c r="Y41" s="18">
        <v>8.4000000000000005E-2</v>
      </c>
      <c r="Z41" s="31"/>
      <c r="AA41" s="21">
        <f>+$AA$4-Y41</f>
        <v>153</v>
      </c>
      <c r="AB41" s="20" t="s">
        <v>186</v>
      </c>
      <c r="AC41" s="9"/>
      <c r="AD41" s="9"/>
      <c r="AE41" s="9"/>
      <c r="AF41" s="9"/>
      <c r="AG41" s="9"/>
    </row>
    <row r="42" spans="1:33" ht="18" x14ac:dyDescent="0.25">
      <c r="V42" s="18"/>
      <c r="W42" s="18"/>
      <c r="X42" s="15">
        <v>0.04</v>
      </c>
      <c r="Y42" s="18"/>
      <c r="Z42" s="18"/>
      <c r="AA42" s="21">
        <f>+$AA$4-X42</f>
        <v>153.04400000000001</v>
      </c>
      <c r="AB42" s="20" t="s">
        <v>184</v>
      </c>
    </row>
    <row r="43" spans="1:33" ht="18" customHeight="1" x14ac:dyDescent="0.25">
      <c r="A43" s="41"/>
      <c r="B43" s="42"/>
      <c r="C43" s="43"/>
      <c r="D43" s="183" t="s">
        <v>23</v>
      </c>
    </row>
    <row r="44" spans="1:33" ht="18" x14ac:dyDescent="0.25">
      <c r="A44" s="44">
        <v>8</v>
      </c>
      <c r="B44" s="45">
        <v>149.75300000000001</v>
      </c>
      <c r="C44" s="46" t="s">
        <v>24</v>
      </c>
      <c r="D44" s="183"/>
    </row>
    <row r="45" spans="1:33" ht="18" x14ac:dyDescent="0.25">
      <c r="A45" s="44">
        <v>232.7</v>
      </c>
      <c r="B45" s="45">
        <v>149.75300000000001</v>
      </c>
      <c r="C45" s="46" t="s">
        <v>25</v>
      </c>
      <c r="D45" s="183"/>
    </row>
    <row r="46" spans="1:33" ht="18" x14ac:dyDescent="0.25">
      <c r="A46" s="47">
        <v>2</v>
      </c>
      <c r="B46" s="48">
        <v>152.82300000000001</v>
      </c>
      <c r="C46" s="184" t="s">
        <v>26</v>
      </c>
      <c r="D46" s="183"/>
    </row>
    <row r="47" spans="1:33" ht="18" x14ac:dyDescent="0.25">
      <c r="A47" s="47">
        <v>2</v>
      </c>
      <c r="B47" s="48">
        <f>+B46-1.5</f>
        <v>151.32300000000001</v>
      </c>
      <c r="C47" s="185"/>
      <c r="D47" s="183"/>
    </row>
    <row r="48" spans="1:33" ht="18" x14ac:dyDescent="0.25">
      <c r="A48" s="47">
        <v>3</v>
      </c>
      <c r="B48" s="48">
        <v>152.21100000000001</v>
      </c>
      <c r="C48" s="184" t="s">
        <v>27</v>
      </c>
      <c r="D48" s="183"/>
    </row>
    <row r="49" spans="1:5" ht="18" x14ac:dyDescent="0.25">
      <c r="A49" s="47">
        <v>3</v>
      </c>
      <c r="B49" s="48">
        <f>+B48-1</f>
        <v>151.21100000000001</v>
      </c>
      <c r="C49" s="185"/>
      <c r="D49" s="183"/>
    </row>
    <row r="50" spans="1:5" ht="18" x14ac:dyDescent="0.25">
      <c r="A50" s="47">
        <v>7.5</v>
      </c>
      <c r="B50" s="48">
        <v>151.20099999999999</v>
      </c>
      <c r="C50" s="179" t="s">
        <v>28</v>
      </c>
      <c r="D50" s="183"/>
    </row>
    <row r="51" spans="1:5" ht="18" x14ac:dyDescent="0.25">
      <c r="A51" s="47">
        <v>7.5</v>
      </c>
      <c r="B51" s="48">
        <f>+B50-1</f>
        <v>150.20099999999999</v>
      </c>
      <c r="C51" s="179"/>
      <c r="D51" s="183"/>
    </row>
    <row r="52" spans="1:5" ht="18" x14ac:dyDescent="0.25">
      <c r="A52" s="47">
        <v>8</v>
      </c>
      <c r="B52" s="48">
        <v>150.197</v>
      </c>
      <c r="C52" s="186" t="s">
        <v>29</v>
      </c>
      <c r="D52" s="183"/>
    </row>
    <row r="53" spans="1:5" ht="18" x14ac:dyDescent="0.25">
      <c r="A53" s="47">
        <v>8</v>
      </c>
      <c r="B53" s="48">
        <f>+B52-1</f>
        <v>149.197</v>
      </c>
      <c r="C53" s="185"/>
      <c r="D53" s="183"/>
    </row>
    <row r="54" spans="1:5" ht="18" x14ac:dyDescent="0.25">
      <c r="A54" s="47"/>
      <c r="B54" s="48"/>
      <c r="C54" s="179"/>
      <c r="D54" s="49"/>
    </row>
    <row r="55" spans="1:5" ht="18" x14ac:dyDescent="0.25">
      <c r="A55" s="47"/>
      <c r="B55" s="48"/>
      <c r="C55" s="179"/>
      <c r="D55" s="49"/>
    </row>
    <row r="56" spans="1:5" ht="18" x14ac:dyDescent="0.25">
      <c r="A56" s="50">
        <v>0</v>
      </c>
      <c r="B56" s="51">
        <v>151.51</v>
      </c>
      <c r="C56" s="52" t="s">
        <v>31</v>
      </c>
    </row>
    <row r="57" spans="1:5" ht="18" x14ac:dyDescent="0.25">
      <c r="A57" s="50">
        <v>238.7</v>
      </c>
      <c r="B57" s="51">
        <v>151.51</v>
      </c>
      <c r="C57" s="52" t="s">
        <v>31</v>
      </c>
      <c r="E57" s="59">
        <f>+B56-C58</f>
        <v>8.2989999999999782</v>
      </c>
    </row>
    <row r="58" spans="1:5" ht="18" x14ac:dyDescent="0.25">
      <c r="A58" s="153" t="s">
        <v>32</v>
      </c>
      <c r="B58" s="153"/>
      <c r="C58" s="54">
        <v>143.21100000000001</v>
      </c>
    </row>
    <row r="59" spans="1:5" ht="18" x14ac:dyDescent="0.25">
      <c r="A59" s="55" t="s">
        <v>33</v>
      </c>
      <c r="B59" s="153"/>
      <c r="C59" s="48">
        <v>151.32300000000001</v>
      </c>
    </row>
    <row r="60" spans="1:5" ht="18" x14ac:dyDescent="0.25">
      <c r="A60" s="180" t="s">
        <v>34</v>
      </c>
      <c r="B60" s="180"/>
      <c r="C60" s="54">
        <f>+Z4</f>
        <v>153</v>
      </c>
    </row>
    <row r="61" spans="1:5" ht="18" x14ac:dyDescent="0.25">
      <c r="A61" s="180" t="s">
        <v>35</v>
      </c>
      <c r="B61" s="180"/>
      <c r="C61" s="54">
        <f>+B56</f>
        <v>151.51</v>
      </c>
    </row>
  </sheetData>
  <mergeCells count="19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41"/>
    <mergeCell ref="E1:T1"/>
    <mergeCell ref="V1:AB1"/>
  </mergeCells>
  <pageMargins left="0.7" right="0.7" top="0.75" bottom="0.75" header="0.3" footer="0.3"/>
  <pageSetup orientation="portrait" r:id="rId1"/>
  <ignoredErrors>
    <ignoredError sqref="AA4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/>
      <c r="B3" s="69">
        <v>153</v>
      </c>
      <c r="C3" s="70" t="s">
        <v>70</v>
      </c>
      <c r="D3" s="158"/>
      <c r="S3" s="61"/>
      <c r="T3" s="61"/>
    </row>
    <row r="4" spans="1:20" ht="14.1" customHeight="1" x14ac:dyDescent="0.2">
      <c r="A4" s="71"/>
      <c r="B4" s="72">
        <v>151.041</v>
      </c>
      <c r="C4" s="73" t="s">
        <v>71</v>
      </c>
      <c r="D4" s="158"/>
      <c r="S4" s="61"/>
      <c r="T4" s="61"/>
    </row>
    <row r="5" spans="1:20" ht="14.1" customHeight="1" x14ac:dyDescent="0.2">
      <c r="A5" s="74"/>
      <c r="B5" s="75">
        <v>152.23099999999999</v>
      </c>
      <c r="C5" s="73" t="s">
        <v>72</v>
      </c>
      <c r="D5" s="158"/>
      <c r="S5" s="61"/>
      <c r="T5" s="61"/>
    </row>
    <row r="6" spans="1:20" ht="14.1" customHeight="1" x14ac:dyDescent="0.2">
      <c r="A6" s="74">
        <v>0</v>
      </c>
      <c r="B6" s="75">
        <v>153</v>
      </c>
      <c r="C6" s="76" t="s">
        <v>70</v>
      </c>
      <c r="D6" s="158"/>
      <c r="S6" s="61"/>
      <c r="T6" s="61"/>
    </row>
    <row r="7" spans="1:20" ht="14.1" customHeight="1" x14ac:dyDescent="0.2">
      <c r="A7" s="74">
        <v>12.5</v>
      </c>
      <c r="B7" s="75">
        <v>152.83799999999999</v>
      </c>
      <c r="C7" s="73" t="s">
        <v>73</v>
      </c>
      <c r="D7" s="158"/>
      <c r="S7" s="61"/>
      <c r="T7" s="61"/>
    </row>
    <row r="8" spans="1:20" ht="14.1" customHeight="1" x14ac:dyDescent="0.2">
      <c r="A8" s="77">
        <v>14.3</v>
      </c>
      <c r="B8" s="78">
        <v>149.179</v>
      </c>
      <c r="C8" s="79" t="s">
        <v>74</v>
      </c>
      <c r="D8" s="158"/>
      <c r="S8" s="61"/>
      <c r="T8" s="61"/>
    </row>
    <row r="9" spans="1:20" ht="14.1" customHeight="1" x14ac:dyDescent="0.2">
      <c r="A9" s="74">
        <v>14.3</v>
      </c>
      <c r="B9" s="75">
        <v>148.179</v>
      </c>
      <c r="C9" s="73"/>
      <c r="D9" s="158"/>
      <c r="S9" s="61"/>
      <c r="T9" s="61"/>
    </row>
    <row r="10" spans="1:20" ht="14.1" customHeight="1" x14ac:dyDescent="0.2">
      <c r="A10" s="74">
        <v>26.3</v>
      </c>
      <c r="B10" s="75">
        <v>145.72900000000001</v>
      </c>
      <c r="C10" s="73"/>
      <c r="D10" s="158"/>
      <c r="S10" s="61"/>
      <c r="T10" s="61"/>
    </row>
    <row r="11" spans="1:20" ht="14.1" customHeight="1" x14ac:dyDescent="0.2">
      <c r="A11" s="74">
        <v>38.299999999999997</v>
      </c>
      <c r="B11" s="75">
        <v>144.279</v>
      </c>
      <c r="C11" s="73"/>
      <c r="D11" s="158"/>
      <c r="S11" s="61"/>
      <c r="T11" s="61"/>
    </row>
    <row r="12" spans="1:20" ht="14.1" customHeight="1" x14ac:dyDescent="0.2">
      <c r="A12" s="74">
        <v>50.3</v>
      </c>
      <c r="B12" s="75">
        <v>143.32900000000001</v>
      </c>
      <c r="C12" s="73"/>
      <c r="D12" s="158"/>
      <c r="S12" s="61"/>
      <c r="T12" s="61"/>
    </row>
    <row r="13" spans="1:20" ht="14.1" customHeight="1" x14ac:dyDescent="0.2">
      <c r="A13" s="74">
        <v>62.3</v>
      </c>
      <c r="B13" s="75">
        <v>143.37899999999999</v>
      </c>
      <c r="C13" s="73"/>
      <c r="D13" s="158"/>
      <c r="S13" s="61"/>
      <c r="T13" s="61"/>
    </row>
    <row r="14" spans="1:20" ht="14.1" customHeight="1" x14ac:dyDescent="0.2">
      <c r="A14" s="74">
        <v>74.3</v>
      </c>
      <c r="B14" s="75">
        <v>143.41900000000001</v>
      </c>
      <c r="C14" s="73"/>
      <c r="D14" s="158"/>
      <c r="S14" s="61"/>
      <c r="T14" s="61"/>
    </row>
    <row r="15" spans="1:20" ht="14.1" customHeight="1" x14ac:dyDescent="0.2">
      <c r="A15" s="80">
        <v>86.3</v>
      </c>
      <c r="B15" s="81">
        <v>143.66900000000001</v>
      </c>
      <c r="C15" s="73"/>
      <c r="D15" s="158"/>
      <c r="S15" s="61"/>
      <c r="T15" s="61"/>
    </row>
    <row r="16" spans="1:20" ht="14.1" customHeight="1" x14ac:dyDescent="0.2">
      <c r="A16" s="80">
        <v>98.3</v>
      </c>
      <c r="B16" s="81">
        <v>143.929</v>
      </c>
      <c r="C16" s="73"/>
      <c r="D16" s="158"/>
      <c r="S16" s="61"/>
      <c r="T16" s="61"/>
    </row>
    <row r="17" spans="1:20" ht="14.1" customHeight="1" x14ac:dyDescent="0.2">
      <c r="A17" s="80">
        <v>110.3</v>
      </c>
      <c r="B17" s="81">
        <v>143.809</v>
      </c>
      <c r="C17" s="73"/>
      <c r="D17" s="158"/>
      <c r="S17" s="61"/>
      <c r="T17" s="61"/>
    </row>
    <row r="18" spans="1:20" ht="14.1" customHeight="1" x14ac:dyDescent="0.2">
      <c r="A18" s="80">
        <v>122.3</v>
      </c>
      <c r="B18" s="81">
        <v>143.589</v>
      </c>
      <c r="C18" s="82"/>
      <c r="D18" s="158"/>
      <c r="S18" s="61"/>
      <c r="T18" s="61"/>
    </row>
    <row r="19" spans="1:20" ht="14.1" customHeight="1" x14ac:dyDescent="0.2">
      <c r="A19" s="80">
        <v>134.30000000000001</v>
      </c>
      <c r="B19" s="81">
        <v>143.37899999999999</v>
      </c>
      <c r="C19" s="82"/>
      <c r="D19" s="158"/>
      <c r="S19" s="61"/>
      <c r="T19" s="61"/>
    </row>
    <row r="20" spans="1:20" ht="14.1" customHeight="1" x14ac:dyDescent="0.2">
      <c r="A20" s="80">
        <v>146.30000000000001</v>
      </c>
      <c r="B20" s="81">
        <v>143.22900000000001</v>
      </c>
      <c r="C20" s="82"/>
      <c r="D20" s="158"/>
      <c r="S20" s="61"/>
      <c r="T20" s="61"/>
    </row>
    <row r="21" spans="1:20" ht="14.1" customHeight="1" x14ac:dyDescent="0.2">
      <c r="A21" s="80">
        <v>158.30000000000001</v>
      </c>
      <c r="B21" s="81">
        <v>143.19900000000001</v>
      </c>
      <c r="C21" s="82"/>
      <c r="D21" s="158"/>
      <c r="S21" s="61"/>
      <c r="T21" s="61"/>
    </row>
    <row r="22" spans="1:20" ht="14.1" customHeight="1" x14ac:dyDescent="0.2">
      <c r="A22" s="80">
        <v>170.3</v>
      </c>
      <c r="B22" s="81">
        <v>143.13900000000001</v>
      </c>
      <c r="C22" s="82"/>
      <c r="D22" s="158"/>
      <c r="S22" s="61"/>
      <c r="T22" s="61"/>
    </row>
    <row r="23" spans="1:20" ht="14.1" customHeight="1" x14ac:dyDescent="0.2">
      <c r="A23" s="80">
        <v>182.3</v>
      </c>
      <c r="B23" s="81">
        <v>143.16900000000001</v>
      </c>
      <c r="C23" s="82"/>
      <c r="D23" s="158"/>
      <c r="S23" s="61"/>
      <c r="T23" s="61"/>
    </row>
    <row r="24" spans="1:20" ht="14.1" customHeight="1" x14ac:dyDescent="0.2">
      <c r="A24" s="80">
        <v>194.3</v>
      </c>
      <c r="B24" s="81">
        <v>143.179</v>
      </c>
      <c r="C24" s="82"/>
      <c r="D24" s="158"/>
      <c r="S24" s="61"/>
      <c r="T24" s="61"/>
    </row>
    <row r="25" spans="1:20" ht="14.1" customHeight="1" x14ac:dyDescent="0.2">
      <c r="A25" s="80">
        <v>206.3</v>
      </c>
      <c r="B25" s="81">
        <v>143.82900000000001</v>
      </c>
      <c r="C25" s="82"/>
      <c r="D25" s="158"/>
      <c r="S25" s="61"/>
      <c r="T25" s="61"/>
    </row>
    <row r="26" spans="1:20" ht="14.1" customHeight="1" x14ac:dyDescent="0.2">
      <c r="A26" s="80">
        <v>218.3</v>
      </c>
      <c r="B26" s="81">
        <v>144.429</v>
      </c>
      <c r="C26" s="82"/>
      <c r="D26" s="158"/>
      <c r="S26" s="61"/>
      <c r="T26" s="61"/>
    </row>
    <row r="27" spans="1:20" ht="14.1" customHeight="1" x14ac:dyDescent="0.2">
      <c r="A27" s="80">
        <v>230.3</v>
      </c>
      <c r="B27" s="81">
        <v>144.82900000000001</v>
      </c>
      <c r="C27" s="82"/>
      <c r="D27" s="158"/>
      <c r="S27" s="61"/>
      <c r="T27" s="61"/>
    </row>
    <row r="28" spans="1:20" ht="14.1" customHeight="1" x14ac:dyDescent="0.2">
      <c r="A28" s="80">
        <v>242.3</v>
      </c>
      <c r="B28" s="81">
        <v>145.79900000000001</v>
      </c>
      <c r="C28" s="82"/>
      <c r="D28" s="158"/>
      <c r="S28" s="61"/>
      <c r="T28" s="61"/>
    </row>
    <row r="29" spans="1:20" ht="14.1" customHeight="1" x14ac:dyDescent="0.2">
      <c r="A29" s="80">
        <v>255.3</v>
      </c>
      <c r="B29" s="81">
        <v>147.06899999999999</v>
      </c>
      <c r="C29" s="82"/>
      <c r="D29" s="158"/>
      <c r="S29" s="61"/>
      <c r="T29" s="61"/>
    </row>
    <row r="30" spans="1:20" ht="14.1" customHeight="1" x14ac:dyDescent="0.2">
      <c r="A30" s="83">
        <v>255.3</v>
      </c>
      <c r="B30" s="84">
        <v>149.179</v>
      </c>
      <c r="C30" s="85" t="s">
        <v>75</v>
      </c>
      <c r="D30" s="158"/>
      <c r="S30" s="61"/>
      <c r="T30" s="61"/>
    </row>
    <row r="31" spans="1:20" ht="14.1" customHeight="1" x14ac:dyDescent="0.2">
      <c r="A31" s="80">
        <v>258</v>
      </c>
      <c r="B31" s="81">
        <v>151.18799999999999</v>
      </c>
      <c r="C31" s="82" t="s">
        <v>76</v>
      </c>
      <c r="D31" s="158"/>
      <c r="S31" s="61"/>
      <c r="T31" s="61"/>
    </row>
    <row r="32" spans="1:20" ht="14.1" customHeight="1" x14ac:dyDescent="0.2">
      <c r="A32" s="80">
        <v>280</v>
      </c>
      <c r="B32" s="81">
        <v>151.18799999999999</v>
      </c>
      <c r="C32" s="82" t="s">
        <v>77</v>
      </c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86"/>
      <c r="B34" s="87"/>
      <c r="C34" s="88"/>
      <c r="D34" s="159"/>
      <c r="S34" s="61"/>
      <c r="T34" s="61"/>
    </row>
    <row r="35" spans="1:20" ht="15" customHeight="1" x14ac:dyDescent="0.2">
      <c r="A35" s="89">
        <v>14.3</v>
      </c>
      <c r="B35" s="90">
        <v>149.179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255.3</v>
      </c>
      <c r="B36" s="93">
        <v>149.179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18</v>
      </c>
      <c r="B37" s="96">
        <v>152.23099999999999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18</v>
      </c>
      <c r="B38" s="98">
        <v>143.23099999999999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22</v>
      </c>
      <c r="B39" s="100">
        <v>152.83799999999999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22</v>
      </c>
      <c r="B40" s="98">
        <v>151.33799999999999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258</v>
      </c>
      <c r="B42" s="98">
        <v>151.18799999999999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78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79</v>
      </c>
      <c r="C45" s="109"/>
      <c r="D45" s="161"/>
      <c r="S45" s="61"/>
      <c r="T45" s="61"/>
    </row>
    <row r="46" spans="1:20" ht="14.1" customHeight="1" thickBot="1" x14ac:dyDescent="0.25">
      <c r="A46" s="163" t="s">
        <v>80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81</v>
      </c>
      <c r="D3" s="158"/>
      <c r="S3" s="61"/>
      <c r="T3" s="61"/>
    </row>
    <row r="4" spans="1:20" ht="14.1" customHeight="1" x14ac:dyDescent="0.2">
      <c r="A4" s="71">
        <v>0</v>
      </c>
      <c r="B4" s="72">
        <v>153.315</v>
      </c>
      <c r="C4" s="73" t="s">
        <v>82</v>
      </c>
      <c r="D4" s="158"/>
      <c r="S4" s="61"/>
      <c r="T4" s="61"/>
    </row>
    <row r="5" spans="1:20" ht="14.1" customHeight="1" x14ac:dyDescent="0.2">
      <c r="A5" s="74">
        <v>0</v>
      </c>
      <c r="B5" s="75">
        <v>152.274</v>
      </c>
      <c r="C5" s="73" t="s">
        <v>83</v>
      </c>
      <c r="D5" s="158"/>
      <c r="S5" s="61"/>
      <c r="T5" s="61"/>
    </row>
    <row r="6" spans="1:20" ht="14.1" customHeight="1" x14ac:dyDescent="0.2">
      <c r="A6" s="74">
        <v>0</v>
      </c>
      <c r="B6" s="75">
        <v>153</v>
      </c>
      <c r="C6" s="76" t="s">
        <v>83</v>
      </c>
      <c r="D6" s="158"/>
      <c r="S6" s="61"/>
      <c r="T6" s="61"/>
    </row>
    <row r="7" spans="1:20" ht="14.1" customHeight="1" x14ac:dyDescent="0.2">
      <c r="A7" s="74">
        <v>3</v>
      </c>
      <c r="B7" s="75">
        <v>153</v>
      </c>
      <c r="C7" s="73" t="s">
        <v>83</v>
      </c>
      <c r="D7" s="158"/>
      <c r="S7" s="61"/>
      <c r="T7" s="61"/>
    </row>
    <row r="8" spans="1:20" ht="14.1" customHeight="1" x14ac:dyDescent="0.2">
      <c r="A8" s="74">
        <v>3</v>
      </c>
      <c r="B8" s="75">
        <v>152.274</v>
      </c>
      <c r="C8" s="115" t="s">
        <v>83</v>
      </c>
      <c r="D8" s="158"/>
      <c r="S8" s="61"/>
      <c r="T8" s="61"/>
    </row>
    <row r="9" spans="1:20" ht="14.1" customHeight="1" x14ac:dyDescent="0.2">
      <c r="A9" s="77">
        <v>1</v>
      </c>
      <c r="B9" s="78">
        <v>152.274</v>
      </c>
      <c r="C9" s="116" t="s">
        <v>74</v>
      </c>
      <c r="D9" s="158"/>
      <c r="S9" s="61"/>
      <c r="T9" s="61"/>
    </row>
    <row r="10" spans="1:20" ht="14.1" customHeight="1" x14ac:dyDescent="0.2">
      <c r="A10" s="74">
        <v>15</v>
      </c>
      <c r="B10" s="75">
        <v>148.50899999999999</v>
      </c>
      <c r="C10" s="73"/>
      <c r="D10" s="158"/>
      <c r="S10" s="61"/>
      <c r="T10" s="61"/>
    </row>
    <row r="11" spans="1:20" ht="14.1" customHeight="1" x14ac:dyDescent="0.2">
      <c r="A11" s="74">
        <v>26</v>
      </c>
      <c r="B11" s="75">
        <v>143.40899999999999</v>
      </c>
      <c r="C11" s="73"/>
      <c r="D11" s="158"/>
      <c r="S11" s="61"/>
      <c r="T11" s="61"/>
    </row>
    <row r="12" spans="1:20" ht="14.1" customHeight="1" x14ac:dyDescent="0.2">
      <c r="A12" s="74">
        <v>37</v>
      </c>
      <c r="B12" s="75">
        <v>144.459</v>
      </c>
      <c r="C12" s="73"/>
      <c r="D12" s="158"/>
      <c r="S12" s="61"/>
      <c r="T12" s="61"/>
    </row>
    <row r="13" spans="1:20" ht="14.1" customHeight="1" x14ac:dyDescent="0.2">
      <c r="A13" s="74">
        <v>48</v>
      </c>
      <c r="B13" s="75">
        <v>142.809</v>
      </c>
      <c r="C13" s="73"/>
      <c r="D13" s="158"/>
      <c r="S13" s="61"/>
      <c r="T13" s="61"/>
    </row>
    <row r="14" spans="1:20" ht="14.1" customHeight="1" x14ac:dyDescent="0.2">
      <c r="A14" s="74">
        <v>59</v>
      </c>
      <c r="B14" s="75">
        <v>142.25899999999999</v>
      </c>
      <c r="C14" s="73"/>
      <c r="D14" s="158"/>
      <c r="S14" s="61"/>
      <c r="T14" s="61"/>
    </row>
    <row r="15" spans="1:20" ht="14.1" customHeight="1" x14ac:dyDescent="0.2">
      <c r="A15" s="80">
        <v>70</v>
      </c>
      <c r="B15" s="81">
        <v>143.00899999999999</v>
      </c>
      <c r="C15" s="73"/>
      <c r="D15" s="158"/>
      <c r="S15" s="61"/>
      <c r="T15" s="61"/>
    </row>
    <row r="16" spans="1:20" ht="14.1" customHeight="1" x14ac:dyDescent="0.2">
      <c r="A16" s="80">
        <v>81</v>
      </c>
      <c r="B16" s="81">
        <v>143.559</v>
      </c>
      <c r="C16" s="73"/>
      <c r="D16" s="158"/>
      <c r="S16" s="61"/>
      <c r="T16" s="61"/>
    </row>
    <row r="17" spans="1:20" ht="14.1" customHeight="1" x14ac:dyDescent="0.2">
      <c r="A17" s="80">
        <v>92</v>
      </c>
      <c r="B17" s="81">
        <v>143.56899999999999</v>
      </c>
      <c r="C17" s="73"/>
      <c r="D17" s="158"/>
      <c r="S17" s="61"/>
      <c r="T17" s="61"/>
    </row>
    <row r="18" spans="1:20" ht="14.1" customHeight="1" x14ac:dyDescent="0.2">
      <c r="A18" s="80">
        <v>103</v>
      </c>
      <c r="B18" s="81">
        <v>143.56899999999999</v>
      </c>
      <c r="C18" s="82"/>
      <c r="D18" s="158"/>
      <c r="S18" s="61"/>
      <c r="T18" s="61"/>
    </row>
    <row r="19" spans="1:20" ht="14.1" customHeight="1" x14ac:dyDescent="0.2">
      <c r="A19" s="80">
        <v>114</v>
      </c>
      <c r="B19" s="81">
        <v>143.50899999999999</v>
      </c>
      <c r="C19" s="82"/>
      <c r="D19" s="158"/>
      <c r="S19" s="61"/>
      <c r="T19" s="61"/>
    </row>
    <row r="20" spans="1:20" ht="14.1" customHeight="1" x14ac:dyDescent="0.2">
      <c r="A20" s="80">
        <v>125</v>
      </c>
      <c r="B20" s="81">
        <v>144.51900000000001</v>
      </c>
      <c r="C20" s="82"/>
      <c r="D20" s="158"/>
      <c r="S20" s="61"/>
      <c r="T20" s="61"/>
    </row>
    <row r="21" spans="1:20" ht="14.1" customHeight="1" x14ac:dyDescent="0.2">
      <c r="A21" s="80">
        <v>136</v>
      </c>
      <c r="B21" s="81">
        <v>143.69900000000001</v>
      </c>
      <c r="C21" s="82"/>
      <c r="D21" s="158"/>
      <c r="S21" s="61"/>
      <c r="T21" s="61"/>
    </row>
    <row r="22" spans="1:20" ht="14.1" customHeight="1" x14ac:dyDescent="0.2">
      <c r="A22" s="80">
        <v>147</v>
      </c>
      <c r="B22" s="81">
        <v>144.339</v>
      </c>
      <c r="C22" s="82"/>
      <c r="D22" s="158"/>
      <c r="S22" s="61"/>
      <c r="T22" s="61"/>
    </row>
    <row r="23" spans="1:20" ht="14.1" customHeight="1" x14ac:dyDescent="0.2">
      <c r="A23" s="80">
        <v>158</v>
      </c>
      <c r="B23" s="81">
        <v>144.62899999999999</v>
      </c>
      <c r="C23" s="82"/>
      <c r="D23" s="158"/>
      <c r="S23" s="61"/>
      <c r="T23" s="61"/>
    </row>
    <row r="24" spans="1:20" ht="14.1" customHeight="1" x14ac:dyDescent="0.2">
      <c r="A24" s="80">
        <v>169</v>
      </c>
      <c r="B24" s="81">
        <v>144.97900000000001</v>
      </c>
      <c r="C24" s="82"/>
      <c r="D24" s="158"/>
      <c r="S24" s="61"/>
      <c r="T24" s="61"/>
    </row>
    <row r="25" spans="1:20" ht="14.1" customHeight="1" x14ac:dyDescent="0.2">
      <c r="A25" s="80">
        <v>180</v>
      </c>
      <c r="B25" s="81">
        <v>145.10900000000001</v>
      </c>
      <c r="C25" s="82"/>
      <c r="D25" s="158"/>
      <c r="S25" s="61"/>
      <c r="T25" s="61"/>
    </row>
    <row r="26" spans="1:20" ht="14.1" customHeight="1" x14ac:dyDescent="0.2">
      <c r="A26" s="80">
        <v>191</v>
      </c>
      <c r="B26" s="81">
        <v>145.29900000000001</v>
      </c>
      <c r="C26" s="82"/>
      <c r="D26" s="158"/>
      <c r="S26" s="61"/>
      <c r="T26" s="61"/>
    </row>
    <row r="27" spans="1:20" ht="14.1" customHeight="1" x14ac:dyDescent="0.2">
      <c r="A27" s="80">
        <v>202</v>
      </c>
      <c r="B27" s="81">
        <v>145.32900000000001</v>
      </c>
      <c r="C27" s="82"/>
      <c r="D27" s="158"/>
      <c r="S27" s="61"/>
      <c r="T27" s="61"/>
    </row>
    <row r="28" spans="1:20" ht="14.1" customHeight="1" x14ac:dyDescent="0.2">
      <c r="A28" s="80">
        <v>213</v>
      </c>
      <c r="B28" s="81">
        <v>144.84899999999999</v>
      </c>
      <c r="C28" s="82"/>
      <c r="D28" s="158"/>
      <c r="S28" s="61"/>
      <c r="T28" s="61"/>
    </row>
    <row r="29" spans="1:20" ht="14.1" customHeight="1" x14ac:dyDescent="0.2">
      <c r="A29" s="80">
        <v>225</v>
      </c>
      <c r="B29" s="81">
        <v>147.82900000000001</v>
      </c>
      <c r="C29" s="82"/>
      <c r="D29" s="158"/>
      <c r="S29" s="61"/>
      <c r="T29" s="61"/>
    </row>
    <row r="30" spans="1:20" ht="14.1" customHeight="1" x14ac:dyDescent="0.2">
      <c r="A30" s="80">
        <v>237.4</v>
      </c>
      <c r="B30" s="81">
        <v>151.809</v>
      </c>
      <c r="C30" s="82"/>
      <c r="D30" s="158"/>
      <c r="S30" s="61"/>
      <c r="T30" s="61"/>
    </row>
    <row r="31" spans="1:20" ht="14.1" customHeight="1" x14ac:dyDescent="0.2">
      <c r="A31" s="83">
        <v>237.4</v>
      </c>
      <c r="B31" s="84">
        <v>152.274</v>
      </c>
      <c r="C31" s="85" t="s">
        <v>75</v>
      </c>
      <c r="D31" s="158"/>
      <c r="S31" s="61"/>
      <c r="T31" s="61"/>
    </row>
    <row r="32" spans="1:20" ht="14.1" customHeight="1" x14ac:dyDescent="0.2">
      <c r="A32" s="80">
        <v>237.4</v>
      </c>
      <c r="B32" s="81">
        <v>152.876</v>
      </c>
      <c r="C32" s="82" t="s">
        <v>84</v>
      </c>
      <c r="D32" s="158"/>
      <c r="S32" s="61"/>
      <c r="T32" s="61"/>
    </row>
    <row r="33" spans="1:20" ht="13.5" customHeight="1" x14ac:dyDescent="0.2">
      <c r="A33" s="80">
        <v>239.9</v>
      </c>
      <c r="B33" s="81">
        <v>153.096</v>
      </c>
      <c r="C33" s="82" t="s">
        <v>76</v>
      </c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0</v>
      </c>
      <c r="B35" s="90">
        <v>152.274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237.4</v>
      </c>
      <c r="B36" s="93">
        <v>152.274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11</v>
      </c>
      <c r="B37" s="96">
        <v>153.315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11</v>
      </c>
      <c r="B38" s="98">
        <v>144.315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13</v>
      </c>
      <c r="B39" s="100">
        <v>153.90899999999999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13</v>
      </c>
      <c r="B40" s="98">
        <v>152.40899999999999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239.9</v>
      </c>
      <c r="B42" s="98">
        <v>153.096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85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86</v>
      </c>
      <c r="C45" s="109"/>
      <c r="D45" s="161"/>
      <c r="S45" s="61"/>
      <c r="T45" s="61"/>
    </row>
    <row r="46" spans="1:20" ht="14.1" customHeight="1" thickBot="1" x14ac:dyDescent="0.25">
      <c r="A46" s="163" t="s">
        <v>87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153.161</v>
      </c>
      <c r="C3" s="70" t="s">
        <v>88</v>
      </c>
      <c r="D3" s="158"/>
      <c r="S3" s="61"/>
      <c r="T3" s="61"/>
    </row>
    <row r="4" spans="1:20" ht="14.1" customHeight="1" x14ac:dyDescent="0.2">
      <c r="A4" s="71">
        <v>0</v>
      </c>
      <c r="B4" s="72">
        <v>153</v>
      </c>
      <c r="C4" s="73" t="s">
        <v>81</v>
      </c>
      <c r="D4" s="158"/>
      <c r="S4" s="61"/>
      <c r="T4" s="61"/>
    </row>
    <row r="5" spans="1:20" ht="14.1" customHeight="1" x14ac:dyDescent="0.2">
      <c r="A5" s="74">
        <v>0</v>
      </c>
      <c r="B5" s="75">
        <v>151.249</v>
      </c>
      <c r="C5" s="73" t="s">
        <v>71</v>
      </c>
      <c r="D5" s="158"/>
      <c r="S5" s="61"/>
      <c r="T5" s="61"/>
    </row>
    <row r="6" spans="1:20" ht="14.1" customHeight="1" x14ac:dyDescent="0.2">
      <c r="A6" s="77">
        <v>0</v>
      </c>
      <c r="B6" s="78">
        <v>149.20699999999999</v>
      </c>
      <c r="C6" s="114" t="s">
        <v>74</v>
      </c>
      <c r="D6" s="158"/>
      <c r="S6" s="61"/>
      <c r="T6" s="61"/>
    </row>
    <row r="7" spans="1:20" ht="14.1" customHeight="1" x14ac:dyDescent="0.2">
      <c r="A7" s="74">
        <v>1.048</v>
      </c>
      <c r="B7" s="75">
        <v>148.15700000000001</v>
      </c>
      <c r="C7" s="73"/>
      <c r="D7" s="158"/>
      <c r="S7" s="61"/>
      <c r="T7" s="61"/>
    </row>
    <row r="8" spans="1:20" ht="14.1" customHeight="1" x14ac:dyDescent="0.2">
      <c r="A8" s="74">
        <v>7.65</v>
      </c>
      <c r="B8" s="75">
        <v>141.55699999999999</v>
      </c>
      <c r="C8" s="115"/>
      <c r="D8" s="158"/>
      <c r="S8" s="61"/>
      <c r="T8" s="61"/>
    </row>
    <row r="9" spans="1:20" ht="14.1" customHeight="1" x14ac:dyDescent="0.2">
      <c r="A9" s="74">
        <v>31.7</v>
      </c>
      <c r="B9" s="75">
        <v>140.64699999999999</v>
      </c>
      <c r="C9" s="73"/>
      <c r="D9" s="158"/>
      <c r="S9" s="61"/>
      <c r="T9" s="61"/>
    </row>
    <row r="10" spans="1:20" ht="14.1" customHeight="1" x14ac:dyDescent="0.2">
      <c r="A10" s="74">
        <v>41.7</v>
      </c>
      <c r="B10" s="75">
        <v>141.42699999999999</v>
      </c>
      <c r="C10" s="73"/>
      <c r="D10" s="158"/>
      <c r="S10" s="61"/>
      <c r="T10" s="61"/>
    </row>
    <row r="11" spans="1:20" ht="14.1" customHeight="1" x14ac:dyDescent="0.2">
      <c r="A11" s="74">
        <v>51.7</v>
      </c>
      <c r="B11" s="75">
        <v>141.95699999999999</v>
      </c>
      <c r="C11" s="73"/>
      <c r="D11" s="158"/>
      <c r="S11" s="61"/>
      <c r="T11" s="61"/>
    </row>
    <row r="12" spans="1:20" ht="14.1" customHeight="1" x14ac:dyDescent="0.2">
      <c r="A12" s="74">
        <v>61.7</v>
      </c>
      <c r="B12" s="75">
        <v>142.52699999999999</v>
      </c>
      <c r="C12" s="73"/>
      <c r="D12" s="158"/>
      <c r="S12" s="61"/>
      <c r="T12" s="61"/>
    </row>
    <row r="13" spans="1:20" ht="14.1" customHeight="1" x14ac:dyDescent="0.2">
      <c r="A13" s="74">
        <v>71.7</v>
      </c>
      <c r="B13" s="75">
        <v>142.99700000000001</v>
      </c>
      <c r="C13" s="73"/>
      <c r="D13" s="158"/>
      <c r="S13" s="61"/>
      <c r="T13" s="61"/>
    </row>
    <row r="14" spans="1:20" ht="14.1" customHeight="1" x14ac:dyDescent="0.2">
      <c r="A14" s="74">
        <v>81.7</v>
      </c>
      <c r="B14" s="75">
        <v>143.15700000000001</v>
      </c>
      <c r="C14" s="73"/>
      <c r="D14" s="158"/>
      <c r="S14" s="61"/>
      <c r="T14" s="61"/>
    </row>
    <row r="15" spans="1:20" ht="14.1" customHeight="1" x14ac:dyDescent="0.2">
      <c r="A15" s="80">
        <v>91.7</v>
      </c>
      <c r="B15" s="81">
        <v>143.137</v>
      </c>
      <c r="C15" s="73"/>
      <c r="D15" s="158"/>
      <c r="S15" s="61"/>
      <c r="T15" s="61"/>
    </row>
    <row r="16" spans="1:20" ht="14.1" customHeight="1" x14ac:dyDescent="0.2">
      <c r="A16" s="80">
        <v>101.7</v>
      </c>
      <c r="B16" s="81">
        <v>143.08699999999999</v>
      </c>
      <c r="C16" s="73"/>
      <c r="D16" s="158"/>
      <c r="S16" s="61"/>
      <c r="T16" s="61"/>
    </row>
    <row r="17" spans="1:20" ht="14.1" customHeight="1" x14ac:dyDescent="0.2">
      <c r="A17" s="80">
        <v>111.7</v>
      </c>
      <c r="B17" s="81">
        <v>143.17699999999999</v>
      </c>
      <c r="C17" s="73"/>
      <c r="D17" s="158"/>
      <c r="S17" s="61"/>
      <c r="T17" s="61"/>
    </row>
    <row r="18" spans="1:20" ht="14.1" customHeight="1" x14ac:dyDescent="0.2">
      <c r="A18" s="80">
        <v>121.7</v>
      </c>
      <c r="B18" s="81">
        <v>143.20699999999999</v>
      </c>
      <c r="C18" s="82"/>
      <c r="D18" s="158"/>
      <c r="S18" s="61"/>
      <c r="T18" s="61"/>
    </row>
    <row r="19" spans="1:20" ht="14.1" customHeight="1" x14ac:dyDescent="0.2">
      <c r="A19" s="80">
        <v>131.69999999999999</v>
      </c>
      <c r="B19" s="81">
        <v>143.477</v>
      </c>
      <c r="C19" s="82"/>
      <c r="D19" s="158"/>
      <c r="S19" s="61"/>
      <c r="T19" s="61"/>
    </row>
    <row r="20" spans="1:20" ht="14.1" customHeight="1" x14ac:dyDescent="0.2">
      <c r="A20" s="80">
        <v>141.69999999999999</v>
      </c>
      <c r="B20" s="81">
        <v>143.78700000000001</v>
      </c>
      <c r="C20" s="82"/>
      <c r="D20" s="158"/>
      <c r="S20" s="61"/>
      <c r="T20" s="61"/>
    </row>
    <row r="21" spans="1:20" ht="14.1" customHeight="1" x14ac:dyDescent="0.2">
      <c r="A21" s="80">
        <v>151.69999999999999</v>
      </c>
      <c r="B21" s="81">
        <v>144.34700000000001</v>
      </c>
      <c r="C21" s="82"/>
      <c r="D21" s="158"/>
      <c r="S21" s="61"/>
      <c r="T21" s="61"/>
    </row>
    <row r="22" spans="1:20" ht="14.1" customHeight="1" x14ac:dyDescent="0.2">
      <c r="A22" s="80">
        <v>161.69999999999999</v>
      </c>
      <c r="B22" s="81">
        <v>144.58699999999999</v>
      </c>
      <c r="C22" s="82"/>
      <c r="D22" s="158"/>
      <c r="S22" s="61"/>
      <c r="T22" s="61"/>
    </row>
    <row r="23" spans="1:20" ht="14.1" customHeight="1" x14ac:dyDescent="0.2">
      <c r="A23" s="80">
        <v>171.7</v>
      </c>
      <c r="B23" s="81">
        <v>144.43700000000001</v>
      </c>
      <c r="C23" s="82"/>
      <c r="D23" s="158"/>
      <c r="S23" s="61"/>
      <c r="T23" s="61"/>
    </row>
    <row r="24" spans="1:20" ht="14.1" customHeight="1" x14ac:dyDescent="0.2">
      <c r="A24" s="80">
        <v>181.7</v>
      </c>
      <c r="B24" s="81">
        <v>144.30699999999999</v>
      </c>
      <c r="C24" s="82"/>
      <c r="D24" s="158"/>
      <c r="S24" s="61"/>
      <c r="T24" s="61"/>
    </row>
    <row r="25" spans="1:20" ht="14.1" customHeight="1" x14ac:dyDescent="0.2">
      <c r="A25" s="80">
        <v>191.7</v>
      </c>
      <c r="B25" s="81">
        <v>144.577</v>
      </c>
      <c r="C25" s="82"/>
      <c r="D25" s="158"/>
      <c r="S25" s="61"/>
      <c r="T25" s="61"/>
    </row>
    <row r="26" spans="1:20" ht="14.1" customHeight="1" x14ac:dyDescent="0.2">
      <c r="A26" s="80">
        <v>201.7</v>
      </c>
      <c r="B26" s="81">
        <v>144.71700000000001</v>
      </c>
      <c r="C26" s="82"/>
      <c r="D26" s="158"/>
      <c r="S26" s="61"/>
      <c r="T26" s="61"/>
    </row>
    <row r="27" spans="1:20" ht="14.1" customHeight="1" x14ac:dyDescent="0.2">
      <c r="A27" s="80">
        <v>211.7</v>
      </c>
      <c r="B27" s="81">
        <v>144.857</v>
      </c>
      <c r="C27" s="82"/>
      <c r="D27" s="158"/>
      <c r="S27" s="61"/>
      <c r="T27" s="61"/>
    </row>
    <row r="28" spans="1:20" ht="14.1" customHeight="1" x14ac:dyDescent="0.2">
      <c r="A28" s="80">
        <v>221.7</v>
      </c>
      <c r="B28" s="81">
        <v>145.59700000000001</v>
      </c>
      <c r="C28" s="82"/>
      <c r="D28" s="158"/>
      <c r="S28" s="61"/>
      <c r="T28" s="61"/>
    </row>
    <row r="29" spans="1:20" ht="14.1" customHeight="1" x14ac:dyDescent="0.2">
      <c r="A29" s="80">
        <v>232.64</v>
      </c>
      <c r="B29" s="81">
        <v>148.50700000000001</v>
      </c>
      <c r="C29" s="82"/>
      <c r="D29" s="158"/>
      <c r="S29" s="61"/>
      <c r="T29" s="61"/>
    </row>
    <row r="30" spans="1:20" ht="14.1" customHeight="1" x14ac:dyDescent="0.2">
      <c r="A30" s="83">
        <v>232.64</v>
      </c>
      <c r="B30" s="84">
        <v>149.20699999999999</v>
      </c>
      <c r="C30" s="85" t="s">
        <v>75</v>
      </c>
      <c r="D30" s="158"/>
      <c r="S30" s="61"/>
      <c r="T30" s="61"/>
    </row>
    <row r="31" spans="1:20" ht="14.1" customHeight="1" x14ac:dyDescent="0.2">
      <c r="A31" s="80">
        <v>235</v>
      </c>
      <c r="B31" s="81">
        <v>151.18799999999999</v>
      </c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232.64</v>
      </c>
      <c r="B35" s="90">
        <v>149.20699999999999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0</v>
      </c>
      <c r="B36" s="93">
        <v>149.20699999999999</v>
      </c>
      <c r="C36" s="94" t="s">
        <v>53</v>
      </c>
      <c r="D36" s="161"/>
      <c r="S36" s="61"/>
      <c r="T36" s="61"/>
    </row>
    <row r="37" spans="1:20" ht="15" customHeight="1" x14ac:dyDescent="0.2">
      <c r="A37" s="95">
        <v>5</v>
      </c>
      <c r="B37" s="96">
        <v>151.22999999999999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5</v>
      </c>
      <c r="B38" s="98">
        <v>143.22999999999999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10</v>
      </c>
      <c r="B39" s="100">
        <v>152.84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10</v>
      </c>
      <c r="B40" s="98">
        <v>151.34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0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89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90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91</v>
      </c>
      <c r="C45" s="109"/>
      <c r="D45" s="161"/>
      <c r="S45" s="61"/>
      <c r="T45" s="61"/>
    </row>
    <row r="46" spans="1:20" ht="14.1" customHeight="1" thickBot="1" x14ac:dyDescent="0.25">
      <c r="A46" s="163" t="s">
        <v>92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93</v>
      </c>
      <c r="D3" s="158"/>
      <c r="S3" s="61"/>
      <c r="T3" s="61"/>
    </row>
    <row r="4" spans="1:20" ht="14.1" customHeight="1" x14ac:dyDescent="0.2">
      <c r="A4" s="71">
        <v>0</v>
      </c>
      <c r="B4" s="72">
        <v>152.38999999999999</v>
      </c>
      <c r="C4" s="73" t="s">
        <v>94</v>
      </c>
      <c r="D4" s="158"/>
      <c r="S4" s="61"/>
      <c r="T4" s="61"/>
    </row>
    <row r="5" spans="1:20" ht="14.1" customHeight="1" x14ac:dyDescent="0.2">
      <c r="A5" s="74">
        <v>0</v>
      </c>
      <c r="B5" s="75">
        <v>152.24299999999999</v>
      </c>
      <c r="C5" s="73" t="s">
        <v>95</v>
      </c>
      <c r="D5" s="158"/>
      <c r="S5" s="61"/>
      <c r="T5" s="61"/>
    </row>
    <row r="6" spans="1:20" ht="14.1" customHeight="1" x14ac:dyDescent="0.2">
      <c r="A6" s="74">
        <v>0</v>
      </c>
      <c r="B6" s="75">
        <v>152.852</v>
      </c>
      <c r="C6" s="76" t="s">
        <v>37</v>
      </c>
      <c r="D6" s="158"/>
      <c r="S6" s="61"/>
      <c r="T6" s="61"/>
    </row>
    <row r="7" spans="1:20" ht="14.1" customHeight="1" x14ac:dyDescent="0.2">
      <c r="A7" s="77">
        <v>8</v>
      </c>
      <c r="B7" s="78">
        <v>150.869</v>
      </c>
      <c r="C7" s="116" t="s">
        <v>74</v>
      </c>
      <c r="D7" s="158"/>
      <c r="S7" s="61"/>
      <c r="T7" s="61"/>
    </row>
    <row r="8" spans="1:20" ht="14.1" customHeight="1" x14ac:dyDescent="0.2">
      <c r="A8" s="74">
        <v>11</v>
      </c>
      <c r="B8" s="75">
        <v>142.56899999999999</v>
      </c>
      <c r="C8" s="115"/>
      <c r="D8" s="158"/>
      <c r="S8" s="61"/>
      <c r="T8" s="61"/>
    </row>
    <row r="9" spans="1:20" ht="14.1" customHeight="1" x14ac:dyDescent="0.2">
      <c r="A9" s="74">
        <v>22</v>
      </c>
      <c r="B9" s="75">
        <v>142.16900000000001</v>
      </c>
      <c r="C9" s="73"/>
      <c r="D9" s="158"/>
      <c r="S9" s="61"/>
      <c r="T9" s="61"/>
    </row>
    <row r="10" spans="1:20" ht="14.1" customHeight="1" x14ac:dyDescent="0.2">
      <c r="A10" s="74">
        <v>33</v>
      </c>
      <c r="B10" s="75">
        <v>142.21899999999999</v>
      </c>
      <c r="C10" s="73"/>
      <c r="D10" s="158"/>
      <c r="S10" s="61"/>
      <c r="T10" s="61"/>
    </row>
    <row r="11" spans="1:20" ht="14.1" customHeight="1" x14ac:dyDescent="0.2">
      <c r="A11" s="74">
        <v>44</v>
      </c>
      <c r="B11" s="75">
        <v>142.16900000000001</v>
      </c>
      <c r="C11" s="73"/>
      <c r="D11" s="158"/>
      <c r="S11" s="61"/>
      <c r="T11" s="61"/>
    </row>
    <row r="12" spans="1:20" ht="14.1" customHeight="1" x14ac:dyDescent="0.2">
      <c r="A12" s="74">
        <v>55</v>
      </c>
      <c r="B12" s="75">
        <v>141.999</v>
      </c>
      <c r="C12" s="73"/>
      <c r="D12" s="158"/>
      <c r="S12" s="61"/>
      <c r="T12" s="61"/>
    </row>
    <row r="13" spans="1:20" ht="14.1" customHeight="1" x14ac:dyDescent="0.2">
      <c r="A13" s="74">
        <v>66</v>
      </c>
      <c r="B13" s="75">
        <v>142.66900000000001</v>
      </c>
      <c r="C13" s="73"/>
      <c r="D13" s="158"/>
      <c r="S13" s="61"/>
      <c r="T13" s="61"/>
    </row>
    <row r="14" spans="1:20" ht="14.1" customHeight="1" x14ac:dyDescent="0.2">
      <c r="A14" s="74">
        <v>77</v>
      </c>
      <c r="B14" s="75">
        <v>142.369</v>
      </c>
      <c r="C14" s="73"/>
      <c r="D14" s="158"/>
      <c r="S14" s="61"/>
      <c r="T14" s="61"/>
    </row>
    <row r="15" spans="1:20" ht="14.1" customHeight="1" x14ac:dyDescent="0.2">
      <c r="A15" s="80">
        <v>88</v>
      </c>
      <c r="B15" s="81">
        <v>143.41900000000001</v>
      </c>
      <c r="C15" s="73"/>
      <c r="D15" s="158"/>
      <c r="S15" s="61"/>
      <c r="T15" s="61"/>
    </row>
    <row r="16" spans="1:20" ht="14.1" customHeight="1" x14ac:dyDescent="0.2">
      <c r="A16" s="80">
        <v>99</v>
      </c>
      <c r="B16" s="81">
        <v>143.51900000000001</v>
      </c>
      <c r="C16" s="73"/>
      <c r="D16" s="158"/>
      <c r="S16" s="61"/>
      <c r="T16" s="61"/>
    </row>
    <row r="17" spans="1:20" ht="14.1" customHeight="1" x14ac:dyDescent="0.2">
      <c r="A17" s="80">
        <v>110</v>
      </c>
      <c r="B17" s="81">
        <v>143.869</v>
      </c>
      <c r="C17" s="73"/>
      <c r="D17" s="158"/>
      <c r="S17" s="61"/>
      <c r="T17" s="61"/>
    </row>
    <row r="18" spans="1:20" ht="14.1" customHeight="1" x14ac:dyDescent="0.2">
      <c r="A18" s="80">
        <v>121</v>
      </c>
      <c r="B18" s="81">
        <v>144.149</v>
      </c>
      <c r="C18" s="82"/>
      <c r="D18" s="158"/>
      <c r="S18" s="61"/>
      <c r="T18" s="61"/>
    </row>
    <row r="19" spans="1:20" ht="14.1" customHeight="1" x14ac:dyDescent="0.2">
      <c r="A19" s="80">
        <v>132</v>
      </c>
      <c r="B19" s="81">
        <v>143.869</v>
      </c>
      <c r="C19" s="82"/>
      <c r="D19" s="158"/>
      <c r="S19" s="61"/>
      <c r="T19" s="61"/>
    </row>
    <row r="20" spans="1:20" ht="14.1" customHeight="1" x14ac:dyDescent="0.2">
      <c r="A20" s="80">
        <v>143</v>
      </c>
      <c r="B20" s="81">
        <v>144.369</v>
      </c>
      <c r="C20" s="82"/>
      <c r="D20" s="158"/>
      <c r="S20" s="61"/>
      <c r="T20" s="61"/>
    </row>
    <row r="21" spans="1:20" ht="14.1" customHeight="1" x14ac:dyDescent="0.2">
      <c r="A21" s="80">
        <v>154</v>
      </c>
      <c r="B21" s="81">
        <v>144.38900000000001</v>
      </c>
      <c r="C21" s="82"/>
      <c r="D21" s="158"/>
      <c r="S21" s="61"/>
      <c r="T21" s="61"/>
    </row>
    <row r="22" spans="1:20" ht="14.1" customHeight="1" x14ac:dyDescent="0.2">
      <c r="A22" s="80">
        <v>165</v>
      </c>
      <c r="B22" s="81">
        <v>144.41900000000001</v>
      </c>
      <c r="C22" s="82"/>
      <c r="D22" s="158"/>
      <c r="S22" s="61"/>
      <c r="T22" s="61"/>
    </row>
    <row r="23" spans="1:20" ht="14.1" customHeight="1" x14ac:dyDescent="0.2">
      <c r="A23" s="80">
        <v>176</v>
      </c>
      <c r="B23" s="81">
        <v>143.51900000000001</v>
      </c>
      <c r="C23" s="82"/>
      <c r="D23" s="158"/>
      <c r="S23" s="61"/>
      <c r="T23" s="61"/>
    </row>
    <row r="24" spans="1:20" ht="14.1" customHeight="1" x14ac:dyDescent="0.2">
      <c r="A24" s="80">
        <v>187</v>
      </c>
      <c r="B24" s="81">
        <v>143.869</v>
      </c>
      <c r="C24" s="82"/>
      <c r="D24" s="158"/>
      <c r="S24" s="61"/>
      <c r="T24" s="61"/>
    </row>
    <row r="25" spans="1:20" ht="14.1" customHeight="1" x14ac:dyDescent="0.2">
      <c r="A25" s="80">
        <v>198</v>
      </c>
      <c r="B25" s="81">
        <v>144.51900000000001</v>
      </c>
      <c r="C25" s="82"/>
      <c r="D25" s="158"/>
      <c r="S25" s="61"/>
      <c r="T25" s="61"/>
    </row>
    <row r="26" spans="1:20" ht="14.1" customHeight="1" x14ac:dyDescent="0.2">
      <c r="A26" s="80">
        <v>209</v>
      </c>
      <c r="B26" s="81">
        <v>144.31899999999999</v>
      </c>
      <c r="C26" s="82"/>
      <c r="D26" s="158"/>
      <c r="S26" s="61"/>
      <c r="T26" s="61"/>
    </row>
    <row r="27" spans="1:20" ht="14.1" customHeight="1" x14ac:dyDescent="0.2">
      <c r="A27" s="80">
        <v>220</v>
      </c>
      <c r="B27" s="81">
        <v>144.56899999999999</v>
      </c>
      <c r="C27" s="82"/>
      <c r="D27" s="158"/>
      <c r="S27" s="61"/>
      <c r="T27" s="61"/>
    </row>
    <row r="28" spans="1:20" ht="14.1" customHeight="1" x14ac:dyDescent="0.2">
      <c r="A28" s="80">
        <v>231</v>
      </c>
      <c r="B28" s="81">
        <v>145.01900000000001</v>
      </c>
      <c r="C28" s="82"/>
      <c r="D28" s="158"/>
      <c r="S28" s="61"/>
      <c r="T28" s="61"/>
    </row>
    <row r="29" spans="1:20" ht="14.1" customHeight="1" x14ac:dyDescent="0.2">
      <c r="A29" s="80">
        <v>239</v>
      </c>
      <c r="B29" s="81">
        <v>150.869</v>
      </c>
      <c r="C29" s="82"/>
      <c r="D29" s="158"/>
      <c r="S29" s="61"/>
      <c r="T29" s="61"/>
    </row>
    <row r="30" spans="1:20" ht="14.1" customHeight="1" x14ac:dyDescent="0.2">
      <c r="A30" s="83">
        <v>239</v>
      </c>
      <c r="B30" s="84">
        <v>150.86799999999999</v>
      </c>
      <c r="C30" s="85" t="s">
        <v>75</v>
      </c>
      <c r="D30" s="158"/>
      <c r="S30" s="61"/>
      <c r="T30" s="61"/>
    </row>
    <row r="31" spans="1:20" ht="14.1" customHeight="1" x14ac:dyDescent="0.2">
      <c r="A31" s="80">
        <v>239</v>
      </c>
      <c r="B31" s="81">
        <v>151.48500000000001</v>
      </c>
      <c r="C31" s="82" t="s">
        <v>96</v>
      </c>
      <c r="D31" s="158"/>
      <c r="S31" s="61"/>
      <c r="T31" s="61"/>
    </row>
    <row r="32" spans="1:20" ht="14.1" customHeight="1" x14ac:dyDescent="0.2">
      <c r="A32" s="80">
        <v>244</v>
      </c>
      <c r="B32" s="81">
        <v>151.48500000000001</v>
      </c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239</v>
      </c>
      <c r="B35" s="90">
        <v>150.86799999999999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8</v>
      </c>
      <c r="B36" s="93">
        <v>150.869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10</v>
      </c>
      <c r="B37" s="96">
        <v>152.24299999999999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10</v>
      </c>
      <c r="B38" s="98">
        <v>143.24299999999999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8</v>
      </c>
      <c r="B39" s="100">
        <v>152.852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8</v>
      </c>
      <c r="B40" s="98">
        <v>151.352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239</v>
      </c>
      <c r="B42" s="98">
        <v>151.48500000000001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97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98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99</v>
      </c>
      <c r="C45" s="109"/>
      <c r="D45" s="161"/>
      <c r="S45" s="61"/>
      <c r="T45" s="61"/>
    </row>
    <row r="46" spans="1:20" ht="14.1" customHeight="1" thickBot="1" x14ac:dyDescent="0.25">
      <c r="A46" s="163" t="s">
        <v>100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93</v>
      </c>
      <c r="D3" s="158"/>
      <c r="S3" s="61"/>
      <c r="T3" s="61"/>
    </row>
    <row r="4" spans="1:20" ht="14.1" customHeight="1" x14ac:dyDescent="0.2">
      <c r="A4" s="71">
        <v>0.1</v>
      </c>
      <c r="B4" s="72">
        <v>151.92099999999999</v>
      </c>
      <c r="C4" s="73" t="s">
        <v>94</v>
      </c>
      <c r="D4" s="158"/>
      <c r="S4" s="61"/>
      <c r="T4" s="61"/>
    </row>
    <row r="5" spans="1:20" ht="14.1" customHeight="1" x14ac:dyDescent="0.2">
      <c r="A5" s="74">
        <v>6.1</v>
      </c>
      <c r="B5" s="75">
        <v>151.345</v>
      </c>
      <c r="C5" s="73" t="s">
        <v>101</v>
      </c>
      <c r="D5" s="158"/>
      <c r="S5" s="61"/>
      <c r="T5" s="61"/>
    </row>
    <row r="6" spans="1:20" ht="14.1" customHeight="1" x14ac:dyDescent="0.2">
      <c r="A6" s="77">
        <v>16</v>
      </c>
      <c r="B6" s="78">
        <v>149.45400000000001</v>
      </c>
      <c r="C6" s="114" t="s">
        <v>74</v>
      </c>
      <c r="D6" s="158"/>
      <c r="S6" s="61"/>
      <c r="T6" s="61"/>
    </row>
    <row r="7" spans="1:20" ht="14.1" customHeight="1" x14ac:dyDescent="0.2">
      <c r="A7" s="74">
        <v>27</v>
      </c>
      <c r="B7" s="75">
        <v>148.654</v>
      </c>
      <c r="C7" s="73"/>
      <c r="D7" s="158"/>
      <c r="S7" s="61"/>
      <c r="T7" s="61"/>
    </row>
    <row r="8" spans="1:20" ht="14.1" customHeight="1" x14ac:dyDescent="0.2">
      <c r="A8" s="74">
        <v>38</v>
      </c>
      <c r="B8" s="75">
        <v>144.84399999999999</v>
      </c>
      <c r="C8" s="115"/>
      <c r="D8" s="158"/>
      <c r="S8" s="61"/>
      <c r="T8" s="61"/>
    </row>
    <row r="9" spans="1:20" ht="14.1" customHeight="1" x14ac:dyDescent="0.2">
      <c r="A9" s="74">
        <v>49</v>
      </c>
      <c r="B9" s="75">
        <v>144.44399999999999</v>
      </c>
      <c r="C9" s="73"/>
      <c r="D9" s="158"/>
      <c r="S9" s="61"/>
      <c r="T9" s="61"/>
    </row>
    <row r="10" spans="1:20" ht="14.1" customHeight="1" x14ac:dyDescent="0.2">
      <c r="A10" s="74">
        <v>60</v>
      </c>
      <c r="B10" s="75">
        <v>144.03399999999999</v>
      </c>
      <c r="C10" s="73"/>
      <c r="D10" s="158"/>
      <c r="S10" s="61"/>
      <c r="T10" s="61"/>
    </row>
    <row r="11" spans="1:20" ht="14.1" customHeight="1" x14ac:dyDescent="0.2">
      <c r="A11" s="74">
        <v>71</v>
      </c>
      <c r="B11" s="75">
        <v>144.054</v>
      </c>
      <c r="C11" s="73"/>
      <c r="D11" s="158"/>
      <c r="S11" s="61"/>
      <c r="T11" s="61"/>
    </row>
    <row r="12" spans="1:20" ht="14.1" customHeight="1" x14ac:dyDescent="0.2">
      <c r="A12" s="74">
        <v>82</v>
      </c>
      <c r="B12" s="75">
        <v>143.60400000000001</v>
      </c>
      <c r="C12" s="73"/>
      <c r="D12" s="158"/>
      <c r="S12" s="61"/>
      <c r="T12" s="61"/>
    </row>
    <row r="13" spans="1:20" ht="14.1" customHeight="1" x14ac:dyDescent="0.2">
      <c r="A13" s="74">
        <v>93</v>
      </c>
      <c r="B13" s="75">
        <v>143.20400000000001</v>
      </c>
      <c r="C13" s="73"/>
      <c r="D13" s="158"/>
      <c r="S13" s="61"/>
      <c r="T13" s="61"/>
    </row>
    <row r="14" spans="1:20" ht="14.1" customHeight="1" x14ac:dyDescent="0.2">
      <c r="A14" s="74">
        <v>104</v>
      </c>
      <c r="B14" s="75">
        <v>144.10400000000001</v>
      </c>
      <c r="C14" s="73"/>
      <c r="D14" s="158"/>
      <c r="S14" s="61"/>
      <c r="T14" s="61"/>
    </row>
    <row r="15" spans="1:20" ht="14.1" customHeight="1" x14ac:dyDescent="0.2">
      <c r="A15" s="80">
        <v>115</v>
      </c>
      <c r="B15" s="81">
        <v>144.054</v>
      </c>
      <c r="C15" s="73"/>
      <c r="D15" s="158"/>
      <c r="S15" s="61"/>
      <c r="T15" s="61"/>
    </row>
    <row r="16" spans="1:20" ht="14.1" customHeight="1" x14ac:dyDescent="0.2">
      <c r="A16" s="80">
        <v>126</v>
      </c>
      <c r="B16" s="81">
        <v>144.23400000000001</v>
      </c>
      <c r="C16" s="73"/>
      <c r="D16" s="158"/>
      <c r="S16" s="61"/>
      <c r="T16" s="61"/>
    </row>
    <row r="17" spans="1:20" ht="14.1" customHeight="1" x14ac:dyDescent="0.2">
      <c r="A17" s="80">
        <v>137</v>
      </c>
      <c r="B17" s="81">
        <v>144.10400000000001</v>
      </c>
      <c r="C17" s="73"/>
      <c r="D17" s="158"/>
      <c r="S17" s="61"/>
      <c r="T17" s="61"/>
    </row>
    <row r="18" spans="1:20" ht="14.1" customHeight="1" x14ac:dyDescent="0.2">
      <c r="A18" s="80">
        <v>148</v>
      </c>
      <c r="B18" s="81">
        <v>143.95400000000001</v>
      </c>
      <c r="C18" s="82"/>
      <c r="D18" s="158"/>
      <c r="S18" s="61"/>
      <c r="T18" s="61"/>
    </row>
    <row r="19" spans="1:20" ht="14.1" customHeight="1" x14ac:dyDescent="0.2">
      <c r="A19" s="80">
        <v>159</v>
      </c>
      <c r="B19" s="81">
        <v>142.804</v>
      </c>
      <c r="C19" s="82"/>
      <c r="D19" s="158"/>
      <c r="S19" s="61"/>
      <c r="T19" s="61"/>
    </row>
    <row r="20" spans="1:20" ht="14.1" customHeight="1" x14ac:dyDescent="0.2">
      <c r="A20" s="80">
        <v>170</v>
      </c>
      <c r="B20" s="81">
        <v>143.304</v>
      </c>
      <c r="C20" s="82"/>
      <c r="D20" s="158"/>
      <c r="S20" s="61"/>
      <c r="T20" s="61"/>
    </row>
    <row r="21" spans="1:20" ht="14.1" customHeight="1" x14ac:dyDescent="0.2">
      <c r="A21" s="80">
        <v>181</v>
      </c>
      <c r="B21" s="81">
        <v>144.70400000000001</v>
      </c>
      <c r="C21" s="82"/>
      <c r="D21" s="158"/>
      <c r="S21" s="61"/>
      <c r="T21" s="61"/>
    </row>
    <row r="22" spans="1:20" ht="14.1" customHeight="1" x14ac:dyDescent="0.2">
      <c r="A22" s="80">
        <v>192</v>
      </c>
      <c r="B22" s="81">
        <v>143.89400000000001</v>
      </c>
      <c r="C22" s="82"/>
      <c r="D22" s="158"/>
      <c r="S22" s="61"/>
      <c r="T22" s="61"/>
    </row>
    <row r="23" spans="1:20" ht="14.1" customHeight="1" x14ac:dyDescent="0.2">
      <c r="A23" s="80">
        <v>203</v>
      </c>
      <c r="B23" s="81">
        <v>144.94399999999999</v>
      </c>
      <c r="C23" s="82"/>
      <c r="D23" s="158"/>
      <c r="S23" s="61"/>
      <c r="T23" s="61"/>
    </row>
    <row r="24" spans="1:20" ht="14.1" customHeight="1" x14ac:dyDescent="0.2">
      <c r="A24" s="80">
        <v>214</v>
      </c>
      <c r="B24" s="81">
        <v>144.84399999999999</v>
      </c>
      <c r="C24" s="82"/>
      <c r="D24" s="158"/>
      <c r="S24" s="61"/>
      <c r="T24" s="61"/>
    </row>
    <row r="25" spans="1:20" ht="14.1" customHeight="1" x14ac:dyDescent="0.2">
      <c r="A25" s="80">
        <v>225</v>
      </c>
      <c r="B25" s="81">
        <v>145.304</v>
      </c>
      <c r="C25" s="82"/>
      <c r="D25" s="158"/>
      <c r="S25" s="61"/>
      <c r="T25" s="61"/>
    </row>
    <row r="26" spans="1:20" ht="14.1" customHeight="1" x14ac:dyDescent="0.2">
      <c r="A26" s="80">
        <v>236</v>
      </c>
      <c r="B26" s="81">
        <v>145.70400000000001</v>
      </c>
      <c r="C26" s="82"/>
      <c r="D26" s="158"/>
      <c r="S26" s="61"/>
      <c r="T26" s="61"/>
    </row>
    <row r="27" spans="1:20" ht="14.1" customHeight="1" x14ac:dyDescent="0.2">
      <c r="A27" s="80">
        <v>247.33</v>
      </c>
      <c r="B27" s="81">
        <v>149.45400000000001</v>
      </c>
      <c r="C27" s="82"/>
      <c r="D27" s="158"/>
      <c r="S27" s="61"/>
      <c r="T27" s="61"/>
    </row>
    <row r="28" spans="1:20" ht="14.1" customHeight="1" x14ac:dyDescent="0.2">
      <c r="A28" s="83">
        <v>247.33</v>
      </c>
      <c r="B28" s="84">
        <v>149.45599999999999</v>
      </c>
      <c r="C28" s="85" t="s">
        <v>22</v>
      </c>
      <c r="D28" s="158"/>
      <c r="S28" s="61"/>
      <c r="T28" s="61"/>
    </row>
    <row r="29" spans="1:20" ht="14.1" customHeight="1" x14ac:dyDescent="0.2">
      <c r="A29" s="80">
        <v>267.33</v>
      </c>
      <c r="B29" s="81">
        <v>150.35499999999999</v>
      </c>
      <c r="C29" s="82"/>
      <c r="D29" s="158"/>
      <c r="S29" s="61"/>
      <c r="T29" s="61"/>
    </row>
    <row r="30" spans="1:20" ht="14.1" customHeight="1" x14ac:dyDescent="0.2">
      <c r="A30" s="80"/>
      <c r="B30" s="81"/>
      <c r="C30" s="82"/>
      <c r="D30" s="158"/>
      <c r="S30" s="61"/>
      <c r="T30" s="61"/>
    </row>
    <row r="31" spans="1:20" ht="14.1" customHeight="1" x14ac:dyDescent="0.2">
      <c r="A31" s="80"/>
      <c r="B31" s="81"/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247.33</v>
      </c>
      <c r="B35" s="90">
        <v>149.45599999999999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16</v>
      </c>
      <c r="B36" s="93">
        <v>149.45400000000001</v>
      </c>
      <c r="C36" s="94" t="s">
        <v>53</v>
      </c>
      <c r="D36" s="161"/>
      <c r="S36" s="61"/>
      <c r="T36" s="61"/>
    </row>
    <row r="37" spans="1:20" ht="15" customHeight="1" x14ac:dyDescent="0.2">
      <c r="A37" s="95">
        <v>20</v>
      </c>
      <c r="B37" s="96">
        <v>151.23599999999999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20</v>
      </c>
      <c r="B38" s="98">
        <v>143.23599999999999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15</v>
      </c>
      <c r="B39" s="100">
        <v>152.845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15</v>
      </c>
      <c r="B40" s="98">
        <v>151.345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0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102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103</v>
      </c>
      <c r="C45" s="109"/>
      <c r="D45" s="161"/>
      <c r="S45" s="61"/>
      <c r="T45" s="61"/>
    </row>
    <row r="46" spans="1:20" ht="14.1" customHeight="1" thickBot="1" x14ac:dyDescent="0.25">
      <c r="A46" s="163" t="s">
        <v>104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88</v>
      </c>
      <c r="D3" s="158"/>
      <c r="S3" s="61"/>
      <c r="T3" s="61"/>
    </row>
    <row r="4" spans="1:20" ht="14.1" customHeight="1" x14ac:dyDescent="0.2">
      <c r="A4" s="71">
        <v>0</v>
      </c>
      <c r="B4" s="72">
        <v>153.20099999999999</v>
      </c>
      <c r="C4" s="73" t="s">
        <v>43</v>
      </c>
      <c r="D4" s="158"/>
      <c r="S4" s="61"/>
      <c r="T4" s="61"/>
    </row>
    <row r="5" spans="1:20" ht="14.1" customHeight="1" x14ac:dyDescent="0.2">
      <c r="A5" s="74">
        <v>11.5</v>
      </c>
      <c r="B5" s="75">
        <v>150.59800000000001</v>
      </c>
      <c r="C5" s="73"/>
      <c r="D5" s="158"/>
      <c r="S5" s="61"/>
      <c r="T5" s="61"/>
    </row>
    <row r="6" spans="1:20" ht="14.1" customHeight="1" x14ac:dyDescent="0.2">
      <c r="A6" s="74">
        <v>12.5</v>
      </c>
      <c r="B6" s="75">
        <v>149.751</v>
      </c>
      <c r="C6" s="76"/>
      <c r="D6" s="158"/>
      <c r="S6" s="61"/>
      <c r="T6" s="61"/>
    </row>
    <row r="7" spans="1:20" ht="14.1" customHeight="1" x14ac:dyDescent="0.2">
      <c r="A7" s="74">
        <v>19</v>
      </c>
      <c r="B7" s="75">
        <v>143.941</v>
      </c>
      <c r="C7" s="73"/>
      <c r="D7" s="158"/>
      <c r="S7" s="61"/>
      <c r="T7" s="61"/>
    </row>
    <row r="8" spans="1:20" ht="14.1" customHeight="1" x14ac:dyDescent="0.2">
      <c r="A8" s="74">
        <v>28</v>
      </c>
      <c r="B8" s="75">
        <v>142.98099999999999</v>
      </c>
      <c r="C8" s="115"/>
      <c r="D8" s="158"/>
      <c r="S8" s="61"/>
      <c r="T8" s="61"/>
    </row>
    <row r="9" spans="1:20" ht="14.1" customHeight="1" x14ac:dyDescent="0.2">
      <c r="A9" s="74">
        <v>37</v>
      </c>
      <c r="B9" s="75">
        <v>142.041</v>
      </c>
      <c r="C9" s="73"/>
      <c r="D9" s="158"/>
      <c r="S9" s="61"/>
      <c r="T9" s="61"/>
    </row>
    <row r="10" spans="1:20" ht="14.1" customHeight="1" x14ac:dyDescent="0.2">
      <c r="A10" s="74">
        <v>46</v>
      </c>
      <c r="B10" s="75">
        <v>142.20099999999999</v>
      </c>
      <c r="C10" s="73"/>
      <c r="D10" s="158"/>
      <c r="S10" s="61"/>
      <c r="T10" s="61"/>
    </row>
    <row r="11" spans="1:20" ht="14.1" customHeight="1" x14ac:dyDescent="0.2">
      <c r="A11" s="74">
        <v>55</v>
      </c>
      <c r="B11" s="75">
        <v>142.37100000000001</v>
      </c>
      <c r="C11" s="73"/>
      <c r="D11" s="158"/>
      <c r="S11" s="61"/>
      <c r="T11" s="61"/>
    </row>
    <row r="12" spans="1:20" ht="14.1" customHeight="1" x14ac:dyDescent="0.2">
      <c r="A12" s="74">
        <v>64</v>
      </c>
      <c r="B12" s="75">
        <v>142.73099999999999</v>
      </c>
      <c r="C12" s="73"/>
      <c r="D12" s="158"/>
      <c r="S12" s="61"/>
      <c r="T12" s="61"/>
    </row>
    <row r="13" spans="1:20" ht="14.1" customHeight="1" x14ac:dyDescent="0.2">
      <c r="A13" s="74">
        <v>73</v>
      </c>
      <c r="B13" s="75">
        <v>142.86099999999999</v>
      </c>
      <c r="C13" s="73"/>
      <c r="D13" s="158"/>
      <c r="S13" s="61"/>
      <c r="T13" s="61"/>
    </row>
    <row r="14" spans="1:20" ht="14.1" customHeight="1" x14ac:dyDescent="0.2">
      <c r="A14" s="74">
        <v>82</v>
      </c>
      <c r="B14" s="75">
        <v>142.93100000000001</v>
      </c>
      <c r="C14" s="73"/>
      <c r="D14" s="158"/>
      <c r="S14" s="61"/>
      <c r="T14" s="61"/>
    </row>
    <row r="15" spans="1:20" ht="14.1" customHeight="1" x14ac:dyDescent="0.2">
      <c r="A15" s="80">
        <v>91</v>
      </c>
      <c r="B15" s="81">
        <v>143.02099999999999</v>
      </c>
      <c r="C15" s="73"/>
      <c r="D15" s="158"/>
      <c r="S15" s="61"/>
      <c r="T15" s="61"/>
    </row>
    <row r="16" spans="1:20" ht="14.1" customHeight="1" x14ac:dyDescent="0.2">
      <c r="A16" s="80">
        <v>100</v>
      </c>
      <c r="B16" s="81">
        <v>142.98099999999999</v>
      </c>
      <c r="C16" s="73"/>
      <c r="D16" s="158"/>
      <c r="S16" s="61"/>
      <c r="T16" s="61"/>
    </row>
    <row r="17" spans="1:20" ht="14.1" customHeight="1" x14ac:dyDescent="0.2">
      <c r="A17" s="80">
        <v>109</v>
      </c>
      <c r="B17" s="81">
        <v>143.001</v>
      </c>
      <c r="C17" s="73"/>
      <c r="D17" s="158"/>
      <c r="S17" s="61"/>
      <c r="T17" s="61"/>
    </row>
    <row r="18" spans="1:20" ht="14.1" customHeight="1" x14ac:dyDescent="0.2">
      <c r="A18" s="80">
        <v>118</v>
      </c>
      <c r="B18" s="81">
        <v>142.98099999999999</v>
      </c>
      <c r="C18" s="82"/>
      <c r="D18" s="158"/>
      <c r="S18" s="61"/>
      <c r="T18" s="61"/>
    </row>
    <row r="19" spans="1:20" ht="14.1" customHeight="1" x14ac:dyDescent="0.2">
      <c r="A19" s="80">
        <v>127</v>
      </c>
      <c r="B19" s="81">
        <v>143.12100000000001</v>
      </c>
      <c r="C19" s="82"/>
      <c r="D19" s="158"/>
      <c r="S19" s="61"/>
      <c r="T19" s="61"/>
    </row>
    <row r="20" spans="1:20" ht="14.1" customHeight="1" x14ac:dyDescent="0.2">
      <c r="A20" s="80">
        <v>136</v>
      </c>
      <c r="B20" s="81">
        <v>143.321</v>
      </c>
      <c r="C20" s="82"/>
      <c r="D20" s="158"/>
      <c r="S20" s="61"/>
      <c r="T20" s="61"/>
    </row>
    <row r="21" spans="1:20" ht="14.1" customHeight="1" x14ac:dyDescent="0.2">
      <c r="A21" s="80">
        <v>145</v>
      </c>
      <c r="B21" s="81">
        <v>143.661</v>
      </c>
      <c r="C21" s="82"/>
      <c r="D21" s="158"/>
      <c r="S21" s="61"/>
      <c r="T21" s="61"/>
    </row>
    <row r="22" spans="1:20" ht="14.1" customHeight="1" x14ac:dyDescent="0.2">
      <c r="A22" s="80">
        <v>155</v>
      </c>
      <c r="B22" s="81">
        <v>143.721</v>
      </c>
      <c r="C22" s="82"/>
      <c r="D22" s="158"/>
      <c r="S22" s="61"/>
      <c r="T22" s="61"/>
    </row>
    <row r="23" spans="1:20" ht="14.1" customHeight="1" x14ac:dyDescent="0.2">
      <c r="A23" s="80">
        <v>165</v>
      </c>
      <c r="B23" s="81">
        <v>143.881</v>
      </c>
      <c r="C23" s="82"/>
      <c r="D23" s="158"/>
      <c r="S23" s="61"/>
      <c r="T23" s="61"/>
    </row>
    <row r="24" spans="1:20" ht="14.1" customHeight="1" x14ac:dyDescent="0.2">
      <c r="A24" s="80">
        <v>175</v>
      </c>
      <c r="B24" s="81">
        <v>143.911</v>
      </c>
      <c r="C24" s="82"/>
      <c r="D24" s="158"/>
      <c r="S24" s="61"/>
      <c r="T24" s="61"/>
    </row>
    <row r="25" spans="1:20" ht="14.1" customHeight="1" x14ac:dyDescent="0.2">
      <c r="A25" s="80">
        <v>185</v>
      </c>
      <c r="B25" s="81">
        <v>144.001</v>
      </c>
      <c r="C25" s="82"/>
      <c r="D25" s="158"/>
      <c r="S25" s="61"/>
      <c r="T25" s="61"/>
    </row>
    <row r="26" spans="1:20" ht="14.1" customHeight="1" x14ac:dyDescent="0.2">
      <c r="A26" s="80">
        <v>195</v>
      </c>
      <c r="B26" s="81">
        <v>144.21100000000001</v>
      </c>
      <c r="C26" s="82"/>
      <c r="D26" s="158"/>
      <c r="S26" s="61"/>
      <c r="T26" s="61"/>
    </row>
    <row r="27" spans="1:20" ht="14.1" customHeight="1" x14ac:dyDescent="0.2">
      <c r="A27" s="80">
        <v>205</v>
      </c>
      <c r="B27" s="81">
        <v>144.28100000000001</v>
      </c>
      <c r="C27" s="82"/>
      <c r="D27" s="158"/>
      <c r="S27" s="61"/>
      <c r="T27" s="61"/>
    </row>
    <row r="28" spans="1:20" ht="14.1" customHeight="1" x14ac:dyDescent="0.2">
      <c r="A28" s="80">
        <v>215</v>
      </c>
      <c r="B28" s="81">
        <v>144.601</v>
      </c>
      <c r="C28" s="82"/>
      <c r="D28" s="158"/>
      <c r="S28" s="61"/>
      <c r="T28" s="61"/>
    </row>
    <row r="29" spans="1:20" ht="14.1" customHeight="1" x14ac:dyDescent="0.2">
      <c r="A29" s="80">
        <v>225</v>
      </c>
      <c r="B29" s="81">
        <v>145.08099999999999</v>
      </c>
      <c r="C29" s="82"/>
      <c r="D29" s="158"/>
      <c r="S29" s="61"/>
      <c r="T29" s="61"/>
    </row>
    <row r="30" spans="1:20" ht="14.1" customHeight="1" x14ac:dyDescent="0.2">
      <c r="A30" s="80">
        <v>235</v>
      </c>
      <c r="B30" s="81">
        <v>145.43100000000001</v>
      </c>
      <c r="C30" s="82"/>
      <c r="D30" s="158"/>
      <c r="S30" s="61"/>
      <c r="T30" s="61"/>
    </row>
    <row r="31" spans="1:20" ht="14.1" customHeight="1" x14ac:dyDescent="0.2">
      <c r="A31" s="80">
        <v>244</v>
      </c>
      <c r="B31" s="81">
        <v>149.751</v>
      </c>
      <c r="C31" s="82" t="s">
        <v>75</v>
      </c>
      <c r="D31" s="158"/>
      <c r="S31" s="61"/>
      <c r="T31" s="61"/>
    </row>
    <row r="32" spans="1:20" ht="14.1" customHeight="1" x14ac:dyDescent="0.2">
      <c r="A32" s="80">
        <v>247</v>
      </c>
      <c r="B32" s="81">
        <v>151.56299999999999</v>
      </c>
      <c r="C32" s="82" t="s">
        <v>105</v>
      </c>
      <c r="D32" s="158"/>
      <c r="S32" s="61"/>
      <c r="T32" s="61"/>
    </row>
    <row r="33" spans="1:20" ht="13.5" customHeight="1" x14ac:dyDescent="0.2">
      <c r="A33" s="80">
        <v>275</v>
      </c>
      <c r="B33" s="81">
        <v>151.55099999999999</v>
      </c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244</v>
      </c>
      <c r="B35" s="90">
        <v>149.751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11.5</v>
      </c>
      <c r="B36" s="93">
        <v>149.751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15</v>
      </c>
      <c r="B37" s="96">
        <v>151.23099999999999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15</v>
      </c>
      <c r="B38" s="98">
        <v>143.23099999999999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13</v>
      </c>
      <c r="B39" s="100">
        <v>152.83099999999999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13</v>
      </c>
      <c r="B40" s="98">
        <v>151.33099999999999</v>
      </c>
      <c r="C40" s="94" t="s">
        <v>55</v>
      </c>
      <c r="D40" s="161"/>
      <c r="S40" s="61"/>
      <c r="T40" s="61"/>
    </row>
    <row r="41" spans="1:20" ht="15" customHeight="1" x14ac:dyDescent="0.2">
      <c r="A41" s="95">
        <v>0</v>
      </c>
      <c r="B41" s="100">
        <v>0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247</v>
      </c>
      <c r="B42" s="98">
        <v>151.56299999999999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106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107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79</v>
      </c>
      <c r="C45" s="109"/>
      <c r="D45" s="161"/>
      <c r="S45" s="61"/>
      <c r="T45" s="61"/>
    </row>
    <row r="46" spans="1:20" ht="14.1" customHeight="1" thickBot="1" x14ac:dyDescent="0.25">
      <c r="A46" s="163" t="s">
        <v>108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zoomScale="85" zoomScaleNormal="85" workbookViewId="0">
      <selection sqref="A1:S1"/>
    </sheetView>
  </sheetViews>
  <sheetFormatPr baseColWidth="10" defaultRowHeight="12.75" x14ac:dyDescent="0.2"/>
  <cols>
    <col min="1" max="1" width="13.28515625" style="62" customWidth="1"/>
    <col min="2" max="2" width="11" style="62" bestFit="1" customWidth="1"/>
    <col min="3" max="3" width="19.42578125" style="62" bestFit="1" customWidth="1"/>
    <col min="4" max="4" width="5.7109375" style="62" customWidth="1"/>
    <col min="5" max="19" width="11.42578125" style="62"/>
    <col min="20" max="20" width="3" style="62" customWidth="1"/>
    <col min="21" max="16384" width="11.42578125" style="62"/>
  </cols>
  <sheetData>
    <row r="1" spans="1:20" ht="27.75" customHeight="1" thickBot="1" x14ac:dyDescent="0.25">
      <c r="A1" s="154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  <c r="T1" s="61"/>
    </row>
    <row r="2" spans="1:20" s="67" customFormat="1" ht="14.1" customHeight="1" thickBot="1" x14ac:dyDescent="0.3">
      <c r="A2" s="63" t="s">
        <v>39</v>
      </c>
      <c r="B2" s="64" t="s">
        <v>40</v>
      </c>
      <c r="C2" s="63" t="s">
        <v>41</v>
      </c>
      <c r="D2" s="157" t="s">
        <v>42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6"/>
    </row>
    <row r="3" spans="1:20" ht="14.1" customHeight="1" x14ac:dyDescent="0.2">
      <c r="A3" s="68">
        <v>0</v>
      </c>
      <c r="B3" s="69">
        <v>153</v>
      </c>
      <c r="C3" s="70" t="s">
        <v>43</v>
      </c>
      <c r="D3" s="158"/>
      <c r="S3" s="61"/>
      <c r="T3" s="61"/>
    </row>
    <row r="4" spans="1:20" ht="14.1" customHeight="1" x14ac:dyDescent="0.2">
      <c r="A4" s="71">
        <v>0</v>
      </c>
      <c r="B4" s="72">
        <v>152.49</v>
      </c>
      <c r="C4" s="73" t="s">
        <v>109</v>
      </c>
      <c r="D4" s="158"/>
      <c r="S4" s="61"/>
      <c r="T4" s="61"/>
    </row>
    <row r="5" spans="1:20" ht="14.1" customHeight="1" x14ac:dyDescent="0.2">
      <c r="A5" s="74">
        <v>2</v>
      </c>
      <c r="B5" s="75">
        <v>152.84100000000001</v>
      </c>
      <c r="C5" s="73" t="s">
        <v>37</v>
      </c>
      <c r="D5" s="158"/>
      <c r="S5" s="61"/>
      <c r="T5" s="61"/>
    </row>
    <row r="6" spans="1:20" ht="14.1" customHeight="1" x14ac:dyDescent="0.2">
      <c r="A6" s="74">
        <v>5</v>
      </c>
      <c r="B6" s="75">
        <v>151.23099999999999</v>
      </c>
      <c r="C6" s="76"/>
      <c r="D6" s="158"/>
      <c r="S6" s="61"/>
      <c r="T6" s="61"/>
    </row>
    <row r="7" spans="1:20" ht="14.1" customHeight="1" x14ac:dyDescent="0.2">
      <c r="A7" s="77">
        <v>9</v>
      </c>
      <c r="B7" s="78">
        <v>148.48400000000001</v>
      </c>
      <c r="C7" s="116" t="s">
        <v>74</v>
      </c>
      <c r="D7" s="158"/>
      <c r="S7" s="61"/>
      <c r="T7" s="61"/>
    </row>
    <row r="8" spans="1:20" ht="14.1" customHeight="1" x14ac:dyDescent="0.2">
      <c r="A8" s="74">
        <v>15</v>
      </c>
      <c r="B8" s="75">
        <v>145.13399999999999</v>
      </c>
      <c r="C8" s="115"/>
      <c r="D8" s="158"/>
      <c r="S8" s="61"/>
      <c r="T8" s="61"/>
    </row>
    <row r="9" spans="1:20" ht="14.1" customHeight="1" x14ac:dyDescent="0.2">
      <c r="A9" s="74">
        <v>25</v>
      </c>
      <c r="B9" s="75">
        <v>142.73400000000001</v>
      </c>
      <c r="C9" s="73"/>
      <c r="D9" s="158"/>
      <c r="S9" s="61"/>
      <c r="T9" s="61"/>
    </row>
    <row r="10" spans="1:20" ht="14.1" customHeight="1" x14ac:dyDescent="0.2">
      <c r="A10" s="74">
        <v>35</v>
      </c>
      <c r="B10" s="75">
        <v>142.404</v>
      </c>
      <c r="C10" s="73"/>
      <c r="D10" s="158"/>
      <c r="S10" s="61"/>
      <c r="T10" s="61"/>
    </row>
    <row r="11" spans="1:20" ht="14.1" customHeight="1" x14ac:dyDescent="0.2">
      <c r="A11" s="74">
        <v>45</v>
      </c>
      <c r="B11" s="75">
        <v>142.584</v>
      </c>
      <c r="C11" s="73"/>
      <c r="D11" s="158"/>
      <c r="S11" s="61"/>
      <c r="T11" s="61"/>
    </row>
    <row r="12" spans="1:20" ht="14.1" customHeight="1" x14ac:dyDescent="0.2">
      <c r="A12" s="74">
        <v>55</v>
      </c>
      <c r="B12" s="75">
        <v>143.03399999999999</v>
      </c>
      <c r="C12" s="73"/>
      <c r="D12" s="158"/>
      <c r="S12" s="61"/>
      <c r="T12" s="61"/>
    </row>
    <row r="13" spans="1:20" ht="14.1" customHeight="1" x14ac:dyDescent="0.2">
      <c r="A13" s="74">
        <v>65</v>
      </c>
      <c r="B13" s="75">
        <v>143.41399999999999</v>
      </c>
      <c r="C13" s="73"/>
      <c r="D13" s="158"/>
      <c r="S13" s="61"/>
      <c r="T13" s="61"/>
    </row>
    <row r="14" spans="1:20" ht="14.1" customHeight="1" x14ac:dyDescent="0.2">
      <c r="A14" s="74">
        <v>75</v>
      </c>
      <c r="B14" s="75">
        <v>143.48400000000001</v>
      </c>
      <c r="C14" s="73"/>
      <c r="D14" s="158"/>
      <c r="S14" s="61"/>
      <c r="T14" s="61"/>
    </row>
    <row r="15" spans="1:20" ht="14.1" customHeight="1" x14ac:dyDescent="0.2">
      <c r="A15" s="80">
        <v>85</v>
      </c>
      <c r="B15" s="81">
        <v>143.614</v>
      </c>
      <c r="C15" s="73"/>
      <c r="D15" s="158"/>
      <c r="S15" s="61"/>
      <c r="T15" s="61"/>
    </row>
    <row r="16" spans="1:20" ht="14.1" customHeight="1" x14ac:dyDescent="0.2">
      <c r="A16" s="80">
        <v>95</v>
      </c>
      <c r="B16" s="81">
        <v>143.53399999999999</v>
      </c>
      <c r="C16" s="73"/>
      <c r="D16" s="158"/>
      <c r="S16" s="61"/>
      <c r="T16" s="61"/>
    </row>
    <row r="17" spans="1:20" ht="14.1" customHeight="1" x14ac:dyDescent="0.2">
      <c r="A17" s="80">
        <v>105</v>
      </c>
      <c r="B17" s="81">
        <v>143.63399999999999</v>
      </c>
      <c r="C17" s="73"/>
      <c r="D17" s="158"/>
      <c r="S17" s="61"/>
      <c r="T17" s="61"/>
    </row>
    <row r="18" spans="1:20" ht="14.1" customHeight="1" x14ac:dyDescent="0.2">
      <c r="A18" s="80">
        <v>115</v>
      </c>
      <c r="B18" s="81">
        <v>144.04400000000001</v>
      </c>
      <c r="C18" s="82"/>
      <c r="D18" s="158"/>
      <c r="S18" s="61"/>
      <c r="T18" s="61"/>
    </row>
    <row r="19" spans="1:20" ht="14.1" customHeight="1" x14ac:dyDescent="0.2">
      <c r="A19" s="80">
        <v>125</v>
      </c>
      <c r="B19" s="81">
        <v>143.70400000000001</v>
      </c>
      <c r="C19" s="82"/>
      <c r="D19" s="158"/>
      <c r="S19" s="61"/>
      <c r="T19" s="61"/>
    </row>
    <row r="20" spans="1:20" ht="14.1" customHeight="1" x14ac:dyDescent="0.2">
      <c r="A20" s="80">
        <v>135</v>
      </c>
      <c r="B20" s="81">
        <v>143.63399999999999</v>
      </c>
      <c r="C20" s="82"/>
      <c r="D20" s="158"/>
      <c r="S20" s="61"/>
      <c r="T20" s="61"/>
    </row>
    <row r="21" spans="1:20" ht="14.1" customHeight="1" x14ac:dyDescent="0.2">
      <c r="A21" s="80">
        <v>145</v>
      </c>
      <c r="B21" s="81">
        <v>143.48400000000001</v>
      </c>
      <c r="C21" s="82"/>
      <c r="D21" s="158"/>
      <c r="S21" s="61"/>
      <c r="T21" s="61"/>
    </row>
    <row r="22" spans="1:20" ht="14.1" customHeight="1" x14ac:dyDescent="0.2">
      <c r="A22" s="80">
        <v>155</v>
      </c>
      <c r="B22" s="81">
        <v>144.03399999999999</v>
      </c>
      <c r="C22" s="82"/>
      <c r="D22" s="158"/>
      <c r="S22" s="61"/>
      <c r="T22" s="61"/>
    </row>
    <row r="23" spans="1:20" ht="14.1" customHeight="1" x14ac:dyDescent="0.2">
      <c r="A23" s="80">
        <v>165</v>
      </c>
      <c r="B23" s="81">
        <v>144.06399999999999</v>
      </c>
      <c r="C23" s="82"/>
      <c r="D23" s="158"/>
      <c r="S23" s="61"/>
      <c r="T23" s="61"/>
    </row>
    <row r="24" spans="1:20" ht="14.1" customHeight="1" x14ac:dyDescent="0.2">
      <c r="A24" s="80">
        <v>175</v>
      </c>
      <c r="B24" s="81">
        <v>144.13399999999999</v>
      </c>
      <c r="C24" s="82"/>
      <c r="D24" s="158"/>
      <c r="S24" s="61"/>
      <c r="T24" s="61"/>
    </row>
    <row r="25" spans="1:20" ht="14.1" customHeight="1" x14ac:dyDescent="0.2">
      <c r="A25" s="80">
        <v>185</v>
      </c>
      <c r="B25" s="81">
        <v>144.334</v>
      </c>
      <c r="C25" s="82"/>
      <c r="D25" s="158"/>
      <c r="S25" s="61"/>
      <c r="T25" s="61"/>
    </row>
    <row r="26" spans="1:20" ht="14.1" customHeight="1" x14ac:dyDescent="0.2">
      <c r="A26" s="80">
        <v>195</v>
      </c>
      <c r="B26" s="81">
        <v>144.48400000000001</v>
      </c>
      <c r="C26" s="82"/>
      <c r="D26" s="158"/>
      <c r="S26" s="61"/>
      <c r="T26" s="61"/>
    </row>
    <row r="27" spans="1:20" ht="14.1" customHeight="1" x14ac:dyDescent="0.2">
      <c r="A27" s="80">
        <v>205</v>
      </c>
      <c r="B27" s="81">
        <v>145.38399999999999</v>
      </c>
      <c r="C27" s="82"/>
      <c r="D27" s="158"/>
      <c r="S27" s="61"/>
      <c r="T27" s="61"/>
    </row>
    <row r="28" spans="1:20" ht="14.1" customHeight="1" x14ac:dyDescent="0.2">
      <c r="A28" s="83">
        <v>215</v>
      </c>
      <c r="B28" s="84">
        <v>148.48400000000001</v>
      </c>
      <c r="C28" s="85" t="s">
        <v>75</v>
      </c>
      <c r="D28" s="158"/>
      <c r="S28" s="61"/>
      <c r="T28" s="61"/>
    </row>
    <row r="29" spans="1:20" ht="14.1" customHeight="1" x14ac:dyDescent="0.2">
      <c r="A29" s="80">
        <v>245</v>
      </c>
      <c r="B29" s="81">
        <v>148.46199999999999</v>
      </c>
      <c r="C29" s="82"/>
      <c r="D29" s="158"/>
      <c r="S29" s="61"/>
      <c r="T29" s="61"/>
    </row>
    <row r="30" spans="1:20" ht="14.1" customHeight="1" x14ac:dyDescent="0.2">
      <c r="A30" s="80">
        <v>250</v>
      </c>
      <c r="B30" s="81">
        <v>150.00399999999999</v>
      </c>
      <c r="C30" s="82" t="s">
        <v>105</v>
      </c>
      <c r="D30" s="158"/>
      <c r="S30" s="61"/>
      <c r="T30" s="61"/>
    </row>
    <row r="31" spans="1:20" ht="14.1" customHeight="1" x14ac:dyDescent="0.2">
      <c r="A31" s="80">
        <v>255</v>
      </c>
      <c r="B31" s="81">
        <v>150.00399999999999</v>
      </c>
      <c r="C31" s="82"/>
      <c r="D31" s="158"/>
      <c r="S31" s="61"/>
      <c r="T31" s="61"/>
    </row>
    <row r="32" spans="1:20" ht="14.1" customHeight="1" x14ac:dyDescent="0.2">
      <c r="A32" s="80"/>
      <c r="B32" s="81"/>
      <c r="C32" s="82"/>
      <c r="D32" s="158"/>
      <c r="S32" s="61"/>
      <c r="T32" s="61"/>
    </row>
    <row r="33" spans="1:20" ht="13.5" customHeight="1" x14ac:dyDescent="0.2">
      <c r="A33" s="80"/>
      <c r="B33" s="81"/>
      <c r="C33" s="82"/>
      <c r="D33" s="158"/>
      <c r="S33" s="61"/>
      <c r="T33" s="61"/>
    </row>
    <row r="34" spans="1:20" ht="14.1" customHeight="1" thickBot="1" x14ac:dyDescent="0.25">
      <c r="A34" s="117"/>
      <c r="B34" s="118"/>
      <c r="C34" s="119"/>
      <c r="D34" s="159"/>
      <c r="S34" s="61"/>
      <c r="T34" s="61"/>
    </row>
    <row r="35" spans="1:20" ht="15" customHeight="1" x14ac:dyDescent="0.2">
      <c r="A35" s="89">
        <v>215</v>
      </c>
      <c r="B35" s="90">
        <v>148.48400000000001</v>
      </c>
      <c r="C35" s="91" t="s">
        <v>51</v>
      </c>
      <c r="D35" s="160" t="s">
        <v>52</v>
      </c>
      <c r="S35" s="61"/>
      <c r="T35" s="61"/>
    </row>
    <row r="36" spans="1:20" ht="15" customHeight="1" thickBot="1" x14ac:dyDescent="0.25">
      <c r="A36" s="92">
        <v>9</v>
      </c>
      <c r="B36" s="93">
        <v>148.48400000000001</v>
      </c>
      <c r="C36" s="94" t="s">
        <v>53</v>
      </c>
      <c r="D36" s="161"/>
      <c r="S36" s="61"/>
      <c r="T36" s="61"/>
    </row>
    <row r="37" spans="1:20" ht="15" customHeight="1" x14ac:dyDescent="0.2">
      <c r="A37" s="95">
        <v>12</v>
      </c>
      <c r="B37" s="96">
        <v>151.23099999999999</v>
      </c>
      <c r="C37" s="91" t="s">
        <v>54</v>
      </c>
      <c r="D37" s="161"/>
      <c r="S37" s="61"/>
      <c r="T37" s="61"/>
    </row>
    <row r="38" spans="1:20" ht="15" customHeight="1" thickBot="1" x14ac:dyDescent="0.25">
      <c r="A38" s="97">
        <v>12</v>
      </c>
      <c r="B38" s="98">
        <v>143.23099999999999</v>
      </c>
      <c r="C38" s="99" t="s">
        <v>54</v>
      </c>
      <c r="D38" s="161"/>
      <c r="S38" s="61"/>
      <c r="T38" s="61"/>
    </row>
    <row r="39" spans="1:20" ht="15" customHeight="1" x14ac:dyDescent="0.2">
      <c r="A39" s="95">
        <v>8</v>
      </c>
      <c r="B39" s="100">
        <v>152.84100000000001</v>
      </c>
      <c r="C39" s="94" t="s">
        <v>55</v>
      </c>
      <c r="D39" s="161"/>
      <c r="S39" s="61"/>
      <c r="T39" s="61"/>
    </row>
    <row r="40" spans="1:20" ht="15" customHeight="1" thickBot="1" x14ac:dyDescent="0.25">
      <c r="A40" s="97">
        <v>8</v>
      </c>
      <c r="B40" s="98">
        <v>151.34100000000001</v>
      </c>
      <c r="C40" s="94" t="s">
        <v>55</v>
      </c>
      <c r="D40" s="161"/>
      <c r="S40" s="61"/>
      <c r="T40" s="61"/>
    </row>
    <row r="41" spans="1:20" ht="15" customHeight="1" x14ac:dyDescent="0.2">
      <c r="A41" s="95">
        <v>250</v>
      </c>
      <c r="B41" s="100">
        <v>150.00399999999999</v>
      </c>
      <c r="C41" s="91" t="s">
        <v>56</v>
      </c>
      <c r="D41" s="161"/>
      <c r="S41" s="61"/>
      <c r="T41" s="61"/>
    </row>
    <row r="42" spans="1:20" ht="15" customHeight="1" thickBot="1" x14ac:dyDescent="0.25">
      <c r="A42" s="97">
        <v>0</v>
      </c>
      <c r="B42" s="98">
        <v>0</v>
      </c>
      <c r="C42" s="99" t="s">
        <v>57</v>
      </c>
      <c r="D42" s="161"/>
      <c r="S42" s="61"/>
      <c r="T42" s="61"/>
    </row>
    <row r="43" spans="1:20" ht="14.1" customHeight="1" x14ac:dyDescent="0.2">
      <c r="A43" s="101" t="s">
        <v>58</v>
      </c>
      <c r="B43" s="102" t="s">
        <v>110</v>
      </c>
      <c r="C43" s="103"/>
      <c r="D43" s="161"/>
      <c r="S43" s="61"/>
      <c r="T43" s="61"/>
    </row>
    <row r="44" spans="1:20" ht="14.1" customHeight="1" x14ac:dyDescent="0.2">
      <c r="A44" s="104" t="s">
        <v>60</v>
      </c>
      <c r="B44" s="105" t="s">
        <v>61</v>
      </c>
      <c r="C44" s="106"/>
      <c r="D44" s="161"/>
      <c r="S44" s="61"/>
      <c r="T44" s="61"/>
    </row>
    <row r="45" spans="1:20" ht="14.1" customHeight="1" x14ac:dyDescent="0.2">
      <c r="A45" s="107" t="s">
        <v>62</v>
      </c>
      <c r="B45" s="108" t="s">
        <v>79</v>
      </c>
      <c r="C45" s="109"/>
      <c r="D45" s="161"/>
      <c r="S45" s="61"/>
      <c r="T45" s="61"/>
    </row>
    <row r="46" spans="1:20" ht="14.1" customHeight="1" thickBot="1" x14ac:dyDescent="0.25">
      <c r="A46" s="163" t="s">
        <v>111</v>
      </c>
      <c r="B46" s="164"/>
      <c r="C46" s="165"/>
      <c r="D46" s="162"/>
      <c r="S46" s="61"/>
      <c r="T46" s="61"/>
    </row>
    <row r="47" spans="1:20" x14ac:dyDescent="0.2">
      <c r="A47" s="166" t="s">
        <v>65</v>
      </c>
      <c r="B47" s="166"/>
      <c r="C47" s="166"/>
      <c r="D47" s="166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50" spans="1:3" x14ac:dyDescent="0.2">
      <c r="B50" s="110"/>
      <c r="C50" s="110"/>
    </row>
    <row r="51" spans="1:3" x14ac:dyDescent="0.2">
      <c r="A51" s="111"/>
      <c r="B51" s="111"/>
      <c r="C51" s="111"/>
    </row>
    <row r="52" spans="1:3" x14ac:dyDescent="0.2">
      <c r="A52" s="111"/>
      <c r="B52" s="111"/>
      <c r="C52" s="111"/>
    </row>
    <row r="53" spans="1:3" x14ac:dyDescent="0.2">
      <c r="A53" s="112"/>
      <c r="B53" s="112"/>
      <c r="C53" s="112"/>
    </row>
    <row r="54" spans="1:3" x14ac:dyDescent="0.2">
      <c r="C54" s="113"/>
    </row>
  </sheetData>
  <mergeCells count="5">
    <mergeCell ref="A1:S1"/>
    <mergeCell ref="D2:D34"/>
    <mergeCell ref="D35:D46"/>
    <mergeCell ref="A46:C46"/>
    <mergeCell ref="A47:D47"/>
  </mergeCells>
  <hyperlinks>
    <hyperlink ref="A47:D47" location="Procedimiento!A1" display="Ver Procedimiento en hoja &quot;procedimiento&quot;"/>
  </hyperlinks>
  <printOptions horizontalCentered="1" verticalCentered="1"/>
  <pageMargins left="0" right="0" top="0.78740157480314965" bottom="0.78740157480314965" header="0" footer="0"/>
  <pageSetup scale="55" orientation="landscape" r:id="rId1"/>
  <headerFooter alignWithMargins="0">
    <oddHeader>&amp;CInformacion confidencial de hidrologia - IDEAM</oddHeader>
    <oddFooter>&amp;CPreparado por el area operativa No. 03 - Rahg sede Villavo -&amp;D&amp;RPágina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19</vt:i4>
      </vt:variant>
    </vt:vector>
  </HeadingPairs>
  <TitlesOfParts>
    <vt:vector size="43" baseType="lpstr">
      <vt:lpstr>3511701.Humapo.160408</vt:lpstr>
      <vt:lpstr>3511701.Humapo.291107</vt:lpstr>
      <vt:lpstr>3511701.Humapo.290408</vt:lpstr>
      <vt:lpstr>3511701.Humapo.150708</vt:lpstr>
      <vt:lpstr>3511701.Humapo.251008</vt:lpstr>
      <vt:lpstr>3511701.Humapo.</vt:lpstr>
      <vt:lpstr>3511701.Humapo.090410</vt:lpstr>
      <vt:lpstr>3511701.Humapo.200810</vt:lpstr>
      <vt:lpstr>3511701.Humapo.250311</vt:lpstr>
      <vt:lpstr>3511701.Humapo.251110</vt:lpstr>
      <vt:lpstr>3511701.Humapo.062211</vt:lpstr>
      <vt:lpstr>3511701.Humapo.150412</vt:lpstr>
      <vt:lpstr>3511701.Humapo.181012</vt:lpstr>
      <vt:lpstr>3511701.Humapo.290513</vt:lpstr>
      <vt:lpstr>3511701.Humapo.291013</vt:lpstr>
      <vt:lpstr>3511701.Humapo.26052014</vt:lpstr>
      <vt:lpstr>3511701.Humapo.09092014</vt:lpstr>
      <vt:lpstr>3511701.Humapo.01062015</vt:lpstr>
      <vt:lpstr>3511701.Humapo.15092015</vt:lpstr>
      <vt:lpstr>35117010_HUMAPO_20151208</vt:lpstr>
      <vt:lpstr>35117010_HUMAPO_20160427</vt:lpstr>
      <vt:lpstr>35117010_HUMAPO_20170325</vt:lpstr>
      <vt:lpstr>35117010_HUMAPO_20170509</vt:lpstr>
      <vt:lpstr>35117010_HUMAPO_20170821</vt:lpstr>
      <vt:lpstr>'3511701.Humapo.'!Área_de_impresión</vt:lpstr>
      <vt:lpstr>'3511701.Humapo.01062015'!Área_de_impresión</vt:lpstr>
      <vt:lpstr>'3511701.Humapo.062211'!Área_de_impresión</vt:lpstr>
      <vt:lpstr>'3511701.Humapo.090410'!Área_de_impresión</vt:lpstr>
      <vt:lpstr>'3511701.Humapo.09092014'!Área_de_impresión</vt:lpstr>
      <vt:lpstr>'3511701.Humapo.150412'!Área_de_impresión</vt:lpstr>
      <vt:lpstr>'3511701.Humapo.150708'!Área_de_impresión</vt:lpstr>
      <vt:lpstr>'3511701.Humapo.15092015'!Área_de_impresión</vt:lpstr>
      <vt:lpstr>'3511701.Humapo.160408'!Área_de_impresión</vt:lpstr>
      <vt:lpstr>'3511701.Humapo.181012'!Área_de_impresión</vt:lpstr>
      <vt:lpstr>'3511701.Humapo.200810'!Área_de_impresión</vt:lpstr>
      <vt:lpstr>'3511701.Humapo.250311'!Área_de_impresión</vt:lpstr>
      <vt:lpstr>'3511701.Humapo.251008'!Área_de_impresión</vt:lpstr>
      <vt:lpstr>'3511701.Humapo.251110'!Área_de_impresión</vt:lpstr>
      <vt:lpstr>'3511701.Humapo.26052014'!Área_de_impresión</vt:lpstr>
      <vt:lpstr>'3511701.Humapo.290408'!Área_de_impresión</vt:lpstr>
      <vt:lpstr>'3511701.Humapo.290513'!Área_de_impresión</vt:lpstr>
      <vt:lpstr>'3511701.Humapo.291013'!Área_de_impresión</vt:lpstr>
      <vt:lpstr>'3511701.Humapo.291107'!Área_de_impresión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Diana Carolina Bohorquez Moreno</cp:lastModifiedBy>
  <dcterms:created xsi:type="dcterms:W3CDTF">2016-09-02T15:44:56Z</dcterms:created>
  <dcterms:modified xsi:type="dcterms:W3CDTF">2018-04-17T15:26:56Z</dcterms:modified>
</cp:coreProperties>
</file>