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윈도우 관리 진단\03.윈도우상세결과시트\"/>
    </mc:Choice>
  </mc:AlternateContent>
  <xr:revisionPtr revIDLastSave="0" documentId="13_ncr:1_{8E45D145-CF80-48A2-9797-AD1A85CB9677}" xr6:coauthVersionLast="45" xr6:coauthVersionMax="45" xr10:uidLastSave="{00000000-0000-0000-0000-000000000000}"/>
  <bookViews>
    <workbookView xWindow="11270" yWindow="3070" windowWidth="24690" windowHeight="16680" tabRatio="832" activeTab="3" xr2:uid="{00000000-000D-0000-FFFF-FFFF00000000}"/>
  </bookViews>
  <sheets>
    <sheet name="표지" sheetId="4" r:id="rId1"/>
    <sheet name="점검대상" sheetId="9" r:id="rId2"/>
    <sheet name="윈도우 점검요약" sheetId="20" r:id="rId3"/>
    <sheet name="파일서버" sheetId="32" r:id="rId4"/>
  </sheets>
  <definedNames>
    <definedName name="_xlnm._FilterDatabase" localSheetId="3" hidden="1">파일서버!$A$5:$F$86</definedName>
    <definedName name="_xlnm.Print_Area" localSheetId="0">표지!$A$1:$K$52</definedName>
    <definedName name="_xlnm.Print_Titles" localSheetId="2">'윈도우 점검요약'!$A:$E,'윈도우 점검요약'!$3:$3</definedName>
    <definedName name="_xlnm.Print_Titles" localSheetId="3">파일서버!$1:$5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20" l="1"/>
  <c r="E15" i="20"/>
  <c r="E79" i="20"/>
  <c r="E62" i="20"/>
  <c r="E49" i="20"/>
  <c r="E6" i="20"/>
  <c r="E55" i="20"/>
  <c r="E57" i="20"/>
  <c r="E32" i="20"/>
  <c r="E29" i="20"/>
  <c r="E72" i="20"/>
  <c r="E20" i="20"/>
  <c r="E22" i="20"/>
  <c r="E83" i="20"/>
  <c r="E56" i="20"/>
  <c r="E69" i="20"/>
  <c r="E28" i="20"/>
  <c r="E18" i="20"/>
  <c r="E38" i="20"/>
  <c r="E4" i="20"/>
  <c r="E42" i="20"/>
  <c r="E26" i="20"/>
  <c r="E53" i="20"/>
  <c r="E8" i="20"/>
  <c r="E5" i="20"/>
  <c r="E19" i="20"/>
  <c r="E33" i="20"/>
  <c r="E63" i="20"/>
  <c r="E52" i="20"/>
  <c r="E46" i="20"/>
  <c r="E50" i="20"/>
  <c r="E36" i="20"/>
  <c r="E66" i="20"/>
  <c r="E43" i="20"/>
  <c r="E82" i="20"/>
  <c r="E77" i="20"/>
  <c r="E17" i="20"/>
  <c r="E10" i="20"/>
  <c r="E74" i="20"/>
  <c r="E59" i="20"/>
  <c r="E84" i="20"/>
  <c r="E41" i="20"/>
  <c r="E71" i="20"/>
  <c r="E37" i="20"/>
  <c r="E34" i="20"/>
  <c r="E23" i="20"/>
  <c r="E54" i="20"/>
  <c r="E47" i="20"/>
  <c r="E25" i="20"/>
  <c r="E35" i="20"/>
  <c r="E44" i="20"/>
  <c r="E67" i="20"/>
  <c r="E40" i="20"/>
  <c r="E64" i="20"/>
  <c r="E31" i="20"/>
  <c r="E78" i="20"/>
  <c r="E75" i="20"/>
  <c r="E51" i="20"/>
  <c r="E39" i="20"/>
  <c r="E58" i="20"/>
  <c r="E21" i="20"/>
  <c r="E45" i="20"/>
  <c r="E7" i="20"/>
  <c r="E14" i="20"/>
  <c r="E48" i="20"/>
  <c r="E27" i="20"/>
  <c r="E81" i="20"/>
  <c r="E61" i="20"/>
  <c r="E24" i="20"/>
  <c r="E68" i="20"/>
  <c r="E11" i="20"/>
  <c r="E76" i="20"/>
  <c r="E70" i="20"/>
  <c r="E16" i="20"/>
  <c r="E12" i="20"/>
  <c r="E80" i="20"/>
  <c r="E30" i="20"/>
  <c r="E65" i="20"/>
  <c r="E13" i="20"/>
  <c r="E60" i="20"/>
  <c r="E73" i="20"/>
  <c r="E89" i="20" l="1"/>
  <c r="E88" i="20"/>
  <c r="E90" i="20"/>
  <c r="E87" i="20"/>
  <c r="E91" i="20"/>
  <c r="E86" i="20"/>
  <c r="F32" i="20"/>
  <c r="F76" i="20"/>
  <c r="F62" i="20"/>
  <c r="F77" i="20"/>
  <c r="F21" i="20"/>
  <c r="F3" i="20"/>
  <c r="F73" i="20"/>
  <c r="F8" i="20"/>
  <c r="F11" i="20"/>
  <c r="F58" i="20"/>
  <c r="F27" i="20"/>
  <c r="F75" i="20"/>
  <c r="F40" i="20"/>
  <c r="F59" i="20"/>
  <c r="F18" i="20"/>
  <c r="F9" i="20"/>
  <c r="F61" i="20"/>
  <c r="F6" i="20"/>
  <c r="F34" i="20"/>
  <c r="F42" i="20"/>
  <c r="F20" i="20"/>
  <c r="F49" i="20"/>
  <c r="F78" i="20"/>
  <c r="F83" i="20"/>
  <c r="F30" i="20"/>
  <c r="F44" i="20"/>
  <c r="F51" i="20"/>
  <c r="F24" i="20"/>
  <c r="F47" i="20"/>
  <c r="F65" i="20"/>
  <c r="F5" i="20"/>
  <c r="F46" i="20"/>
  <c r="F55" i="20"/>
  <c r="F63" i="20"/>
  <c r="F74" i="20"/>
  <c r="F15" i="20"/>
  <c r="F79" i="20"/>
  <c r="F19" i="20"/>
  <c r="F67" i="20"/>
  <c r="F54" i="20"/>
  <c r="F12" i="20"/>
  <c r="F39" i="20"/>
  <c r="F52" i="20"/>
  <c r="F41" i="20"/>
  <c r="F81" i="20"/>
  <c r="F70" i="20"/>
  <c r="F56" i="20"/>
  <c r="F29" i="20"/>
  <c r="F43" i="20"/>
  <c r="F23" i="20"/>
  <c r="F53" i="20"/>
  <c r="F69" i="20"/>
  <c r="F4" i="20"/>
  <c r="F66" i="20"/>
  <c r="F13" i="20"/>
  <c r="F36" i="20"/>
  <c r="F57" i="20"/>
  <c r="F33" i="20"/>
  <c r="F16" i="20"/>
  <c r="F60" i="20"/>
  <c r="F50" i="20"/>
  <c r="F35" i="20"/>
  <c r="F31" i="20"/>
  <c r="F25" i="20"/>
  <c r="F84" i="20"/>
  <c r="F38" i="20"/>
  <c r="F10" i="20"/>
  <c r="F17" i="20"/>
  <c r="F37" i="20"/>
  <c r="F48" i="20"/>
  <c r="F64" i="20"/>
  <c r="F45" i="20"/>
  <c r="F14" i="20"/>
  <c r="F28" i="20"/>
  <c r="F68" i="20"/>
  <c r="F7" i="20"/>
  <c r="F22" i="20"/>
  <c r="F72" i="20"/>
  <c r="F71" i="20"/>
  <c r="F82" i="20"/>
  <c r="F80" i="20"/>
  <c r="F26" i="20"/>
  <c r="G4" i="20" l="1"/>
  <c r="G49" i="20"/>
  <c r="H49" i="20"/>
  <c r="H33" i="20"/>
  <c r="G33" i="20"/>
  <c r="H42" i="20"/>
  <c r="G42" i="20"/>
  <c r="H27" i="20"/>
  <c r="G27" i="20"/>
  <c r="G79" i="20"/>
  <c r="H79" i="20"/>
  <c r="H44" i="20"/>
  <c r="G44" i="20"/>
  <c r="H55" i="20"/>
  <c r="G55" i="20"/>
  <c r="H7" i="20"/>
  <c r="G7" i="20"/>
  <c r="H50" i="20"/>
  <c r="G50" i="20"/>
  <c r="H76" i="20"/>
  <c r="G76" i="20"/>
  <c r="F85" i="20"/>
  <c r="H4" i="20"/>
  <c r="G69" i="20"/>
  <c r="H69" i="20"/>
  <c r="G80" i="20"/>
  <c r="H80" i="20"/>
  <c r="H35" i="20"/>
  <c r="G35" i="20"/>
  <c r="H30" i="20"/>
  <c r="G30" i="20"/>
  <c r="G64" i="20"/>
  <c r="H64" i="20"/>
  <c r="H6" i="20"/>
  <c r="G6" i="20"/>
  <c r="H84" i="20"/>
  <c r="G84" i="20"/>
  <c r="G51" i="20"/>
  <c r="H51" i="20"/>
  <c r="H67" i="20"/>
  <c r="G67" i="20"/>
  <c r="H54" i="20"/>
  <c r="G54" i="20"/>
  <c r="G66" i="20"/>
  <c r="H66" i="20"/>
  <c r="H23" i="20"/>
  <c r="G23" i="20"/>
  <c r="G71" i="20"/>
  <c r="H71" i="20"/>
  <c r="H74" i="20"/>
  <c r="G74" i="20"/>
  <c r="G48" i="20"/>
  <c r="H48" i="20"/>
  <c r="G17" i="20"/>
  <c r="H17" i="20"/>
  <c r="G61" i="20"/>
  <c r="H61" i="20"/>
  <c r="H34" i="20"/>
  <c r="G34" i="20"/>
  <c r="H52" i="20"/>
  <c r="G52" i="20"/>
  <c r="G63" i="20"/>
  <c r="H63" i="20"/>
  <c r="G25" i="20"/>
  <c r="H25" i="20"/>
  <c r="H19" i="20"/>
  <c r="G19" i="20"/>
  <c r="G81" i="20"/>
  <c r="H81" i="20"/>
  <c r="H15" i="20"/>
  <c r="G15" i="20"/>
  <c r="H29" i="20"/>
  <c r="G29" i="20"/>
  <c r="H68" i="20"/>
  <c r="G68" i="20"/>
  <c r="H59" i="20"/>
  <c r="G59" i="20"/>
  <c r="H26" i="20"/>
  <c r="G26" i="20"/>
  <c r="G82" i="20"/>
  <c r="H82" i="20"/>
  <c r="H40" i="20"/>
  <c r="G40" i="20"/>
  <c r="G43" i="20"/>
  <c r="H43" i="20"/>
  <c r="H75" i="20"/>
  <c r="G75" i="20"/>
  <c r="H45" i="20"/>
  <c r="G45" i="20"/>
  <c r="H83" i="20"/>
  <c r="G83" i="20"/>
  <c r="H37" i="20"/>
  <c r="G37" i="20"/>
  <c r="G12" i="20"/>
  <c r="H12" i="20"/>
  <c r="G72" i="20"/>
  <c r="H72" i="20"/>
  <c r="H58" i="20"/>
  <c r="G58" i="20"/>
  <c r="G14" i="20"/>
  <c r="H14" i="20"/>
  <c r="H10" i="20"/>
  <c r="G10" i="20"/>
  <c r="G38" i="20"/>
  <c r="H38" i="20"/>
  <c r="G78" i="20"/>
  <c r="H78" i="20"/>
  <c r="H8" i="20"/>
  <c r="G8" i="20"/>
  <c r="H11" i="20"/>
  <c r="G11" i="20"/>
  <c r="G28" i="20"/>
  <c r="H28" i="20"/>
  <c r="G22" i="20"/>
  <c r="H22" i="20"/>
  <c r="G16" i="20"/>
  <c r="H16" i="20"/>
  <c r="G56" i="20"/>
  <c r="H56" i="20"/>
  <c r="H65" i="20"/>
  <c r="G65" i="20"/>
  <c r="G60" i="20"/>
  <c r="H60" i="20"/>
  <c r="G31" i="20"/>
  <c r="H31" i="20"/>
  <c r="H24" i="20"/>
  <c r="G24" i="20"/>
  <c r="G46" i="20"/>
  <c r="H46" i="20"/>
  <c r="H47" i="20"/>
  <c r="G47" i="20"/>
  <c r="G20" i="20"/>
  <c r="H20" i="20"/>
  <c r="G18" i="20"/>
  <c r="H18" i="20"/>
  <c r="G57" i="20"/>
  <c r="H57" i="20"/>
  <c r="H5" i="20"/>
  <c r="G5" i="20"/>
  <c r="G77" i="20"/>
  <c r="H77" i="20"/>
  <c r="G70" i="20"/>
  <c r="H70" i="20"/>
  <c r="H39" i="20"/>
  <c r="G39" i="20"/>
  <c r="G53" i="20"/>
  <c r="H53" i="20"/>
  <c r="H13" i="20"/>
  <c r="G13" i="20"/>
  <c r="H62" i="20"/>
  <c r="G62" i="20"/>
  <c r="G73" i="20"/>
  <c r="H73" i="20"/>
  <c r="H41" i="20"/>
  <c r="G41" i="20"/>
  <c r="H32" i="20"/>
  <c r="G32" i="20"/>
  <c r="H9" i="20"/>
  <c r="G9" i="20"/>
  <c r="H21" i="20"/>
  <c r="G21" i="20"/>
  <c r="G36" i="20"/>
  <c r="H36" i="20"/>
  <c r="H88" i="20" l="1"/>
  <c r="I32" i="20"/>
  <c r="G88" i="20"/>
  <c r="I82" i="20"/>
  <c r="I83" i="20"/>
  <c r="I9" i="20"/>
  <c r="I36" i="20"/>
  <c r="I57" i="20"/>
  <c r="I79" i="20"/>
  <c r="I13" i="20"/>
  <c r="I48" i="20"/>
  <c r="I18" i="20"/>
  <c r="I28" i="20"/>
  <c r="I78" i="20"/>
  <c r="I74" i="20"/>
  <c r="I17" i="20"/>
  <c r="I33" i="20"/>
  <c r="I70" i="20"/>
  <c r="I47" i="20"/>
  <c r="I75" i="20"/>
  <c r="I65" i="20"/>
  <c r="I81" i="20"/>
  <c r="I52" i="20"/>
  <c r="I27" i="20"/>
  <c r="I62" i="20"/>
  <c r="I67" i="20"/>
  <c r="I24" i="20"/>
  <c r="I56" i="20"/>
  <c r="I16" i="20"/>
  <c r="I72" i="20"/>
  <c r="I44" i="20"/>
  <c r="I11" i="20"/>
  <c r="I71" i="20"/>
  <c r="I45" i="20"/>
  <c r="I15" i="20"/>
  <c r="I34" i="20"/>
  <c r="I51" i="20"/>
  <c r="I84" i="20"/>
  <c r="I73" i="20"/>
  <c r="I46" i="20"/>
  <c r="I26" i="20"/>
  <c r="I12" i="20"/>
  <c r="I40" i="20"/>
  <c r="I59" i="20"/>
  <c r="I25" i="20"/>
  <c r="I55" i="20"/>
  <c r="I66" i="20"/>
  <c r="I49" i="20"/>
  <c r="I14" i="20"/>
  <c r="I39" i="20"/>
  <c r="I29" i="20"/>
  <c r="I61" i="20"/>
  <c r="I19" i="20"/>
  <c r="I42" i="20"/>
  <c r="I37" i="20"/>
  <c r="I68" i="20"/>
  <c r="I43" i="20"/>
  <c r="I23" i="20"/>
  <c r="I54" i="20"/>
  <c r="I80" i="20"/>
  <c r="I6" i="20"/>
  <c r="I64" i="20"/>
  <c r="I35" i="20"/>
  <c r="I76" i="20"/>
  <c r="I21" i="20"/>
  <c r="I77" i="20"/>
  <c r="I5" i="20"/>
  <c r="I60" i="20"/>
  <c r="I38" i="20"/>
  <c r="I69" i="20"/>
  <c r="I41" i="20"/>
  <c r="I53" i="20"/>
  <c r="I10" i="20"/>
  <c r="I63" i="20"/>
  <c r="I30" i="20"/>
  <c r="I4" i="20"/>
  <c r="I50" i="20"/>
  <c r="I7" i="20"/>
  <c r="G87" i="20"/>
  <c r="I20" i="20"/>
  <c r="I58" i="20"/>
  <c r="H90" i="20"/>
  <c r="G90" i="20"/>
  <c r="H89" i="20"/>
  <c r="G89" i="20"/>
  <c r="H86" i="20"/>
  <c r="H91" i="20"/>
  <c r="I31" i="20"/>
  <c r="I22" i="20"/>
  <c r="H87" i="20"/>
  <c r="I8" i="20"/>
  <c r="G91" i="20"/>
  <c r="G86" i="20"/>
  <c r="F88" i="20" l="1"/>
  <c r="I88" i="20"/>
  <c r="I86" i="20"/>
  <c r="I87" i="20"/>
  <c r="I90" i="20"/>
  <c r="I89" i="20"/>
  <c r="F90" i="20"/>
  <c r="D90" i="20"/>
  <c r="A90" i="20" s="1"/>
  <c r="F86" i="20"/>
  <c r="D86" i="20"/>
  <c r="A86" i="20" s="1"/>
  <c r="F91" i="20"/>
  <c r="D91" i="20"/>
  <c r="F87" i="20"/>
  <c r="D87" i="20"/>
  <c r="A87" i="20" s="1"/>
  <c r="D88" i="20"/>
  <c r="A88" i="20" s="1"/>
  <c r="F89" i="20"/>
  <c r="D89" i="20"/>
  <c r="A89" i="20" s="1"/>
  <c r="I91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정형수</author>
  </authors>
  <commentList>
    <comment ref="F51" authorId="0" shapeId="0" xr:uid="{5A4AD726-A18F-48CB-938E-6DA1EA272D18}">
      <text>
        <r>
          <rPr>
            <b/>
            <sz val="9"/>
            <color indexed="81"/>
            <rFont val="돋움"/>
            <family val="3"/>
            <charset val="129"/>
          </rPr>
          <t>정형수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인터뷰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<sst xmlns="http://schemas.openxmlformats.org/spreadsheetml/2006/main" count="577" uniqueCount="244">
  <si>
    <t>구분</t>
  </si>
  <si>
    <t>위험도</t>
  </si>
  <si>
    <t>상</t>
  </si>
  <si>
    <t>불필요한 계정 제거</t>
  </si>
  <si>
    <t>DNS Zone Transfer 설정</t>
  </si>
  <si>
    <t>No</t>
    <phoneticPr fontId="32" type="noConversion"/>
  </si>
  <si>
    <t>구분</t>
    <phoneticPr fontId="32" type="noConversion"/>
  </si>
  <si>
    <t>호스트명</t>
    <phoneticPr fontId="32" type="noConversion"/>
  </si>
  <si>
    <t>OS</t>
    <phoneticPr fontId="32" type="noConversion"/>
  </si>
  <si>
    <t>IP</t>
    <phoneticPr fontId="32" type="noConversion"/>
  </si>
  <si>
    <t>용도</t>
    <phoneticPr fontId="32" type="noConversion"/>
  </si>
  <si>
    <t>점검 대상</t>
    <phoneticPr fontId="32" type="noConversion"/>
  </si>
  <si>
    <t>지수</t>
    <phoneticPr fontId="25" type="noConversion"/>
  </si>
  <si>
    <t>중</t>
  </si>
  <si>
    <t>SNMP 서비스 구동 점검</t>
  </si>
  <si>
    <t>하</t>
  </si>
  <si>
    <t>최대값</t>
    <phoneticPr fontId="25" type="noConversion"/>
  </si>
  <si>
    <t>현재값</t>
    <phoneticPr fontId="25" type="noConversion"/>
  </si>
  <si>
    <t>OS</t>
  </si>
  <si>
    <t>IP</t>
  </si>
  <si>
    <t>점 검 항 목</t>
  </si>
  <si>
    <t>점검
결과</t>
    <phoneticPr fontId="25" type="noConversion"/>
  </si>
  <si>
    <t>현재상태</t>
  </si>
  <si>
    <t>패스워드 복잡성 설정</t>
  </si>
  <si>
    <t>계정 잠금 임계값 설정</t>
  </si>
  <si>
    <t>로그의 정기적 검토 및 보고</t>
  </si>
  <si>
    <t>상</t>
    <phoneticPr fontId="25" type="noConversion"/>
  </si>
  <si>
    <t>윈도우 서버 요약</t>
    <phoneticPr fontId="25" type="noConversion"/>
  </si>
  <si>
    <t>계정
관리</t>
  </si>
  <si>
    <t>Administrator 계정 이름 바꾸기</t>
    <phoneticPr fontId="25" type="noConversion"/>
  </si>
  <si>
    <t/>
  </si>
  <si>
    <t>GUEST 계정 상태</t>
  </si>
  <si>
    <t>해독 가능한 암호화를 사용하여 암호 저장</t>
    <phoneticPr fontId="30" type="noConversion"/>
  </si>
  <si>
    <t>관리자 그룹에 최소한의 사용자 포함</t>
  </si>
  <si>
    <t>Everyone 사용 권한을 익명 사용자에게 적용</t>
    <phoneticPr fontId="30" type="noConversion"/>
  </si>
  <si>
    <t>계정 잠금 기간 설정</t>
  </si>
  <si>
    <t>W-10</t>
  </si>
  <si>
    <t>패스워드 최소 암호 길이</t>
  </si>
  <si>
    <t>W-11</t>
  </si>
  <si>
    <t>패스워드 최대 사용 기간</t>
  </si>
  <si>
    <t>W-12</t>
  </si>
  <si>
    <t>패스워드 최소 사용 기간</t>
  </si>
  <si>
    <t>W-13</t>
  </si>
  <si>
    <t>마지막 사용자 이름 표시 안함</t>
  </si>
  <si>
    <t>W-14</t>
  </si>
  <si>
    <t>로컬 로그온 허용</t>
  </si>
  <si>
    <t>W-15</t>
  </si>
  <si>
    <t>익명 SID/이름 변환 허용</t>
  </si>
  <si>
    <t>W-16</t>
  </si>
  <si>
    <t>최근 암호 기억</t>
  </si>
  <si>
    <t>W-17</t>
  </si>
  <si>
    <t>콘솔 로그온 시 로컬 계정에서 빈 암호 사용 제한</t>
    <phoneticPr fontId="30" type="noConversion"/>
  </si>
  <si>
    <t>W-18</t>
  </si>
  <si>
    <t>원격터미널 접속 가능한 사용자 그룹 제한</t>
  </si>
  <si>
    <t>서비스
관리</t>
    <phoneticPr fontId="30" type="noConversion"/>
  </si>
  <si>
    <t>W-19</t>
    <phoneticPr fontId="25" type="noConversion"/>
  </si>
  <si>
    <t>공유 권한 및 사용자 그룹 설정</t>
    <phoneticPr fontId="30" type="noConversion"/>
  </si>
  <si>
    <t>W-20</t>
  </si>
  <si>
    <t>하드디스크 기본 공유 제거</t>
    <phoneticPr fontId="30" type="noConversion"/>
  </si>
  <si>
    <t>W-21</t>
  </si>
  <si>
    <t>불필요한 서비스 제거</t>
  </si>
  <si>
    <t>W-22</t>
  </si>
  <si>
    <t>IIS 서비스 구동 점검</t>
  </si>
  <si>
    <t>W-23</t>
  </si>
  <si>
    <t>IIS 디렉토리 리스팅 제거</t>
  </si>
  <si>
    <t>W-24</t>
  </si>
  <si>
    <t>IIS CGI 실행 제한</t>
  </si>
  <si>
    <t>W-25</t>
  </si>
  <si>
    <t>IIS 상위 디렉토리 접근 금지</t>
    <phoneticPr fontId="30" type="noConversion"/>
  </si>
  <si>
    <t>W-26</t>
  </si>
  <si>
    <t>IIS 불필요한 파일 제거</t>
  </si>
  <si>
    <t>W-27</t>
  </si>
  <si>
    <t>IIS 웹 프로세스 권한 제한</t>
    <phoneticPr fontId="30" type="noConversion"/>
  </si>
  <si>
    <t>W-28</t>
  </si>
  <si>
    <t>IIS 링크 사용금지</t>
  </si>
  <si>
    <t>W-29</t>
  </si>
  <si>
    <t>IIS 파일 업로드 및 다운로드 제한</t>
    <phoneticPr fontId="30" type="noConversion"/>
  </si>
  <si>
    <t>W-30</t>
  </si>
  <si>
    <t>IIS DB 연결 취약점 점검</t>
  </si>
  <si>
    <t>W-31</t>
  </si>
  <si>
    <t>IIS 가상 디렉토리 삭제</t>
  </si>
  <si>
    <t>W-32</t>
  </si>
  <si>
    <t>IIS 데이터 파일 ACL 적용</t>
  </si>
  <si>
    <t>W-33</t>
  </si>
  <si>
    <t>IIS 미사용 스크립트 매핑 제거</t>
    <phoneticPr fontId="30" type="noConversion"/>
  </si>
  <si>
    <t>W-34</t>
  </si>
  <si>
    <t>IIS Exec 명령어 쉘 호출 진단</t>
  </si>
  <si>
    <t>W-35</t>
  </si>
  <si>
    <t>IIS WebDAV 비활성화</t>
  </si>
  <si>
    <t>W-36</t>
  </si>
  <si>
    <t>NetBIOS 바인딩 서비스 구동 점검</t>
  </si>
  <si>
    <t>W-37</t>
  </si>
  <si>
    <t>FTP 서비스 구동 점검</t>
  </si>
  <si>
    <t>W-38</t>
  </si>
  <si>
    <t>FTP 디렉토리 접근 권한 설정</t>
  </si>
  <si>
    <t>W-39</t>
  </si>
  <si>
    <t>Anonymous FTP 금지</t>
  </si>
  <si>
    <t>W-40</t>
  </si>
  <si>
    <t>FTP 접근제어 설정</t>
  </si>
  <si>
    <t>W-41</t>
  </si>
  <si>
    <t>W-42</t>
  </si>
  <si>
    <t>RDS(Remote Data Services) 제거</t>
  </si>
  <si>
    <t>W-43</t>
  </si>
  <si>
    <t>최신 서비스팩 적용</t>
  </si>
  <si>
    <t>W-44</t>
  </si>
  <si>
    <t>터미널 서비스 암호화 수준 설정</t>
    <phoneticPr fontId="30" type="noConversion"/>
  </si>
  <si>
    <t>W-45</t>
  </si>
  <si>
    <t>IIS 웹 서비스 정보 숨김</t>
  </si>
  <si>
    <t>W-46</t>
  </si>
  <si>
    <t>W-47</t>
  </si>
  <si>
    <t>SNMP 서비스 커뮤니티 스트링의 복잡성 설정</t>
    <phoneticPr fontId="30" type="noConversion"/>
  </si>
  <si>
    <t>W-48</t>
  </si>
  <si>
    <t>SNMP Access Control 설정</t>
    <phoneticPr fontId="30" type="noConversion"/>
  </si>
  <si>
    <t>W-49</t>
  </si>
  <si>
    <t>DNS 서비스 구동 점검</t>
  </si>
  <si>
    <t>W-50</t>
  </si>
  <si>
    <t>HTTP/FTP/SMTP 배너 차단</t>
    <phoneticPr fontId="30" type="noConversion"/>
  </si>
  <si>
    <t>W-51</t>
  </si>
  <si>
    <t>Telnet 보안 설정</t>
  </si>
  <si>
    <t>W-52</t>
  </si>
  <si>
    <t>불필요한 ODBC/OLE-DB 데이터 소스와 드라이브 제거</t>
    <phoneticPr fontId="30" type="noConversion"/>
  </si>
  <si>
    <t>W-53</t>
  </si>
  <si>
    <t>원격터미널 접속 타임아웃 설정</t>
    <phoneticPr fontId="30" type="noConversion"/>
  </si>
  <si>
    <t>W-54</t>
  </si>
  <si>
    <t>예약된 작업에 의심스러운 명령이 등록되어 있는지 점검</t>
    <phoneticPr fontId="30" type="noConversion"/>
  </si>
  <si>
    <t>패치
관리</t>
    <phoneticPr fontId="30" type="noConversion"/>
  </si>
  <si>
    <t>W-55</t>
    <phoneticPr fontId="25" type="noConversion"/>
  </si>
  <si>
    <t>최신 HOT-FIX 적용</t>
  </si>
  <si>
    <t>W-56</t>
    <phoneticPr fontId="25" type="noConversion"/>
  </si>
  <si>
    <t>백신 프로그램 업데이트</t>
  </si>
  <si>
    <t>로그
관리</t>
    <phoneticPr fontId="30" type="noConversion"/>
  </si>
  <si>
    <t>W-57</t>
    <phoneticPr fontId="25" type="noConversion"/>
  </si>
  <si>
    <t>W-58</t>
  </si>
  <si>
    <t>W-59</t>
  </si>
  <si>
    <t>이벤트 로그 관리 설정</t>
  </si>
  <si>
    <t>W-60</t>
  </si>
  <si>
    <t>보안
관리</t>
    <phoneticPr fontId="30" type="noConversion"/>
  </si>
  <si>
    <t>W-61</t>
    <phoneticPr fontId="25" type="noConversion"/>
  </si>
  <si>
    <t>W-62</t>
  </si>
  <si>
    <t>백신 프로그램 설치</t>
  </si>
  <si>
    <t>W-63</t>
  </si>
  <si>
    <t>SAM 파일 접근 통제 설정</t>
    <phoneticPr fontId="30" type="noConversion"/>
  </si>
  <si>
    <t>W-64</t>
  </si>
  <si>
    <t>화면보호기 설정</t>
  </si>
  <si>
    <t>W-65</t>
  </si>
  <si>
    <t>로그온하지 않고 시스템 종료 허용</t>
  </si>
  <si>
    <t>W-66</t>
  </si>
  <si>
    <t>원격 시스템에서 강제로 시스템 종료</t>
    <phoneticPr fontId="30" type="noConversion"/>
  </si>
  <si>
    <t>W-67</t>
  </si>
  <si>
    <t>보안 감사를 로그할 수 없는 경우 즉시 시스템 종료</t>
    <phoneticPr fontId="30" type="noConversion"/>
  </si>
  <si>
    <t>W-68</t>
  </si>
  <si>
    <t>SAM 계정과 공유의 익명 열거 허용 안 함</t>
  </si>
  <si>
    <t>W-69</t>
  </si>
  <si>
    <t>Autologon 기능 제어</t>
  </si>
  <si>
    <t>W-70</t>
  </si>
  <si>
    <t>이동식 미디어 포맷 및 꺼내기 허용</t>
  </si>
  <si>
    <t>W-71</t>
  </si>
  <si>
    <t>디스크 볼륨 암호화 설정</t>
  </si>
  <si>
    <t>W-72</t>
  </si>
  <si>
    <t>DoS 공격 방어 레지스트리 설정</t>
    <phoneticPr fontId="30" type="noConversion"/>
  </si>
  <si>
    <t>W-73</t>
  </si>
  <si>
    <t>사용자가 프린터 드라이버를 설치할 수 없게 함</t>
    <phoneticPr fontId="30" type="noConversion"/>
  </si>
  <si>
    <t>W-74</t>
  </si>
  <si>
    <t>세션 연결을 중단하기 전에 필요한 유휴시간</t>
    <phoneticPr fontId="30" type="noConversion"/>
  </si>
  <si>
    <t>W-75</t>
  </si>
  <si>
    <t>경고 메시지 설정</t>
  </si>
  <si>
    <t>W-76</t>
  </si>
  <si>
    <t>사용자 별 홈 디렉토리 권한 설정</t>
  </si>
  <si>
    <t>W-77</t>
  </si>
  <si>
    <t>LAN Manager 인증 수준</t>
  </si>
  <si>
    <t>W-78</t>
  </si>
  <si>
    <t>보안 채널 데이터 디지털 암호화 또는 서명</t>
  </si>
  <si>
    <t>W-79</t>
  </si>
  <si>
    <t>파일 및 디렉토리 보호</t>
  </si>
  <si>
    <t>W-80</t>
  </si>
  <si>
    <t>컴퓨터 계정 암호 최대 사용 기간</t>
  </si>
  <si>
    <t>W-81</t>
  </si>
  <si>
    <t>시작 프로그램 목록 분석</t>
    <phoneticPr fontId="30" type="noConversion"/>
  </si>
  <si>
    <t>서버별 취약점 개수</t>
    <phoneticPr fontId="25" type="noConversion"/>
  </si>
  <si>
    <t>총점</t>
    <phoneticPr fontId="30" type="noConversion"/>
  </si>
  <si>
    <t>결과</t>
    <phoneticPr fontId="25" type="noConversion"/>
  </si>
  <si>
    <t>지수</t>
    <phoneticPr fontId="25" type="noConversion"/>
  </si>
  <si>
    <t>상</t>
    <phoneticPr fontId="32" type="noConversion"/>
  </si>
  <si>
    <t>취약</t>
    <phoneticPr fontId="25" type="noConversion"/>
  </si>
  <si>
    <t>중</t>
    <phoneticPr fontId="32" type="noConversion"/>
  </si>
  <si>
    <t>하</t>
    <phoneticPr fontId="32" type="noConversion"/>
  </si>
  <si>
    <t>양호</t>
    <phoneticPr fontId="25" type="noConversion"/>
  </si>
  <si>
    <t>`</t>
    <phoneticPr fontId="25" type="noConversion"/>
  </si>
  <si>
    <t>해독 가능한 암호화를 사용하여 암호 저장</t>
    <phoneticPr fontId="30" type="noConversion"/>
  </si>
  <si>
    <t>서비스
관리</t>
  </si>
  <si>
    <t>W-19</t>
    <phoneticPr fontId="25" type="noConversion"/>
  </si>
  <si>
    <t>공유 권한 및 사용자 그룹 설정</t>
    <phoneticPr fontId="30" type="noConversion"/>
  </si>
  <si>
    <t>하드디스크 기본 공유 제거</t>
    <phoneticPr fontId="30" type="noConversion"/>
  </si>
  <si>
    <t>IIS 웹 프로세스 권한 제한</t>
    <phoneticPr fontId="30" type="noConversion"/>
  </si>
  <si>
    <t>패치
관리</t>
  </si>
  <si>
    <t>로그
관리</t>
  </si>
  <si>
    <t>보안
관리</t>
  </si>
  <si>
    <t>SAM 파일 접근 통제 설정</t>
    <phoneticPr fontId="30" type="noConversion"/>
  </si>
  <si>
    <t>원격 시스템에서 강제로 시스템 종료</t>
    <phoneticPr fontId="30" type="noConversion"/>
  </si>
  <si>
    <t>DoS 공격 방어 레지스트리 설정</t>
    <phoneticPr fontId="30" type="noConversion"/>
  </si>
  <si>
    <t>사용자가 프린터 드라이버를 설치할 수 없게 함</t>
    <phoneticPr fontId="30" type="noConversion"/>
  </si>
  <si>
    <t>세션 연결을 중단하기 전에 필요한 유휴시간</t>
    <phoneticPr fontId="30" type="noConversion"/>
  </si>
  <si>
    <t>비고</t>
    <phoneticPr fontId="25" type="noConversion"/>
  </si>
  <si>
    <t>항목별 
취약점 개수</t>
    <phoneticPr fontId="25" type="noConversion"/>
  </si>
  <si>
    <t>FTP 서비스 구동 점검</t>
    <phoneticPr fontId="25" type="noConversion"/>
  </si>
  <si>
    <t>SNMP 서비스 구동 점검</t>
    <phoneticPr fontId="25" type="noConversion"/>
  </si>
  <si>
    <t>패스워드 복잡성 설정</t>
    <phoneticPr fontId="25" type="noConversion"/>
  </si>
  <si>
    <t>W-01</t>
    <phoneticPr fontId="25" type="noConversion"/>
  </si>
  <si>
    <t>W-02</t>
    <phoneticPr fontId="25" type="noConversion"/>
  </si>
  <si>
    <t>W-03</t>
    <phoneticPr fontId="25" type="noConversion"/>
  </si>
  <si>
    <t>W-04</t>
    <phoneticPr fontId="25" type="noConversion"/>
  </si>
  <si>
    <t>W-05</t>
    <phoneticPr fontId="25" type="noConversion"/>
  </si>
  <si>
    <t>W-06</t>
    <phoneticPr fontId="25" type="noConversion"/>
  </si>
  <si>
    <t>W-07</t>
  </si>
  <si>
    <t>W-08</t>
  </si>
  <si>
    <t>W-09</t>
  </si>
  <si>
    <t>서버 취약점 점검 상세 보고서</t>
    <phoneticPr fontId="25" type="noConversion"/>
  </si>
  <si>
    <t>원격에서 이벤트 로그 접근 파일 차단</t>
    <phoneticPr fontId="30" type="noConversion"/>
  </si>
  <si>
    <t>원격으로 엑세스할 수 있는 레지스트리 경로</t>
    <phoneticPr fontId="30" type="noConversion"/>
  </si>
  <si>
    <t>W-57</t>
    <phoneticPr fontId="25" type="noConversion"/>
  </si>
  <si>
    <t>W-58</t>
    <phoneticPr fontId="25" type="noConversion"/>
  </si>
  <si>
    <t>W-59</t>
    <phoneticPr fontId="25" type="noConversion"/>
  </si>
  <si>
    <t>W-60</t>
    <phoneticPr fontId="25" type="noConversion"/>
  </si>
  <si>
    <t>W-61</t>
    <phoneticPr fontId="25" type="noConversion"/>
  </si>
  <si>
    <t>로그의 정기적 검토 및 보고</t>
    <phoneticPr fontId="25" type="noConversion"/>
  </si>
  <si>
    <t>정책에 따른 시스템 로깅 설정</t>
    <phoneticPr fontId="25" type="noConversion"/>
  </si>
  <si>
    <t>이벤트 로그 관리 설정</t>
    <phoneticPr fontId="30" type="noConversion"/>
  </si>
  <si>
    <t>원격에서 이벤트 로그 접근 파일 차단</t>
    <phoneticPr fontId="30" type="noConversion"/>
  </si>
  <si>
    <t>원격으로 엑세스할 수 있는 레지스트리 경로</t>
    <phoneticPr fontId="30" type="noConversion"/>
  </si>
  <si>
    <t>HOSTNAME</t>
    <phoneticPr fontId="25" type="noConversion"/>
  </si>
  <si>
    <t>X</t>
    <phoneticPr fontId="25" type="noConversion"/>
  </si>
  <si>
    <t xml:space="preserve">[현재 설정] 				
# 현재 시스템 계정 목록 #								
\\WIN-U6750GC0DQB에 대한 사용자 계정
-------------------------------------------------------------------------------
Administrator            Guest                    jhs                      
jhs114                   jhs1142                  jhs11420                 
jhs114200                jhs1142002               
# Administrator 계정 활성 유무 확인 #				
활성 계정                          예
										           [권고 사항]                                                                                               Administrator 계정 이름 변경을 권고함			                                  </t>
    <phoneticPr fontId="25" type="noConversion"/>
  </si>
  <si>
    <t xml:space="preserve">[현재 설정]                                                                                                           # 잠금 기간 (분) #									
잠금 기간 (분):                                            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[권고 사항]                                                                                                           잠금 기간을 60분 이상으로 설정 권고함                         </t>
    <phoneticPr fontId="25" type="noConversion"/>
  </si>
  <si>
    <t>[현재 설정]                                                                                                           # 잠금 임계값 #									
잠금 임계값:                                               아님                                                                                                                                                                                                                                                                                                        
[권고 사항]                                                                                                           잠금 임계값을 5이하로 설정 권고함</t>
    <phoneticPr fontId="25" type="noConversion"/>
  </si>
  <si>
    <t>[현재 설정]
# 최소 암호 길이 #									
최소 암호 길이:                                            0
[권고 사항]
최소 암호 길이는 8자리 이상으로 설정 권고함</t>
    <phoneticPr fontId="25" type="noConversion"/>
  </si>
  <si>
    <t>[현재 설정]
# 최소 암호 기억 (재) #									
PasswordHistorySize = 0
[권고 사항]
최근 암호 기억 개수는 4개 이상으로 설정 권고함</t>
    <phoneticPr fontId="25" type="noConversion"/>
  </si>
  <si>
    <r>
      <t>[현재 설정]
# 하드디스크 거본공유 목록 #</t>
    </r>
    <r>
      <rPr>
        <b/>
        <sz val="9"/>
        <rFont val="맑은 고딕"/>
        <family val="3"/>
        <charset val="129"/>
        <scheme val="major"/>
      </rPr>
      <t>sl</t>
    </r>
    <r>
      <rPr>
        <sz val="9"/>
        <rFont val="맑은 고딕"/>
        <family val="3"/>
        <charset val="129"/>
        <scheme val="major"/>
      </rPr>
      <t>PS% 
[권고 사항]
해당사항 업슴</t>
    </r>
    <phoneticPr fontId="25" type="noConversion"/>
  </si>
  <si>
    <t>[현재 셜경'-miiiiiiii
Mirosotf()</t>
    <phoneticPr fontId="25" type="noConversion"/>
  </si>
  <si>
    <t>혖</t>
    <phoneticPr fontId="25" type="noConversion"/>
  </si>
  <si>
    <t>[현재 설정]
# SNMP 서비스 확인 #
   SNMP Service
[권고 사항]
불필요한 경우 SNMP 서비스 중지 및 삭제 권고함
필요한 경우 SNMPv3 사용, 커뮤니티스티링네임 복잡성 설정, 권한 Read Only</t>
    <phoneticPr fontId="25" type="noConversion"/>
  </si>
  <si>
    <r>
      <t xml:space="preserve">[현재 설정]
# SNMP 서비스 커뮤니티 스트링 네임 확인 #	
    </t>
    </r>
    <r>
      <rPr>
        <b/>
        <sz val="9"/>
        <rFont val="맑은 고딕"/>
        <family val="3"/>
        <charset val="129"/>
        <scheme val="major"/>
      </rPr>
      <t>Kisec123$%^</t>
    </r>
    <r>
      <rPr>
        <sz val="9"/>
        <rFont val="맑은 고딕"/>
        <family val="3"/>
        <charset val="129"/>
        <scheme val="major"/>
      </rPr>
      <t xml:space="preserve">    REG_DWORD    0x4
[권고 사항]
강력한 패스워드 정책에 준하는 커뮤니티 스트링 네임을 사용하므로 개선사항없음</t>
    </r>
    <phoneticPr fontId="25" type="noConversion"/>
  </si>
  <si>
    <t>O</t>
    <phoneticPr fontId="25" type="noConversion"/>
  </si>
  <si>
    <t>[현재 설정]
# 개체 엑세스 감사 #									
AuditObjectAccess = 0
# 계정 관리 감사 #									
AuditAccountManage = 1
# 계정 로그온 이벤트 감사 #							
AuditAccountLogon = 1
# 권한 사용 감사 #									
AuditPrivilegeUse = 0
# 디렉토리 서비스 엑세스 감사 #							
AuditDSAccess = 1
# 로그온 이벤트 감사 #								
AuditLogonEvents = 3
# 시스템 이벤트 감사 #								
AuditSystemEvents = 3
# 정책 변경 감사 #									
AuditPolicyChange = 1
# 프로세스 추적 감사 #								
AuditProcessTracking = 0
[권고 사항]
해당사항없음</t>
    <phoneticPr fontId="25" type="noConversion"/>
  </si>
  <si>
    <r>
      <t xml:space="preserve">[현재 설정]
# 화면보호기 설정 확인 #								
HKEY_CURRENT_USER\Control Panel\Desktop
    ScreenSaveActive    REG_SZ    </t>
    </r>
    <r>
      <rPr>
        <b/>
        <sz val="9"/>
        <rFont val="맑은 고딕"/>
        <family val="3"/>
        <charset val="129"/>
        <scheme val="major"/>
      </rPr>
      <t>1</t>
    </r>
    <r>
      <rPr>
        <sz val="9"/>
        <rFont val="맑은 고딕"/>
        <family val="3"/>
        <charset val="129"/>
        <scheme val="major"/>
      </rPr>
      <t xml:space="preserve">
# 화면보호기 해제 암호 #								
HKEY_CURRENT_USER\Control Panel\Desktop
    ScreenSaverIsSecure    REG_SZ    </t>
    </r>
    <r>
      <rPr>
        <b/>
        <sz val="9"/>
        <rFont val="맑은 고딕"/>
        <family val="3"/>
        <charset val="129"/>
        <scheme val="major"/>
      </rPr>
      <t>1</t>
    </r>
    <r>
      <rPr>
        <sz val="9"/>
        <rFont val="맑은 고딕"/>
        <family val="3"/>
        <charset val="129"/>
        <scheme val="major"/>
      </rPr>
      <t xml:space="preserve">
# 화면보호기 대기 시간 #								
HKEY_CURRENT_USER\Control Panel\Desktop
    ScreenSaveTimeOut    REG_SZ    </t>
    </r>
    <r>
      <rPr>
        <b/>
        <sz val="9"/>
        <rFont val="맑은 고딕"/>
        <family val="3"/>
        <charset val="129"/>
        <scheme val="major"/>
      </rPr>
      <t>600</t>
    </r>
    <r>
      <rPr>
        <sz val="9"/>
        <rFont val="맑은 고딕"/>
        <family val="3"/>
        <charset val="129"/>
        <scheme val="major"/>
      </rPr>
      <t xml:space="preserve">
[권고 사항]
해당사항없음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</si>
</sst>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53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color indexed="8"/>
      <name val="맑은 고딕"/>
      <family val="3"/>
      <charset val="129"/>
      <scheme val="major"/>
    </font>
    <font>
      <b/>
      <sz val="2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ajor"/>
    </font>
    <font>
      <b/>
      <sz val="16"/>
      <name val="맑은 고딕"/>
      <family val="3"/>
      <charset val="129"/>
    </font>
    <font>
      <b/>
      <sz val="20"/>
      <name val="맑은 고딕"/>
      <family val="3"/>
      <charset val="129"/>
    </font>
    <font>
      <b/>
      <sz val="26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9"/>
      <color indexed="8"/>
      <name val="맑은 고딕"/>
      <family val="3"/>
      <charset val="129"/>
      <scheme val="major"/>
    </font>
    <font>
      <sz val="10"/>
      <color indexed="8"/>
      <name val="맑은 고딕"/>
      <family val="3"/>
      <charset val="129"/>
    </font>
    <font>
      <b/>
      <sz val="9"/>
      <color indexed="10"/>
      <name val="맑은 고딕"/>
      <family val="3"/>
      <charset val="129"/>
    </font>
    <font>
      <sz val="9"/>
      <color rgb="FF000000"/>
      <name val="맑은 고딕"/>
      <family val="3"/>
      <charset val="129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auto="1"/>
      </bottom>
      <diagonal/>
    </border>
    <border>
      <left style="dotted">
        <color indexed="64"/>
      </left>
      <right/>
      <top style="dotted">
        <color indexed="64"/>
      </top>
      <bottom style="medium">
        <color auto="1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auto="1"/>
      </top>
      <bottom/>
      <diagonal/>
    </border>
  </borders>
  <cellStyleXfs count="157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8" fillId="0" borderId="0">
      <alignment vertical="center"/>
    </xf>
    <xf numFmtId="0" fontId="3" fillId="6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44" fillId="0" borderId="0"/>
  </cellStyleXfs>
  <cellXfs count="158">
    <xf numFmtId="0" fontId="0" fillId="0" borderId="0" xfId="0">
      <alignment vertical="center"/>
    </xf>
    <xf numFmtId="0" fontId="31" fillId="0" borderId="0" xfId="0" applyFont="1">
      <alignment vertical="center"/>
    </xf>
    <xf numFmtId="0" fontId="35" fillId="24" borderId="11" xfId="0" applyFont="1" applyFill="1" applyBorder="1" applyAlignment="1">
      <alignment horizontal="center" vertical="center" wrapText="1"/>
    </xf>
    <xf numFmtId="0" fontId="0" fillId="0" borderId="25" xfId="0" applyBorder="1">
      <alignment vertical="center"/>
    </xf>
    <xf numFmtId="0" fontId="35" fillId="0" borderId="11" xfId="0" applyFont="1" applyFill="1" applyBorder="1" applyAlignment="1">
      <alignment horizontal="center" vertical="center" wrapText="1"/>
    </xf>
    <xf numFmtId="0" fontId="0" fillId="0" borderId="26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37" fillId="0" borderId="0" xfId="0" applyFont="1" applyAlignment="1">
      <alignment vertical="center"/>
    </xf>
    <xf numFmtId="0" fontId="0" fillId="0" borderId="0" xfId="0" applyAlignment="1">
      <alignment vertical="center"/>
    </xf>
    <xf numFmtId="0" fontId="35" fillId="0" borderId="0" xfId="0" applyFont="1">
      <alignment vertical="center"/>
    </xf>
    <xf numFmtId="0" fontId="33" fillId="0" borderId="22" xfId="50" applyFont="1" applyBorder="1" applyAlignment="1">
      <alignment horizontal="center" vertical="center" wrapText="1"/>
    </xf>
    <xf numFmtId="0" fontId="33" fillId="0" borderId="23" xfId="50" applyFont="1" applyBorder="1" applyAlignment="1">
      <alignment horizontal="center" vertical="center" wrapText="1"/>
    </xf>
    <xf numFmtId="0" fontId="33" fillId="0" borderId="24" xfId="50" applyFont="1" applyBorder="1" applyAlignment="1">
      <alignment horizontal="center" vertical="center" wrapText="1"/>
    </xf>
    <xf numFmtId="0" fontId="33" fillId="0" borderId="19" xfId="50" applyFont="1" applyBorder="1" applyAlignment="1">
      <alignment horizontal="center" vertical="center"/>
    </xf>
    <xf numFmtId="0" fontId="33" fillId="0" borderId="20" xfId="50" applyFont="1" applyBorder="1" applyAlignment="1">
      <alignment horizontal="center" vertical="center"/>
    </xf>
    <xf numFmtId="0" fontId="33" fillId="0" borderId="21" xfId="50" applyFont="1" applyBorder="1" applyAlignment="1">
      <alignment horizontal="center" vertical="center"/>
    </xf>
    <xf numFmtId="0" fontId="33" fillId="0" borderId="10" xfId="50" applyFont="1" applyBorder="1" applyAlignment="1">
      <alignment horizontal="center" vertical="center"/>
    </xf>
    <xf numFmtId="0" fontId="33" fillId="0" borderId="11" xfId="50" applyFont="1" applyBorder="1" applyAlignment="1">
      <alignment horizontal="center" vertical="center"/>
    </xf>
    <xf numFmtId="0" fontId="33" fillId="0" borderId="12" xfId="50" applyFont="1" applyBorder="1" applyAlignment="1">
      <alignment horizontal="center" vertical="center"/>
    </xf>
    <xf numFmtId="0" fontId="33" fillId="0" borderId="13" xfId="50" applyFont="1" applyBorder="1" applyAlignment="1">
      <alignment horizontal="center" vertical="center"/>
    </xf>
    <xf numFmtId="0" fontId="33" fillId="0" borderId="14" xfId="50" applyFont="1" applyBorder="1" applyAlignment="1">
      <alignment horizontal="center" vertical="center"/>
    </xf>
    <xf numFmtId="0" fontId="33" fillId="0" borderId="15" xfId="5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40" fillId="0" borderId="25" xfId="142" applyFont="1" applyBorder="1" applyAlignment="1">
      <alignment vertical="center"/>
    </xf>
    <xf numFmtId="0" fontId="35" fillId="0" borderId="17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24" borderId="11" xfId="0" applyFont="1" applyFill="1" applyBorder="1" applyAlignment="1">
      <alignment horizontal="center" vertical="center"/>
    </xf>
    <xf numFmtId="9" fontId="29" fillId="24" borderId="17" xfId="141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/>
    </xf>
    <xf numFmtId="176" fontId="35" fillId="0" borderId="18" xfId="143" applyNumberFormat="1" applyFont="1" applyBorder="1" applyAlignment="1">
      <alignment horizontal="center" vertical="center"/>
    </xf>
    <xf numFmtId="176" fontId="35" fillId="0" borderId="12" xfId="143" applyNumberFormat="1" applyFont="1" applyBorder="1" applyAlignment="1">
      <alignment horizontal="center" vertical="center"/>
    </xf>
    <xf numFmtId="176" fontId="35" fillId="24" borderId="12" xfId="143" applyNumberFormat="1" applyFont="1" applyFill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5" fillId="24" borderId="12" xfId="0" applyFont="1" applyFill="1" applyBorder="1" applyAlignment="1">
      <alignment horizontal="center" vertical="center"/>
    </xf>
    <xf numFmtId="0" fontId="40" fillId="0" borderId="28" xfId="142" applyFont="1" applyBorder="1" applyAlignment="1">
      <alignment vertical="center"/>
    </xf>
    <xf numFmtId="0" fontId="31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26" fillId="0" borderId="12" xfId="50" applyFont="1" applyFill="1" applyBorder="1" applyAlignment="1">
      <alignment horizontal="center" vertical="center"/>
    </xf>
    <xf numFmtId="0" fontId="26" fillId="0" borderId="15" xfId="50" applyFont="1" applyFill="1" applyBorder="1" applyAlignment="1">
      <alignment horizontal="center" vertical="center"/>
    </xf>
    <xf numFmtId="0" fontId="33" fillId="24" borderId="12" xfId="50" applyFont="1" applyFill="1" applyBorder="1" applyAlignment="1">
      <alignment vertical="center" wrapText="1"/>
    </xf>
    <xf numFmtId="0" fontId="33" fillId="0" borderId="12" xfId="50" applyFont="1" applyFill="1" applyBorder="1" applyAlignment="1">
      <alignment vertical="center" wrapText="1"/>
    </xf>
    <xf numFmtId="0" fontId="34" fillId="24" borderId="23" xfId="50" applyFont="1" applyFill="1" applyBorder="1" applyAlignment="1">
      <alignment horizontal="center" vertical="center" wrapText="1"/>
    </xf>
    <xf numFmtId="0" fontId="35" fillId="28" borderId="17" xfId="107" applyFont="1" applyFill="1" applyBorder="1" applyAlignment="1">
      <alignment horizontal="center" vertical="center" wrapText="1"/>
    </xf>
    <xf numFmtId="0" fontId="35" fillId="28" borderId="17" xfId="107" applyFont="1" applyFill="1" applyBorder="1" applyAlignment="1">
      <alignment horizontal="left" vertical="center" wrapText="1"/>
    </xf>
    <xf numFmtId="0" fontId="35" fillId="28" borderId="17" xfId="0" applyFont="1" applyFill="1" applyBorder="1" applyAlignment="1">
      <alignment horizontal="center" vertical="center" wrapText="1"/>
    </xf>
    <xf numFmtId="0" fontId="35" fillId="28" borderId="11" xfId="107" applyFont="1" applyFill="1" applyBorder="1" applyAlignment="1">
      <alignment horizontal="center" vertical="center" wrapText="1"/>
    </xf>
    <xf numFmtId="0" fontId="35" fillId="28" borderId="11" xfId="107" applyFont="1" applyFill="1" applyBorder="1" applyAlignment="1">
      <alignment horizontal="left" vertical="center" wrapText="1"/>
    </xf>
    <xf numFmtId="0" fontId="35" fillId="28" borderId="11" xfId="0" applyFont="1" applyFill="1" applyBorder="1" applyAlignment="1">
      <alignment horizontal="center" vertical="center" wrapText="1"/>
    </xf>
    <xf numFmtId="0" fontId="35" fillId="0" borderId="11" xfId="107" applyFont="1" applyFill="1" applyBorder="1" applyAlignment="1">
      <alignment horizontal="left" vertical="center" wrapText="1"/>
    </xf>
    <xf numFmtId="176" fontId="35" fillId="0" borderId="12" xfId="143" applyNumberFormat="1" applyFont="1" applyFill="1" applyBorder="1" applyAlignment="1">
      <alignment horizontal="center" vertical="center"/>
    </xf>
    <xf numFmtId="0" fontId="35" fillId="24" borderId="11" xfId="107" applyFont="1" applyFill="1" applyBorder="1" applyAlignment="1">
      <alignment horizontal="center" vertical="center" wrapText="1"/>
    </xf>
    <xf numFmtId="0" fontId="35" fillId="24" borderId="11" xfId="107" applyFont="1" applyFill="1" applyBorder="1" applyAlignment="1">
      <alignment horizontal="left" vertical="center" wrapText="1"/>
    </xf>
    <xf numFmtId="0" fontId="35" fillId="28" borderId="14" xfId="107" applyFont="1" applyFill="1" applyBorder="1" applyAlignment="1">
      <alignment horizontal="center" vertical="center" wrapText="1"/>
    </xf>
    <xf numFmtId="0" fontId="35" fillId="0" borderId="14" xfId="107" applyFont="1" applyFill="1" applyBorder="1" applyAlignment="1">
      <alignment horizontal="left" vertical="center" wrapText="1"/>
    </xf>
    <xf numFmtId="0" fontId="35" fillId="0" borderId="0" xfId="0" applyFont="1" applyFill="1">
      <alignment vertical="center"/>
    </xf>
    <xf numFmtId="176" fontId="29" fillId="24" borderId="35" xfId="143" applyNumberFormat="1" applyFont="1" applyFill="1" applyBorder="1" applyAlignment="1">
      <alignment horizontal="center" vertical="center"/>
    </xf>
    <xf numFmtId="0" fontId="29" fillId="24" borderId="17" xfId="141" applyNumberFormat="1" applyFont="1" applyFill="1" applyBorder="1" applyAlignment="1">
      <alignment horizontal="center" vertical="center"/>
    </xf>
    <xf numFmtId="9" fontId="29" fillId="24" borderId="11" xfId="141" applyNumberFormat="1" applyFont="1" applyFill="1" applyBorder="1" applyAlignment="1">
      <alignment horizontal="center" vertical="center"/>
    </xf>
    <xf numFmtId="176" fontId="29" fillId="24" borderId="11" xfId="143" applyNumberFormat="1" applyFont="1" applyFill="1" applyBorder="1" applyAlignment="1">
      <alignment horizontal="center" vertical="center"/>
    </xf>
    <xf numFmtId="176" fontId="29" fillId="24" borderId="12" xfId="143" applyNumberFormat="1" applyFont="1" applyFill="1" applyBorder="1" applyAlignment="1">
      <alignment horizontal="center" vertical="center"/>
    </xf>
    <xf numFmtId="0" fontId="29" fillId="24" borderId="11" xfId="141" applyNumberFormat="1" applyFont="1" applyFill="1" applyBorder="1" applyAlignment="1">
      <alignment horizontal="center" vertical="center"/>
    </xf>
    <xf numFmtId="9" fontId="29" fillId="25" borderId="14" xfId="141" applyNumberFormat="1" applyFont="1" applyFill="1" applyBorder="1" applyAlignment="1">
      <alignment horizontal="center" vertical="center"/>
    </xf>
    <xf numFmtId="176" fontId="46" fillId="25" borderId="15" xfId="143" applyNumberFormat="1" applyFont="1" applyFill="1" applyBorder="1" applyAlignment="1">
      <alignment horizontal="center" vertical="center"/>
    </xf>
    <xf numFmtId="0" fontId="29" fillId="25" borderId="14" xfId="141" applyNumberFormat="1" applyFont="1" applyFill="1" applyBorder="1" applyAlignment="1">
      <alignment horizontal="center" vertical="center"/>
    </xf>
    <xf numFmtId="9" fontId="35" fillId="0" borderId="0" xfId="0" applyNumberFormat="1" applyFont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6" fillId="0" borderId="18" xfId="50" applyFont="1" applyFill="1" applyBorder="1" applyAlignment="1">
      <alignment horizontal="center" vertical="center" wrapText="1"/>
    </xf>
    <xf numFmtId="0" fontId="26" fillId="0" borderId="0" xfId="50" applyFont="1" applyAlignment="1">
      <alignment horizontal="center" vertical="center"/>
    </xf>
    <xf numFmtId="0" fontId="47" fillId="0" borderId="0" xfId="50" applyFont="1" applyFill="1" applyBorder="1">
      <alignment vertical="center"/>
    </xf>
    <xf numFmtId="0" fontId="47" fillId="0" borderId="0" xfId="50" applyFont="1" applyFill="1" applyBorder="1" applyAlignment="1">
      <alignment vertical="center"/>
    </xf>
    <xf numFmtId="0" fontId="26" fillId="0" borderId="0" xfId="50" applyFont="1">
      <alignment vertical="center"/>
    </xf>
    <xf numFmtId="0" fontId="27" fillId="24" borderId="23" xfId="50" applyFont="1" applyFill="1" applyBorder="1" applyAlignment="1">
      <alignment horizontal="center" vertical="center" wrapText="1"/>
    </xf>
    <xf numFmtId="0" fontId="27" fillId="24" borderId="24" xfId="50" applyFont="1" applyFill="1" applyBorder="1" applyAlignment="1">
      <alignment horizontal="center" vertical="center" wrapText="1"/>
    </xf>
    <xf numFmtId="0" fontId="33" fillId="0" borderId="18" xfId="50" applyFont="1" applyFill="1" applyBorder="1" applyAlignment="1">
      <alignment horizontal="left" vertical="center" wrapText="1"/>
    </xf>
    <xf numFmtId="0" fontId="24" fillId="0" borderId="11" xfId="53" applyFont="1" applyFill="1" applyBorder="1" applyAlignment="1">
      <alignment horizontal="center" vertical="center" wrapText="1"/>
    </xf>
    <xf numFmtId="0" fontId="33" fillId="0" borderId="12" xfId="50" applyFont="1" applyFill="1" applyBorder="1" applyAlignment="1">
      <alignment horizontal="left" vertical="center" wrapText="1"/>
    </xf>
    <xf numFmtId="0" fontId="33" fillId="27" borderId="12" xfId="50" applyFont="1" applyFill="1" applyBorder="1" applyAlignment="1">
      <alignment horizontal="left" vertical="center" wrapText="1"/>
    </xf>
    <xf numFmtId="0" fontId="26" fillId="0" borderId="11" xfId="50" applyFont="1" applyFill="1" applyBorder="1" applyAlignment="1">
      <alignment horizontal="center" vertical="center" wrapText="1"/>
    </xf>
    <xf numFmtId="0" fontId="26" fillId="27" borderId="11" xfId="50" applyFont="1" applyFill="1" applyBorder="1" applyAlignment="1">
      <alignment horizontal="center" vertical="center" wrapText="1"/>
    </xf>
    <xf numFmtId="0" fontId="26" fillId="24" borderId="11" xfId="50" applyFont="1" applyFill="1" applyBorder="1" applyAlignment="1">
      <alignment horizontal="center" vertical="center" wrapText="1"/>
    </xf>
    <xf numFmtId="0" fontId="33" fillId="24" borderId="12" xfId="50" applyFont="1" applyFill="1" applyBorder="1" applyAlignment="1">
      <alignment horizontal="left" vertical="center" wrapText="1"/>
    </xf>
    <xf numFmtId="0" fontId="33" fillId="24" borderId="37" xfId="50" applyFont="1" applyFill="1" applyBorder="1" applyAlignment="1">
      <alignment vertical="center" wrapText="1"/>
    </xf>
    <xf numFmtId="0" fontId="26" fillId="24" borderId="12" xfId="50" applyFont="1" applyFill="1" applyBorder="1" applyAlignment="1">
      <alignment horizontal="center" vertical="center" wrapText="1"/>
    </xf>
    <xf numFmtId="0" fontId="26" fillId="24" borderId="21" xfId="50" applyFont="1" applyFill="1" applyBorder="1" applyAlignment="1">
      <alignment horizontal="center" vertical="center" wrapText="1"/>
    </xf>
    <xf numFmtId="0" fontId="33" fillId="24" borderId="21" xfId="50" applyFont="1" applyFill="1" applyBorder="1" applyAlignment="1">
      <alignment vertical="center" wrapText="1"/>
    </xf>
    <xf numFmtId="0" fontId="24" fillId="24" borderId="11" xfId="53" applyFont="1" applyFill="1" applyBorder="1" applyAlignment="1">
      <alignment horizontal="center" vertical="center"/>
    </xf>
    <xf numFmtId="0" fontId="31" fillId="24" borderId="11" xfId="117" applyFont="1" applyFill="1" applyBorder="1" applyAlignment="1">
      <alignment horizontal="center" vertical="center"/>
    </xf>
    <xf numFmtId="0" fontId="31" fillId="0" borderId="11" xfId="117" applyFont="1" applyBorder="1" applyAlignment="1">
      <alignment horizontal="center" vertical="center"/>
    </xf>
    <xf numFmtId="0" fontId="33" fillId="0" borderId="12" xfId="50" applyFont="1" applyFill="1" applyBorder="1" applyAlignment="1">
      <alignment horizontal="left" vertical="top" wrapText="1"/>
    </xf>
    <xf numFmtId="0" fontId="31" fillId="27" borderId="11" xfId="117" applyFont="1" applyFill="1" applyBorder="1" applyAlignment="1">
      <alignment horizontal="center" vertical="center"/>
    </xf>
    <xf numFmtId="0" fontId="31" fillId="0" borderId="14" xfId="117" applyFont="1" applyBorder="1" applyAlignment="1">
      <alignment horizontal="center" vertical="center"/>
    </xf>
    <xf numFmtId="0" fontId="33" fillId="0" borderId="15" xfId="50" applyFont="1" applyFill="1" applyBorder="1" applyAlignment="1">
      <alignment horizontal="left" vertical="center" wrapText="1"/>
    </xf>
    <xf numFmtId="0" fontId="31" fillId="0" borderId="11" xfId="117" applyFont="1" applyFill="1" applyBorder="1" applyAlignment="1">
      <alignment horizontal="center" vertical="center"/>
    </xf>
    <xf numFmtId="0" fontId="34" fillId="24" borderId="23" xfId="50" applyFont="1" applyFill="1" applyBorder="1" applyAlignment="1">
      <alignment horizontal="center" vertical="center" wrapText="1"/>
    </xf>
    <xf numFmtId="0" fontId="34" fillId="24" borderId="22" xfId="142" applyFont="1" applyFill="1" applyBorder="1" applyAlignment="1">
      <alignment horizontal="center" vertical="center"/>
    </xf>
    <xf numFmtId="0" fontId="34" fillId="24" borderId="23" xfId="142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center" vertical="center"/>
    </xf>
    <xf numFmtId="176" fontId="29" fillId="24" borderId="26" xfId="143" applyNumberFormat="1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176" fontId="29" fillId="24" borderId="17" xfId="143" applyNumberFormat="1" applyFont="1" applyFill="1" applyBorder="1" applyAlignment="1">
      <alignment horizontal="center" vertical="center"/>
    </xf>
    <xf numFmtId="176" fontId="35" fillId="0" borderId="14" xfId="143" applyNumberFormat="1" applyFont="1" applyFill="1" applyBorder="1" applyAlignment="1">
      <alignment horizontal="center" vertical="center"/>
    </xf>
    <xf numFmtId="176" fontId="35" fillId="0" borderId="31" xfId="143" applyNumberFormat="1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1" xfId="107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3" fillId="0" borderId="22" xfId="142" applyFont="1" applyBorder="1" applyAlignment="1">
      <alignment horizontal="center" vertical="center"/>
    </xf>
    <xf numFmtId="0" fontId="48" fillId="0" borderId="23" xfId="0" applyFont="1" applyFill="1" applyBorder="1" applyAlignment="1">
      <alignment vertical="center" wrapText="1" readingOrder="1"/>
    </xf>
    <xf numFmtId="0" fontId="35" fillId="0" borderId="22" xfId="0" applyFont="1" applyBorder="1" applyAlignment="1">
      <alignment horizontal="center" vertical="center"/>
    </xf>
    <xf numFmtId="0" fontId="48" fillId="0" borderId="22" xfId="0" applyFont="1" applyFill="1" applyBorder="1" applyAlignment="1">
      <alignment horizontal="center" vertical="center" wrapText="1" readingOrder="1"/>
    </xf>
    <xf numFmtId="0" fontId="48" fillId="0" borderId="23" xfId="0" applyFont="1" applyFill="1" applyBorder="1" applyAlignment="1">
      <alignment horizontal="center" vertical="center" wrapText="1" readingOrder="1"/>
    </xf>
    <xf numFmtId="0" fontId="33" fillId="27" borderId="12" xfId="50" applyFont="1" applyFill="1" applyBorder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0" fontId="41" fillId="0" borderId="0" xfId="142" applyFont="1" applyBorder="1" applyAlignment="1">
      <alignment horizontal="left" vertical="center"/>
    </xf>
    <xf numFmtId="0" fontId="36" fillId="24" borderId="34" xfId="0" applyFont="1" applyFill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 wrapText="1"/>
    </xf>
    <xf numFmtId="0" fontId="36" fillId="0" borderId="34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 wrapText="1"/>
    </xf>
    <xf numFmtId="0" fontId="43" fillId="24" borderId="10" xfId="0" applyFont="1" applyFill="1" applyBorder="1" applyAlignment="1">
      <alignment horizontal="center" vertical="center"/>
    </xf>
    <xf numFmtId="0" fontId="43" fillId="24" borderId="11" xfId="0" applyFont="1" applyFill="1" applyBorder="1" applyAlignment="1">
      <alignment horizontal="center" vertical="center"/>
    </xf>
    <xf numFmtId="0" fontId="43" fillId="25" borderId="13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5" fillId="24" borderId="29" xfId="0" applyFont="1" applyFill="1" applyBorder="1" applyAlignment="1">
      <alignment horizontal="center" vertical="center"/>
    </xf>
    <xf numFmtId="0" fontId="45" fillId="24" borderId="22" xfId="0" applyFont="1" applyFill="1" applyBorder="1" applyAlignment="1">
      <alignment horizontal="center" vertical="center"/>
    </xf>
    <xf numFmtId="0" fontId="43" fillId="24" borderId="16" xfId="0" applyFont="1" applyFill="1" applyBorder="1" applyAlignment="1">
      <alignment horizontal="center" vertical="center"/>
    </xf>
    <xf numFmtId="0" fontId="43" fillId="24" borderId="17" xfId="0" applyFont="1" applyFill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34" fillId="24" borderId="22" xfId="50" applyFont="1" applyFill="1" applyBorder="1" applyAlignment="1">
      <alignment horizontal="center" vertical="center" wrapText="1"/>
    </xf>
    <xf numFmtId="0" fontId="34" fillId="24" borderId="23" xfId="50" applyFont="1" applyFill="1" applyBorder="1" applyAlignment="1">
      <alignment horizontal="center" vertical="center" wrapText="1"/>
    </xf>
    <xf numFmtId="0" fontId="31" fillId="28" borderId="33" xfId="117" applyFont="1" applyFill="1" applyBorder="1" applyAlignment="1">
      <alignment horizontal="center" vertical="center" wrapText="1"/>
    </xf>
    <xf numFmtId="0" fontId="31" fillId="28" borderId="34" xfId="117" applyFont="1" applyFill="1" applyBorder="1" applyAlignment="1">
      <alignment horizontal="center" vertical="center" wrapText="1"/>
    </xf>
    <xf numFmtId="0" fontId="31" fillId="28" borderId="19" xfId="117" applyFont="1" applyFill="1" applyBorder="1" applyAlignment="1">
      <alignment horizontal="center" vertical="center" wrapText="1"/>
    </xf>
    <xf numFmtId="0" fontId="36" fillId="24" borderId="10" xfId="0" applyFont="1" applyFill="1" applyBorder="1" applyAlignment="1">
      <alignment horizontal="center" vertical="center" wrapText="1"/>
    </xf>
    <xf numFmtId="0" fontId="36" fillId="24" borderId="10" xfId="0" applyFont="1" applyFill="1" applyBorder="1" applyAlignment="1">
      <alignment horizontal="center" vertical="center"/>
    </xf>
    <xf numFmtId="0" fontId="36" fillId="0" borderId="19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24" borderId="36" xfId="0" applyFont="1" applyFill="1" applyBorder="1" applyAlignment="1">
      <alignment horizontal="center" vertical="center" wrapText="1"/>
    </xf>
    <xf numFmtId="0" fontId="24" fillId="24" borderId="34" xfId="0" applyFont="1" applyFill="1" applyBorder="1" applyAlignment="1">
      <alignment horizontal="center" vertical="center" wrapText="1"/>
    </xf>
    <xf numFmtId="0" fontId="24" fillId="24" borderId="19" xfId="0" applyFont="1" applyFill="1" applyBorder="1" applyAlignment="1">
      <alignment horizontal="center" vertical="center" wrapText="1"/>
    </xf>
    <xf numFmtId="0" fontId="27" fillId="24" borderId="16" xfId="50" applyFont="1" applyFill="1" applyBorder="1" applyAlignment="1">
      <alignment horizontal="center" vertical="center"/>
    </xf>
    <xf numFmtId="0" fontId="27" fillId="24" borderId="17" xfId="50" applyFont="1" applyFill="1" applyBorder="1" applyAlignment="1">
      <alignment horizontal="center" vertical="center"/>
    </xf>
    <xf numFmtId="0" fontId="27" fillId="24" borderId="10" xfId="50" applyFont="1" applyFill="1" applyBorder="1" applyAlignment="1">
      <alignment horizontal="center" vertical="center"/>
    </xf>
    <xf numFmtId="0" fontId="27" fillId="24" borderId="11" xfId="50" applyFont="1" applyFill="1" applyBorder="1" applyAlignment="1">
      <alignment horizontal="center" vertical="center"/>
    </xf>
    <xf numFmtId="0" fontId="27" fillId="24" borderId="13" xfId="50" applyFont="1" applyFill="1" applyBorder="1" applyAlignment="1">
      <alignment horizontal="center" vertical="center"/>
    </xf>
    <xf numFmtId="0" fontId="27" fillId="24" borderId="14" xfId="50" applyFont="1" applyFill="1" applyBorder="1" applyAlignment="1">
      <alignment horizontal="center" vertical="center"/>
    </xf>
    <xf numFmtId="0" fontId="27" fillId="24" borderId="22" xfId="50" applyFont="1" applyFill="1" applyBorder="1" applyAlignment="1">
      <alignment horizontal="center" vertical="center" wrapText="1"/>
    </xf>
    <xf numFmtId="0" fontId="27" fillId="24" borderId="23" xfId="50" applyFont="1" applyFill="1" applyBorder="1" applyAlignment="1">
      <alignment horizontal="center" vertical="center" wrapText="1"/>
    </xf>
    <xf numFmtId="0" fontId="31" fillId="28" borderId="33" xfId="0" applyFont="1" applyFill="1" applyBorder="1" applyAlignment="1">
      <alignment horizontal="center" vertical="center" wrapText="1"/>
    </xf>
    <xf numFmtId="0" fontId="31" fillId="28" borderId="34" xfId="0" applyFont="1" applyFill="1" applyBorder="1" applyAlignment="1">
      <alignment horizontal="center" vertical="center" wrapText="1"/>
    </xf>
    <xf numFmtId="0" fontId="31" fillId="28" borderId="19" xfId="0" applyFont="1" applyFill="1" applyBorder="1" applyAlignment="1">
      <alignment horizontal="center" vertical="center" wrapText="1"/>
    </xf>
    <xf numFmtId="0" fontId="24" fillId="0" borderId="36" xfId="0" applyFont="1" applyFill="1" applyBorder="1" applyAlignment="1">
      <alignment horizontal="center" vertical="center" wrapText="1"/>
    </xf>
    <xf numFmtId="0" fontId="24" fillId="0" borderId="19" xfId="0" applyFont="1" applyFill="1" applyBorder="1" applyAlignment="1">
      <alignment horizontal="center" vertical="center" wrapText="1"/>
    </xf>
  </cellXfs>
  <cellStyles count="157">
    <cellStyle name="20% - 강조색1 2" xfId="55" xr:uid="{00000000-0005-0000-0000-000000000000}"/>
    <cellStyle name="20% - 강조색1 3" xfId="2" xr:uid="{00000000-0005-0000-0000-000001000000}"/>
    <cellStyle name="20% - 강조색2 2" xfId="56" xr:uid="{00000000-0005-0000-0000-000002000000}"/>
    <cellStyle name="20% - 강조색2 3" xfId="3" xr:uid="{00000000-0005-0000-0000-000003000000}"/>
    <cellStyle name="20% - 강조색3 2" xfId="57" xr:uid="{00000000-0005-0000-0000-000004000000}"/>
    <cellStyle name="20% - 강조색3 3" xfId="4" xr:uid="{00000000-0005-0000-0000-000005000000}"/>
    <cellStyle name="20% - 강조색4 2" xfId="58" xr:uid="{00000000-0005-0000-0000-000006000000}"/>
    <cellStyle name="20% - 강조색4 3" xfId="5" xr:uid="{00000000-0005-0000-0000-000007000000}"/>
    <cellStyle name="20% - 강조색5 2" xfId="53" xr:uid="{00000000-0005-0000-0000-000008000000}"/>
    <cellStyle name="20% - 강조색5 2 2" xfId="144" xr:uid="{00000000-0005-0000-0000-000009000000}"/>
    <cellStyle name="20% - 강조색5 3" xfId="6" xr:uid="{00000000-0005-0000-0000-00000A000000}"/>
    <cellStyle name="20% - 강조색5 3 2" xfId="147" xr:uid="{00000000-0005-0000-0000-00000B000000}"/>
    <cellStyle name="20% - 강조색6 2" xfId="59" xr:uid="{00000000-0005-0000-0000-00000C000000}"/>
    <cellStyle name="20% - 강조색6 3" xfId="7" xr:uid="{00000000-0005-0000-0000-00000D000000}"/>
    <cellStyle name="40% - 강조색1 2" xfId="60" xr:uid="{00000000-0005-0000-0000-00000E000000}"/>
    <cellStyle name="40% - 강조색1 3" xfId="8" xr:uid="{00000000-0005-0000-0000-00000F000000}"/>
    <cellStyle name="40% - 강조색2 2" xfId="61" xr:uid="{00000000-0005-0000-0000-000010000000}"/>
    <cellStyle name="40% - 강조색2 3" xfId="9" xr:uid="{00000000-0005-0000-0000-000011000000}"/>
    <cellStyle name="40% - 강조색3 2" xfId="62" xr:uid="{00000000-0005-0000-0000-000012000000}"/>
    <cellStyle name="40% - 강조색3 3" xfId="10" xr:uid="{00000000-0005-0000-0000-000013000000}"/>
    <cellStyle name="40% - 강조색4 2" xfId="63" xr:uid="{00000000-0005-0000-0000-000014000000}"/>
    <cellStyle name="40% - 강조색4 3" xfId="11" xr:uid="{00000000-0005-0000-0000-000015000000}"/>
    <cellStyle name="40% - 강조색5 2" xfId="64" xr:uid="{00000000-0005-0000-0000-000016000000}"/>
    <cellStyle name="40% - 강조색5 3" xfId="12" xr:uid="{00000000-0005-0000-0000-000017000000}"/>
    <cellStyle name="40% - 강조색6 2" xfId="65" xr:uid="{00000000-0005-0000-0000-000018000000}"/>
    <cellStyle name="40% - 강조색6 3" xfId="13" xr:uid="{00000000-0005-0000-0000-000019000000}"/>
    <cellStyle name="60% - 강조색1 2" xfId="66" xr:uid="{00000000-0005-0000-0000-00001A000000}"/>
    <cellStyle name="60% - 강조색1 3" xfId="14" xr:uid="{00000000-0005-0000-0000-00001B000000}"/>
    <cellStyle name="60% - 강조색2 2" xfId="67" xr:uid="{00000000-0005-0000-0000-00001C000000}"/>
    <cellStyle name="60% - 강조색2 3" xfId="15" xr:uid="{00000000-0005-0000-0000-00001D000000}"/>
    <cellStyle name="60% - 강조색3 2" xfId="68" xr:uid="{00000000-0005-0000-0000-00001E000000}"/>
    <cellStyle name="60% - 강조색3 3" xfId="16" xr:uid="{00000000-0005-0000-0000-00001F000000}"/>
    <cellStyle name="60% - 강조색4 2" xfId="69" xr:uid="{00000000-0005-0000-0000-000020000000}"/>
    <cellStyle name="60% - 강조색4 3" xfId="17" xr:uid="{00000000-0005-0000-0000-000021000000}"/>
    <cellStyle name="60% - 강조색5 2" xfId="70" xr:uid="{00000000-0005-0000-0000-000022000000}"/>
    <cellStyle name="60% - 강조색5 3" xfId="18" xr:uid="{00000000-0005-0000-0000-000023000000}"/>
    <cellStyle name="60% - 강조색6 2" xfId="71" xr:uid="{00000000-0005-0000-0000-000024000000}"/>
    <cellStyle name="60% - 강조색6 3" xfId="19" xr:uid="{00000000-0005-0000-0000-000025000000}"/>
    <cellStyle name="강조색1 2" xfId="72" xr:uid="{00000000-0005-0000-0000-000026000000}"/>
    <cellStyle name="강조색1 3" xfId="20" xr:uid="{00000000-0005-0000-0000-000027000000}"/>
    <cellStyle name="강조색2 2" xfId="73" xr:uid="{00000000-0005-0000-0000-000028000000}"/>
    <cellStyle name="강조색2 3" xfId="21" xr:uid="{00000000-0005-0000-0000-000029000000}"/>
    <cellStyle name="강조색3 2" xfId="74" xr:uid="{00000000-0005-0000-0000-00002A000000}"/>
    <cellStyle name="강조색3 3" xfId="22" xr:uid="{00000000-0005-0000-0000-00002B000000}"/>
    <cellStyle name="강조색4 2" xfId="75" xr:uid="{00000000-0005-0000-0000-00002C000000}"/>
    <cellStyle name="강조색4 3" xfId="23" xr:uid="{00000000-0005-0000-0000-00002D000000}"/>
    <cellStyle name="강조색5 2" xfId="76" xr:uid="{00000000-0005-0000-0000-00002E000000}"/>
    <cellStyle name="강조색5 3" xfId="24" xr:uid="{00000000-0005-0000-0000-00002F000000}"/>
    <cellStyle name="강조색6 2" xfId="77" xr:uid="{00000000-0005-0000-0000-000030000000}"/>
    <cellStyle name="강조색6 3" xfId="25" xr:uid="{00000000-0005-0000-0000-000031000000}"/>
    <cellStyle name="경고문 2" xfId="78" xr:uid="{00000000-0005-0000-0000-000032000000}"/>
    <cellStyle name="경고문 3" xfId="26" xr:uid="{00000000-0005-0000-0000-000033000000}"/>
    <cellStyle name="계산 2" xfId="79" xr:uid="{00000000-0005-0000-0000-000034000000}"/>
    <cellStyle name="계산 3" xfId="27" xr:uid="{00000000-0005-0000-0000-000035000000}"/>
    <cellStyle name="나쁨 2" xfId="80" xr:uid="{00000000-0005-0000-0000-000036000000}"/>
    <cellStyle name="나쁨 3" xfId="28" xr:uid="{00000000-0005-0000-0000-000037000000}"/>
    <cellStyle name="메모 2" xfId="81" xr:uid="{00000000-0005-0000-0000-000038000000}"/>
    <cellStyle name="메모 3" xfId="29" xr:uid="{00000000-0005-0000-0000-000039000000}"/>
    <cellStyle name="백분율" xfId="141" builtinId="5"/>
    <cellStyle name="백분율 2" xfId="52" xr:uid="{00000000-0005-0000-0000-00003B000000}"/>
    <cellStyle name="백분율 3" xfId="148" xr:uid="{00000000-0005-0000-0000-00003C000000}"/>
    <cellStyle name="보통 2" xfId="82" xr:uid="{00000000-0005-0000-0000-00003D000000}"/>
    <cellStyle name="보통 3" xfId="30" xr:uid="{00000000-0005-0000-0000-00003E000000}"/>
    <cellStyle name="설명 텍스트 2" xfId="83" xr:uid="{00000000-0005-0000-0000-00003F000000}"/>
    <cellStyle name="설명 텍스트 3" xfId="31" xr:uid="{00000000-0005-0000-0000-000040000000}"/>
    <cellStyle name="셀 확인 2" xfId="84" xr:uid="{00000000-0005-0000-0000-000041000000}"/>
    <cellStyle name="셀 확인 3" xfId="32" xr:uid="{00000000-0005-0000-0000-000042000000}"/>
    <cellStyle name="쉼표 [0]" xfId="143" builtinId="6"/>
    <cellStyle name="쉼표 [0] 2" xfId="85" xr:uid="{00000000-0005-0000-0000-000044000000}"/>
    <cellStyle name="쉼표 [0] 3" xfId="149" xr:uid="{00000000-0005-0000-0000-000045000000}"/>
    <cellStyle name="쉼표 2" xfId="145" xr:uid="{00000000-0005-0000-0000-000046000000}"/>
    <cellStyle name="스타일 1" xfId="33" xr:uid="{00000000-0005-0000-0000-000047000000}"/>
    <cellStyle name="스타일 1 2" xfId="86" xr:uid="{00000000-0005-0000-0000-000048000000}"/>
    <cellStyle name="연결된 셀 2" xfId="87" xr:uid="{00000000-0005-0000-0000-000049000000}"/>
    <cellStyle name="연결된 셀 3" xfId="34" xr:uid="{00000000-0005-0000-0000-00004A000000}"/>
    <cellStyle name="요약 2" xfId="88" xr:uid="{00000000-0005-0000-0000-00004B000000}"/>
    <cellStyle name="요약 3" xfId="35" xr:uid="{00000000-0005-0000-0000-00004C000000}"/>
    <cellStyle name="입력 2" xfId="89" xr:uid="{00000000-0005-0000-0000-00004D000000}"/>
    <cellStyle name="입력 3" xfId="36" xr:uid="{00000000-0005-0000-0000-00004E000000}"/>
    <cellStyle name="제목 1 2" xfId="90" xr:uid="{00000000-0005-0000-0000-00004F000000}"/>
    <cellStyle name="제목 1 3" xfId="38" xr:uid="{00000000-0005-0000-0000-000050000000}"/>
    <cellStyle name="제목 2 2" xfId="91" xr:uid="{00000000-0005-0000-0000-000051000000}"/>
    <cellStyle name="제목 2 3" xfId="39" xr:uid="{00000000-0005-0000-0000-000052000000}"/>
    <cellStyle name="제목 3 2" xfId="92" xr:uid="{00000000-0005-0000-0000-000053000000}"/>
    <cellStyle name="제목 3 3" xfId="40" xr:uid="{00000000-0005-0000-0000-000054000000}"/>
    <cellStyle name="제목 4 2" xfId="93" xr:uid="{00000000-0005-0000-0000-000055000000}"/>
    <cellStyle name="제목 4 3" xfId="41" xr:uid="{00000000-0005-0000-0000-000056000000}"/>
    <cellStyle name="제목 5" xfId="94" xr:uid="{00000000-0005-0000-0000-000057000000}"/>
    <cellStyle name="제목 6" xfId="37" xr:uid="{00000000-0005-0000-0000-000058000000}"/>
    <cellStyle name="좋음 2" xfId="95" xr:uid="{00000000-0005-0000-0000-000059000000}"/>
    <cellStyle name="좋음 3" xfId="42" xr:uid="{00000000-0005-0000-0000-00005A000000}"/>
    <cellStyle name="출력 2" xfId="96" xr:uid="{00000000-0005-0000-0000-00005B000000}"/>
    <cellStyle name="출력 3" xfId="43" xr:uid="{00000000-0005-0000-0000-00005C000000}"/>
    <cellStyle name="표준" xfId="0" builtinId="0"/>
    <cellStyle name="표준 10" xfId="97" xr:uid="{00000000-0005-0000-0000-00005E000000}"/>
    <cellStyle name="표준 11" xfId="98" xr:uid="{00000000-0005-0000-0000-00005F000000}"/>
    <cellStyle name="표준 113" xfId="156" xr:uid="{00000000-0005-0000-0000-000060000000}"/>
    <cellStyle name="표준 12" xfId="99" xr:uid="{00000000-0005-0000-0000-000061000000}"/>
    <cellStyle name="표준 13" xfId="100" xr:uid="{00000000-0005-0000-0000-000062000000}"/>
    <cellStyle name="표준 14" xfId="54" xr:uid="{00000000-0005-0000-0000-000063000000}"/>
    <cellStyle name="표준 15" xfId="101" xr:uid="{00000000-0005-0000-0000-000064000000}"/>
    <cellStyle name="표준 15 2" xfId="102" xr:uid="{00000000-0005-0000-0000-000065000000}"/>
    <cellStyle name="표준 16" xfId="103" xr:uid="{00000000-0005-0000-0000-000066000000}"/>
    <cellStyle name="표준 17" xfId="104" xr:uid="{00000000-0005-0000-0000-000067000000}"/>
    <cellStyle name="표준 18" xfId="105" xr:uid="{00000000-0005-0000-0000-000068000000}"/>
    <cellStyle name="표준 188" xfId="146" xr:uid="{00000000-0005-0000-0000-000069000000}"/>
    <cellStyle name="표준 19" xfId="106" xr:uid="{00000000-0005-0000-0000-00006A000000}"/>
    <cellStyle name="표준 190" xfId="150" xr:uid="{00000000-0005-0000-0000-00006B000000}"/>
    <cellStyle name="표준 2" xfId="44" xr:uid="{00000000-0005-0000-0000-00006C000000}"/>
    <cellStyle name="표준 2 2" xfId="107" xr:uid="{00000000-0005-0000-0000-00006D000000}"/>
    <cellStyle name="표준 2 2 2" xfId="108" xr:uid="{00000000-0005-0000-0000-00006E000000}"/>
    <cellStyle name="표준 2 3" xfId="51" xr:uid="{00000000-0005-0000-0000-00006F000000}"/>
    <cellStyle name="표준 2 4" xfId="109" xr:uid="{00000000-0005-0000-0000-000070000000}"/>
    <cellStyle name="표준 2 46" xfId="151" xr:uid="{00000000-0005-0000-0000-000071000000}"/>
    <cellStyle name="표준 2 5" xfId="110" xr:uid="{00000000-0005-0000-0000-000072000000}"/>
    <cellStyle name="표준 2 64" xfId="152" xr:uid="{00000000-0005-0000-0000-000073000000}"/>
    <cellStyle name="표준 2 65" xfId="153" xr:uid="{00000000-0005-0000-0000-000074000000}"/>
    <cellStyle name="표준 2 66" xfId="154" xr:uid="{00000000-0005-0000-0000-000075000000}"/>
    <cellStyle name="표준 20" xfId="111" xr:uid="{00000000-0005-0000-0000-000076000000}"/>
    <cellStyle name="표준 21" xfId="112" xr:uid="{00000000-0005-0000-0000-000077000000}"/>
    <cellStyle name="표준 22" xfId="113" xr:uid="{00000000-0005-0000-0000-000078000000}"/>
    <cellStyle name="표준 23" xfId="1" xr:uid="{00000000-0005-0000-0000-000079000000}"/>
    <cellStyle name="표준 24" xfId="114" xr:uid="{00000000-0005-0000-0000-00007A000000}"/>
    <cellStyle name="표준 25" xfId="115" xr:uid="{00000000-0005-0000-0000-00007B000000}"/>
    <cellStyle name="표준 29" xfId="116" xr:uid="{00000000-0005-0000-0000-00007C000000}"/>
    <cellStyle name="표준 3" xfId="45" xr:uid="{00000000-0005-0000-0000-00007D000000}"/>
    <cellStyle name="표준 3 2" xfId="117" xr:uid="{00000000-0005-0000-0000-00007E000000}"/>
    <cellStyle name="표준 30" xfId="118" xr:uid="{00000000-0005-0000-0000-00007F000000}"/>
    <cellStyle name="표준 31" xfId="119" xr:uid="{00000000-0005-0000-0000-000080000000}"/>
    <cellStyle name="표준 32" xfId="120" xr:uid="{00000000-0005-0000-0000-000081000000}"/>
    <cellStyle name="표준 33" xfId="121" xr:uid="{00000000-0005-0000-0000-000082000000}"/>
    <cellStyle name="표준 34" xfId="122" xr:uid="{00000000-0005-0000-0000-000083000000}"/>
    <cellStyle name="표준 35" xfId="123" xr:uid="{00000000-0005-0000-0000-000084000000}"/>
    <cellStyle name="표준 36" xfId="124" xr:uid="{00000000-0005-0000-0000-000085000000}"/>
    <cellStyle name="표준 37" xfId="125" xr:uid="{00000000-0005-0000-0000-000086000000}"/>
    <cellStyle name="표준 38" xfId="126" xr:uid="{00000000-0005-0000-0000-000087000000}"/>
    <cellStyle name="표준 39" xfId="127" xr:uid="{00000000-0005-0000-0000-000088000000}"/>
    <cellStyle name="표준 4" xfId="46" xr:uid="{00000000-0005-0000-0000-000089000000}"/>
    <cellStyle name="표준 4 2" xfId="128" xr:uid="{00000000-0005-0000-0000-00008A000000}"/>
    <cellStyle name="표준 4 3" xfId="129" xr:uid="{00000000-0005-0000-0000-00008B000000}"/>
    <cellStyle name="표준 4 4" xfId="155" xr:uid="{00000000-0005-0000-0000-00008C000000}"/>
    <cellStyle name="표준 40" xfId="130" xr:uid="{00000000-0005-0000-0000-00008D000000}"/>
    <cellStyle name="표준 5" xfId="47" xr:uid="{00000000-0005-0000-0000-00008E000000}"/>
    <cellStyle name="표준 5 2" xfId="131" xr:uid="{00000000-0005-0000-0000-00008F000000}"/>
    <cellStyle name="표준 5 3" xfId="132" xr:uid="{00000000-0005-0000-0000-000090000000}"/>
    <cellStyle name="표준 5 4" xfId="133" xr:uid="{00000000-0005-0000-0000-000091000000}"/>
    <cellStyle name="표준 6" xfId="48" xr:uid="{00000000-0005-0000-0000-000092000000}"/>
    <cellStyle name="표준 6 2" xfId="134" xr:uid="{00000000-0005-0000-0000-000093000000}"/>
    <cellStyle name="표준 6 3" xfId="135" xr:uid="{00000000-0005-0000-0000-000094000000}"/>
    <cellStyle name="표준 6 4" xfId="136" xr:uid="{00000000-0005-0000-0000-000095000000}"/>
    <cellStyle name="표준 7" xfId="49" xr:uid="{00000000-0005-0000-0000-000096000000}"/>
    <cellStyle name="표준 7 2" xfId="137" xr:uid="{00000000-0005-0000-0000-000097000000}"/>
    <cellStyle name="표준 7 3" xfId="138" xr:uid="{00000000-0005-0000-0000-000098000000}"/>
    <cellStyle name="표준 8" xfId="139" xr:uid="{00000000-0005-0000-0000-000099000000}"/>
    <cellStyle name="표준 9" xfId="140" xr:uid="{00000000-0005-0000-0000-00009A000000}"/>
    <cellStyle name="표준_서버 취약점 진단 요약보고서_기간계업무_계정계서버_1" xfId="142" xr:uid="{00000000-0005-0000-0000-00009B000000}"/>
    <cellStyle name="표준_정보통신부_취약점진단결과_우체국금융_서버_0708_v0.7" xfId="50" xr:uid="{00000000-0005-0000-0000-00009C000000}"/>
  </cellStyles>
  <dxfs count="119"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/>
        <i/>
        <color theme="9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2"/>
  <sheetViews>
    <sheetView showGridLines="0" zoomScale="60" zoomScaleNormal="60" zoomScalePageLayoutView="70" workbookViewId="0">
      <selection activeCell="A31" sqref="A31:K31"/>
    </sheetView>
  </sheetViews>
  <sheetFormatPr defaultColWidth="5.58203125" defaultRowHeight="17" x14ac:dyDescent="0.45"/>
  <cols>
    <col min="1" max="1" width="9.6640625" customWidth="1"/>
    <col min="2" max="10" width="9.4140625" customWidth="1"/>
    <col min="11" max="11" width="9.58203125" customWidth="1"/>
  </cols>
  <sheetData>
    <row r="1" spans="1:11" x14ac:dyDescent="0.45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16" spans="1:11" ht="17.5" thickBot="1" x14ac:dyDescent="0.5"/>
    <row r="17" spans="1:11" ht="66.75" customHeight="1" thickTop="1" thickBot="1" x14ac:dyDescent="0.5">
      <c r="A17" s="8"/>
      <c r="B17" s="116" t="s">
        <v>216</v>
      </c>
      <c r="C17" s="116"/>
      <c r="D17" s="116"/>
      <c r="E17" s="116"/>
      <c r="F17" s="116"/>
      <c r="G17" s="116"/>
      <c r="H17" s="116"/>
      <c r="I17" s="116"/>
      <c r="J17" s="116"/>
      <c r="K17" s="9"/>
    </row>
    <row r="18" spans="1:11" ht="17.5" thickTop="1" x14ac:dyDescent="0.45"/>
    <row r="19" spans="1:11" ht="16.5" customHeight="1" x14ac:dyDescent="0.45"/>
    <row r="20" spans="1:11" ht="16.5" customHeight="1" x14ac:dyDescent="0.45"/>
    <row r="21" spans="1:11" ht="16.5" customHeight="1" x14ac:dyDescent="0.45"/>
    <row r="22" spans="1:11" ht="16.5" customHeight="1" x14ac:dyDescent="0.45"/>
    <row r="23" spans="1:11" ht="16.5" customHeight="1" x14ac:dyDescent="0.45"/>
    <row r="24" spans="1:11" ht="16.5" customHeight="1" x14ac:dyDescent="0.45"/>
    <row r="25" spans="1:11" ht="16.5" customHeight="1" x14ac:dyDescent="0.45"/>
    <row r="26" spans="1:11" ht="16.5" customHeight="1" x14ac:dyDescent="0.45"/>
    <row r="27" spans="1:11" ht="16.5" customHeight="1" x14ac:dyDescent="0.45"/>
    <row r="28" spans="1:11" ht="16.5" customHeight="1" x14ac:dyDescent="0.45"/>
    <row r="29" spans="1:11" ht="16.5" customHeight="1" x14ac:dyDescent="0.45"/>
    <row r="30" spans="1:11" ht="16.5" customHeight="1" x14ac:dyDescent="0.45"/>
    <row r="31" spans="1:11" ht="41.25" customHeight="1" x14ac:dyDescent="0.45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</row>
    <row r="32" spans="1:11" ht="16.5" customHeight="1" x14ac:dyDescent="0.45"/>
    <row r="33" spans="5:7" ht="16.5" customHeight="1" x14ac:dyDescent="0.45"/>
    <row r="34" spans="5:7" ht="16.5" customHeight="1" x14ac:dyDescent="0.45"/>
    <row r="35" spans="5:7" ht="16.5" customHeight="1" x14ac:dyDescent="0.45"/>
    <row r="36" spans="5:7" ht="16.5" customHeight="1" x14ac:dyDescent="0.45"/>
    <row r="37" spans="5:7" ht="16.5" customHeight="1" x14ac:dyDescent="0.45"/>
    <row r="38" spans="5:7" ht="16.5" customHeight="1" x14ac:dyDescent="0.45"/>
    <row r="39" spans="5:7" ht="16.5" customHeight="1" x14ac:dyDescent="0.45"/>
    <row r="40" spans="5:7" ht="16.5" customHeight="1" x14ac:dyDescent="0.45"/>
    <row r="41" spans="5:7" ht="16.5" customHeight="1" x14ac:dyDescent="0.45"/>
    <row r="42" spans="5:7" ht="16.5" customHeight="1" x14ac:dyDescent="0.45">
      <c r="E42" s="7"/>
      <c r="F42" s="7"/>
      <c r="G42" s="7"/>
    </row>
    <row r="43" spans="5:7" ht="16.5" customHeight="1" x14ac:dyDescent="0.45">
      <c r="E43" s="7"/>
      <c r="F43" s="7"/>
      <c r="G43" s="7"/>
    </row>
    <row r="44" spans="5:7" ht="16.5" customHeight="1" x14ac:dyDescent="0.45"/>
    <row r="45" spans="5:7" ht="16.5" customHeight="1" x14ac:dyDescent="0.45"/>
    <row r="46" spans="5:7" ht="16.5" customHeight="1" x14ac:dyDescent="0.45"/>
    <row r="47" spans="5:7" ht="16.5" customHeight="1" x14ac:dyDescent="0.45"/>
    <row r="48" spans="5:7" ht="16.5" customHeight="1" x14ac:dyDescent="0.45"/>
    <row r="49" spans="1:11" ht="16.5" customHeight="1" x14ac:dyDescent="0.45"/>
    <row r="50" spans="1:11" ht="16.5" customHeight="1" x14ac:dyDescent="0.45"/>
    <row r="51" spans="1:11" ht="16.5" customHeight="1" x14ac:dyDescent="0.4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ht="15.75" customHeight="1" thickBot="1" x14ac:dyDescent="0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mergeCells count="2">
    <mergeCell ref="A31:K31"/>
    <mergeCell ref="B17:J17"/>
  </mergeCells>
  <phoneticPr fontId="25" type="noConversion"/>
  <pageMargins left="0.59055118110236227" right="0.59055118110236227" top="0.59055118110236227" bottom="0.59055118110236227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H6"/>
  <sheetViews>
    <sheetView view="pageLayout" zoomScale="70" zoomScaleNormal="85" zoomScaleSheetLayoutView="100" zoomScalePageLayoutView="70" workbookViewId="0">
      <selection activeCell="B4" sqref="B4:F4"/>
    </sheetView>
  </sheetViews>
  <sheetFormatPr defaultRowHeight="17" x14ac:dyDescent="0.45"/>
  <cols>
    <col min="1" max="1" width="6" customWidth="1"/>
    <col min="2" max="2" width="12.5" customWidth="1"/>
    <col min="3" max="3" width="24" customWidth="1"/>
    <col min="4" max="4" width="26.6640625" customWidth="1"/>
    <col min="5" max="5" width="14.5" customWidth="1"/>
    <col min="6" max="6" width="22.6640625" customWidth="1"/>
    <col min="7" max="7" width="8.1640625" style="39" customWidth="1"/>
  </cols>
  <sheetData>
    <row r="1" spans="1:8" ht="30" x14ac:dyDescent="0.45">
      <c r="A1" s="117" t="s">
        <v>11</v>
      </c>
      <c r="B1" s="117"/>
      <c r="C1" s="117"/>
      <c r="D1" s="117"/>
      <c r="E1" s="117"/>
      <c r="F1" s="117"/>
      <c r="G1" s="117"/>
    </row>
    <row r="2" spans="1:8" ht="6" customHeight="1" thickBot="1" x14ac:dyDescent="0.5">
      <c r="A2" s="24"/>
      <c r="B2" s="37"/>
      <c r="C2" s="24"/>
      <c r="D2" s="24"/>
      <c r="E2" s="24"/>
      <c r="F2" s="24"/>
    </row>
    <row r="3" spans="1:8" s="1" customFormat="1" ht="21.9" customHeight="1" thickBot="1" x14ac:dyDescent="0.5">
      <c r="A3" s="97" t="s">
        <v>5</v>
      </c>
      <c r="B3" s="98" t="s">
        <v>6</v>
      </c>
      <c r="C3" s="98" t="s">
        <v>10</v>
      </c>
      <c r="D3" s="98" t="s">
        <v>8</v>
      </c>
      <c r="E3" s="98" t="s">
        <v>9</v>
      </c>
      <c r="F3" s="98" t="s">
        <v>7</v>
      </c>
      <c r="G3" s="98" t="s">
        <v>202</v>
      </c>
      <c r="H3" s="38"/>
    </row>
    <row r="4" spans="1:8" s="1" customFormat="1" ht="22.5" customHeight="1" thickBot="1" x14ac:dyDescent="0.5">
      <c r="A4" s="109">
        <v>1</v>
      </c>
      <c r="B4" s="110"/>
      <c r="C4" s="111"/>
      <c r="D4" s="112"/>
      <c r="E4" s="112"/>
      <c r="F4" s="113"/>
      <c r="G4" s="113"/>
      <c r="H4" s="38"/>
    </row>
    <row r="5" spans="1:8" x14ac:dyDescent="0.45">
      <c r="E5" s="6"/>
      <c r="F5" s="6"/>
    </row>
    <row r="6" spans="1:8" x14ac:dyDescent="0.45">
      <c r="E6" s="6"/>
      <c r="F6" s="6"/>
    </row>
  </sheetData>
  <mergeCells count="1">
    <mergeCell ref="A1:G1"/>
  </mergeCells>
  <phoneticPr fontId="25" type="noConversion"/>
  <printOptions horizontalCentered="1"/>
  <pageMargins left="0.59055118110236227" right="0.59055118110236227" top="0.59055118110236227" bottom="0.59055118110236227" header="0.31496062992125984" footer="0.31496062992125984"/>
  <pageSetup paperSize="9" scale="72" orientation="portrait" r:id="rId1"/>
  <headerFooter>
    <oddHeader>&amp;R&amp;"-,굵게"&amp;9서버 취약점 점검 상세 보고서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  <pageSetUpPr fitToPage="1"/>
  </sheetPr>
  <dimension ref="A1:I105"/>
  <sheetViews>
    <sheetView zoomScale="80" zoomScaleNormal="80" zoomScalePageLayoutView="60" workbookViewId="0">
      <selection activeCell="X1" sqref="X1:DN1048576"/>
    </sheetView>
  </sheetViews>
  <sheetFormatPr defaultColWidth="1.9140625" defaultRowHeight="14.5" x14ac:dyDescent="0.45"/>
  <cols>
    <col min="1" max="2" width="5.58203125" style="10" customWidth="1"/>
    <col min="3" max="3" width="40.6640625" style="10" customWidth="1"/>
    <col min="4" max="4" width="6" style="10" bestFit="1" customWidth="1"/>
    <col min="5" max="5" width="5" style="23" customWidth="1"/>
    <col min="6" max="6" width="13.5" style="23" customWidth="1"/>
    <col min="7" max="8" width="6" style="23" customWidth="1"/>
    <col min="9" max="9" width="9.58203125" style="10" bestFit="1" customWidth="1"/>
    <col min="10" max="16" width="1.9140625" style="10"/>
    <col min="17" max="17" width="1.9140625" style="10" customWidth="1"/>
    <col min="18" max="16384" width="1.9140625" style="10"/>
  </cols>
  <sheetData>
    <row r="1" spans="1:9" ht="30" x14ac:dyDescent="0.45">
      <c r="A1" s="130" t="s">
        <v>27</v>
      </c>
      <c r="B1" s="130"/>
      <c r="C1" s="130"/>
      <c r="D1" s="130"/>
      <c r="E1" s="130"/>
    </row>
    <row r="2" spans="1:9" ht="6" customHeight="1" thickBot="1" x14ac:dyDescent="0.5"/>
    <row r="3" spans="1:9" ht="29.5" thickBot="1" x14ac:dyDescent="0.5">
      <c r="A3" s="131" t="s">
        <v>0</v>
      </c>
      <c r="B3" s="132"/>
      <c r="C3" s="44" t="s">
        <v>20</v>
      </c>
      <c r="D3" s="44" t="s">
        <v>1</v>
      </c>
      <c r="E3" s="44" t="s">
        <v>12</v>
      </c>
      <c r="F3" s="44" t="e">
        <f ca="1">INDIRECT("'"&amp;INDIRECT("점검대상!C"&amp;COLUMN()/3+2)&amp;"'!C1")</f>
        <v>#REF!</v>
      </c>
      <c r="G3" s="44" t="s">
        <v>16</v>
      </c>
      <c r="H3" s="44" t="s">
        <v>17</v>
      </c>
      <c r="I3" s="96" t="s">
        <v>203</v>
      </c>
    </row>
    <row r="4" spans="1:9" ht="13.5" customHeight="1" x14ac:dyDescent="0.45">
      <c r="A4" s="133" t="s">
        <v>28</v>
      </c>
      <c r="B4" s="45" t="s">
        <v>207</v>
      </c>
      <c r="C4" s="46" t="s">
        <v>29</v>
      </c>
      <c r="D4" s="47" t="s">
        <v>2</v>
      </c>
      <c r="E4" s="25">
        <f>IF(D4="상", 10, IF(D4="중", 8, IF(D4="하", 6, 0)))</f>
        <v>10</v>
      </c>
      <c r="F4" s="25" t="e">
        <f ca="1">INDIRECT("'"&amp;INDIRECT("점검대상!C"&amp;COLUMN()/3+2)&amp;"'!E"&amp;ROW()+2)</f>
        <v>#REF!</v>
      </c>
      <c r="G4" s="34" t="e">
        <f ca="1">IF(F4="N/A",0,$E4)</f>
        <v>#REF!</v>
      </c>
      <c r="H4" s="31" t="e">
        <f t="shared" ref="H4:H67" ca="1" si="0">SUMPRODUCT(N($A$97:$A$102=$D4)*($B$97:$B$102=F4)*($C$97:$C$102))</f>
        <v>#REF!</v>
      </c>
      <c r="I4" s="25">
        <f t="shared" ref="I4:I35" ca="1" si="1">COUNTIF(F4:H4,"취약")</f>
        <v>0</v>
      </c>
    </row>
    <row r="5" spans="1:9" ht="13.5" customHeight="1" x14ac:dyDescent="0.45">
      <c r="A5" s="134" t="s">
        <v>30</v>
      </c>
      <c r="B5" s="48" t="s">
        <v>208</v>
      </c>
      <c r="C5" s="49" t="s">
        <v>31</v>
      </c>
      <c r="D5" s="50" t="s">
        <v>2</v>
      </c>
      <c r="E5" s="26">
        <f t="shared" ref="E5:E68" si="2">IF(D5="상", 10, IF(D5="중", 8, IF(D5="하", 6, 0)))</f>
        <v>10</v>
      </c>
      <c r="F5" s="26" t="e">
        <f t="shared" ref="F5:F68" ca="1" si="3">INDIRECT("'"&amp;INDIRECT("점검대상!C"&amp;COLUMN()/3+2)&amp;"'!E"&amp;ROW()+2)</f>
        <v>#REF!</v>
      </c>
      <c r="G5" s="35" t="e">
        <f t="shared" ref="G5:G67" ca="1" si="4">IF(F5="N/A",0,$E5)</f>
        <v>#REF!</v>
      </c>
      <c r="H5" s="32" t="e">
        <f t="shared" ca="1" si="0"/>
        <v>#REF!</v>
      </c>
      <c r="I5" s="26">
        <f t="shared" ca="1" si="1"/>
        <v>0</v>
      </c>
    </row>
    <row r="6" spans="1:9" ht="13.5" customHeight="1" x14ac:dyDescent="0.45">
      <c r="A6" s="134" t="s">
        <v>30</v>
      </c>
      <c r="B6" s="48" t="s">
        <v>209</v>
      </c>
      <c r="C6" s="49" t="s">
        <v>3</v>
      </c>
      <c r="D6" s="50" t="s">
        <v>2</v>
      </c>
      <c r="E6" s="26">
        <f t="shared" si="2"/>
        <v>10</v>
      </c>
      <c r="F6" s="26" t="e">
        <f t="shared" ca="1" si="3"/>
        <v>#REF!</v>
      </c>
      <c r="G6" s="35" t="e">
        <f t="shared" ca="1" si="4"/>
        <v>#REF!</v>
      </c>
      <c r="H6" s="32" t="e">
        <f t="shared" ca="1" si="0"/>
        <v>#REF!</v>
      </c>
      <c r="I6" s="26">
        <f t="shared" ca="1" si="1"/>
        <v>0</v>
      </c>
    </row>
    <row r="7" spans="1:9" ht="13.5" customHeight="1" x14ac:dyDescent="0.45">
      <c r="A7" s="134" t="s">
        <v>30</v>
      </c>
      <c r="B7" s="48" t="s">
        <v>210</v>
      </c>
      <c r="C7" s="49" t="s">
        <v>24</v>
      </c>
      <c r="D7" s="50" t="s">
        <v>2</v>
      </c>
      <c r="E7" s="26">
        <f t="shared" si="2"/>
        <v>10</v>
      </c>
      <c r="F7" s="26" t="e">
        <f t="shared" ca="1" si="3"/>
        <v>#REF!</v>
      </c>
      <c r="G7" s="35" t="e">
        <f t="shared" ca="1" si="4"/>
        <v>#REF!</v>
      </c>
      <c r="H7" s="32" t="e">
        <f t="shared" ca="1" si="0"/>
        <v>#REF!</v>
      </c>
      <c r="I7" s="26">
        <f t="shared" ca="1" si="1"/>
        <v>0</v>
      </c>
    </row>
    <row r="8" spans="1:9" ht="13.5" customHeight="1" x14ac:dyDescent="0.45">
      <c r="A8" s="134" t="s">
        <v>30</v>
      </c>
      <c r="B8" s="48" t="s">
        <v>211</v>
      </c>
      <c r="C8" s="49" t="s">
        <v>32</v>
      </c>
      <c r="D8" s="50" t="s">
        <v>2</v>
      </c>
      <c r="E8" s="26">
        <f t="shared" si="2"/>
        <v>10</v>
      </c>
      <c r="F8" s="26" t="e">
        <f t="shared" ca="1" si="3"/>
        <v>#REF!</v>
      </c>
      <c r="G8" s="35" t="e">
        <f t="shared" ca="1" si="4"/>
        <v>#REF!</v>
      </c>
      <c r="H8" s="32" t="e">
        <f t="shared" ca="1" si="0"/>
        <v>#REF!</v>
      </c>
      <c r="I8" s="26">
        <f t="shared" ca="1" si="1"/>
        <v>0</v>
      </c>
    </row>
    <row r="9" spans="1:9" ht="13.5" customHeight="1" x14ac:dyDescent="0.45">
      <c r="A9" s="134" t="s">
        <v>30</v>
      </c>
      <c r="B9" s="48" t="s">
        <v>212</v>
      </c>
      <c r="C9" s="49" t="s">
        <v>33</v>
      </c>
      <c r="D9" s="50" t="s">
        <v>2</v>
      </c>
      <c r="E9" s="26">
        <f t="shared" si="2"/>
        <v>10</v>
      </c>
      <c r="F9" s="26" t="e">
        <f t="shared" ca="1" si="3"/>
        <v>#REF!</v>
      </c>
      <c r="G9" s="35" t="e">
        <f t="shared" ca="1" si="4"/>
        <v>#REF!</v>
      </c>
      <c r="H9" s="32" t="e">
        <f t="shared" ca="1" si="0"/>
        <v>#REF!</v>
      </c>
      <c r="I9" s="26">
        <f t="shared" ca="1" si="1"/>
        <v>0</v>
      </c>
    </row>
    <row r="10" spans="1:9" ht="13.5" customHeight="1" x14ac:dyDescent="0.45">
      <c r="A10" s="134" t="s">
        <v>30</v>
      </c>
      <c r="B10" s="48" t="s">
        <v>213</v>
      </c>
      <c r="C10" s="51" t="s">
        <v>34</v>
      </c>
      <c r="D10" s="4" t="s">
        <v>13</v>
      </c>
      <c r="E10" s="26">
        <f t="shared" si="2"/>
        <v>8</v>
      </c>
      <c r="F10" s="26" t="e">
        <f t="shared" ca="1" si="3"/>
        <v>#REF!</v>
      </c>
      <c r="G10" s="35" t="e">
        <f t="shared" ca="1" si="4"/>
        <v>#REF!</v>
      </c>
      <c r="H10" s="52" t="e">
        <f t="shared" ca="1" si="0"/>
        <v>#REF!</v>
      </c>
      <c r="I10" s="26">
        <f t="shared" ca="1" si="1"/>
        <v>0</v>
      </c>
    </row>
    <row r="11" spans="1:9" ht="13.5" customHeight="1" x14ac:dyDescent="0.45">
      <c r="A11" s="134" t="s">
        <v>30</v>
      </c>
      <c r="B11" s="48" t="s">
        <v>214</v>
      </c>
      <c r="C11" s="51" t="s">
        <v>35</v>
      </c>
      <c r="D11" s="4" t="s">
        <v>13</v>
      </c>
      <c r="E11" s="26">
        <f t="shared" si="2"/>
        <v>8</v>
      </c>
      <c r="F11" s="26" t="e">
        <f t="shared" ca="1" si="3"/>
        <v>#REF!</v>
      </c>
      <c r="G11" s="35" t="e">
        <f t="shared" ca="1" si="4"/>
        <v>#REF!</v>
      </c>
      <c r="H11" s="52" t="e">
        <f t="shared" ca="1" si="0"/>
        <v>#REF!</v>
      </c>
      <c r="I11" s="26">
        <f t="shared" ca="1" si="1"/>
        <v>0</v>
      </c>
    </row>
    <row r="12" spans="1:9" ht="13.5" customHeight="1" x14ac:dyDescent="0.45">
      <c r="A12" s="134" t="s">
        <v>30</v>
      </c>
      <c r="B12" s="48" t="s">
        <v>215</v>
      </c>
      <c r="C12" s="51" t="s">
        <v>23</v>
      </c>
      <c r="D12" s="4" t="s">
        <v>13</v>
      </c>
      <c r="E12" s="26">
        <f t="shared" si="2"/>
        <v>8</v>
      </c>
      <c r="F12" s="26" t="e">
        <f t="shared" ca="1" si="3"/>
        <v>#REF!</v>
      </c>
      <c r="G12" s="35" t="e">
        <f t="shared" ca="1" si="4"/>
        <v>#REF!</v>
      </c>
      <c r="H12" s="52" t="e">
        <f t="shared" ca="1" si="0"/>
        <v>#REF!</v>
      </c>
      <c r="I12" s="26">
        <f t="shared" ca="1" si="1"/>
        <v>0</v>
      </c>
    </row>
    <row r="13" spans="1:9" ht="13.5" customHeight="1" x14ac:dyDescent="0.45">
      <c r="A13" s="134" t="s">
        <v>30</v>
      </c>
      <c r="B13" s="48" t="s">
        <v>36</v>
      </c>
      <c r="C13" s="51" t="s">
        <v>37</v>
      </c>
      <c r="D13" s="4" t="s">
        <v>13</v>
      </c>
      <c r="E13" s="26">
        <f t="shared" si="2"/>
        <v>8</v>
      </c>
      <c r="F13" s="26" t="e">
        <f t="shared" ca="1" si="3"/>
        <v>#REF!</v>
      </c>
      <c r="G13" s="35" t="e">
        <f t="shared" ca="1" si="4"/>
        <v>#REF!</v>
      </c>
      <c r="H13" s="52" t="e">
        <f t="shared" ca="1" si="0"/>
        <v>#REF!</v>
      </c>
      <c r="I13" s="26">
        <f t="shared" ca="1" si="1"/>
        <v>0</v>
      </c>
    </row>
    <row r="14" spans="1:9" ht="13.5" customHeight="1" x14ac:dyDescent="0.45">
      <c r="A14" s="134" t="s">
        <v>30</v>
      </c>
      <c r="B14" s="48" t="s">
        <v>38</v>
      </c>
      <c r="C14" s="51" t="s">
        <v>39</v>
      </c>
      <c r="D14" s="4" t="s">
        <v>13</v>
      </c>
      <c r="E14" s="26">
        <f t="shared" si="2"/>
        <v>8</v>
      </c>
      <c r="F14" s="26" t="e">
        <f t="shared" ca="1" si="3"/>
        <v>#REF!</v>
      </c>
      <c r="G14" s="35" t="e">
        <f t="shared" ca="1" si="4"/>
        <v>#REF!</v>
      </c>
      <c r="H14" s="52" t="e">
        <f t="shared" ca="1" si="0"/>
        <v>#REF!</v>
      </c>
      <c r="I14" s="26">
        <f t="shared" ca="1" si="1"/>
        <v>0</v>
      </c>
    </row>
    <row r="15" spans="1:9" ht="13.5" customHeight="1" x14ac:dyDescent="0.45">
      <c r="A15" s="134" t="s">
        <v>30</v>
      </c>
      <c r="B15" s="48" t="s">
        <v>40</v>
      </c>
      <c r="C15" s="51" t="s">
        <v>41</v>
      </c>
      <c r="D15" s="4" t="s">
        <v>13</v>
      </c>
      <c r="E15" s="26">
        <f t="shared" si="2"/>
        <v>8</v>
      </c>
      <c r="F15" s="26" t="e">
        <f t="shared" ca="1" si="3"/>
        <v>#REF!</v>
      </c>
      <c r="G15" s="35" t="e">
        <f t="shared" ca="1" si="4"/>
        <v>#REF!</v>
      </c>
      <c r="H15" s="52" t="e">
        <f t="shared" ca="1" si="0"/>
        <v>#REF!</v>
      </c>
      <c r="I15" s="26">
        <f t="shared" ca="1" si="1"/>
        <v>0</v>
      </c>
    </row>
    <row r="16" spans="1:9" ht="13.5" customHeight="1" x14ac:dyDescent="0.45">
      <c r="A16" s="134" t="s">
        <v>30</v>
      </c>
      <c r="B16" s="48" t="s">
        <v>42</v>
      </c>
      <c r="C16" s="51" t="s">
        <v>43</v>
      </c>
      <c r="D16" s="4" t="s">
        <v>13</v>
      </c>
      <c r="E16" s="26">
        <f t="shared" si="2"/>
        <v>8</v>
      </c>
      <c r="F16" s="26" t="e">
        <f t="shared" ca="1" si="3"/>
        <v>#REF!</v>
      </c>
      <c r="G16" s="35" t="e">
        <f t="shared" ca="1" si="4"/>
        <v>#REF!</v>
      </c>
      <c r="H16" s="52" t="e">
        <f t="shared" ca="1" si="0"/>
        <v>#REF!</v>
      </c>
      <c r="I16" s="26">
        <f t="shared" ca="1" si="1"/>
        <v>0</v>
      </c>
    </row>
    <row r="17" spans="1:9" ht="13.5" customHeight="1" x14ac:dyDescent="0.45">
      <c r="A17" s="134" t="s">
        <v>30</v>
      </c>
      <c r="B17" s="48" t="s">
        <v>44</v>
      </c>
      <c r="C17" s="51" t="s">
        <v>45</v>
      </c>
      <c r="D17" s="4" t="s">
        <v>13</v>
      </c>
      <c r="E17" s="26">
        <f t="shared" si="2"/>
        <v>8</v>
      </c>
      <c r="F17" s="26" t="e">
        <f t="shared" ca="1" si="3"/>
        <v>#REF!</v>
      </c>
      <c r="G17" s="35" t="e">
        <f t="shared" ca="1" si="4"/>
        <v>#REF!</v>
      </c>
      <c r="H17" s="52" t="e">
        <f t="shared" ca="1" si="0"/>
        <v>#REF!</v>
      </c>
      <c r="I17" s="26">
        <f t="shared" ca="1" si="1"/>
        <v>0</v>
      </c>
    </row>
    <row r="18" spans="1:9" ht="13.5" customHeight="1" x14ac:dyDescent="0.45">
      <c r="A18" s="134" t="s">
        <v>30</v>
      </c>
      <c r="B18" s="48" t="s">
        <v>46</v>
      </c>
      <c r="C18" s="51" t="s">
        <v>47</v>
      </c>
      <c r="D18" s="4" t="s">
        <v>13</v>
      </c>
      <c r="E18" s="26">
        <f t="shared" si="2"/>
        <v>8</v>
      </c>
      <c r="F18" s="26" t="e">
        <f t="shared" ca="1" si="3"/>
        <v>#REF!</v>
      </c>
      <c r="G18" s="35" t="e">
        <f t="shared" ca="1" si="4"/>
        <v>#REF!</v>
      </c>
      <c r="H18" s="52" t="e">
        <f t="shared" ca="1" si="0"/>
        <v>#REF!</v>
      </c>
      <c r="I18" s="26">
        <f t="shared" ca="1" si="1"/>
        <v>0</v>
      </c>
    </row>
    <row r="19" spans="1:9" ht="13.5" customHeight="1" x14ac:dyDescent="0.45">
      <c r="A19" s="134" t="s">
        <v>30</v>
      </c>
      <c r="B19" s="48" t="s">
        <v>48</v>
      </c>
      <c r="C19" s="51" t="s">
        <v>49</v>
      </c>
      <c r="D19" s="4" t="s">
        <v>13</v>
      </c>
      <c r="E19" s="26">
        <f t="shared" si="2"/>
        <v>8</v>
      </c>
      <c r="F19" s="26" t="e">
        <f t="shared" ca="1" si="3"/>
        <v>#REF!</v>
      </c>
      <c r="G19" s="35" t="e">
        <f t="shared" ca="1" si="4"/>
        <v>#REF!</v>
      </c>
      <c r="H19" s="52" t="e">
        <f t="shared" ca="1" si="0"/>
        <v>#REF!</v>
      </c>
      <c r="I19" s="26">
        <f t="shared" ca="1" si="1"/>
        <v>0</v>
      </c>
    </row>
    <row r="20" spans="1:9" ht="13.5" customHeight="1" x14ac:dyDescent="0.45">
      <c r="A20" s="134" t="s">
        <v>30</v>
      </c>
      <c r="B20" s="48" t="s">
        <v>50</v>
      </c>
      <c r="C20" s="51" t="s">
        <v>51</v>
      </c>
      <c r="D20" s="4" t="s">
        <v>13</v>
      </c>
      <c r="E20" s="26">
        <f t="shared" si="2"/>
        <v>8</v>
      </c>
      <c r="F20" s="26" t="e">
        <f t="shared" ca="1" si="3"/>
        <v>#REF!</v>
      </c>
      <c r="G20" s="35" t="e">
        <f t="shared" ca="1" si="4"/>
        <v>#REF!</v>
      </c>
      <c r="H20" s="52" t="e">
        <f t="shared" ca="1" si="0"/>
        <v>#REF!</v>
      </c>
      <c r="I20" s="26">
        <f t="shared" ca="1" si="1"/>
        <v>0</v>
      </c>
    </row>
    <row r="21" spans="1:9" ht="13.5" customHeight="1" x14ac:dyDescent="0.45">
      <c r="A21" s="135" t="s">
        <v>30</v>
      </c>
      <c r="B21" s="48" t="s">
        <v>52</v>
      </c>
      <c r="C21" s="51" t="s">
        <v>53</v>
      </c>
      <c r="D21" s="4" t="s">
        <v>13</v>
      </c>
      <c r="E21" s="26">
        <f t="shared" si="2"/>
        <v>8</v>
      </c>
      <c r="F21" s="26" t="e">
        <f t="shared" ca="1" si="3"/>
        <v>#REF!</v>
      </c>
      <c r="G21" s="35" t="e">
        <f t="shared" ca="1" si="4"/>
        <v>#REF!</v>
      </c>
      <c r="H21" s="52" t="e">
        <f t="shared" ca="1" si="0"/>
        <v>#REF!</v>
      </c>
      <c r="I21" s="26">
        <f t="shared" ca="1" si="1"/>
        <v>0</v>
      </c>
    </row>
    <row r="22" spans="1:9" ht="13.5" customHeight="1" x14ac:dyDescent="0.45">
      <c r="A22" s="136" t="s">
        <v>54</v>
      </c>
      <c r="B22" s="53" t="s">
        <v>55</v>
      </c>
      <c r="C22" s="54" t="s">
        <v>56</v>
      </c>
      <c r="D22" s="2" t="s">
        <v>2</v>
      </c>
      <c r="E22" s="27">
        <f t="shared" si="2"/>
        <v>10</v>
      </c>
      <c r="F22" s="27" t="e">
        <f t="shared" ca="1" si="3"/>
        <v>#REF!</v>
      </c>
      <c r="G22" s="36" t="e">
        <f t="shared" ca="1" si="4"/>
        <v>#REF!</v>
      </c>
      <c r="H22" s="33" t="e">
        <f t="shared" ca="1" si="0"/>
        <v>#REF!</v>
      </c>
      <c r="I22" s="27">
        <f t="shared" ca="1" si="1"/>
        <v>0</v>
      </c>
    </row>
    <row r="23" spans="1:9" ht="13.5" customHeight="1" x14ac:dyDescent="0.45">
      <c r="A23" s="137"/>
      <c r="B23" s="53" t="s">
        <v>57</v>
      </c>
      <c r="C23" s="54" t="s">
        <v>58</v>
      </c>
      <c r="D23" s="2" t="s">
        <v>2</v>
      </c>
      <c r="E23" s="27">
        <f t="shared" si="2"/>
        <v>10</v>
      </c>
      <c r="F23" s="27" t="e">
        <f t="shared" ca="1" si="3"/>
        <v>#REF!</v>
      </c>
      <c r="G23" s="36" t="e">
        <f t="shared" ca="1" si="4"/>
        <v>#REF!</v>
      </c>
      <c r="H23" s="33" t="e">
        <f t="shared" ca="1" si="0"/>
        <v>#REF!</v>
      </c>
      <c r="I23" s="27">
        <f t="shared" ca="1" si="1"/>
        <v>0</v>
      </c>
    </row>
    <row r="24" spans="1:9" ht="13.5" customHeight="1" x14ac:dyDescent="0.45">
      <c r="A24" s="137"/>
      <c r="B24" s="53" t="s">
        <v>59</v>
      </c>
      <c r="C24" s="54" t="s">
        <v>60</v>
      </c>
      <c r="D24" s="2" t="s">
        <v>2</v>
      </c>
      <c r="E24" s="27">
        <f t="shared" si="2"/>
        <v>10</v>
      </c>
      <c r="F24" s="27" t="e">
        <f t="shared" ca="1" si="3"/>
        <v>#REF!</v>
      </c>
      <c r="G24" s="36" t="e">
        <f t="shared" ca="1" si="4"/>
        <v>#REF!</v>
      </c>
      <c r="H24" s="33" t="e">
        <f t="shared" ca="1" si="0"/>
        <v>#REF!</v>
      </c>
      <c r="I24" s="27">
        <f t="shared" ca="1" si="1"/>
        <v>0</v>
      </c>
    </row>
    <row r="25" spans="1:9" ht="13.5" customHeight="1" x14ac:dyDescent="0.45">
      <c r="A25" s="137"/>
      <c r="B25" s="53" t="s">
        <v>61</v>
      </c>
      <c r="C25" s="54" t="s">
        <v>62</v>
      </c>
      <c r="D25" s="2" t="s">
        <v>2</v>
      </c>
      <c r="E25" s="27">
        <f t="shared" si="2"/>
        <v>10</v>
      </c>
      <c r="F25" s="27" t="e">
        <f t="shared" ca="1" si="3"/>
        <v>#REF!</v>
      </c>
      <c r="G25" s="36" t="e">
        <f t="shared" ca="1" si="4"/>
        <v>#REF!</v>
      </c>
      <c r="H25" s="33" t="e">
        <f t="shared" ca="1" si="0"/>
        <v>#REF!</v>
      </c>
      <c r="I25" s="27">
        <f t="shared" ca="1" si="1"/>
        <v>0</v>
      </c>
    </row>
    <row r="26" spans="1:9" ht="13.5" customHeight="1" x14ac:dyDescent="0.45">
      <c r="A26" s="137"/>
      <c r="B26" s="53" t="s">
        <v>63</v>
      </c>
      <c r="C26" s="54" t="s">
        <v>64</v>
      </c>
      <c r="D26" s="2" t="s">
        <v>2</v>
      </c>
      <c r="E26" s="27">
        <f t="shared" si="2"/>
        <v>10</v>
      </c>
      <c r="F26" s="27" t="e">
        <f t="shared" ca="1" si="3"/>
        <v>#REF!</v>
      </c>
      <c r="G26" s="36" t="e">
        <f t="shared" ca="1" si="4"/>
        <v>#REF!</v>
      </c>
      <c r="H26" s="33" t="e">
        <f t="shared" ca="1" si="0"/>
        <v>#REF!</v>
      </c>
      <c r="I26" s="27">
        <f t="shared" ca="1" si="1"/>
        <v>0</v>
      </c>
    </row>
    <row r="27" spans="1:9" ht="13.5" customHeight="1" x14ac:dyDescent="0.45">
      <c r="A27" s="137"/>
      <c r="B27" s="53" t="s">
        <v>65</v>
      </c>
      <c r="C27" s="54" t="s">
        <v>66</v>
      </c>
      <c r="D27" s="2" t="s">
        <v>2</v>
      </c>
      <c r="E27" s="27">
        <f t="shared" si="2"/>
        <v>10</v>
      </c>
      <c r="F27" s="27" t="e">
        <f t="shared" ca="1" si="3"/>
        <v>#REF!</v>
      </c>
      <c r="G27" s="36" t="e">
        <f t="shared" ca="1" si="4"/>
        <v>#REF!</v>
      </c>
      <c r="H27" s="33" t="e">
        <f t="shared" ca="1" si="0"/>
        <v>#REF!</v>
      </c>
      <c r="I27" s="27">
        <f t="shared" ca="1" si="1"/>
        <v>0</v>
      </c>
    </row>
    <row r="28" spans="1:9" ht="13.5" customHeight="1" x14ac:dyDescent="0.45">
      <c r="A28" s="137"/>
      <c r="B28" s="53" t="s">
        <v>67</v>
      </c>
      <c r="C28" s="54" t="s">
        <v>68</v>
      </c>
      <c r="D28" s="2" t="s">
        <v>2</v>
      </c>
      <c r="E28" s="27">
        <f t="shared" si="2"/>
        <v>10</v>
      </c>
      <c r="F28" s="27" t="e">
        <f t="shared" ca="1" si="3"/>
        <v>#REF!</v>
      </c>
      <c r="G28" s="36" t="e">
        <f t="shared" ca="1" si="4"/>
        <v>#REF!</v>
      </c>
      <c r="H28" s="33" t="e">
        <f t="shared" ca="1" si="0"/>
        <v>#REF!</v>
      </c>
      <c r="I28" s="27">
        <f t="shared" ca="1" si="1"/>
        <v>0</v>
      </c>
    </row>
    <row r="29" spans="1:9" ht="13.5" customHeight="1" x14ac:dyDescent="0.45">
      <c r="A29" s="137"/>
      <c r="B29" s="53" t="s">
        <v>69</v>
      </c>
      <c r="C29" s="54" t="s">
        <v>70</v>
      </c>
      <c r="D29" s="2" t="s">
        <v>2</v>
      </c>
      <c r="E29" s="27">
        <f t="shared" si="2"/>
        <v>10</v>
      </c>
      <c r="F29" s="27" t="e">
        <f t="shared" ca="1" si="3"/>
        <v>#REF!</v>
      </c>
      <c r="G29" s="36" t="e">
        <f t="shared" ca="1" si="4"/>
        <v>#REF!</v>
      </c>
      <c r="H29" s="33" t="e">
        <f t="shared" ca="1" si="0"/>
        <v>#REF!</v>
      </c>
      <c r="I29" s="27">
        <f t="shared" ca="1" si="1"/>
        <v>0</v>
      </c>
    </row>
    <row r="30" spans="1:9" ht="13.5" customHeight="1" x14ac:dyDescent="0.45">
      <c r="A30" s="137"/>
      <c r="B30" s="53" t="s">
        <v>71</v>
      </c>
      <c r="C30" s="54" t="s">
        <v>72</v>
      </c>
      <c r="D30" s="2" t="s">
        <v>2</v>
      </c>
      <c r="E30" s="27">
        <f t="shared" si="2"/>
        <v>10</v>
      </c>
      <c r="F30" s="27" t="e">
        <f t="shared" ca="1" si="3"/>
        <v>#REF!</v>
      </c>
      <c r="G30" s="36" t="e">
        <f t="shared" ca="1" si="4"/>
        <v>#REF!</v>
      </c>
      <c r="H30" s="33" t="e">
        <f t="shared" ca="1" si="0"/>
        <v>#REF!</v>
      </c>
      <c r="I30" s="27">
        <f t="shared" ca="1" si="1"/>
        <v>0</v>
      </c>
    </row>
    <row r="31" spans="1:9" ht="13.5" customHeight="1" x14ac:dyDescent="0.45">
      <c r="A31" s="137"/>
      <c r="B31" s="53" t="s">
        <v>73</v>
      </c>
      <c r="C31" s="54" t="s">
        <v>74</v>
      </c>
      <c r="D31" s="2" t="s">
        <v>2</v>
      </c>
      <c r="E31" s="27">
        <f t="shared" si="2"/>
        <v>10</v>
      </c>
      <c r="F31" s="27" t="e">
        <f t="shared" ca="1" si="3"/>
        <v>#REF!</v>
      </c>
      <c r="G31" s="36" t="e">
        <f t="shared" ca="1" si="4"/>
        <v>#REF!</v>
      </c>
      <c r="H31" s="33" t="e">
        <f t="shared" ca="1" si="0"/>
        <v>#REF!</v>
      </c>
      <c r="I31" s="27">
        <f t="shared" ca="1" si="1"/>
        <v>0</v>
      </c>
    </row>
    <row r="32" spans="1:9" ht="13.5" customHeight="1" x14ac:dyDescent="0.45">
      <c r="A32" s="137"/>
      <c r="B32" s="53" t="s">
        <v>75</v>
      </c>
      <c r="C32" s="54" t="s">
        <v>76</v>
      </c>
      <c r="D32" s="2" t="s">
        <v>2</v>
      </c>
      <c r="E32" s="27">
        <f t="shared" si="2"/>
        <v>10</v>
      </c>
      <c r="F32" s="27" t="e">
        <f t="shared" ca="1" si="3"/>
        <v>#REF!</v>
      </c>
      <c r="G32" s="36" t="e">
        <f t="shared" ca="1" si="4"/>
        <v>#REF!</v>
      </c>
      <c r="H32" s="33" t="e">
        <f t="shared" ca="1" si="0"/>
        <v>#REF!</v>
      </c>
      <c r="I32" s="27">
        <f t="shared" ca="1" si="1"/>
        <v>0</v>
      </c>
    </row>
    <row r="33" spans="1:9" ht="13.5" customHeight="1" x14ac:dyDescent="0.45">
      <c r="A33" s="137"/>
      <c r="B33" s="53" t="s">
        <v>77</v>
      </c>
      <c r="C33" s="54" t="s">
        <v>78</v>
      </c>
      <c r="D33" s="2" t="s">
        <v>2</v>
      </c>
      <c r="E33" s="27">
        <f t="shared" si="2"/>
        <v>10</v>
      </c>
      <c r="F33" s="27" t="e">
        <f t="shared" ca="1" si="3"/>
        <v>#REF!</v>
      </c>
      <c r="G33" s="36" t="e">
        <f t="shared" ca="1" si="4"/>
        <v>#REF!</v>
      </c>
      <c r="H33" s="33" t="e">
        <f t="shared" ca="1" si="0"/>
        <v>#REF!</v>
      </c>
      <c r="I33" s="27">
        <f t="shared" ca="1" si="1"/>
        <v>0</v>
      </c>
    </row>
    <row r="34" spans="1:9" ht="13.5" customHeight="1" x14ac:dyDescent="0.45">
      <c r="A34" s="137"/>
      <c r="B34" s="53" t="s">
        <v>79</v>
      </c>
      <c r="C34" s="54" t="s">
        <v>80</v>
      </c>
      <c r="D34" s="2" t="s">
        <v>2</v>
      </c>
      <c r="E34" s="27">
        <f t="shared" si="2"/>
        <v>10</v>
      </c>
      <c r="F34" s="27" t="e">
        <f t="shared" ca="1" si="3"/>
        <v>#REF!</v>
      </c>
      <c r="G34" s="36" t="e">
        <f t="shared" ca="1" si="4"/>
        <v>#REF!</v>
      </c>
      <c r="H34" s="33" t="e">
        <f t="shared" ca="1" si="0"/>
        <v>#REF!</v>
      </c>
      <c r="I34" s="27">
        <f t="shared" ca="1" si="1"/>
        <v>0</v>
      </c>
    </row>
    <row r="35" spans="1:9" ht="13.5" customHeight="1" x14ac:dyDescent="0.45">
      <c r="A35" s="137"/>
      <c r="B35" s="53" t="s">
        <v>81</v>
      </c>
      <c r="C35" s="54" t="s">
        <v>82</v>
      </c>
      <c r="D35" s="2" t="s">
        <v>2</v>
      </c>
      <c r="E35" s="27">
        <f t="shared" si="2"/>
        <v>10</v>
      </c>
      <c r="F35" s="27" t="e">
        <f t="shared" ca="1" si="3"/>
        <v>#REF!</v>
      </c>
      <c r="G35" s="36" t="e">
        <f t="shared" ca="1" si="4"/>
        <v>#REF!</v>
      </c>
      <c r="H35" s="33" t="e">
        <f t="shared" ca="1" si="0"/>
        <v>#REF!</v>
      </c>
      <c r="I35" s="27">
        <f t="shared" ca="1" si="1"/>
        <v>0</v>
      </c>
    </row>
    <row r="36" spans="1:9" ht="13.5" customHeight="1" x14ac:dyDescent="0.45">
      <c r="A36" s="137"/>
      <c r="B36" s="53" t="s">
        <v>83</v>
      </c>
      <c r="C36" s="54" t="s">
        <v>84</v>
      </c>
      <c r="D36" s="2" t="s">
        <v>2</v>
      </c>
      <c r="E36" s="27">
        <f t="shared" si="2"/>
        <v>10</v>
      </c>
      <c r="F36" s="27" t="e">
        <f t="shared" ca="1" si="3"/>
        <v>#REF!</v>
      </c>
      <c r="G36" s="36" t="e">
        <f t="shared" ca="1" si="4"/>
        <v>#REF!</v>
      </c>
      <c r="H36" s="33" t="e">
        <f t="shared" ca="1" si="0"/>
        <v>#REF!</v>
      </c>
      <c r="I36" s="27">
        <f t="shared" ref="I36:I67" ca="1" si="5">COUNTIF(F36:H36,"취약")</f>
        <v>0</v>
      </c>
    </row>
    <row r="37" spans="1:9" ht="13.5" customHeight="1" x14ac:dyDescent="0.45">
      <c r="A37" s="137"/>
      <c r="B37" s="53" t="s">
        <v>85</v>
      </c>
      <c r="C37" s="54" t="s">
        <v>86</v>
      </c>
      <c r="D37" s="2" t="s">
        <v>2</v>
      </c>
      <c r="E37" s="27">
        <f t="shared" si="2"/>
        <v>10</v>
      </c>
      <c r="F37" s="27" t="e">
        <f t="shared" ca="1" si="3"/>
        <v>#REF!</v>
      </c>
      <c r="G37" s="36" t="e">
        <f t="shared" ca="1" si="4"/>
        <v>#REF!</v>
      </c>
      <c r="H37" s="33" t="e">
        <f t="shared" ca="1" si="0"/>
        <v>#REF!</v>
      </c>
      <c r="I37" s="27">
        <f t="shared" ca="1" si="5"/>
        <v>0</v>
      </c>
    </row>
    <row r="38" spans="1:9" ht="13.5" customHeight="1" x14ac:dyDescent="0.45">
      <c r="A38" s="137"/>
      <c r="B38" s="53" t="s">
        <v>87</v>
      </c>
      <c r="C38" s="54" t="s">
        <v>88</v>
      </c>
      <c r="D38" s="2" t="s">
        <v>2</v>
      </c>
      <c r="E38" s="27">
        <f t="shared" si="2"/>
        <v>10</v>
      </c>
      <c r="F38" s="27" t="e">
        <f t="shared" ca="1" si="3"/>
        <v>#REF!</v>
      </c>
      <c r="G38" s="36" t="e">
        <f t="shared" ca="1" si="4"/>
        <v>#REF!</v>
      </c>
      <c r="H38" s="33" t="e">
        <f t="shared" ca="1" si="0"/>
        <v>#REF!</v>
      </c>
      <c r="I38" s="27">
        <f t="shared" ca="1" si="5"/>
        <v>0</v>
      </c>
    </row>
    <row r="39" spans="1:9" ht="13.5" customHeight="1" x14ac:dyDescent="0.45">
      <c r="A39" s="137"/>
      <c r="B39" s="53" t="s">
        <v>89</v>
      </c>
      <c r="C39" s="54" t="s">
        <v>90</v>
      </c>
      <c r="D39" s="2" t="s">
        <v>2</v>
      </c>
      <c r="E39" s="27">
        <f t="shared" si="2"/>
        <v>10</v>
      </c>
      <c r="F39" s="27" t="e">
        <f t="shared" ca="1" si="3"/>
        <v>#REF!</v>
      </c>
      <c r="G39" s="36" t="e">
        <f t="shared" ca="1" si="4"/>
        <v>#REF!</v>
      </c>
      <c r="H39" s="33" t="e">
        <f t="shared" ca="1" si="0"/>
        <v>#REF!</v>
      </c>
      <c r="I39" s="27">
        <f t="shared" ca="1" si="5"/>
        <v>0</v>
      </c>
    </row>
    <row r="40" spans="1:9" ht="13.5" customHeight="1" x14ac:dyDescent="0.45">
      <c r="A40" s="137"/>
      <c r="B40" s="53" t="s">
        <v>91</v>
      </c>
      <c r="C40" s="54" t="s">
        <v>92</v>
      </c>
      <c r="D40" s="2" t="s">
        <v>2</v>
      </c>
      <c r="E40" s="27">
        <f t="shared" si="2"/>
        <v>10</v>
      </c>
      <c r="F40" s="27" t="e">
        <f t="shared" ca="1" si="3"/>
        <v>#REF!</v>
      </c>
      <c r="G40" s="36" t="e">
        <f t="shared" ca="1" si="4"/>
        <v>#REF!</v>
      </c>
      <c r="H40" s="33" t="e">
        <f t="shared" ca="1" si="0"/>
        <v>#REF!</v>
      </c>
      <c r="I40" s="27">
        <f t="shared" ca="1" si="5"/>
        <v>0</v>
      </c>
    </row>
    <row r="41" spans="1:9" ht="13.5" customHeight="1" x14ac:dyDescent="0.45">
      <c r="A41" s="137"/>
      <c r="B41" s="53" t="s">
        <v>93</v>
      </c>
      <c r="C41" s="54" t="s">
        <v>94</v>
      </c>
      <c r="D41" s="2" t="s">
        <v>2</v>
      </c>
      <c r="E41" s="27">
        <f t="shared" si="2"/>
        <v>10</v>
      </c>
      <c r="F41" s="27" t="e">
        <f t="shared" ca="1" si="3"/>
        <v>#REF!</v>
      </c>
      <c r="G41" s="36" t="e">
        <f t="shared" ca="1" si="4"/>
        <v>#REF!</v>
      </c>
      <c r="H41" s="33" t="e">
        <f t="shared" ca="1" si="0"/>
        <v>#REF!</v>
      </c>
      <c r="I41" s="27">
        <f t="shared" ca="1" si="5"/>
        <v>0</v>
      </c>
    </row>
    <row r="42" spans="1:9" ht="13.5" customHeight="1" x14ac:dyDescent="0.45">
      <c r="A42" s="137"/>
      <c r="B42" s="53" t="s">
        <v>95</v>
      </c>
      <c r="C42" s="54" t="s">
        <v>96</v>
      </c>
      <c r="D42" s="2" t="s">
        <v>2</v>
      </c>
      <c r="E42" s="27">
        <f t="shared" si="2"/>
        <v>10</v>
      </c>
      <c r="F42" s="27" t="e">
        <f t="shared" ca="1" si="3"/>
        <v>#REF!</v>
      </c>
      <c r="G42" s="36" t="e">
        <f t="shared" ca="1" si="4"/>
        <v>#REF!</v>
      </c>
      <c r="H42" s="33" t="e">
        <f t="shared" ca="1" si="0"/>
        <v>#REF!</v>
      </c>
      <c r="I42" s="27">
        <f t="shared" ca="1" si="5"/>
        <v>0</v>
      </c>
    </row>
    <row r="43" spans="1:9" ht="13.5" customHeight="1" x14ac:dyDescent="0.45">
      <c r="A43" s="137"/>
      <c r="B43" s="53" t="s">
        <v>97</v>
      </c>
      <c r="C43" s="54" t="s">
        <v>98</v>
      </c>
      <c r="D43" s="2" t="s">
        <v>2</v>
      </c>
      <c r="E43" s="27">
        <f t="shared" si="2"/>
        <v>10</v>
      </c>
      <c r="F43" s="27" t="e">
        <f t="shared" ca="1" si="3"/>
        <v>#REF!</v>
      </c>
      <c r="G43" s="36" t="e">
        <f t="shared" ca="1" si="4"/>
        <v>#REF!</v>
      </c>
      <c r="H43" s="33" t="e">
        <f t="shared" ca="1" si="0"/>
        <v>#REF!</v>
      </c>
      <c r="I43" s="27">
        <f t="shared" ca="1" si="5"/>
        <v>0</v>
      </c>
    </row>
    <row r="44" spans="1:9" ht="13.5" customHeight="1" x14ac:dyDescent="0.45">
      <c r="A44" s="137"/>
      <c r="B44" s="53" t="s">
        <v>99</v>
      </c>
      <c r="C44" s="54" t="s">
        <v>4</v>
      </c>
      <c r="D44" s="2" t="s">
        <v>2</v>
      </c>
      <c r="E44" s="27">
        <f t="shared" si="2"/>
        <v>10</v>
      </c>
      <c r="F44" s="27" t="e">
        <f t="shared" ca="1" si="3"/>
        <v>#REF!</v>
      </c>
      <c r="G44" s="36" t="e">
        <f t="shared" ca="1" si="4"/>
        <v>#REF!</v>
      </c>
      <c r="H44" s="33" t="e">
        <f t="shared" ca="1" si="0"/>
        <v>#REF!</v>
      </c>
      <c r="I44" s="27">
        <f t="shared" ca="1" si="5"/>
        <v>0</v>
      </c>
    </row>
    <row r="45" spans="1:9" ht="13.5" customHeight="1" x14ac:dyDescent="0.45">
      <c r="A45" s="137"/>
      <c r="B45" s="53" t="s">
        <v>100</v>
      </c>
      <c r="C45" s="54" t="s">
        <v>101</v>
      </c>
      <c r="D45" s="2" t="s">
        <v>2</v>
      </c>
      <c r="E45" s="27">
        <f t="shared" si="2"/>
        <v>10</v>
      </c>
      <c r="F45" s="27" t="e">
        <f t="shared" ca="1" si="3"/>
        <v>#REF!</v>
      </c>
      <c r="G45" s="36" t="e">
        <f t="shared" ca="1" si="4"/>
        <v>#REF!</v>
      </c>
      <c r="H45" s="33" t="e">
        <f t="shared" ca="1" si="0"/>
        <v>#REF!</v>
      </c>
      <c r="I45" s="27">
        <f t="shared" ca="1" si="5"/>
        <v>0</v>
      </c>
    </row>
    <row r="46" spans="1:9" ht="13.5" customHeight="1" x14ac:dyDescent="0.45">
      <c r="A46" s="137"/>
      <c r="B46" s="53" t="s">
        <v>102</v>
      </c>
      <c r="C46" s="54" t="s">
        <v>103</v>
      </c>
      <c r="D46" s="2" t="s">
        <v>2</v>
      </c>
      <c r="E46" s="27">
        <f t="shared" si="2"/>
        <v>10</v>
      </c>
      <c r="F46" s="27" t="e">
        <f t="shared" ca="1" si="3"/>
        <v>#REF!</v>
      </c>
      <c r="G46" s="36" t="e">
        <f t="shared" ca="1" si="4"/>
        <v>#REF!</v>
      </c>
      <c r="H46" s="33" t="e">
        <f t="shared" ca="1" si="0"/>
        <v>#REF!</v>
      </c>
      <c r="I46" s="27">
        <f t="shared" ca="1" si="5"/>
        <v>0</v>
      </c>
    </row>
    <row r="47" spans="1:9" ht="13.5" customHeight="1" x14ac:dyDescent="0.45">
      <c r="A47" s="137"/>
      <c r="B47" s="53" t="s">
        <v>104</v>
      </c>
      <c r="C47" s="54" t="s">
        <v>105</v>
      </c>
      <c r="D47" s="2" t="s">
        <v>13</v>
      </c>
      <c r="E47" s="27">
        <f t="shared" si="2"/>
        <v>8</v>
      </c>
      <c r="F47" s="27" t="e">
        <f t="shared" ca="1" si="3"/>
        <v>#REF!</v>
      </c>
      <c r="G47" s="36" t="e">
        <f t="shared" ca="1" si="4"/>
        <v>#REF!</v>
      </c>
      <c r="H47" s="33" t="e">
        <f t="shared" ca="1" si="0"/>
        <v>#REF!</v>
      </c>
      <c r="I47" s="27">
        <f t="shared" ca="1" si="5"/>
        <v>0</v>
      </c>
    </row>
    <row r="48" spans="1:9" ht="13.5" customHeight="1" x14ac:dyDescent="0.45">
      <c r="A48" s="137"/>
      <c r="B48" s="53" t="s">
        <v>106</v>
      </c>
      <c r="C48" s="54" t="s">
        <v>107</v>
      </c>
      <c r="D48" s="2" t="s">
        <v>13</v>
      </c>
      <c r="E48" s="27">
        <f t="shared" si="2"/>
        <v>8</v>
      </c>
      <c r="F48" s="27" t="e">
        <f t="shared" ca="1" si="3"/>
        <v>#REF!</v>
      </c>
      <c r="G48" s="36" t="e">
        <f t="shared" ca="1" si="4"/>
        <v>#REF!</v>
      </c>
      <c r="H48" s="33" t="e">
        <f t="shared" ca="1" si="0"/>
        <v>#REF!</v>
      </c>
      <c r="I48" s="27">
        <f t="shared" ca="1" si="5"/>
        <v>0</v>
      </c>
    </row>
    <row r="49" spans="1:9" ht="13.5" customHeight="1" x14ac:dyDescent="0.45">
      <c r="A49" s="137"/>
      <c r="B49" s="53" t="s">
        <v>108</v>
      </c>
      <c r="C49" s="54" t="s">
        <v>14</v>
      </c>
      <c r="D49" s="2" t="s">
        <v>13</v>
      </c>
      <c r="E49" s="27">
        <f t="shared" si="2"/>
        <v>8</v>
      </c>
      <c r="F49" s="27" t="e">
        <f t="shared" ca="1" si="3"/>
        <v>#REF!</v>
      </c>
      <c r="G49" s="36" t="e">
        <f t="shared" ca="1" si="4"/>
        <v>#REF!</v>
      </c>
      <c r="H49" s="33" t="e">
        <f t="shared" ca="1" si="0"/>
        <v>#REF!</v>
      </c>
      <c r="I49" s="27">
        <f t="shared" ca="1" si="5"/>
        <v>0</v>
      </c>
    </row>
    <row r="50" spans="1:9" ht="13.5" customHeight="1" x14ac:dyDescent="0.45">
      <c r="A50" s="137"/>
      <c r="B50" s="53" t="s">
        <v>109</v>
      </c>
      <c r="C50" s="54" t="s">
        <v>110</v>
      </c>
      <c r="D50" s="2" t="s">
        <v>13</v>
      </c>
      <c r="E50" s="27">
        <f t="shared" si="2"/>
        <v>8</v>
      </c>
      <c r="F50" s="27" t="e">
        <f t="shared" ca="1" si="3"/>
        <v>#REF!</v>
      </c>
      <c r="G50" s="36" t="e">
        <f t="shared" ca="1" si="4"/>
        <v>#REF!</v>
      </c>
      <c r="H50" s="33" t="e">
        <f t="shared" ca="1" si="0"/>
        <v>#REF!</v>
      </c>
      <c r="I50" s="27">
        <f t="shared" ca="1" si="5"/>
        <v>0</v>
      </c>
    </row>
    <row r="51" spans="1:9" ht="13.5" customHeight="1" x14ac:dyDescent="0.45">
      <c r="A51" s="137"/>
      <c r="B51" s="53" t="s">
        <v>111</v>
      </c>
      <c r="C51" s="54" t="s">
        <v>112</v>
      </c>
      <c r="D51" s="2" t="s">
        <v>13</v>
      </c>
      <c r="E51" s="27">
        <f t="shared" si="2"/>
        <v>8</v>
      </c>
      <c r="F51" s="27" t="e">
        <f t="shared" ca="1" si="3"/>
        <v>#REF!</v>
      </c>
      <c r="G51" s="36" t="e">
        <f t="shared" ca="1" si="4"/>
        <v>#REF!</v>
      </c>
      <c r="H51" s="33" t="e">
        <f t="shared" ca="1" si="0"/>
        <v>#REF!</v>
      </c>
      <c r="I51" s="27">
        <f t="shared" ca="1" si="5"/>
        <v>0</v>
      </c>
    </row>
    <row r="52" spans="1:9" ht="13.5" customHeight="1" x14ac:dyDescent="0.45">
      <c r="A52" s="137"/>
      <c r="B52" s="53" t="s">
        <v>113</v>
      </c>
      <c r="C52" s="54" t="s">
        <v>114</v>
      </c>
      <c r="D52" s="2" t="s">
        <v>13</v>
      </c>
      <c r="E52" s="27">
        <f t="shared" si="2"/>
        <v>8</v>
      </c>
      <c r="F52" s="27" t="e">
        <f t="shared" ca="1" si="3"/>
        <v>#REF!</v>
      </c>
      <c r="G52" s="36" t="e">
        <f t="shared" ca="1" si="4"/>
        <v>#REF!</v>
      </c>
      <c r="H52" s="33" t="e">
        <f t="shared" ca="1" si="0"/>
        <v>#REF!</v>
      </c>
      <c r="I52" s="27">
        <f t="shared" ca="1" si="5"/>
        <v>0</v>
      </c>
    </row>
    <row r="53" spans="1:9" ht="13.5" customHeight="1" x14ac:dyDescent="0.45">
      <c r="A53" s="137"/>
      <c r="B53" s="53" t="s">
        <v>115</v>
      </c>
      <c r="C53" s="54" t="s">
        <v>116</v>
      </c>
      <c r="D53" s="2" t="s">
        <v>15</v>
      </c>
      <c r="E53" s="27">
        <f t="shared" si="2"/>
        <v>6</v>
      </c>
      <c r="F53" s="27" t="e">
        <f t="shared" ca="1" si="3"/>
        <v>#REF!</v>
      </c>
      <c r="G53" s="36" t="e">
        <f t="shared" ca="1" si="4"/>
        <v>#REF!</v>
      </c>
      <c r="H53" s="33" t="e">
        <f t="shared" ca="1" si="0"/>
        <v>#REF!</v>
      </c>
      <c r="I53" s="27">
        <f t="shared" ca="1" si="5"/>
        <v>0</v>
      </c>
    </row>
    <row r="54" spans="1:9" ht="13.5" customHeight="1" x14ac:dyDescent="0.45">
      <c r="A54" s="137"/>
      <c r="B54" s="53" t="s">
        <v>117</v>
      </c>
      <c r="C54" s="54" t="s">
        <v>118</v>
      </c>
      <c r="D54" s="2" t="s">
        <v>13</v>
      </c>
      <c r="E54" s="27">
        <f t="shared" si="2"/>
        <v>8</v>
      </c>
      <c r="F54" s="27" t="e">
        <f t="shared" ca="1" si="3"/>
        <v>#REF!</v>
      </c>
      <c r="G54" s="36" t="e">
        <f t="shared" ca="1" si="4"/>
        <v>#REF!</v>
      </c>
      <c r="H54" s="33" t="e">
        <f t="shared" ca="1" si="0"/>
        <v>#REF!</v>
      </c>
      <c r="I54" s="27">
        <f t="shared" ca="1" si="5"/>
        <v>0</v>
      </c>
    </row>
    <row r="55" spans="1:9" ht="13.5" customHeight="1" x14ac:dyDescent="0.45">
      <c r="A55" s="137"/>
      <c r="B55" s="53" t="s">
        <v>119</v>
      </c>
      <c r="C55" s="54" t="s">
        <v>120</v>
      </c>
      <c r="D55" s="2" t="s">
        <v>13</v>
      </c>
      <c r="E55" s="27">
        <f t="shared" si="2"/>
        <v>8</v>
      </c>
      <c r="F55" s="27" t="e">
        <f t="shared" ca="1" si="3"/>
        <v>#REF!</v>
      </c>
      <c r="G55" s="36" t="e">
        <f t="shared" ca="1" si="4"/>
        <v>#REF!</v>
      </c>
      <c r="H55" s="33" t="e">
        <f t="shared" ca="1" si="0"/>
        <v>#REF!</v>
      </c>
      <c r="I55" s="27">
        <f t="shared" ca="1" si="5"/>
        <v>0</v>
      </c>
    </row>
    <row r="56" spans="1:9" ht="13.5" customHeight="1" x14ac:dyDescent="0.45">
      <c r="A56" s="137"/>
      <c r="B56" s="53" t="s">
        <v>121</v>
      </c>
      <c r="C56" s="54" t="s">
        <v>122</v>
      </c>
      <c r="D56" s="2" t="s">
        <v>13</v>
      </c>
      <c r="E56" s="27">
        <f t="shared" si="2"/>
        <v>8</v>
      </c>
      <c r="F56" s="27" t="e">
        <f t="shared" ca="1" si="3"/>
        <v>#REF!</v>
      </c>
      <c r="G56" s="36" t="e">
        <f t="shared" ca="1" si="4"/>
        <v>#REF!</v>
      </c>
      <c r="H56" s="33" t="e">
        <f t="shared" ca="1" si="0"/>
        <v>#REF!</v>
      </c>
      <c r="I56" s="27">
        <f t="shared" ca="1" si="5"/>
        <v>0</v>
      </c>
    </row>
    <row r="57" spans="1:9" ht="13.5" customHeight="1" x14ac:dyDescent="0.45">
      <c r="A57" s="137"/>
      <c r="B57" s="53" t="s">
        <v>123</v>
      </c>
      <c r="C57" s="54" t="s">
        <v>124</v>
      </c>
      <c r="D57" s="2" t="s">
        <v>13</v>
      </c>
      <c r="E57" s="27">
        <f t="shared" si="2"/>
        <v>8</v>
      </c>
      <c r="F57" s="27" t="e">
        <f t="shared" ca="1" si="3"/>
        <v>#REF!</v>
      </c>
      <c r="G57" s="36" t="e">
        <f t="shared" ca="1" si="4"/>
        <v>#REF!</v>
      </c>
      <c r="H57" s="33" t="e">
        <f t="shared" ca="1" si="0"/>
        <v>#REF!</v>
      </c>
      <c r="I57" s="27">
        <f t="shared" ca="1" si="5"/>
        <v>0</v>
      </c>
    </row>
    <row r="58" spans="1:9" ht="13.5" customHeight="1" x14ac:dyDescent="0.45">
      <c r="A58" s="119" t="s">
        <v>125</v>
      </c>
      <c r="B58" s="48" t="s">
        <v>126</v>
      </c>
      <c r="C58" s="49" t="s">
        <v>127</v>
      </c>
      <c r="D58" s="50" t="s">
        <v>2</v>
      </c>
      <c r="E58" s="26">
        <f t="shared" si="2"/>
        <v>10</v>
      </c>
      <c r="F58" s="26" t="e">
        <f t="shared" ca="1" si="3"/>
        <v>#REF!</v>
      </c>
      <c r="G58" s="35" t="e">
        <f t="shared" ca="1" si="4"/>
        <v>#REF!</v>
      </c>
      <c r="H58" s="32" t="e">
        <f t="shared" ca="1" si="0"/>
        <v>#REF!</v>
      </c>
      <c r="I58" s="26">
        <f t="shared" ca="1" si="5"/>
        <v>0</v>
      </c>
    </row>
    <row r="59" spans="1:9" ht="13.5" customHeight="1" x14ac:dyDescent="0.45">
      <c r="A59" s="138"/>
      <c r="B59" s="48" t="s">
        <v>128</v>
      </c>
      <c r="C59" s="49" t="s">
        <v>129</v>
      </c>
      <c r="D59" s="50" t="s">
        <v>2</v>
      </c>
      <c r="E59" s="26">
        <f t="shared" si="2"/>
        <v>10</v>
      </c>
      <c r="F59" s="26" t="e">
        <f t="shared" ca="1" si="3"/>
        <v>#REF!</v>
      </c>
      <c r="G59" s="35" t="e">
        <f t="shared" ca="1" si="4"/>
        <v>#REF!</v>
      </c>
      <c r="H59" s="32" t="e">
        <f t="shared" ca="1" si="0"/>
        <v>#REF!</v>
      </c>
      <c r="I59" s="26">
        <f t="shared" ca="1" si="5"/>
        <v>0</v>
      </c>
    </row>
    <row r="60" spans="1:9" s="57" customFormat="1" ht="13.5" customHeight="1" x14ac:dyDescent="0.45">
      <c r="A60" s="118" t="s">
        <v>130</v>
      </c>
      <c r="B60" s="53" t="s">
        <v>131</v>
      </c>
      <c r="C60" s="54" t="s">
        <v>224</v>
      </c>
      <c r="D60" s="2" t="s">
        <v>2</v>
      </c>
      <c r="E60" s="27">
        <f t="shared" si="2"/>
        <v>10</v>
      </c>
      <c r="F60" s="27" t="e">
        <f t="shared" ca="1" si="3"/>
        <v>#REF!</v>
      </c>
      <c r="G60" s="36" t="e">
        <f t="shared" ca="1" si="4"/>
        <v>#REF!</v>
      </c>
      <c r="H60" s="33" t="e">
        <f t="shared" ca="1" si="0"/>
        <v>#REF!</v>
      </c>
      <c r="I60" s="27">
        <f t="shared" ca="1" si="5"/>
        <v>0</v>
      </c>
    </row>
    <row r="61" spans="1:9" ht="13.5" customHeight="1" x14ac:dyDescent="0.45">
      <c r="A61" s="118"/>
      <c r="B61" s="53" t="s">
        <v>132</v>
      </c>
      <c r="C61" s="54" t="s">
        <v>225</v>
      </c>
      <c r="D61" s="2" t="s">
        <v>13</v>
      </c>
      <c r="E61" s="27">
        <f t="shared" si="2"/>
        <v>8</v>
      </c>
      <c r="F61" s="27" t="e">
        <f t="shared" ca="1" si="3"/>
        <v>#REF!</v>
      </c>
      <c r="G61" s="36" t="e">
        <f t="shared" ca="1" si="4"/>
        <v>#REF!</v>
      </c>
      <c r="H61" s="33" t="e">
        <f t="shared" ca="1" si="0"/>
        <v>#REF!</v>
      </c>
      <c r="I61" s="27">
        <f t="shared" ca="1" si="5"/>
        <v>0</v>
      </c>
    </row>
    <row r="62" spans="1:9" ht="13.5" customHeight="1" x14ac:dyDescent="0.45">
      <c r="A62" s="118"/>
      <c r="B62" s="53" t="s">
        <v>133</v>
      </c>
      <c r="C62" s="54" t="s">
        <v>226</v>
      </c>
      <c r="D62" s="2" t="s">
        <v>15</v>
      </c>
      <c r="E62" s="27">
        <f t="shared" si="2"/>
        <v>6</v>
      </c>
      <c r="F62" s="27" t="e">
        <f t="shared" ca="1" si="3"/>
        <v>#REF!</v>
      </c>
      <c r="G62" s="36" t="e">
        <f t="shared" ca="1" si="4"/>
        <v>#REF!</v>
      </c>
      <c r="H62" s="33" t="e">
        <f t="shared" ca="1" si="0"/>
        <v>#REF!</v>
      </c>
      <c r="I62" s="27">
        <f t="shared" ca="1" si="5"/>
        <v>0</v>
      </c>
    </row>
    <row r="63" spans="1:9" ht="13.5" customHeight="1" x14ac:dyDescent="0.45">
      <c r="A63" s="118"/>
      <c r="B63" s="53" t="s">
        <v>135</v>
      </c>
      <c r="C63" s="54" t="s">
        <v>227</v>
      </c>
      <c r="D63" s="2" t="s">
        <v>13</v>
      </c>
      <c r="E63" s="27">
        <f t="shared" si="2"/>
        <v>8</v>
      </c>
      <c r="F63" s="27" t="e">
        <f t="shared" ca="1" si="3"/>
        <v>#REF!</v>
      </c>
      <c r="G63" s="36" t="e">
        <f t="shared" ca="1" si="4"/>
        <v>#REF!</v>
      </c>
      <c r="H63" s="33" t="e">
        <f t="shared" ca="1" si="0"/>
        <v>#REF!</v>
      </c>
      <c r="I63" s="27">
        <f t="shared" ca="1" si="5"/>
        <v>0</v>
      </c>
    </row>
    <row r="64" spans="1:9" ht="13.5" customHeight="1" x14ac:dyDescent="0.45">
      <c r="A64" s="119" t="s">
        <v>136</v>
      </c>
      <c r="B64" s="106" t="s">
        <v>137</v>
      </c>
      <c r="C64" s="51" t="s">
        <v>228</v>
      </c>
      <c r="D64" s="4" t="s">
        <v>2</v>
      </c>
      <c r="E64" s="107">
        <f t="shared" si="2"/>
        <v>10</v>
      </c>
      <c r="F64" s="107" t="e">
        <f t="shared" ca="1" si="3"/>
        <v>#REF!</v>
      </c>
      <c r="G64" s="108" t="e">
        <f t="shared" ca="1" si="4"/>
        <v>#REF!</v>
      </c>
      <c r="H64" s="52" t="e">
        <f t="shared" ca="1" si="0"/>
        <v>#REF!</v>
      </c>
      <c r="I64" s="107">
        <f t="shared" ca="1" si="5"/>
        <v>0</v>
      </c>
    </row>
    <row r="65" spans="1:9" ht="13.5" customHeight="1" x14ac:dyDescent="0.45">
      <c r="A65" s="120"/>
      <c r="B65" s="48" t="s">
        <v>138</v>
      </c>
      <c r="C65" s="49" t="s">
        <v>139</v>
      </c>
      <c r="D65" s="50" t="s">
        <v>2</v>
      </c>
      <c r="E65" s="26">
        <f t="shared" si="2"/>
        <v>10</v>
      </c>
      <c r="F65" s="26" t="e">
        <f t="shared" ca="1" si="3"/>
        <v>#REF!</v>
      </c>
      <c r="G65" s="35" t="e">
        <f t="shared" ca="1" si="4"/>
        <v>#REF!</v>
      </c>
      <c r="H65" s="32" t="e">
        <f t="shared" ca="1" si="0"/>
        <v>#REF!</v>
      </c>
      <c r="I65" s="107">
        <f t="shared" ca="1" si="5"/>
        <v>0</v>
      </c>
    </row>
    <row r="66" spans="1:9" ht="13.5" customHeight="1" x14ac:dyDescent="0.45">
      <c r="A66" s="120"/>
      <c r="B66" s="48" t="s">
        <v>140</v>
      </c>
      <c r="C66" s="51" t="s">
        <v>141</v>
      </c>
      <c r="D66" s="4" t="s">
        <v>2</v>
      </c>
      <c r="E66" s="26">
        <f t="shared" si="2"/>
        <v>10</v>
      </c>
      <c r="F66" s="26" t="e">
        <f t="shared" ca="1" si="3"/>
        <v>#REF!</v>
      </c>
      <c r="G66" s="35" t="e">
        <f t="shared" ca="1" si="4"/>
        <v>#REF!</v>
      </c>
      <c r="H66" s="52" t="e">
        <f t="shared" ca="1" si="0"/>
        <v>#REF!</v>
      </c>
      <c r="I66" s="107">
        <f t="shared" ca="1" si="5"/>
        <v>0</v>
      </c>
    </row>
    <row r="67" spans="1:9" ht="13.5" customHeight="1" x14ac:dyDescent="0.45">
      <c r="A67" s="120"/>
      <c r="B67" s="48" t="s">
        <v>142</v>
      </c>
      <c r="C67" s="51" t="s">
        <v>143</v>
      </c>
      <c r="D67" s="4" t="s">
        <v>2</v>
      </c>
      <c r="E67" s="26">
        <f t="shared" si="2"/>
        <v>10</v>
      </c>
      <c r="F67" s="26" t="e">
        <f t="shared" ca="1" si="3"/>
        <v>#REF!</v>
      </c>
      <c r="G67" s="35" t="e">
        <f t="shared" ca="1" si="4"/>
        <v>#REF!</v>
      </c>
      <c r="H67" s="52" t="e">
        <f t="shared" ca="1" si="0"/>
        <v>#REF!</v>
      </c>
      <c r="I67" s="107">
        <f t="shared" ca="1" si="5"/>
        <v>0</v>
      </c>
    </row>
    <row r="68" spans="1:9" ht="13.5" customHeight="1" x14ac:dyDescent="0.45">
      <c r="A68" s="120"/>
      <c r="B68" s="48" t="s">
        <v>144</v>
      </c>
      <c r="C68" s="51" t="s">
        <v>145</v>
      </c>
      <c r="D68" s="4" t="s">
        <v>2</v>
      </c>
      <c r="E68" s="26">
        <f t="shared" si="2"/>
        <v>10</v>
      </c>
      <c r="F68" s="26" t="e">
        <f t="shared" ca="1" si="3"/>
        <v>#REF!</v>
      </c>
      <c r="G68" s="35" t="e">
        <f t="shared" ref="G68:G84" ca="1" si="6">IF(F68="N/A",0,$E68)</f>
        <v>#REF!</v>
      </c>
      <c r="H68" s="52" t="e">
        <f t="shared" ref="H68:H84" ca="1" si="7">SUMPRODUCT(N($A$97:$A$102=$D68)*($B$97:$B$102=F68)*($C$97:$C$102))</f>
        <v>#REF!</v>
      </c>
      <c r="I68" s="107">
        <f t="shared" ref="I68:I84" ca="1" si="8">COUNTIF(F68:H68,"취약")</f>
        <v>0</v>
      </c>
    </row>
    <row r="69" spans="1:9" ht="13.5" customHeight="1" x14ac:dyDescent="0.45">
      <c r="A69" s="120"/>
      <c r="B69" s="48" t="s">
        <v>146</v>
      </c>
      <c r="C69" s="51" t="s">
        <v>147</v>
      </c>
      <c r="D69" s="4" t="s">
        <v>2</v>
      </c>
      <c r="E69" s="26">
        <f t="shared" ref="E69:E84" si="9">IF(D69="상", 10, IF(D69="중", 8, IF(D69="하", 6, 0)))</f>
        <v>10</v>
      </c>
      <c r="F69" s="26" t="e">
        <f t="shared" ref="F69:F84" ca="1" si="10">INDIRECT("'"&amp;INDIRECT("점검대상!C"&amp;COLUMN()/3+2)&amp;"'!E"&amp;ROW()+2)</f>
        <v>#REF!</v>
      </c>
      <c r="G69" s="35" t="e">
        <f t="shared" ca="1" si="6"/>
        <v>#REF!</v>
      </c>
      <c r="H69" s="52" t="e">
        <f t="shared" ca="1" si="7"/>
        <v>#REF!</v>
      </c>
      <c r="I69" s="107">
        <f t="shared" ca="1" si="8"/>
        <v>0</v>
      </c>
    </row>
    <row r="70" spans="1:9" ht="13.5" customHeight="1" x14ac:dyDescent="0.45">
      <c r="A70" s="120"/>
      <c r="B70" s="48" t="s">
        <v>148</v>
      </c>
      <c r="C70" s="51" t="s">
        <v>149</v>
      </c>
      <c r="D70" s="4" t="s">
        <v>2</v>
      </c>
      <c r="E70" s="26">
        <f t="shared" si="9"/>
        <v>10</v>
      </c>
      <c r="F70" s="26" t="e">
        <f t="shared" ca="1" si="10"/>
        <v>#REF!</v>
      </c>
      <c r="G70" s="35" t="e">
        <f t="shared" ca="1" si="6"/>
        <v>#REF!</v>
      </c>
      <c r="H70" s="52" t="e">
        <f t="shared" ca="1" si="7"/>
        <v>#REF!</v>
      </c>
      <c r="I70" s="107">
        <f t="shared" ca="1" si="8"/>
        <v>0</v>
      </c>
    </row>
    <row r="71" spans="1:9" ht="13.5" customHeight="1" x14ac:dyDescent="0.45">
      <c r="A71" s="120"/>
      <c r="B71" s="48" t="s">
        <v>150</v>
      </c>
      <c r="C71" s="51" t="s">
        <v>151</v>
      </c>
      <c r="D71" s="4" t="s">
        <v>2</v>
      </c>
      <c r="E71" s="26">
        <f t="shared" si="9"/>
        <v>10</v>
      </c>
      <c r="F71" s="26" t="e">
        <f t="shared" ca="1" si="10"/>
        <v>#REF!</v>
      </c>
      <c r="G71" s="35" t="e">
        <f t="shared" ca="1" si="6"/>
        <v>#REF!</v>
      </c>
      <c r="H71" s="52" t="e">
        <f t="shared" ca="1" si="7"/>
        <v>#REF!</v>
      </c>
      <c r="I71" s="107">
        <f t="shared" ca="1" si="8"/>
        <v>0</v>
      </c>
    </row>
    <row r="72" spans="1:9" ht="13.5" customHeight="1" x14ac:dyDescent="0.45">
      <c r="A72" s="120"/>
      <c r="B72" s="48" t="s">
        <v>152</v>
      </c>
      <c r="C72" s="51" t="s">
        <v>153</v>
      </c>
      <c r="D72" s="4" t="s">
        <v>2</v>
      </c>
      <c r="E72" s="26">
        <f t="shared" si="9"/>
        <v>10</v>
      </c>
      <c r="F72" s="26" t="e">
        <f t="shared" ca="1" si="10"/>
        <v>#REF!</v>
      </c>
      <c r="G72" s="35" t="e">
        <f t="shared" ca="1" si="6"/>
        <v>#REF!</v>
      </c>
      <c r="H72" s="52" t="e">
        <f t="shared" ca="1" si="7"/>
        <v>#REF!</v>
      </c>
      <c r="I72" s="107">
        <f t="shared" ca="1" si="8"/>
        <v>0</v>
      </c>
    </row>
    <row r="73" spans="1:9" ht="13.5" customHeight="1" x14ac:dyDescent="0.45">
      <c r="A73" s="120"/>
      <c r="B73" s="48" t="s">
        <v>154</v>
      </c>
      <c r="C73" s="51" t="s">
        <v>155</v>
      </c>
      <c r="D73" s="4" t="s">
        <v>2</v>
      </c>
      <c r="E73" s="26">
        <f t="shared" si="9"/>
        <v>10</v>
      </c>
      <c r="F73" s="26" t="e">
        <f t="shared" ca="1" si="10"/>
        <v>#REF!</v>
      </c>
      <c r="G73" s="35" t="e">
        <f t="shared" ca="1" si="6"/>
        <v>#REF!</v>
      </c>
      <c r="H73" s="52" t="e">
        <f t="shared" ca="1" si="7"/>
        <v>#REF!</v>
      </c>
      <c r="I73" s="107">
        <f t="shared" ca="1" si="8"/>
        <v>0</v>
      </c>
    </row>
    <row r="74" spans="1:9" ht="13.5" customHeight="1" x14ac:dyDescent="0.45">
      <c r="A74" s="120"/>
      <c r="B74" s="48" t="s">
        <v>156</v>
      </c>
      <c r="C74" s="51" t="s">
        <v>157</v>
      </c>
      <c r="D74" s="4" t="s">
        <v>2</v>
      </c>
      <c r="E74" s="26">
        <f t="shared" si="9"/>
        <v>10</v>
      </c>
      <c r="F74" s="26" t="e">
        <f t="shared" ca="1" si="10"/>
        <v>#REF!</v>
      </c>
      <c r="G74" s="35" t="e">
        <f t="shared" ca="1" si="6"/>
        <v>#REF!</v>
      </c>
      <c r="H74" s="52" t="e">
        <f t="shared" ca="1" si="7"/>
        <v>#REF!</v>
      </c>
      <c r="I74" s="107">
        <f t="shared" ca="1" si="8"/>
        <v>0</v>
      </c>
    </row>
    <row r="75" spans="1:9" ht="13.5" customHeight="1" x14ac:dyDescent="0.45">
      <c r="A75" s="120"/>
      <c r="B75" s="48" t="s">
        <v>158</v>
      </c>
      <c r="C75" s="51" t="s">
        <v>159</v>
      </c>
      <c r="D75" s="4" t="s">
        <v>13</v>
      </c>
      <c r="E75" s="26">
        <f t="shared" si="9"/>
        <v>8</v>
      </c>
      <c r="F75" s="26" t="e">
        <f t="shared" ca="1" si="10"/>
        <v>#REF!</v>
      </c>
      <c r="G75" s="35" t="e">
        <f t="shared" ca="1" si="6"/>
        <v>#REF!</v>
      </c>
      <c r="H75" s="52" t="e">
        <f t="shared" ca="1" si="7"/>
        <v>#REF!</v>
      </c>
      <c r="I75" s="107">
        <f t="shared" ca="1" si="8"/>
        <v>0</v>
      </c>
    </row>
    <row r="76" spans="1:9" ht="13.5" customHeight="1" x14ac:dyDescent="0.45">
      <c r="A76" s="120"/>
      <c r="B76" s="48" t="s">
        <v>160</v>
      </c>
      <c r="C76" s="51" t="s">
        <v>161</v>
      </c>
      <c r="D76" s="4" t="s">
        <v>13</v>
      </c>
      <c r="E76" s="26">
        <f t="shared" si="9"/>
        <v>8</v>
      </c>
      <c r="F76" s="26" t="e">
        <f t="shared" ca="1" si="10"/>
        <v>#REF!</v>
      </c>
      <c r="G76" s="35" t="e">
        <f t="shared" ca="1" si="6"/>
        <v>#REF!</v>
      </c>
      <c r="H76" s="52" t="e">
        <f t="shared" ca="1" si="7"/>
        <v>#REF!</v>
      </c>
      <c r="I76" s="107">
        <f t="shared" ca="1" si="8"/>
        <v>0</v>
      </c>
    </row>
    <row r="77" spans="1:9" ht="13.5" customHeight="1" x14ac:dyDescent="0.45">
      <c r="A77" s="120"/>
      <c r="B77" s="48" t="s">
        <v>162</v>
      </c>
      <c r="C77" s="51" t="s">
        <v>163</v>
      </c>
      <c r="D77" s="4" t="s">
        <v>13</v>
      </c>
      <c r="E77" s="26">
        <f t="shared" si="9"/>
        <v>8</v>
      </c>
      <c r="F77" s="26" t="e">
        <f t="shared" ca="1" si="10"/>
        <v>#REF!</v>
      </c>
      <c r="G77" s="35" t="e">
        <f t="shared" ca="1" si="6"/>
        <v>#REF!</v>
      </c>
      <c r="H77" s="52" t="e">
        <f t="shared" ca="1" si="7"/>
        <v>#REF!</v>
      </c>
      <c r="I77" s="107">
        <f t="shared" ca="1" si="8"/>
        <v>0</v>
      </c>
    </row>
    <row r="78" spans="1:9" ht="13.5" customHeight="1" x14ac:dyDescent="0.45">
      <c r="A78" s="120"/>
      <c r="B78" s="48" t="s">
        <v>164</v>
      </c>
      <c r="C78" s="51" t="s">
        <v>165</v>
      </c>
      <c r="D78" s="4" t="s">
        <v>15</v>
      </c>
      <c r="E78" s="26">
        <f t="shared" si="9"/>
        <v>6</v>
      </c>
      <c r="F78" s="26" t="e">
        <f t="shared" ca="1" si="10"/>
        <v>#REF!</v>
      </c>
      <c r="G78" s="35" t="e">
        <f t="shared" ca="1" si="6"/>
        <v>#REF!</v>
      </c>
      <c r="H78" s="52" t="e">
        <f t="shared" ca="1" si="7"/>
        <v>#REF!</v>
      </c>
      <c r="I78" s="107">
        <f t="shared" ca="1" si="8"/>
        <v>0</v>
      </c>
    </row>
    <row r="79" spans="1:9" ht="13.5" customHeight="1" x14ac:dyDescent="0.45">
      <c r="A79" s="120"/>
      <c r="B79" s="48" t="s">
        <v>166</v>
      </c>
      <c r="C79" s="51" t="s">
        <v>167</v>
      </c>
      <c r="D79" s="4" t="s">
        <v>13</v>
      </c>
      <c r="E79" s="26">
        <f t="shared" si="9"/>
        <v>8</v>
      </c>
      <c r="F79" s="26" t="e">
        <f t="shared" ca="1" si="10"/>
        <v>#REF!</v>
      </c>
      <c r="G79" s="35" t="e">
        <f t="shared" ca="1" si="6"/>
        <v>#REF!</v>
      </c>
      <c r="H79" s="52" t="e">
        <f t="shared" ca="1" si="7"/>
        <v>#REF!</v>
      </c>
      <c r="I79" s="107">
        <f t="shared" ca="1" si="8"/>
        <v>0</v>
      </c>
    </row>
    <row r="80" spans="1:9" ht="13.5" customHeight="1" x14ac:dyDescent="0.45">
      <c r="A80" s="120"/>
      <c r="B80" s="48" t="s">
        <v>168</v>
      </c>
      <c r="C80" s="51" t="s">
        <v>169</v>
      </c>
      <c r="D80" s="4" t="s">
        <v>13</v>
      </c>
      <c r="E80" s="26">
        <f t="shared" si="9"/>
        <v>8</v>
      </c>
      <c r="F80" s="26" t="e">
        <f t="shared" ca="1" si="10"/>
        <v>#REF!</v>
      </c>
      <c r="G80" s="35" t="e">
        <f t="shared" ca="1" si="6"/>
        <v>#REF!</v>
      </c>
      <c r="H80" s="52" t="e">
        <f t="shared" ca="1" si="7"/>
        <v>#REF!</v>
      </c>
      <c r="I80" s="107">
        <f t="shared" ca="1" si="8"/>
        <v>0</v>
      </c>
    </row>
    <row r="81" spans="1:9" ht="13.5" customHeight="1" x14ac:dyDescent="0.45">
      <c r="A81" s="120"/>
      <c r="B81" s="48" t="s">
        <v>170</v>
      </c>
      <c r="C81" s="51" t="s">
        <v>171</v>
      </c>
      <c r="D81" s="4" t="s">
        <v>13</v>
      </c>
      <c r="E81" s="26">
        <f t="shared" si="9"/>
        <v>8</v>
      </c>
      <c r="F81" s="26" t="e">
        <f t="shared" ca="1" si="10"/>
        <v>#REF!</v>
      </c>
      <c r="G81" s="35" t="e">
        <f t="shared" ca="1" si="6"/>
        <v>#REF!</v>
      </c>
      <c r="H81" s="52" t="e">
        <f t="shared" ca="1" si="7"/>
        <v>#REF!</v>
      </c>
      <c r="I81" s="107">
        <f t="shared" ca="1" si="8"/>
        <v>0</v>
      </c>
    </row>
    <row r="82" spans="1:9" ht="13.5" customHeight="1" x14ac:dyDescent="0.45">
      <c r="A82" s="120"/>
      <c r="B82" s="48" t="s">
        <v>172</v>
      </c>
      <c r="C82" s="51" t="s">
        <v>173</v>
      </c>
      <c r="D82" s="4" t="s">
        <v>13</v>
      </c>
      <c r="E82" s="26">
        <f t="shared" si="9"/>
        <v>8</v>
      </c>
      <c r="F82" s="26" t="e">
        <f t="shared" ca="1" si="10"/>
        <v>#REF!</v>
      </c>
      <c r="G82" s="35" t="e">
        <f t="shared" ca="1" si="6"/>
        <v>#REF!</v>
      </c>
      <c r="H82" s="52" t="e">
        <f t="shared" ca="1" si="7"/>
        <v>#REF!</v>
      </c>
      <c r="I82" s="107">
        <f t="shared" ca="1" si="8"/>
        <v>0</v>
      </c>
    </row>
    <row r="83" spans="1:9" ht="13.5" customHeight="1" x14ac:dyDescent="0.45">
      <c r="A83" s="120"/>
      <c r="B83" s="48" t="s">
        <v>174</v>
      </c>
      <c r="C83" s="51" t="s">
        <v>175</v>
      </c>
      <c r="D83" s="4" t="s">
        <v>13</v>
      </c>
      <c r="E83" s="26">
        <f t="shared" si="9"/>
        <v>8</v>
      </c>
      <c r="F83" s="26" t="e">
        <f t="shared" ca="1" si="10"/>
        <v>#REF!</v>
      </c>
      <c r="G83" s="35" t="e">
        <f t="shared" ca="1" si="6"/>
        <v>#REF!</v>
      </c>
      <c r="H83" s="52" t="e">
        <f t="shared" ca="1" si="7"/>
        <v>#REF!</v>
      </c>
      <c r="I83" s="107">
        <f t="shared" ca="1" si="8"/>
        <v>0</v>
      </c>
    </row>
    <row r="84" spans="1:9" ht="13.5" customHeight="1" thickBot="1" x14ac:dyDescent="0.5">
      <c r="A84" s="121"/>
      <c r="B84" s="55" t="s">
        <v>176</v>
      </c>
      <c r="C84" s="56" t="s">
        <v>177</v>
      </c>
      <c r="D84" s="29" t="s">
        <v>13</v>
      </c>
      <c r="E84" s="30">
        <f t="shared" si="9"/>
        <v>8</v>
      </c>
      <c r="F84" s="30" t="e">
        <f t="shared" ca="1" si="10"/>
        <v>#REF!</v>
      </c>
      <c r="G84" s="30" t="e">
        <f t="shared" ca="1" si="6"/>
        <v>#REF!</v>
      </c>
      <c r="H84" s="103" t="e">
        <f t="shared" ca="1" si="7"/>
        <v>#REF!</v>
      </c>
      <c r="I84" s="26">
        <f t="shared" ca="1" si="8"/>
        <v>0</v>
      </c>
    </row>
    <row r="85" spans="1:9" s="57" customFormat="1" ht="15" thickBot="1" x14ac:dyDescent="0.5">
      <c r="A85" s="126" t="s">
        <v>178</v>
      </c>
      <c r="B85" s="126"/>
      <c r="C85" s="126"/>
      <c r="D85" s="126"/>
      <c r="E85" s="127"/>
      <c r="F85" s="99">
        <f ca="1">COUNTIF(F4:F84,"취약")</f>
        <v>0</v>
      </c>
      <c r="G85" s="101"/>
      <c r="H85" s="104"/>
      <c r="I85" s="105"/>
    </row>
    <row r="86" spans="1:9" ht="16" x14ac:dyDescent="0.45">
      <c r="A86" s="128" t="e">
        <f ca="1">IF(D86="N/A", "계정 관리 (N/A)", "계정 관리"&amp;" ("&amp;ROUND(D86,2)*100&amp;"%)")</f>
        <v>#REF!</v>
      </c>
      <c r="B86" s="129"/>
      <c r="C86" s="129"/>
      <c r="D86" s="28" t="e">
        <f t="shared" ref="D86:D91" ca="1" si="11">(SUMIF($3:$3,"최대값",86:86)-SUMIF($3:$3,"현재값",86:86))/SUMIF($3:$3,"최대값",86:86)</f>
        <v>#REF!</v>
      </c>
      <c r="E86" s="58">
        <f>SUM(E4:E21)</f>
        <v>156</v>
      </c>
      <c r="F86" s="28" t="e">
        <f t="shared" ref="F86:F91" ca="1" si="12">IF(G86=0,"N/A",(G86-H86)/G86)</f>
        <v>#REF!</v>
      </c>
      <c r="G86" s="102" t="e">
        <f ca="1">SUM(G4:G21)</f>
        <v>#REF!</v>
      </c>
      <c r="H86" s="100" t="e">
        <f ca="1">SUM(H4:H21)</f>
        <v>#REF!</v>
      </c>
      <c r="I86" s="59">
        <f ca="1">SUM(I4:I21)</f>
        <v>0</v>
      </c>
    </row>
    <row r="87" spans="1:9" ht="16" x14ac:dyDescent="0.45">
      <c r="A87" s="122" t="e">
        <f ca="1">IF(D87="N/A", "서비스 관리 (N/A)", "서비스 관리"&amp;" ("&amp;ROUND(D87,2)*100&amp;"%)")</f>
        <v>#REF!</v>
      </c>
      <c r="B87" s="123"/>
      <c r="C87" s="123"/>
      <c r="D87" s="60" t="e">
        <f t="shared" ca="1" si="11"/>
        <v>#REF!</v>
      </c>
      <c r="E87" s="61">
        <f>SUM(E22:E57)</f>
        <v>336</v>
      </c>
      <c r="F87" s="60" t="e">
        <f t="shared" ca="1" si="12"/>
        <v>#REF!</v>
      </c>
      <c r="G87" s="61" t="e">
        <f ca="1">SUM(G22:G57)</f>
        <v>#REF!</v>
      </c>
      <c r="H87" s="62" t="e">
        <f ca="1">SUM(H22:H57)</f>
        <v>#REF!</v>
      </c>
      <c r="I87" s="63">
        <f ca="1">SUM(I22:I57)</f>
        <v>0</v>
      </c>
    </row>
    <row r="88" spans="1:9" ht="16" x14ac:dyDescent="0.45">
      <c r="A88" s="122" t="e">
        <f ca="1">IF(D88="N/A", "패치관리 (N/A)", "패치 관리"&amp;" ("&amp;ROUND(D88,2)*100&amp;"%)")</f>
        <v>#REF!</v>
      </c>
      <c r="B88" s="123"/>
      <c r="C88" s="123"/>
      <c r="D88" s="60" t="e">
        <f t="shared" ca="1" si="11"/>
        <v>#REF!</v>
      </c>
      <c r="E88" s="61">
        <f>SUM(E58:E59)</f>
        <v>20</v>
      </c>
      <c r="F88" s="60" t="e">
        <f t="shared" ca="1" si="12"/>
        <v>#REF!</v>
      </c>
      <c r="G88" s="61" t="e">
        <f ca="1">SUM(G58:G59)</f>
        <v>#REF!</v>
      </c>
      <c r="H88" s="61" t="e">
        <f ca="1">SUM(H58:H59)</f>
        <v>#REF!</v>
      </c>
      <c r="I88" s="63">
        <f ca="1">SUM(I58:I59)</f>
        <v>0</v>
      </c>
    </row>
    <row r="89" spans="1:9" ht="16" x14ac:dyDescent="0.45">
      <c r="A89" s="122" t="e">
        <f ca="1">IF(D89="N/A", "로그 관리 (N/A)","로그 관리"&amp;" ("&amp;ROUND(D89,2)*100&amp;"%)")</f>
        <v>#REF!</v>
      </c>
      <c r="B89" s="123"/>
      <c r="C89" s="123"/>
      <c r="D89" s="60" t="e">
        <f t="shared" ca="1" si="11"/>
        <v>#REF!</v>
      </c>
      <c r="E89" s="61">
        <f>SUM(E60:E63)</f>
        <v>32</v>
      </c>
      <c r="F89" s="60" t="e">
        <f t="shared" ca="1" si="12"/>
        <v>#REF!</v>
      </c>
      <c r="G89" s="61" t="e">
        <f ca="1">SUM(G60:G63)</f>
        <v>#REF!</v>
      </c>
      <c r="H89" s="61" t="e">
        <f ca="1">SUM(H60:H63)</f>
        <v>#REF!</v>
      </c>
      <c r="I89" s="63">
        <f ca="1">SUM(I60:I63)</f>
        <v>0</v>
      </c>
    </row>
    <row r="90" spans="1:9" ht="16" x14ac:dyDescent="0.45">
      <c r="A90" s="122" t="e">
        <f ca="1">IF(D90="N/A", "보안 관리 (N/A)", "보안 관리"&amp;" ("&amp;ROUND(D90,2)*100&amp;"%)")</f>
        <v>#REF!</v>
      </c>
      <c r="B90" s="123"/>
      <c r="C90" s="123"/>
      <c r="D90" s="60" t="e">
        <f t="shared" ca="1" si="11"/>
        <v>#REF!</v>
      </c>
      <c r="E90" s="61">
        <f>SUM(E64:E84)</f>
        <v>188</v>
      </c>
      <c r="F90" s="60" t="e">
        <f t="shared" ca="1" si="12"/>
        <v>#REF!</v>
      </c>
      <c r="G90" s="61" t="e">
        <f ca="1">SUM(G64:G84)</f>
        <v>#REF!</v>
      </c>
      <c r="H90" s="61" t="e">
        <f ca="1">SUM(H64:H84)</f>
        <v>#REF!</v>
      </c>
      <c r="I90" s="63">
        <f ca="1">SUM(I64:I84)</f>
        <v>0</v>
      </c>
    </row>
    <row r="91" spans="1:9" ht="16.5" thickBot="1" x14ac:dyDescent="0.5">
      <c r="A91" s="124" t="s">
        <v>179</v>
      </c>
      <c r="B91" s="125"/>
      <c r="C91" s="125"/>
      <c r="D91" s="64" t="e">
        <f t="shared" ca="1" si="11"/>
        <v>#REF!</v>
      </c>
      <c r="E91" s="65">
        <f>SUM(E4:E84)</f>
        <v>732</v>
      </c>
      <c r="F91" s="64" t="e">
        <f t="shared" ca="1" si="12"/>
        <v>#REF!</v>
      </c>
      <c r="G91" s="65" t="e">
        <f ca="1">SUM(G4:G84)</f>
        <v>#REF!</v>
      </c>
      <c r="H91" s="65" t="e">
        <f ca="1">SUM(H4:H84)</f>
        <v>#REF!</v>
      </c>
      <c r="I91" s="66">
        <f ca="1">SUM(I86:I90)</f>
        <v>0</v>
      </c>
    </row>
    <row r="92" spans="1:9" x14ac:dyDescent="0.45">
      <c r="F92" s="67"/>
      <c r="G92" s="67"/>
      <c r="H92" s="68"/>
    </row>
    <row r="93" spans="1:9" x14ac:dyDescent="0.45">
      <c r="H93" s="68"/>
    </row>
    <row r="95" spans="1:9" ht="17" x14ac:dyDescent="0.45">
      <c r="A95"/>
      <c r="B95"/>
      <c r="C95"/>
      <c r="D95"/>
      <c r="E95"/>
      <c r="F95"/>
      <c r="G95"/>
      <c r="H95"/>
    </row>
    <row r="96" spans="1:9" ht="15" hidden="1" thickBot="1" x14ac:dyDescent="0.5">
      <c r="A96" s="11" t="s">
        <v>1</v>
      </c>
      <c r="B96" s="12" t="s">
        <v>180</v>
      </c>
      <c r="C96" s="13" t="s">
        <v>181</v>
      </c>
    </row>
    <row r="97" spans="1:3" hidden="1" x14ac:dyDescent="0.45">
      <c r="A97" s="14" t="s">
        <v>182</v>
      </c>
      <c r="B97" s="15" t="s">
        <v>183</v>
      </c>
      <c r="C97" s="16">
        <v>10</v>
      </c>
    </row>
    <row r="98" spans="1:3" hidden="1" x14ac:dyDescent="0.45">
      <c r="A98" s="17" t="s">
        <v>184</v>
      </c>
      <c r="B98" s="18" t="s">
        <v>183</v>
      </c>
      <c r="C98" s="19">
        <v>8</v>
      </c>
    </row>
    <row r="99" spans="1:3" hidden="1" x14ac:dyDescent="0.45">
      <c r="A99" s="17" t="s">
        <v>185</v>
      </c>
      <c r="B99" s="18" t="s">
        <v>183</v>
      </c>
      <c r="C99" s="19">
        <v>6</v>
      </c>
    </row>
    <row r="100" spans="1:3" hidden="1" x14ac:dyDescent="0.45">
      <c r="A100" s="17" t="s">
        <v>182</v>
      </c>
      <c r="B100" s="18" t="s">
        <v>186</v>
      </c>
      <c r="C100" s="19">
        <v>0</v>
      </c>
    </row>
    <row r="101" spans="1:3" hidden="1" x14ac:dyDescent="0.45">
      <c r="A101" s="17" t="s">
        <v>184</v>
      </c>
      <c r="B101" s="18" t="s">
        <v>186</v>
      </c>
      <c r="C101" s="19">
        <v>0</v>
      </c>
    </row>
    <row r="102" spans="1:3" ht="15" hidden="1" thickBot="1" x14ac:dyDescent="0.5">
      <c r="A102" s="20" t="s">
        <v>185</v>
      </c>
      <c r="B102" s="21" t="s">
        <v>186</v>
      </c>
      <c r="C102" s="22">
        <v>0</v>
      </c>
    </row>
    <row r="105" spans="1:3" x14ac:dyDescent="0.45">
      <c r="C105" s="10" t="s">
        <v>187</v>
      </c>
    </row>
  </sheetData>
  <mergeCells count="14">
    <mergeCell ref="A1:E1"/>
    <mergeCell ref="A3:B3"/>
    <mergeCell ref="A4:A21"/>
    <mergeCell ref="A22:A57"/>
    <mergeCell ref="A58:A59"/>
    <mergeCell ref="A60:A63"/>
    <mergeCell ref="A64:A84"/>
    <mergeCell ref="A90:C90"/>
    <mergeCell ref="A91:C91"/>
    <mergeCell ref="A85:E85"/>
    <mergeCell ref="A86:C86"/>
    <mergeCell ref="A87:C87"/>
    <mergeCell ref="A88:C88"/>
    <mergeCell ref="A89:C89"/>
  </mergeCells>
  <phoneticPr fontId="25" type="noConversion"/>
  <conditionalFormatting sqref="C96:C102">
    <cfRule type="cellIs" dxfId="118" priority="21" operator="equal">
      <formula>"주의"</formula>
    </cfRule>
  </conditionalFormatting>
  <conditionalFormatting sqref="F92:G1048576 F1:G85 F86:F91">
    <cfRule type="cellIs" dxfId="117" priority="19" operator="equal">
      <formula>"취약"</formula>
    </cfRule>
    <cfRule type="cellIs" dxfId="116" priority="20" operator="equal">
      <formula>"양호"</formula>
    </cfRule>
  </conditionalFormatting>
  <conditionalFormatting sqref="I3:I91">
    <cfRule type="cellIs" dxfId="115" priority="15" operator="equal">
      <formula>"취약"</formula>
    </cfRule>
    <cfRule type="cellIs" dxfId="114" priority="16" operator="equal">
      <formula>"양호"</formula>
    </cfRule>
  </conditionalFormatting>
  <printOptions verticalCentered="1"/>
  <pageMargins left="0.59055118110236227" right="0.59055118110236227" top="0.59055118110236227" bottom="0.59055118110236227" header="0.31496062992125984" footer="0.31496062992125984"/>
  <pageSetup paperSize="9" scale="38" fitToWidth="0" orientation="landscape" r:id="rId1"/>
  <headerFooter>
    <oddHeader>&amp;L&amp;"-,굵게"&amp;9보안 취약성 점검&amp;R&amp;"-,굵게"&amp;9서버 취약점 점검 상세 보고서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  <pageSetUpPr fitToPage="1"/>
  </sheetPr>
  <dimension ref="A1:F86"/>
  <sheetViews>
    <sheetView showGridLines="0" tabSelected="1" topLeftCell="A61" zoomScale="110" zoomScaleNormal="110" zoomScalePageLayoutView="70" workbookViewId="0">
      <selection activeCell="J69" sqref="J69"/>
    </sheetView>
  </sheetViews>
  <sheetFormatPr defaultColWidth="9" defaultRowHeight="14.5" x14ac:dyDescent="0.45"/>
  <cols>
    <col min="1" max="2" width="5.58203125" style="1" customWidth="1"/>
    <col min="3" max="3" width="30.1640625" style="1" customWidth="1"/>
    <col min="4" max="4" width="5.58203125" style="1" customWidth="1"/>
    <col min="5" max="5" width="8" style="1" bestFit="1" customWidth="1"/>
    <col min="6" max="6" width="61.9140625" style="1" customWidth="1"/>
    <col min="7" max="16384" width="9" style="1"/>
  </cols>
  <sheetData>
    <row r="1" spans="1:6" ht="15" customHeight="1" x14ac:dyDescent="0.45">
      <c r="A1" s="145" t="s">
        <v>229</v>
      </c>
      <c r="B1" s="146"/>
      <c r="C1" s="69"/>
      <c r="D1" s="70"/>
      <c r="E1" s="70"/>
      <c r="F1" s="71"/>
    </row>
    <row r="2" spans="1:6" ht="15" customHeight="1" x14ac:dyDescent="0.45">
      <c r="A2" s="147" t="s">
        <v>18</v>
      </c>
      <c r="B2" s="148"/>
      <c r="C2" s="40"/>
      <c r="D2" s="70"/>
      <c r="E2" s="70"/>
    </row>
    <row r="3" spans="1:6" ht="15" customHeight="1" thickBot="1" x14ac:dyDescent="0.5">
      <c r="A3" s="149" t="s">
        <v>19</v>
      </c>
      <c r="B3" s="150"/>
      <c r="C3" s="41"/>
      <c r="D3" s="70"/>
      <c r="E3" s="70"/>
      <c r="F3" s="72"/>
    </row>
    <row r="4" spans="1:6" ht="6" customHeight="1" thickBot="1" x14ac:dyDescent="0.5">
      <c r="A4" s="73"/>
      <c r="B4" s="73"/>
      <c r="C4" s="73"/>
      <c r="D4" s="70"/>
      <c r="E4" s="70"/>
      <c r="F4" s="73"/>
    </row>
    <row r="5" spans="1:6" ht="29.5" thickBot="1" x14ac:dyDescent="0.5">
      <c r="A5" s="151" t="s">
        <v>0</v>
      </c>
      <c r="B5" s="152"/>
      <c r="C5" s="74" t="s">
        <v>20</v>
      </c>
      <c r="D5" s="74" t="s">
        <v>1</v>
      </c>
      <c r="E5" s="74" t="s">
        <v>21</v>
      </c>
      <c r="F5" s="75" t="s">
        <v>22</v>
      </c>
    </row>
    <row r="6" spans="1:6" ht="84.5" customHeight="1" x14ac:dyDescent="0.45">
      <c r="A6" s="153" t="s">
        <v>28</v>
      </c>
      <c r="B6" s="45" t="s">
        <v>207</v>
      </c>
      <c r="C6" s="46" t="s">
        <v>29</v>
      </c>
      <c r="D6" s="47" t="s">
        <v>2</v>
      </c>
      <c r="E6" s="77" t="s">
        <v>230</v>
      </c>
      <c r="F6" s="76" t="s">
        <v>231</v>
      </c>
    </row>
    <row r="7" spans="1:6" x14ac:dyDescent="0.45">
      <c r="A7" s="154"/>
      <c r="B7" s="48" t="s">
        <v>208</v>
      </c>
      <c r="C7" s="49" t="s">
        <v>31</v>
      </c>
      <c r="D7" s="50" t="s">
        <v>2</v>
      </c>
      <c r="E7" s="77"/>
      <c r="F7" s="78"/>
    </row>
    <row r="8" spans="1:6" x14ac:dyDescent="0.45">
      <c r="A8" s="154"/>
      <c r="B8" s="48" t="s">
        <v>209</v>
      </c>
      <c r="C8" s="49" t="s">
        <v>3</v>
      </c>
      <c r="D8" s="50" t="s">
        <v>2</v>
      </c>
      <c r="E8" s="77"/>
      <c r="F8" s="78"/>
    </row>
    <row r="9" spans="1:6" ht="88" customHeight="1" x14ac:dyDescent="0.45">
      <c r="A9" s="154"/>
      <c r="B9" s="48" t="s">
        <v>210</v>
      </c>
      <c r="C9" s="49" t="s">
        <v>24</v>
      </c>
      <c r="D9" s="50" t="s">
        <v>2</v>
      </c>
      <c r="E9" s="77" t="s">
        <v>230</v>
      </c>
      <c r="F9" s="78" t="s">
        <v>233</v>
      </c>
    </row>
    <row r="10" spans="1:6" ht="29" customHeight="1" x14ac:dyDescent="0.45">
      <c r="A10" s="154"/>
      <c r="B10" s="48" t="s">
        <v>211</v>
      </c>
      <c r="C10" s="49" t="s">
        <v>188</v>
      </c>
      <c r="D10" s="50" t="s">
        <v>2</v>
      </c>
      <c r="E10" s="77"/>
      <c r="F10" s="78"/>
    </row>
    <row r="11" spans="1:6" ht="29" customHeight="1" x14ac:dyDescent="0.45">
      <c r="A11" s="154"/>
      <c r="B11" s="48" t="s">
        <v>212</v>
      </c>
      <c r="C11" s="49" t="s">
        <v>33</v>
      </c>
      <c r="D11" s="50" t="s">
        <v>2</v>
      </c>
      <c r="E11" s="77"/>
      <c r="F11" s="78"/>
    </row>
    <row r="12" spans="1:6" ht="80.25" customHeight="1" x14ac:dyDescent="0.45">
      <c r="A12" s="154"/>
      <c r="B12" s="48" t="s">
        <v>213</v>
      </c>
      <c r="C12" s="51" t="s">
        <v>34</v>
      </c>
      <c r="D12" s="4" t="s">
        <v>13</v>
      </c>
      <c r="E12" s="80"/>
      <c r="F12" s="78"/>
    </row>
    <row r="13" spans="1:6" ht="98.5" customHeight="1" x14ac:dyDescent="0.45">
      <c r="A13" s="154"/>
      <c r="B13" s="48" t="s">
        <v>214</v>
      </c>
      <c r="C13" s="51" t="s">
        <v>35</v>
      </c>
      <c r="D13" s="4" t="s">
        <v>13</v>
      </c>
      <c r="E13" s="80" t="s">
        <v>230</v>
      </c>
      <c r="F13" s="78" t="s">
        <v>232</v>
      </c>
    </row>
    <row r="14" spans="1:6" x14ac:dyDescent="0.45">
      <c r="A14" s="154"/>
      <c r="B14" s="48" t="s">
        <v>215</v>
      </c>
      <c r="C14" s="51" t="s">
        <v>206</v>
      </c>
      <c r="D14" s="4" t="s">
        <v>13</v>
      </c>
      <c r="E14" s="81"/>
      <c r="F14" s="114"/>
    </row>
    <row r="15" spans="1:6" ht="105.5" customHeight="1" x14ac:dyDescent="0.45">
      <c r="A15" s="154"/>
      <c r="B15" s="48" t="s">
        <v>36</v>
      </c>
      <c r="C15" s="51" t="s">
        <v>37</v>
      </c>
      <c r="D15" s="4" t="s">
        <v>13</v>
      </c>
      <c r="E15" s="80" t="s">
        <v>230</v>
      </c>
      <c r="F15" s="78" t="s">
        <v>234</v>
      </c>
    </row>
    <row r="16" spans="1:6" ht="98" customHeight="1" x14ac:dyDescent="0.45">
      <c r="A16" s="154"/>
      <c r="B16" s="48" t="s">
        <v>38</v>
      </c>
      <c r="C16" s="51" t="s">
        <v>39</v>
      </c>
      <c r="D16" s="4" t="s">
        <v>13</v>
      </c>
      <c r="E16" s="80"/>
      <c r="F16" s="78"/>
    </row>
    <row r="17" spans="1:6" x14ac:dyDescent="0.45">
      <c r="A17" s="154"/>
      <c r="B17" s="48" t="s">
        <v>40</v>
      </c>
      <c r="C17" s="51" t="s">
        <v>41</v>
      </c>
      <c r="D17" s="4" t="s">
        <v>13</v>
      </c>
      <c r="E17" s="80"/>
      <c r="F17" s="78"/>
    </row>
    <row r="18" spans="1:6" ht="29" customHeight="1" x14ac:dyDescent="0.45">
      <c r="A18" s="154"/>
      <c r="B18" s="48" t="s">
        <v>42</v>
      </c>
      <c r="C18" s="51" t="s">
        <v>43</v>
      </c>
      <c r="D18" s="4" t="s">
        <v>13</v>
      </c>
      <c r="E18" s="80"/>
      <c r="F18" s="78"/>
    </row>
    <row r="19" spans="1:6" x14ac:dyDescent="0.45">
      <c r="A19" s="154"/>
      <c r="B19" s="48" t="s">
        <v>44</v>
      </c>
      <c r="C19" s="51" t="s">
        <v>45</v>
      </c>
      <c r="D19" s="4" t="s">
        <v>13</v>
      </c>
      <c r="E19" s="81"/>
      <c r="F19" s="79"/>
    </row>
    <row r="20" spans="1:6" x14ac:dyDescent="0.45">
      <c r="A20" s="154"/>
      <c r="B20" s="48" t="s">
        <v>46</v>
      </c>
      <c r="C20" s="51" t="s">
        <v>47</v>
      </c>
      <c r="D20" s="4" t="s">
        <v>13</v>
      </c>
      <c r="E20" s="81"/>
      <c r="F20" s="79"/>
    </row>
    <row r="21" spans="1:6" ht="108.5" customHeight="1" x14ac:dyDescent="0.45">
      <c r="A21" s="154"/>
      <c r="B21" s="48" t="s">
        <v>48</v>
      </c>
      <c r="C21" s="51" t="s">
        <v>49</v>
      </c>
      <c r="D21" s="4" t="s">
        <v>13</v>
      </c>
      <c r="E21" s="80" t="s">
        <v>230</v>
      </c>
      <c r="F21" s="78" t="s">
        <v>235</v>
      </c>
    </row>
    <row r="22" spans="1:6" ht="29" x14ac:dyDescent="0.45">
      <c r="A22" s="154"/>
      <c r="B22" s="48" t="s">
        <v>50</v>
      </c>
      <c r="C22" s="51" t="s">
        <v>51</v>
      </c>
      <c r="D22" s="4" t="s">
        <v>13</v>
      </c>
      <c r="E22" s="81"/>
      <c r="F22" s="79"/>
    </row>
    <row r="23" spans="1:6" x14ac:dyDescent="0.45">
      <c r="A23" s="155"/>
      <c r="B23" s="48" t="s">
        <v>52</v>
      </c>
      <c r="C23" s="51" t="s">
        <v>53</v>
      </c>
      <c r="D23" s="4" t="s">
        <v>13</v>
      </c>
      <c r="E23" s="81"/>
      <c r="F23" s="79"/>
    </row>
    <row r="24" spans="1:6" x14ac:dyDescent="0.45">
      <c r="A24" s="142" t="s">
        <v>189</v>
      </c>
      <c r="B24" s="53" t="s">
        <v>190</v>
      </c>
      <c r="C24" s="54" t="s">
        <v>191</v>
      </c>
      <c r="D24" s="2" t="s">
        <v>2</v>
      </c>
      <c r="E24" s="82"/>
      <c r="F24" s="83"/>
    </row>
    <row r="25" spans="1:6" ht="144" customHeight="1" x14ac:dyDescent="0.45">
      <c r="A25" s="143"/>
      <c r="B25" s="53" t="s">
        <v>57</v>
      </c>
      <c r="C25" s="54" t="s">
        <v>192</v>
      </c>
      <c r="D25" s="2" t="s">
        <v>26</v>
      </c>
      <c r="E25" s="82"/>
      <c r="F25" s="42" t="s">
        <v>236</v>
      </c>
    </row>
    <row r="26" spans="1:6" ht="58.75" customHeight="1" x14ac:dyDescent="0.45">
      <c r="A26" s="143"/>
      <c r="B26" s="53" t="s">
        <v>59</v>
      </c>
      <c r="C26" s="54" t="s">
        <v>60</v>
      </c>
      <c r="D26" s="2" t="s">
        <v>2</v>
      </c>
      <c r="E26" s="82"/>
      <c r="F26" s="84"/>
    </row>
    <row r="27" spans="1:6" x14ac:dyDescent="0.45">
      <c r="A27" s="143"/>
      <c r="B27" s="53" t="s">
        <v>61</v>
      </c>
      <c r="C27" s="54" t="s">
        <v>62</v>
      </c>
      <c r="D27" s="2" t="s">
        <v>2</v>
      </c>
      <c r="E27" s="82"/>
      <c r="F27" s="42"/>
    </row>
    <row r="28" spans="1:6" x14ac:dyDescent="0.45">
      <c r="A28" s="143"/>
      <c r="B28" s="53" t="s">
        <v>63</v>
      </c>
      <c r="C28" s="54" t="s">
        <v>64</v>
      </c>
      <c r="D28" s="2" t="s">
        <v>2</v>
      </c>
      <c r="E28" s="82"/>
      <c r="F28" s="42"/>
    </row>
    <row r="29" spans="1:6" x14ac:dyDescent="0.45">
      <c r="A29" s="143"/>
      <c r="B29" s="53" t="s">
        <v>65</v>
      </c>
      <c r="C29" s="54" t="s">
        <v>66</v>
      </c>
      <c r="D29" s="2" t="s">
        <v>2</v>
      </c>
      <c r="E29" s="82"/>
      <c r="F29" s="42"/>
    </row>
    <row r="30" spans="1:6" x14ac:dyDescent="0.45">
      <c r="A30" s="143"/>
      <c r="B30" s="53" t="s">
        <v>67</v>
      </c>
      <c r="C30" s="54" t="s">
        <v>68</v>
      </c>
      <c r="D30" s="2" t="s">
        <v>2</v>
      </c>
      <c r="E30" s="82"/>
      <c r="F30" s="42"/>
    </row>
    <row r="31" spans="1:6" x14ac:dyDescent="0.45">
      <c r="A31" s="143"/>
      <c r="B31" s="53" t="s">
        <v>69</v>
      </c>
      <c r="C31" s="54" t="s">
        <v>70</v>
      </c>
      <c r="D31" s="2" t="s">
        <v>2</v>
      </c>
      <c r="E31" s="82"/>
      <c r="F31" s="42"/>
    </row>
    <row r="32" spans="1:6" x14ac:dyDescent="0.45">
      <c r="A32" s="143"/>
      <c r="B32" s="53" t="s">
        <v>71</v>
      </c>
      <c r="C32" s="54" t="s">
        <v>193</v>
      </c>
      <c r="D32" s="2" t="s">
        <v>2</v>
      </c>
      <c r="E32" s="82"/>
      <c r="F32" s="42"/>
    </row>
    <row r="33" spans="1:6" x14ac:dyDescent="0.45">
      <c r="A33" s="143"/>
      <c r="B33" s="53" t="s">
        <v>73</v>
      </c>
      <c r="C33" s="54" t="s">
        <v>74</v>
      </c>
      <c r="D33" s="2" t="s">
        <v>2</v>
      </c>
      <c r="E33" s="82"/>
      <c r="F33" s="42"/>
    </row>
    <row r="34" spans="1:6" x14ac:dyDescent="0.45">
      <c r="A34" s="143"/>
      <c r="B34" s="53" t="s">
        <v>75</v>
      </c>
      <c r="C34" s="54" t="s">
        <v>76</v>
      </c>
      <c r="D34" s="2" t="s">
        <v>2</v>
      </c>
      <c r="E34" s="82"/>
      <c r="F34" s="42"/>
    </row>
    <row r="35" spans="1:6" x14ac:dyDescent="0.45">
      <c r="A35" s="143"/>
      <c r="B35" s="53" t="s">
        <v>77</v>
      </c>
      <c r="C35" s="54" t="s">
        <v>78</v>
      </c>
      <c r="D35" s="2" t="s">
        <v>2</v>
      </c>
      <c r="E35" s="85"/>
      <c r="F35" s="42"/>
    </row>
    <row r="36" spans="1:6" x14ac:dyDescent="0.45">
      <c r="A36" s="143"/>
      <c r="B36" s="53" t="s">
        <v>79</v>
      </c>
      <c r="C36" s="54" t="s">
        <v>80</v>
      </c>
      <c r="D36" s="2" t="s">
        <v>2</v>
      </c>
      <c r="E36" s="82"/>
      <c r="F36" s="42"/>
    </row>
    <row r="37" spans="1:6" x14ac:dyDescent="0.45">
      <c r="A37" s="143"/>
      <c r="B37" s="53" t="s">
        <v>81</v>
      </c>
      <c r="C37" s="54" t="s">
        <v>82</v>
      </c>
      <c r="D37" s="2" t="s">
        <v>2</v>
      </c>
      <c r="E37" s="82"/>
      <c r="F37" s="42"/>
    </row>
    <row r="38" spans="1:6" x14ac:dyDescent="0.45">
      <c r="A38" s="143"/>
      <c r="B38" s="53" t="s">
        <v>83</v>
      </c>
      <c r="C38" s="54" t="s">
        <v>84</v>
      </c>
      <c r="D38" s="2" t="s">
        <v>2</v>
      </c>
      <c r="E38" s="82"/>
      <c r="F38" s="42"/>
    </row>
    <row r="39" spans="1:6" x14ac:dyDescent="0.45">
      <c r="A39" s="143"/>
      <c r="B39" s="53" t="s">
        <v>85</v>
      </c>
      <c r="C39" s="54" t="s">
        <v>86</v>
      </c>
      <c r="D39" s="2" t="s">
        <v>2</v>
      </c>
      <c r="E39" s="82"/>
      <c r="F39" s="42"/>
    </row>
    <row r="40" spans="1:6" x14ac:dyDescent="0.45">
      <c r="A40" s="143"/>
      <c r="B40" s="53" t="s">
        <v>87</v>
      </c>
      <c r="C40" s="54" t="s">
        <v>88</v>
      </c>
      <c r="D40" s="2" t="s">
        <v>2</v>
      </c>
      <c r="E40" s="82"/>
      <c r="F40" s="42"/>
    </row>
    <row r="41" spans="1:6" x14ac:dyDescent="0.45">
      <c r="A41" s="143"/>
      <c r="B41" s="53" t="s">
        <v>89</v>
      </c>
      <c r="C41" s="54" t="s">
        <v>90</v>
      </c>
      <c r="D41" s="2" t="s">
        <v>2</v>
      </c>
      <c r="E41" s="86"/>
      <c r="F41" s="87"/>
    </row>
    <row r="42" spans="1:6" ht="82" customHeight="1" x14ac:dyDescent="0.45">
      <c r="A42" s="143"/>
      <c r="B42" s="53" t="s">
        <v>91</v>
      </c>
      <c r="C42" s="54" t="s">
        <v>204</v>
      </c>
      <c r="D42" s="2" t="s">
        <v>2</v>
      </c>
      <c r="E42" s="82" t="s">
        <v>238</v>
      </c>
      <c r="F42" s="42" t="s">
        <v>237</v>
      </c>
    </row>
    <row r="43" spans="1:6" x14ac:dyDescent="0.45">
      <c r="A43" s="143"/>
      <c r="B43" s="53" t="s">
        <v>93</v>
      </c>
      <c r="C43" s="54" t="s">
        <v>94</v>
      </c>
      <c r="D43" s="2" t="s">
        <v>2</v>
      </c>
      <c r="E43" s="82"/>
      <c r="F43" s="42"/>
    </row>
    <row r="44" spans="1:6" x14ac:dyDescent="0.45">
      <c r="A44" s="143"/>
      <c r="B44" s="53" t="s">
        <v>95</v>
      </c>
      <c r="C44" s="54" t="s">
        <v>96</v>
      </c>
      <c r="D44" s="2" t="s">
        <v>2</v>
      </c>
      <c r="E44" s="82"/>
      <c r="F44" s="42"/>
    </row>
    <row r="45" spans="1:6" x14ac:dyDescent="0.45">
      <c r="A45" s="143"/>
      <c r="B45" s="53" t="s">
        <v>97</v>
      </c>
      <c r="C45" s="54" t="s">
        <v>98</v>
      </c>
      <c r="D45" s="2" t="s">
        <v>2</v>
      </c>
      <c r="E45" s="82"/>
      <c r="F45" s="42"/>
    </row>
    <row r="46" spans="1:6" x14ac:dyDescent="0.45">
      <c r="A46" s="143"/>
      <c r="B46" s="53" t="s">
        <v>99</v>
      </c>
      <c r="C46" s="54" t="s">
        <v>4</v>
      </c>
      <c r="D46" s="2" t="s">
        <v>2</v>
      </c>
      <c r="E46" s="88"/>
      <c r="F46" s="42"/>
    </row>
    <row r="47" spans="1:6" x14ac:dyDescent="0.45">
      <c r="A47" s="143"/>
      <c r="B47" s="53" t="s">
        <v>100</v>
      </c>
      <c r="C47" s="54" t="s">
        <v>101</v>
      </c>
      <c r="D47" s="2" t="s">
        <v>2</v>
      </c>
      <c r="E47" s="88"/>
      <c r="F47" s="42"/>
    </row>
    <row r="48" spans="1:6" x14ac:dyDescent="0.45">
      <c r="A48" s="143"/>
      <c r="B48" s="53" t="s">
        <v>102</v>
      </c>
      <c r="C48" s="54" t="s">
        <v>103</v>
      </c>
      <c r="D48" s="2" t="s">
        <v>2</v>
      </c>
      <c r="E48" s="88"/>
      <c r="F48" s="83"/>
    </row>
    <row r="49" spans="1:6" x14ac:dyDescent="0.45">
      <c r="A49" s="143"/>
      <c r="B49" s="53" t="s">
        <v>104</v>
      </c>
      <c r="C49" s="54" t="s">
        <v>105</v>
      </c>
      <c r="D49" s="2" t="s">
        <v>13</v>
      </c>
      <c r="E49" s="88"/>
      <c r="F49" s="42"/>
    </row>
    <row r="50" spans="1:6" ht="63.65" customHeight="1" x14ac:dyDescent="0.45">
      <c r="A50" s="143"/>
      <c r="B50" s="53" t="s">
        <v>106</v>
      </c>
      <c r="C50" s="54" t="s">
        <v>107</v>
      </c>
      <c r="D50" s="2" t="s">
        <v>13</v>
      </c>
      <c r="E50" s="82"/>
      <c r="F50" s="42"/>
    </row>
    <row r="51" spans="1:6" ht="64.25" customHeight="1" x14ac:dyDescent="0.45">
      <c r="A51" s="143"/>
      <c r="B51" s="53" t="s">
        <v>108</v>
      </c>
      <c r="C51" s="54" t="s">
        <v>205</v>
      </c>
      <c r="D51" s="2" t="s">
        <v>13</v>
      </c>
      <c r="E51" s="88" t="s">
        <v>230</v>
      </c>
      <c r="F51" s="42" t="s">
        <v>239</v>
      </c>
    </row>
    <row r="52" spans="1:6" ht="116" customHeight="1" x14ac:dyDescent="0.45">
      <c r="A52" s="143"/>
      <c r="B52" s="53" t="s">
        <v>109</v>
      </c>
      <c r="C52" s="54" t="s">
        <v>110</v>
      </c>
      <c r="D52" s="2" t="s">
        <v>13</v>
      </c>
      <c r="E52" s="89" t="s">
        <v>241</v>
      </c>
      <c r="F52" s="42" t="s">
        <v>240</v>
      </c>
    </row>
    <row r="53" spans="1:6" ht="71.400000000000006" customHeight="1" x14ac:dyDescent="0.45">
      <c r="A53" s="143"/>
      <c r="B53" s="53" t="s">
        <v>111</v>
      </c>
      <c r="C53" s="54" t="s">
        <v>112</v>
      </c>
      <c r="D53" s="2" t="s">
        <v>13</v>
      </c>
      <c r="E53" s="89"/>
      <c r="F53" s="42"/>
    </row>
    <row r="54" spans="1:6" x14ac:dyDescent="0.45">
      <c r="A54" s="143"/>
      <c r="B54" s="53" t="s">
        <v>113</v>
      </c>
      <c r="C54" s="54" t="s">
        <v>114</v>
      </c>
      <c r="D54" s="2" t="s">
        <v>13</v>
      </c>
      <c r="E54" s="88"/>
      <c r="F54" s="42"/>
    </row>
    <row r="55" spans="1:6" x14ac:dyDescent="0.45">
      <c r="A55" s="143"/>
      <c r="B55" s="53" t="s">
        <v>115</v>
      </c>
      <c r="C55" s="54" t="s">
        <v>116</v>
      </c>
      <c r="D55" s="2" t="s">
        <v>15</v>
      </c>
      <c r="E55" s="89"/>
      <c r="F55" s="42"/>
    </row>
    <row r="56" spans="1:6" x14ac:dyDescent="0.45">
      <c r="A56" s="143"/>
      <c r="B56" s="53" t="s">
        <v>117</v>
      </c>
      <c r="C56" s="54" t="s">
        <v>118</v>
      </c>
      <c r="D56" s="2" t="s">
        <v>13</v>
      </c>
      <c r="E56" s="89"/>
      <c r="F56" s="42"/>
    </row>
    <row r="57" spans="1:6" ht="29" x14ac:dyDescent="0.45">
      <c r="A57" s="143"/>
      <c r="B57" s="53" t="s">
        <v>119</v>
      </c>
      <c r="C57" s="54" t="s">
        <v>120</v>
      </c>
      <c r="D57" s="2" t="s">
        <v>13</v>
      </c>
      <c r="E57" s="89"/>
      <c r="F57" s="42"/>
    </row>
    <row r="58" spans="1:6" x14ac:dyDescent="0.45">
      <c r="A58" s="143"/>
      <c r="B58" s="53" t="s">
        <v>121</v>
      </c>
      <c r="C58" s="54" t="s">
        <v>122</v>
      </c>
      <c r="D58" s="2" t="s">
        <v>13</v>
      </c>
      <c r="E58" s="89"/>
      <c r="F58" s="42"/>
    </row>
    <row r="59" spans="1:6" ht="29" x14ac:dyDescent="0.45">
      <c r="A59" s="144"/>
      <c r="B59" s="53" t="s">
        <v>123</v>
      </c>
      <c r="C59" s="54" t="s">
        <v>124</v>
      </c>
      <c r="D59" s="2" t="s">
        <v>13</v>
      </c>
      <c r="E59" s="89"/>
      <c r="F59" s="42"/>
    </row>
    <row r="60" spans="1:6" x14ac:dyDescent="0.45">
      <c r="A60" s="156" t="s">
        <v>194</v>
      </c>
      <c r="B60" s="106" t="s">
        <v>126</v>
      </c>
      <c r="C60" s="51" t="s">
        <v>127</v>
      </c>
      <c r="D60" s="4" t="s">
        <v>2</v>
      </c>
      <c r="E60" s="95"/>
      <c r="F60" s="91"/>
    </row>
    <row r="61" spans="1:6" x14ac:dyDescent="0.45">
      <c r="A61" s="157"/>
      <c r="B61" s="106" t="s">
        <v>128</v>
      </c>
      <c r="C61" s="51" t="s">
        <v>129</v>
      </c>
      <c r="D61" s="4" t="s">
        <v>2</v>
      </c>
      <c r="E61" s="95"/>
      <c r="F61" s="91"/>
    </row>
    <row r="62" spans="1:6" x14ac:dyDescent="0.45">
      <c r="A62" s="143" t="s">
        <v>195</v>
      </c>
      <c r="B62" s="53" t="s">
        <v>219</v>
      </c>
      <c r="C62" s="54" t="s">
        <v>25</v>
      </c>
      <c r="D62" s="2" t="s">
        <v>2</v>
      </c>
      <c r="E62" s="89"/>
      <c r="F62" s="42"/>
    </row>
    <row r="63" spans="1:6" ht="119.5" customHeight="1" x14ac:dyDescent="0.45">
      <c r="A63" s="143"/>
      <c r="B63" s="53" t="s">
        <v>220</v>
      </c>
      <c r="C63" s="54" t="s">
        <v>225</v>
      </c>
      <c r="D63" s="2" t="s">
        <v>13</v>
      </c>
      <c r="E63" s="89" t="s">
        <v>241</v>
      </c>
      <c r="F63" s="42" t="s">
        <v>242</v>
      </c>
    </row>
    <row r="64" spans="1:6" x14ac:dyDescent="0.45">
      <c r="A64" s="143"/>
      <c r="B64" s="53" t="s">
        <v>221</v>
      </c>
      <c r="C64" s="54" t="s">
        <v>134</v>
      </c>
      <c r="D64" s="2" t="s">
        <v>15</v>
      </c>
      <c r="E64" s="89"/>
      <c r="F64" s="42"/>
    </row>
    <row r="65" spans="1:6" x14ac:dyDescent="0.45">
      <c r="A65" s="144"/>
      <c r="B65" s="53" t="s">
        <v>222</v>
      </c>
      <c r="C65" s="54" t="s">
        <v>217</v>
      </c>
      <c r="D65" s="2" t="s">
        <v>13</v>
      </c>
      <c r="E65" s="89"/>
      <c r="F65" s="83"/>
    </row>
    <row r="66" spans="1:6" x14ac:dyDescent="0.45">
      <c r="A66" s="139" t="s">
        <v>196</v>
      </c>
      <c r="B66" s="106" t="s">
        <v>223</v>
      </c>
      <c r="C66" s="51" t="s">
        <v>218</v>
      </c>
      <c r="D66" s="4" t="s">
        <v>2</v>
      </c>
      <c r="E66" s="95"/>
      <c r="F66" s="43"/>
    </row>
    <row r="67" spans="1:6" x14ac:dyDescent="0.45">
      <c r="A67" s="140"/>
      <c r="B67" s="48" t="s">
        <v>138</v>
      </c>
      <c r="C67" s="49" t="s">
        <v>139</v>
      </c>
      <c r="D67" s="50" t="s">
        <v>2</v>
      </c>
      <c r="E67" s="95"/>
      <c r="F67" s="78"/>
    </row>
    <row r="68" spans="1:6" x14ac:dyDescent="0.45">
      <c r="A68" s="140"/>
      <c r="B68" s="48" t="s">
        <v>140</v>
      </c>
      <c r="C68" s="51" t="s">
        <v>197</v>
      </c>
      <c r="D68" s="4" t="s">
        <v>2</v>
      </c>
      <c r="E68" s="90"/>
      <c r="F68" s="78"/>
    </row>
    <row r="69" spans="1:6" ht="76.5" customHeight="1" x14ac:dyDescent="0.45">
      <c r="A69" s="140"/>
      <c r="B69" s="48" t="s">
        <v>142</v>
      </c>
      <c r="C69" s="51" t="s">
        <v>143</v>
      </c>
      <c r="D69" s="4" t="s">
        <v>2</v>
      </c>
      <c r="E69" s="90" t="s">
        <v>241</v>
      </c>
      <c r="F69" s="78" t="s">
        <v>243</v>
      </c>
    </row>
    <row r="70" spans="1:6" x14ac:dyDescent="0.45">
      <c r="A70" s="140"/>
      <c r="B70" s="48" t="s">
        <v>144</v>
      </c>
      <c r="C70" s="51" t="s">
        <v>145</v>
      </c>
      <c r="D70" s="4" t="s">
        <v>2</v>
      </c>
      <c r="E70" s="90"/>
      <c r="F70" s="78"/>
    </row>
    <row r="71" spans="1:6" x14ac:dyDescent="0.45">
      <c r="A71" s="140"/>
      <c r="B71" s="48" t="s">
        <v>146</v>
      </c>
      <c r="C71" s="51" t="s">
        <v>198</v>
      </c>
      <c r="D71" s="4" t="s">
        <v>2</v>
      </c>
      <c r="E71" s="90"/>
      <c r="F71" s="78"/>
    </row>
    <row r="72" spans="1:6" ht="29" x14ac:dyDescent="0.45">
      <c r="A72" s="140"/>
      <c r="B72" s="48" t="s">
        <v>148</v>
      </c>
      <c r="C72" s="51" t="s">
        <v>149</v>
      </c>
      <c r="D72" s="4" t="s">
        <v>2</v>
      </c>
      <c r="E72" s="90"/>
      <c r="F72" s="78"/>
    </row>
    <row r="73" spans="1:6" x14ac:dyDescent="0.45">
      <c r="A73" s="140"/>
      <c r="B73" s="48" t="s">
        <v>150</v>
      </c>
      <c r="C73" s="51" t="s">
        <v>151</v>
      </c>
      <c r="D73" s="4" t="s">
        <v>2</v>
      </c>
      <c r="E73" s="90"/>
      <c r="F73" s="79"/>
    </row>
    <row r="74" spans="1:6" x14ac:dyDescent="0.45">
      <c r="A74" s="140"/>
      <c r="B74" s="48" t="s">
        <v>152</v>
      </c>
      <c r="C74" s="51" t="s">
        <v>153</v>
      </c>
      <c r="D74" s="4" t="s">
        <v>2</v>
      </c>
      <c r="E74" s="90"/>
      <c r="F74" s="78"/>
    </row>
    <row r="75" spans="1:6" x14ac:dyDescent="0.45">
      <c r="A75" s="140"/>
      <c r="B75" s="48" t="s">
        <v>154</v>
      </c>
      <c r="C75" s="51" t="s">
        <v>155</v>
      </c>
      <c r="D75" s="4" t="s">
        <v>2</v>
      </c>
      <c r="E75" s="90"/>
      <c r="F75" s="78"/>
    </row>
    <row r="76" spans="1:6" x14ac:dyDescent="0.45">
      <c r="A76" s="140"/>
      <c r="B76" s="48" t="s">
        <v>156</v>
      </c>
      <c r="C76" s="51" t="s">
        <v>157</v>
      </c>
      <c r="D76" s="4" t="s">
        <v>2</v>
      </c>
      <c r="E76" s="90"/>
      <c r="F76" s="78"/>
    </row>
    <row r="77" spans="1:6" x14ac:dyDescent="0.45">
      <c r="A77" s="140"/>
      <c r="B77" s="48" t="s">
        <v>158</v>
      </c>
      <c r="C77" s="51" t="s">
        <v>199</v>
      </c>
      <c r="D77" s="4" t="s">
        <v>13</v>
      </c>
      <c r="E77" s="92"/>
      <c r="F77" s="79"/>
    </row>
    <row r="78" spans="1:6" ht="29" x14ac:dyDescent="0.45">
      <c r="A78" s="140"/>
      <c r="B78" s="48" t="s">
        <v>160</v>
      </c>
      <c r="C78" s="51" t="s">
        <v>200</v>
      </c>
      <c r="D78" s="4" t="s">
        <v>13</v>
      </c>
      <c r="E78" s="90"/>
      <c r="F78" s="78"/>
    </row>
    <row r="79" spans="1:6" x14ac:dyDescent="0.45">
      <c r="A79" s="140"/>
      <c r="B79" s="106" t="s">
        <v>162</v>
      </c>
      <c r="C79" s="51" t="s">
        <v>201</v>
      </c>
      <c r="D79" s="4" t="s">
        <v>13</v>
      </c>
      <c r="E79" s="90"/>
      <c r="F79" s="78"/>
    </row>
    <row r="80" spans="1:6" x14ac:dyDescent="0.45">
      <c r="A80" s="140"/>
      <c r="B80" s="48" t="s">
        <v>164</v>
      </c>
      <c r="C80" s="51" t="s">
        <v>165</v>
      </c>
      <c r="D80" s="4" t="s">
        <v>15</v>
      </c>
      <c r="E80" s="90"/>
      <c r="F80" s="78"/>
    </row>
    <row r="81" spans="1:6" x14ac:dyDescent="0.45">
      <c r="A81" s="140"/>
      <c r="B81" s="48" t="s">
        <v>166</v>
      </c>
      <c r="C81" s="51" t="s">
        <v>167</v>
      </c>
      <c r="D81" s="4" t="s">
        <v>13</v>
      </c>
      <c r="E81" s="90"/>
      <c r="F81" s="78"/>
    </row>
    <row r="82" spans="1:6" x14ac:dyDescent="0.45">
      <c r="A82" s="140"/>
      <c r="B82" s="106" t="s">
        <v>168</v>
      </c>
      <c r="C82" s="51" t="s">
        <v>169</v>
      </c>
      <c r="D82" s="4" t="s">
        <v>13</v>
      </c>
      <c r="E82" s="90"/>
      <c r="F82" s="78"/>
    </row>
    <row r="83" spans="1:6" x14ac:dyDescent="0.45">
      <c r="A83" s="140"/>
      <c r="B83" s="48" t="s">
        <v>170</v>
      </c>
      <c r="C83" s="51" t="s">
        <v>171</v>
      </c>
      <c r="D83" s="4" t="s">
        <v>13</v>
      </c>
      <c r="E83" s="90"/>
      <c r="F83" s="78"/>
    </row>
    <row r="84" spans="1:6" x14ac:dyDescent="0.45">
      <c r="A84" s="140"/>
      <c r="B84" s="48" t="s">
        <v>172</v>
      </c>
      <c r="C84" s="51" t="s">
        <v>173</v>
      </c>
      <c r="D84" s="4" t="s">
        <v>13</v>
      </c>
      <c r="E84" s="90"/>
      <c r="F84" s="78"/>
    </row>
    <row r="85" spans="1:6" x14ac:dyDescent="0.45">
      <c r="A85" s="140"/>
      <c r="B85" s="48" t="s">
        <v>174</v>
      </c>
      <c r="C85" s="51" t="s">
        <v>175</v>
      </c>
      <c r="D85" s="4" t="s">
        <v>13</v>
      </c>
      <c r="E85" s="90"/>
      <c r="F85" s="78"/>
    </row>
    <row r="86" spans="1:6" ht="15" thickBot="1" x14ac:dyDescent="0.5">
      <c r="A86" s="141"/>
      <c r="B86" s="55" t="s">
        <v>176</v>
      </c>
      <c r="C86" s="56" t="s">
        <v>177</v>
      </c>
      <c r="D86" s="29" t="s">
        <v>13</v>
      </c>
      <c r="E86" s="93"/>
      <c r="F86" s="94"/>
    </row>
  </sheetData>
  <mergeCells count="9">
    <mergeCell ref="A66:A86"/>
    <mergeCell ref="A24:A59"/>
    <mergeCell ref="A1:B1"/>
    <mergeCell ref="A2:B2"/>
    <mergeCell ref="A3:B3"/>
    <mergeCell ref="A5:B5"/>
    <mergeCell ref="A6:A23"/>
    <mergeCell ref="A60:A61"/>
    <mergeCell ref="A62:A65"/>
  </mergeCells>
  <phoneticPr fontId="25" type="noConversion"/>
  <conditionalFormatting sqref="E1:E4 E87:E1048576">
    <cfRule type="cellIs" dxfId="113" priority="189" operator="equal">
      <formula>"취약"</formula>
    </cfRule>
    <cfRule type="cellIs" dxfId="112" priority="190" operator="equal">
      <formula>"양호"</formula>
    </cfRule>
  </conditionalFormatting>
  <conditionalFormatting sqref="E12">
    <cfRule type="cellIs" dxfId="111" priority="187" operator="equal">
      <formula>"취약"</formula>
    </cfRule>
    <cfRule type="cellIs" dxfId="110" priority="188" operator="equal">
      <formula>"양호"</formula>
    </cfRule>
  </conditionalFormatting>
  <conditionalFormatting sqref="E7">
    <cfRule type="cellIs" dxfId="109" priority="185" operator="equal">
      <formula>"취약"</formula>
    </cfRule>
    <cfRule type="cellIs" dxfId="108" priority="186" operator="equal">
      <formula>"양호"</formula>
    </cfRule>
  </conditionalFormatting>
  <conditionalFormatting sqref="E10:E11">
    <cfRule type="cellIs" dxfId="107" priority="183" operator="equal">
      <formula>"취약"</formula>
    </cfRule>
    <cfRule type="cellIs" dxfId="106" priority="184" operator="equal">
      <formula>"양호"</formula>
    </cfRule>
  </conditionalFormatting>
  <conditionalFormatting sqref="E22">
    <cfRule type="cellIs" dxfId="105" priority="181" operator="equal">
      <formula>"취약"</formula>
    </cfRule>
    <cfRule type="cellIs" dxfId="104" priority="182" operator="equal">
      <formula>"양호"</formula>
    </cfRule>
  </conditionalFormatting>
  <conditionalFormatting sqref="E24 E26">
    <cfRule type="cellIs" dxfId="103" priority="179" operator="equal">
      <formula>"취약"</formula>
    </cfRule>
    <cfRule type="cellIs" dxfId="102" priority="180" operator="equal">
      <formula>"양호"</formula>
    </cfRule>
  </conditionalFormatting>
  <conditionalFormatting sqref="E25">
    <cfRule type="cellIs" dxfId="101" priority="177" operator="equal">
      <formula>"취약"</formula>
    </cfRule>
    <cfRule type="cellIs" dxfId="100" priority="178" operator="equal">
      <formula>"양호"</formula>
    </cfRule>
  </conditionalFormatting>
  <conditionalFormatting sqref="E56:E57 E68 E59 E78:E79 E83:E86 E47:E48 E74 E70">
    <cfRule type="cellIs" dxfId="99" priority="175" operator="equal">
      <formula>"취약"</formula>
    </cfRule>
    <cfRule type="cellIs" dxfId="98" priority="176" operator="equal">
      <formula>"양호"</formula>
    </cfRule>
  </conditionalFormatting>
  <conditionalFormatting sqref="E49">
    <cfRule type="cellIs" dxfId="97" priority="173" operator="equal">
      <formula>"취약"</formula>
    </cfRule>
    <cfRule type="cellIs" dxfId="96" priority="174" operator="equal">
      <formula>"양호"</formula>
    </cfRule>
  </conditionalFormatting>
  <conditionalFormatting sqref="E61">
    <cfRule type="cellIs" dxfId="95" priority="171" operator="equal">
      <formula>"취약"</formula>
    </cfRule>
    <cfRule type="cellIs" dxfId="94" priority="172" operator="equal">
      <formula>"양호"</formula>
    </cfRule>
  </conditionalFormatting>
  <conditionalFormatting sqref="E9">
    <cfRule type="cellIs" dxfId="93" priority="151" operator="equal">
      <formula>"취약"</formula>
    </cfRule>
    <cfRule type="cellIs" dxfId="92" priority="152" operator="equal">
      <formula>"양호"</formula>
    </cfRule>
  </conditionalFormatting>
  <conditionalFormatting sqref="E60">
    <cfRule type="cellIs" dxfId="91" priority="167" operator="equal">
      <formula>"취약"</formula>
    </cfRule>
    <cfRule type="cellIs" dxfId="90" priority="168" operator="equal">
      <formula>"양호"</formula>
    </cfRule>
  </conditionalFormatting>
  <conditionalFormatting sqref="E81">
    <cfRule type="cellIs" dxfId="89" priority="161" operator="equal">
      <formula>"취약"</formula>
    </cfRule>
    <cfRule type="cellIs" dxfId="88" priority="162" operator="equal">
      <formula>"양호"</formula>
    </cfRule>
  </conditionalFormatting>
  <conditionalFormatting sqref="E8">
    <cfRule type="cellIs" dxfId="87" priority="153" operator="equal">
      <formula>"취약"</formula>
    </cfRule>
    <cfRule type="cellIs" dxfId="86" priority="154" operator="equal">
      <formula>"양호"</formula>
    </cfRule>
  </conditionalFormatting>
  <conditionalFormatting sqref="E13">
    <cfRule type="cellIs" dxfId="85" priority="149" operator="equal">
      <formula>"취약"</formula>
    </cfRule>
    <cfRule type="cellIs" dxfId="84" priority="150" operator="equal">
      <formula>"양호"</formula>
    </cfRule>
  </conditionalFormatting>
  <conditionalFormatting sqref="E14">
    <cfRule type="cellIs" dxfId="83" priority="147" stopIfTrue="1" operator="equal">
      <formula>"취약"</formula>
    </cfRule>
    <cfRule type="cellIs" dxfId="82" priority="148" stopIfTrue="1" operator="equal">
      <formula>"양호"</formula>
    </cfRule>
  </conditionalFormatting>
  <conditionalFormatting sqref="E15">
    <cfRule type="cellIs" dxfId="81" priority="145" stopIfTrue="1" operator="equal">
      <formula>"취약"</formula>
    </cfRule>
    <cfRule type="cellIs" dxfId="80" priority="146" stopIfTrue="1" operator="equal">
      <formula>"양호"</formula>
    </cfRule>
  </conditionalFormatting>
  <conditionalFormatting sqref="E21">
    <cfRule type="cellIs" dxfId="79" priority="139" operator="equal">
      <formula>"취약"</formula>
    </cfRule>
    <cfRule type="cellIs" dxfId="78" priority="140" operator="equal">
      <formula>"양호"</formula>
    </cfRule>
  </conditionalFormatting>
  <conditionalFormatting sqref="E18">
    <cfRule type="cellIs" dxfId="77" priority="135" operator="equal">
      <formula>"취약"</formula>
    </cfRule>
    <cfRule type="cellIs" dxfId="76" priority="136" operator="equal">
      <formula>"양호"</formula>
    </cfRule>
  </conditionalFormatting>
  <conditionalFormatting sqref="E20">
    <cfRule type="cellIs" dxfId="75" priority="137" operator="equal">
      <formula>"취약"</formula>
    </cfRule>
    <cfRule type="cellIs" dxfId="74" priority="138" operator="equal">
      <formula>"양호"</formula>
    </cfRule>
  </conditionalFormatting>
  <conditionalFormatting sqref="E46">
    <cfRule type="cellIs" dxfId="73" priority="127" operator="equal">
      <formula>"취약"</formula>
    </cfRule>
    <cfRule type="cellIs" dxfId="72" priority="128" operator="equal">
      <formula>"양호"</formula>
    </cfRule>
  </conditionalFormatting>
  <conditionalFormatting sqref="E54">
    <cfRule type="cellIs" dxfId="71" priority="125" operator="equal">
      <formula>"취약"</formula>
    </cfRule>
    <cfRule type="cellIs" dxfId="70" priority="126" operator="equal">
      <formula>"양호"</formula>
    </cfRule>
  </conditionalFormatting>
  <conditionalFormatting sqref="E27 E36:E40 E33 E29">
    <cfRule type="cellIs" dxfId="69" priority="121" operator="equal">
      <formula>"취약"</formula>
    </cfRule>
    <cfRule type="cellIs" dxfId="68" priority="122" operator="equal">
      <formula>"양호"</formula>
    </cfRule>
  </conditionalFormatting>
  <conditionalFormatting sqref="E50">
    <cfRule type="cellIs" dxfId="67" priority="119" operator="equal">
      <formula>"취약"</formula>
    </cfRule>
    <cfRule type="cellIs" dxfId="66" priority="120" operator="equal">
      <formula>"양호"</formula>
    </cfRule>
  </conditionalFormatting>
  <conditionalFormatting sqref="E53">
    <cfRule type="cellIs" dxfId="65" priority="107" operator="equal">
      <formula>"취약"</formula>
    </cfRule>
    <cfRule type="cellIs" dxfId="64" priority="108" operator="equal">
      <formula>"양호"</formula>
    </cfRule>
  </conditionalFormatting>
  <conditionalFormatting sqref="E45">
    <cfRule type="cellIs" dxfId="63" priority="103" operator="equal">
      <formula>"취약"</formula>
    </cfRule>
    <cfRule type="cellIs" dxfId="62" priority="104" operator="equal">
      <formula>"양호"</formula>
    </cfRule>
  </conditionalFormatting>
  <conditionalFormatting sqref="E41">
    <cfRule type="cellIs" dxfId="61" priority="93" operator="equal">
      <formula>"취약"</formula>
    </cfRule>
    <cfRule type="cellIs" dxfId="60" priority="94" operator="equal">
      <formula>"양호"</formula>
    </cfRule>
  </conditionalFormatting>
  <conditionalFormatting sqref="E52">
    <cfRule type="cellIs" dxfId="59" priority="91" operator="equal">
      <formula>"취약"</formula>
    </cfRule>
    <cfRule type="cellIs" dxfId="58" priority="92" operator="equal">
      <formula>"양호"</formula>
    </cfRule>
  </conditionalFormatting>
  <conditionalFormatting sqref="E58">
    <cfRule type="cellIs" dxfId="57" priority="89" operator="equal">
      <formula>"취약"</formula>
    </cfRule>
    <cfRule type="cellIs" dxfId="56" priority="90" operator="equal">
      <formula>"양호"</formula>
    </cfRule>
  </conditionalFormatting>
  <conditionalFormatting sqref="E32">
    <cfRule type="cellIs" dxfId="55" priority="73" operator="equal">
      <formula>"취약"</formula>
    </cfRule>
    <cfRule type="cellIs" dxfId="54" priority="74" operator="equal">
      <formula>"양호"</formula>
    </cfRule>
  </conditionalFormatting>
  <conditionalFormatting sqref="E6">
    <cfRule type="cellIs" dxfId="53" priority="81" operator="equal">
      <formula>"취약"</formula>
    </cfRule>
    <cfRule type="cellIs" dxfId="52" priority="82" operator="equal">
      <formula>"양호"</formula>
    </cfRule>
  </conditionalFormatting>
  <conditionalFormatting sqref="E34">
    <cfRule type="cellIs" dxfId="51" priority="77" operator="equal">
      <formula>"취약"</formula>
    </cfRule>
    <cfRule type="cellIs" dxfId="50" priority="78" operator="equal">
      <formula>"양호"</formula>
    </cfRule>
  </conditionalFormatting>
  <conditionalFormatting sqref="E17">
    <cfRule type="cellIs" dxfId="49" priority="79" operator="equal">
      <formula>"취약"</formula>
    </cfRule>
    <cfRule type="cellIs" dxfId="48" priority="80" operator="equal">
      <formula>"양호"</formula>
    </cfRule>
  </conditionalFormatting>
  <conditionalFormatting sqref="E31">
    <cfRule type="cellIs" dxfId="47" priority="75" operator="equal">
      <formula>"취약"</formula>
    </cfRule>
    <cfRule type="cellIs" dxfId="46" priority="76" operator="equal">
      <formula>"양호"</formula>
    </cfRule>
  </conditionalFormatting>
  <conditionalFormatting sqref="E69">
    <cfRule type="cellIs" dxfId="45" priority="69" operator="equal">
      <formula>"취약"</formula>
    </cfRule>
    <cfRule type="cellIs" dxfId="44" priority="70" operator="equal">
      <formula>"양호"</formula>
    </cfRule>
  </conditionalFormatting>
  <conditionalFormatting sqref="E67">
    <cfRule type="cellIs" dxfId="43" priority="49" operator="equal">
      <formula>"취약"</formula>
    </cfRule>
    <cfRule type="cellIs" dxfId="42" priority="50" operator="equal">
      <formula>"양호"</formula>
    </cfRule>
  </conditionalFormatting>
  <conditionalFormatting sqref="E71:E73">
    <cfRule type="cellIs" dxfId="41" priority="63" operator="equal">
      <formula>"취약"</formula>
    </cfRule>
    <cfRule type="cellIs" dxfId="40" priority="64" operator="equal">
      <formula>"양호"</formula>
    </cfRule>
  </conditionalFormatting>
  <conditionalFormatting sqref="E77">
    <cfRule type="cellIs" dxfId="39" priority="47" operator="equal">
      <formula>"취약"</formula>
    </cfRule>
    <cfRule type="cellIs" dxfId="38" priority="48" operator="equal">
      <formula>"양호"</formula>
    </cfRule>
  </conditionalFormatting>
  <conditionalFormatting sqref="E80">
    <cfRule type="cellIs" dxfId="37" priority="45" operator="equal">
      <formula>"취약"</formula>
    </cfRule>
    <cfRule type="cellIs" dxfId="36" priority="46" operator="equal">
      <formula>"양호"</formula>
    </cfRule>
  </conditionalFormatting>
  <conditionalFormatting sqref="E35">
    <cfRule type="cellIs" dxfId="35" priority="43" operator="equal">
      <formula>"취약"</formula>
    </cfRule>
    <cfRule type="cellIs" dxfId="34" priority="44" operator="equal">
      <formula>"양호"</formula>
    </cfRule>
  </conditionalFormatting>
  <conditionalFormatting sqref="E19">
    <cfRule type="cellIs" dxfId="33" priority="41" operator="equal">
      <formula>"취약"</formula>
    </cfRule>
    <cfRule type="cellIs" dxfId="32" priority="42" operator="equal">
      <formula>"양호"</formula>
    </cfRule>
  </conditionalFormatting>
  <conditionalFormatting sqref="E82">
    <cfRule type="cellIs" dxfId="31" priority="39" operator="equal">
      <formula>"취약"</formula>
    </cfRule>
    <cfRule type="cellIs" dxfId="30" priority="40" operator="equal">
      <formula>"양호"</formula>
    </cfRule>
  </conditionalFormatting>
  <conditionalFormatting sqref="E75">
    <cfRule type="cellIs" dxfId="29" priority="37" operator="equal">
      <formula>"취약"</formula>
    </cfRule>
    <cfRule type="cellIs" dxfId="28" priority="38" operator="equal">
      <formula>"양호"</formula>
    </cfRule>
  </conditionalFormatting>
  <conditionalFormatting sqref="E23">
    <cfRule type="cellIs" dxfId="27" priority="35" operator="equal">
      <formula>"취약"</formula>
    </cfRule>
    <cfRule type="cellIs" dxfId="26" priority="36" operator="equal">
      <formula>"양호"</formula>
    </cfRule>
  </conditionalFormatting>
  <conditionalFormatting sqref="E16">
    <cfRule type="cellIs" dxfId="25" priority="33" stopIfTrue="1" operator="equal">
      <formula>"취약"</formula>
    </cfRule>
    <cfRule type="cellIs" dxfId="24" priority="34" stopIfTrue="1" operator="equal">
      <formula>"양호"</formula>
    </cfRule>
  </conditionalFormatting>
  <conditionalFormatting sqref="E42">
    <cfRule type="cellIs" dxfId="23" priority="31" operator="equal">
      <formula>"취약"</formula>
    </cfRule>
    <cfRule type="cellIs" dxfId="22" priority="32" operator="equal">
      <formula>"양호"</formula>
    </cfRule>
  </conditionalFormatting>
  <conditionalFormatting sqref="E30">
    <cfRule type="cellIs" dxfId="21" priority="29" operator="equal">
      <formula>"취약"</formula>
    </cfRule>
    <cfRule type="cellIs" dxfId="20" priority="30" operator="equal">
      <formula>"양호"</formula>
    </cfRule>
  </conditionalFormatting>
  <conditionalFormatting sqref="E76">
    <cfRule type="cellIs" dxfId="19" priority="27" operator="equal">
      <formula>"취약"</formula>
    </cfRule>
    <cfRule type="cellIs" dxfId="18" priority="28" operator="equal">
      <formula>"양호"</formula>
    </cfRule>
  </conditionalFormatting>
  <conditionalFormatting sqref="E55">
    <cfRule type="cellIs" dxfId="17" priority="15" operator="equal">
      <formula>"취약"</formula>
    </cfRule>
    <cfRule type="cellIs" dxfId="16" priority="16" operator="equal">
      <formula>"양호"</formula>
    </cfRule>
  </conditionalFormatting>
  <conditionalFormatting sqref="E43:E44">
    <cfRule type="cellIs" dxfId="15" priority="13" operator="equal">
      <formula>"취약"</formula>
    </cfRule>
    <cfRule type="cellIs" dxfId="14" priority="14" operator="equal">
      <formula>"양호"</formula>
    </cfRule>
  </conditionalFormatting>
  <conditionalFormatting sqref="E28">
    <cfRule type="cellIs" dxfId="13" priority="11" operator="equal">
      <formula>"취약"</formula>
    </cfRule>
    <cfRule type="cellIs" dxfId="12" priority="12" operator="equal">
      <formula>"양호"</formula>
    </cfRule>
  </conditionalFormatting>
  <conditionalFormatting sqref="E51">
    <cfRule type="cellIs" dxfId="11" priority="19" operator="equal">
      <formula>"취약"</formula>
    </cfRule>
    <cfRule type="cellIs" dxfId="10" priority="20" operator="equal">
      <formula>"양호"</formula>
    </cfRule>
  </conditionalFormatting>
  <conditionalFormatting sqref="E65">
    <cfRule type="cellIs" dxfId="9" priority="1" operator="equal">
      <formula>"취약"</formula>
    </cfRule>
    <cfRule type="cellIs" dxfId="8" priority="2" operator="equal">
      <formula>"양호"</formula>
    </cfRule>
  </conditionalFormatting>
  <conditionalFormatting sqref="E63">
    <cfRule type="cellIs" dxfId="7" priority="9" operator="equal">
      <formula>"취약"</formula>
    </cfRule>
    <cfRule type="cellIs" dxfId="6" priority="10" operator="equal">
      <formula>"양호"</formula>
    </cfRule>
  </conditionalFormatting>
  <conditionalFormatting sqref="E62">
    <cfRule type="cellIs" dxfId="5" priority="7" operator="equal">
      <formula>"취약"</formula>
    </cfRule>
    <cfRule type="cellIs" dxfId="4" priority="8" operator="equal">
      <formula>"양호"</formula>
    </cfRule>
  </conditionalFormatting>
  <conditionalFormatting sqref="E64">
    <cfRule type="cellIs" dxfId="3" priority="5" operator="equal">
      <formula>"취약"</formula>
    </cfRule>
    <cfRule type="cellIs" dxfId="2" priority="6" operator="equal">
      <formula>"양호"</formula>
    </cfRule>
  </conditionalFormatting>
  <conditionalFormatting sqref="E66">
    <cfRule type="cellIs" dxfId="1" priority="3" operator="equal">
      <formula>"취약"</formula>
    </cfRule>
    <cfRule type="cellIs" dxfId="0" priority="4" operator="equal">
      <formula>"양호"</formula>
    </cfRule>
  </conditionalFormatting>
  <printOptions horizontalCentered="1"/>
  <pageMargins left="0.59055118110236227" right="0.59055118110236227" top="0.59055118110236227" bottom="0.59055118110236227" header="0.31496062992125984" footer="0.31496062992125984"/>
  <pageSetup paperSize="9" scale="79" fitToHeight="0" orientation="portrait" r:id="rId1"/>
  <headerFooter>
    <oddHeader>&amp;R&amp;"-,굵게"&amp;9서버 취약점 점검 상세 보고서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표지</vt:lpstr>
      <vt:lpstr>점검대상</vt:lpstr>
      <vt:lpstr>윈도우 점검요약</vt:lpstr>
      <vt:lpstr>파일서버</vt:lpstr>
      <vt:lpstr>표지!Print_Area</vt:lpstr>
      <vt:lpstr>'윈도우 점검요약'!Print_Titles</vt:lpstr>
      <vt:lpstr>파일서버!Print_Titles</vt:lpstr>
    </vt:vector>
  </TitlesOfParts>
  <Company>(주)한국정보보호교육센터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윈도우서버취약점진단</dc:title>
  <dc:subject>상세결과시트</dc:subject>
  <cp:lastModifiedBy>정형수</cp:lastModifiedBy>
  <cp:lastPrinted>2018-10-12T13:55:56Z</cp:lastPrinted>
  <dcterms:created xsi:type="dcterms:W3CDTF">2012-11-28T05:37:09Z</dcterms:created>
  <dcterms:modified xsi:type="dcterms:W3CDTF">2020-09-24T12:35:49Z</dcterms:modified>
</cp:coreProperties>
</file>