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ysel\LING4181 data\"/>
    </mc:Choice>
  </mc:AlternateContent>
  <xr:revisionPtr revIDLastSave="0" documentId="13_ncr:1_{1539AFC2-DF0A-4C41-8C5A-D5870DC1F271}" xr6:coauthVersionLast="47" xr6:coauthVersionMax="47" xr10:uidLastSave="{00000000-0000-0000-0000-000000000000}"/>
  <bookViews>
    <workbookView xWindow="28680" yWindow="-1065" windowWidth="29040" windowHeight="15720" activeTab="1" xr2:uid="{00000000-000D-0000-FFFF-FFFF00000000}"/>
  </bookViews>
  <sheets>
    <sheet name="Evaluation" sheetId="1" r:id="rId1"/>
    <sheet name="Correctness rate" sheetId="2" r:id="rId2"/>
    <sheet name="F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D9" i="3"/>
  <c r="E9" i="3"/>
  <c r="F9" i="3"/>
  <c r="G9" i="3"/>
  <c r="H9" i="3"/>
  <c r="B9" i="3"/>
  <c r="C8" i="3"/>
  <c r="D8" i="3"/>
  <c r="E8" i="3"/>
  <c r="F8" i="3"/>
  <c r="G8" i="3"/>
  <c r="H8" i="3"/>
  <c r="B8" i="3"/>
  <c r="D7" i="3"/>
  <c r="C7" i="3"/>
  <c r="E7" i="3"/>
  <c r="F7" i="3"/>
  <c r="G7" i="3"/>
  <c r="H7" i="3"/>
  <c r="B7" i="3"/>
  <c r="C6" i="3"/>
  <c r="D6" i="3"/>
  <c r="E6" i="3"/>
  <c r="F6" i="3"/>
  <c r="G6" i="3"/>
  <c r="H6" i="3"/>
  <c r="B6" i="3"/>
  <c r="C8" i="2"/>
  <c r="D8" i="2"/>
  <c r="E8" i="2"/>
  <c r="F8" i="2"/>
  <c r="G8" i="2"/>
  <c r="H8" i="2"/>
  <c r="B8" i="2"/>
  <c r="I7" i="2"/>
  <c r="I6" i="2"/>
  <c r="I5" i="2"/>
  <c r="I4" i="2"/>
  <c r="I3" i="2"/>
  <c r="I2" i="2"/>
  <c r="Y42" i="1"/>
  <c r="X42" i="1"/>
  <c r="W42" i="1"/>
  <c r="Y41" i="1"/>
  <c r="X41" i="1"/>
  <c r="W41" i="1"/>
  <c r="Y40" i="1"/>
  <c r="X40" i="1"/>
  <c r="W40" i="1"/>
  <c r="V39" i="1"/>
  <c r="U39" i="1"/>
  <c r="T39" i="1"/>
  <c r="V38" i="1"/>
  <c r="U38" i="1"/>
  <c r="T38" i="1"/>
  <c r="V37" i="1"/>
  <c r="U37" i="1"/>
  <c r="T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tc={CB21EAEE-FA58-4B8C-8E2C-EB83DF8C19C8}</author>
    <author>tc={37CEC631-FA3C-45AA-A529-D4E6959DB05D}</author>
  </authors>
  <commentList>
    <comment ref="I1" authorId="0" shapeId="0" xr:uid="{CB21EAEE-FA58-4B8C-8E2C-EB83DF8C19C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각 sample text가 모델별로 옳게 판별된 비율 (q_A가 s_A에 attribute된 비율)</t>
      </text>
    </comment>
    <comment ref="A8" authorId="1" shapeId="0" xr:uid="{37CEC631-FA3C-45AA-A529-D4E6959DB05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모델이 query text 6개를 옳은 답에 배정한 비율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tc={5E1A9D7B-B7AF-421D-816A-21AF78FD8FB9}</author>
    <author>tc={25BF7A0E-B507-4164-9910-22172CF96A64}</author>
    <author>tc={1B6905C3-F1D4-4B87-8B48-173A5717055D}</author>
    <author>tc={423F72C5-744C-48C0-8729-B6C358D39907}</author>
  </authors>
  <commentList>
    <comment ref="A6" authorId="0" shapeId="0" xr:uid="{5E1A9D7B-B7AF-421D-816A-21AF78FD8FB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(TP+TN)/(TP+TN+FP+FN)</t>
      </text>
    </comment>
    <comment ref="A7" authorId="1" shapeId="0" xr:uid="{25BF7A0E-B507-4164-9910-22172CF96A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TP/(TP+FP)</t>
      </text>
    </comment>
    <comment ref="A8" authorId="2" shapeId="0" xr:uid="{1B6905C3-F1D4-4B87-8B48-173A5717055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TP/(TP+FN)</t>
      </text>
    </comment>
    <comment ref="A9" authorId="3" shapeId="0" xr:uid="{423F72C5-744C-48C0-8729-B6C358D399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2*Recall*Precision/(Recall+Precision)</t>
      </text>
    </comment>
  </commentList>
</comments>
</file>

<file path=xl/sharedStrings.xml><?xml version="1.0" encoding="utf-8"?>
<sst xmlns="http://schemas.openxmlformats.org/spreadsheetml/2006/main" count="151" uniqueCount="52">
  <si>
    <t>Performance evaluation</t>
    <phoneticPr fontId="1" type="noConversion"/>
  </si>
  <si>
    <t>Accuracy</t>
    <phoneticPr fontId="1" type="noConversion"/>
  </si>
  <si>
    <t>Assigned</t>
    <phoneticPr fontId="1" type="noConversion"/>
  </si>
  <si>
    <t>Assigned - How many query texts were attributed to this sample text, correct or wrong?</t>
    <phoneticPr fontId="1" type="noConversion"/>
  </si>
  <si>
    <t>ttratio</t>
  </si>
  <si>
    <t>ttratio</t>
    <phoneticPr fontId="1" type="noConversion"/>
  </si>
  <si>
    <t>a_q</t>
  </si>
  <si>
    <t>b_q</t>
  </si>
  <si>
    <t>c_q</t>
  </si>
  <si>
    <t>d_q</t>
  </si>
  <si>
    <t>e_q</t>
  </si>
  <si>
    <t>f_q</t>
  </si>
  <si>
    <t>a_s</t>
  </si>
  <si>
    <t>b_s</t>
  </si>
  <si>
    <t>c_s</t>
  </si>
  <si>
    <t>d_s</t>
  </si>
  <si>
    <t>e_s</t>
  </si>
  <si>
    <t>f_s</t>
  </si>
  <si>
    <t>SimpsonD</t>
  </si>
  <si>
    <t>SimpsonD</t>
    <phoneticPr fontId="1" type="noConversion"/>
  </si>
  <si>
    <t>BWI</t>
  </si>
  <si>
    <t>BWI</t>
    <phoneticPr fontId="1" type="noConversion"/>
  </si>
  <si>
    <t>MSL</t>
  </si>
  <si>
    <t>MSL</t>
    <phoneticPr fontId="1" type="noConversion"/>
  </si>
  <si>
    <t>MWL</t>
  </si>
  <si>
    <t>MWL</t>
    <phoneticPr fontId="1" type="noConversion"/>
  </si>
  <si>
    <t>LD</t>
  </si>
  <si>
    <t>LD</t>
    <phoneticPr fontId="1" type="noConversion"/>
  </si>
  <si>
    <t>Delta</t>
  </si>
  <si>
    <t>Delta</t>
    <phoneticPr fontId="1" type="noConversion"/>
  </si>
  <si>
    <t>c</t>
  </si>
  <si>
    <t>d</t>
  </si>
  <si>
    <t>e</t>
  </si>
  <si>
    <t>f</t>
  </si>
  <si>
    <t>N/A</t>
    <phoneticPr fontId="1" type="noConversion"/>
  </si>
  <si>
    <t>Correct</t>
    <phoneticPr fontId="1" type="noConversion"/>
  </si>
  <si>
    <t>Correct - correct:1, wrong:0, confused:0.5</t>
    <phoneticPr fontId="1" type="noConversion"/>
  </si>
  <si>
    <t>Correctly attributed(TP)</t>
    <phoneticPr fontId="1" type="noConversion"/>
  </si>
  <si>
    <t>Correctly not attributed(TN)</t>
    <phoneticPr fontId="1" type="noConversion"/>
  </si>
  <si>
    <t>Incorrectly not attributed(FN)</t>
    <phoneticPr fontId="1" type="noConversion"/>
  </si>
  <si>
    <t>Incorrectly attributed (FP)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</si>
  <si>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</si>
  <si>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</si>
  <si>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</si>
  <si>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</si>
  <si>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model_cor</t>
    <phoneticPr fontId="1" type="noConversion"/>
  </si>
  <si>
    <t>cor_att</t>
    <phoneticPr fontId="5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</si>
  <si>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</si>
  <si>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</si>
  <si>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</si>
  <si>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Form</t>
    <phoneticPr fontId="1" type="noConversion"/>
  </si>
  <si>
    <t>Correct answers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</si>
</sst>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99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Border="1"/>
    <xf numFmtId="0" fontId="0" fillId="2" borderId="0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2" xfId="0" applyFill="1" applyBorder="1"/>
    <xf numFmtId="0" fontId="0" fillId="5" borderId="10" xfId="0" applyFill="1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/>
    <xf numFmtId="0" fontId="0" fillId="6" borderId="0" xfId="0" applyFill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3" borderId="0" xfId="0" applyFill="1" applyBorder="1"/>
    <xf numFmtId="0" fontId="0" fillId="4" borderId="0" xfId="0" applyFill="1" applyBorder="1"/>
    <xf numFmtId="0" fontId="0" fillId="3" borderId="4" xfId="0" applyFill="1" applyBorder="1"/>
    <xf numFmtId="0" fontId="0" fillId="4" borderId="5" xfId="0" applyFill="1" applyBorder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3" borderId="3" xfId="0" applyFill="1" applyBorder="1"/>
    <xf numFmtId="0" fontId="0" fillId="0" borderId="2" xfId="0" applyBorder="1"/>
    <xf numFmtId="0" fontId="0" fillId="2" borderId="4" xfId="0" applyFill="1" applyBorder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/>
    <xf numFmtId="0" fontId="0" fillId="0" borderId="0" xfId="0" applyFill="1" applyBorder="1" applyAlignment="1">
      <alignment vertical="center"/>
    </xf>
    <xf numFmtId="0" fontId="2" fillId="4" borderId="0" xfId="0" applyFont="1" applyFill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6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99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지형[ 대학원석사과정휴학 / 언어학과 ]" id="{50C40B56-D199-4E38-9F31-CFB977867CBB}" userId="S::soulnaakseo@korea.edu::9116ac22-8a64-4e24-b43f-53c51fca85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3-06-01T23:29:18.16" personId="{50C40B56-D199-4E38-9F31-CFB977867CBB}" id="{CB21EAEE-FA58-4B8C-8E2C-EB83DF8C19C8}">
    <text>각 sample text가 모델별로 옳게 판별된 비율 (q_A가 s_A에 attribute된 비율)</text>
  </threadedComment>
  <threadedComment ref="A8" dT="2023-06-01T23:29:58.70" personId="{50C40B56-D199-4E38-9F31-CFB977867CBB}" id="{37CEC631-FA3C-45AA-A529-D4E6959DB05D}" done="1">
    <text>해당 모델이 query text 6개를 옳은 답에 배정한 비율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3-06-01T23:40:48.86" personId="{50C40B56-D199-4E38-9F31-CFB977867CBB}" id="{5E1A9D7B-B7AF-421D-816A-21AF78FD8FB9}">
    <text>(TP+TN)/(TP+TN+FP+FN)</text>
  </threadedComment>
  <threadedComment ref="A7" dT="2023-06-01T23:41:10.63" personId="{50C40B56-D199-4E38-9F31-CFB977867CBB}" id="{25BF7A0E-B507-4164-9910-22172CF96A64}">
    <text>TP/(TP+FP)</text>
  </threadedComment>
  <threadedComment ref="A8" dT="2023-06-01T23:43:21.54" personId="{50C40B56-D199-4E38-9F31-CFB977867CBB}" id="{1B6905C3-F1D4-4B87-8B48-173A5717055D}">
    <text>TP/(TP+FN)</text>
  </threadedComment>
  <threadedComment ref="A9" dT="2023-06-01T23:45:53.36" personId="{50C40B56-D199-4E38-9F31-CFB977867CBB}" id="{423F72C5-744C-48C0-8729-B6C358D39907}">
    <text>2*Recall*Precision/(Recall+Precision)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"/>
  <sheetViews>
    <sheetView topLeftCell="I1" zoomScale="115" zoomScaleNormal="115" workbookViewId="0">
      <selection activeCell="Q11" sqref="Q11"/>
    </sheetView>
  </sheetViews>
  <sheetFormatPr defaultRowHeight="17.399999999999999" x14ac:dyDescent="0.4"/>
  <cols>
    <col min="2" max="2" width="8.5" customWidth="1"/>
  </cols>
  <sheetData>
    <row r="1" spans="1:32" ht="19.2" x14ac:dyDescent="0.45">
      <c r="A1" s="2" t="s">
        <v>0</v>
      </c>
      <c r="B1" s="2"/>
      <c r="C1" s="2"/>
      <c r="D1" s="49" t="s">
        <v>37</v>
      </c>
      <c r="E1" s="50"/>
      <c r="F1" s="51" t="s">
        <v>39</v>
      </c>
      <c r="G1" s="51"/>
      <c r="H1" s="51"/>
      <c r="I1" s="1" t="s">
        <v>38</v>
      </c>
      <c r="J1" s="1"/>
      <c r="L1" s="52" t="s">
        <v>40</v>
      </c>
      <c r="M1" s="52"/>
      <c r="O1" s="53" t="s">
        <v>34</v>
      </c>
    </row>
    <row r="2" spans="1:32" x14ac:dyDescent="0.4">
      <c r="D2" t="s">
        <v>36</v>
      </c>
      <c r="I2" t="s">
        <v>3</v>
      </c>
    </row>
    <row r="4" spans="1:32" ht="18" thickBot="1" x14ac:dyDescent="0.45"/>
    <row r="5" spans="1:32" x14ac:dyDescent="0.4">
      <c r="B5" s="17" t="s">
        <v>5</v>
      </c>
      <c r="C5" s="27" t="s">
        <v>6</v>
      </c>
      <c r="D5" s="27" t="s">
        <v>7</v>
      </c>
      <c r="E5" s="27" t="s">
        <v>8</v>
      </c>
      <c r="F5" s="27" t="s">
        <v>9</v>
      </c>
      <c r="G5" s="27" t="s">
        <v>10</v>
      </c>
      <c r="H5" s="28" t="s">
        <v>11</v>
      </c>
      <c r="I5" s="29" t="s">
        <v>2</v>
      </c>
      <c r="K5" s="17" t="s">
        <v>21</v>
      </c>
      <c r="L5" s="27" t="s">
        <v>6</v>
      </c>
      <c r="M5" s="27" t="s">
        <v>7</v>
      </c>
      <c r="N5" s="27" t="s">
        <v>8</v>
      </c>
      <c r="O5" s="27" t="s">
        <v>9</v>
      </c>
      <c r="P5" s="27" t="s">
        <v>10</v>
      </c>
      <c r="Q5" s="28" t="s">
        <v>11</v>
      </c>
      <c r="R5" s="29" t="s">
        <v>2</v>
      </c>
      <c r="T5" s="17" t="s">
        <v>25</v>
      </c>
      <c r="U5" s="27" t="s">
        <v>6</v>
      </c>
      <c r="V5" s="27" t="s">
        <v>7</v>
      </c>
      <c r="W5" s="27" t="s">
        <v>8</v>
      </c>
      <c r="X5" s="27" t="s">
        <v>9</v>
      </c>
      <c r="Y5" s="27" t="s">
        <v>10</v>
      </c>
      <c r="Z5" s="28" t="s">
        <v>11</v>
      </c>
      <c r="AA5" s="29" t="s">
        <v>2</v>
      </c>
    </row>
    <row r="6" spans="1:32" x14ac:dyDescent="0.4">
      <c r="B6" s="25" t="s">
        <v>12</v>
      </c>
      <c r="C6" s="35">
        <v>9.4899999999999984E-2</v>
      </c>
      <c r="D6" s="34">
        <v>0.23080000000000001</v>
      </c>
      <c r="E6" s="34">
        <v>0.15589999999999998</v>
      </c>
      <c r="F6" s="31">
        <v>1</v>
      </c>
      <c r="G6" s="31">
        <v>1</v>
      </c>
      <c r="H6" s="32">
        <v>1</v>
      </c>
      <c r="I6" s="38">
        <v>3</v>
      </c>
      <c r="K6" s="25" t="s">
        <v>12</v>
      </c>
      <c r="L6" s="35">
        <v>8.5842252008870024E-3</v>
      </c>
      <c r="M6" s="34">
        <v>9.8345247991130091E-3</v>
      </c>
      <c r="N6" s="34">
        <v>5.3773210930499998E-2</v>
      </c>
      <c r="O6" s="31">
        <v>1</v>
      </c>
      <c r="P6" s="31">
        <v>1</v>
      </c>
      <c r="Q6" s="32">
        <v>1</v>
      </c>
      <c r="R6" s="22">
        <v>3</v>
      </c>
      <c r="T6" s="25" t="s">
        <v>12</v>
      </c>
      <c r="U6" s="35">
        <v>9.9427099999971347E-4</v>
      </c>
      <c r="V6" s="34">
        <v>5.1333332999999648E-2</v>
      </c>
      <c r="W6" s="34">
        <v>4.3330237999999355E-2</v>
      </c>
      <c r="X6" s="31">
        <v>1</v>
      </c>
      <c r="Y6" s="31">
        <v>1</v>
      </c>
      <c r="Z6" s="32">
        <v>1</v>
      </c>
      <c r="AA6" s="22">
        <v>3</v>
      </c>
    </row>
    <row r="7" spans="1:32" x14ac:dyDescent="0.4">
      <c r="B7" s="25" t="s">
        <v>13</v>
      </c>
      <c r="C7" s="7">
        <v>0.10029999999999997</v>
      </c>
      <c r="D7" s="8">
        <v>0.23619999999999999</v>
      </c>
      <c r="E7" s="7">
        <v>0.16129999999999997</v>
      </c>
      <c r="F7" s="31">
        <v>1</v>
      </c>
      <c r="G7" s="31">
        <v>1</v>
      </c>
      <c r="H7" s="32">
        <v>1</v>
      </c>
      <c r="I7" s="38">
        <v>0</v>
      </c>
      <c r="K7" s="25" t="s">
        <v>13</v>
      </c>
      <c r="L7" s="7">
        <v>1.7971274894090006E-2</v>
      </c>
      <c r="M7" s="8">
        <v>3.6390024894090017E-2</v>
      </c>
      <c r="N7" s="7">
        <v>8.0328711025477006E-2</v>
      </c>
      <c r="O7" s="31">
        <v>1</v>
      </c>
      <c r="P7" s="31">
        <v>1</v>
      </c>
      <c r="Q7" s="32">
        <v>1</v>
      </c>
      <c r="R7" s="22">
        <v>0</v>
      </c>
      <c r="T7" s="25" t="s">
        <v>13</v>
      </c>
      <c r="U7" s="7">
        <v>0.15940572900000038</v>
      </c>
      <c r="V7" s="8">
        <v>0.10906666700000045</v>
      </c>
      <c r="W7" s="7">
        <v>0.11706976200000074</v>
      </c>
      <c r="X7" s="31">
        <v>1</v>
      </c>
      <c r="Y7" s="31">
        <v>1</v>
      </c>
      <c r="Z7" s="32">
        <v>1</v>
      </c>
      <c r="AA7" s="22">
        <v>0</v>
      </c>
    </row>
    <row r="8" spans="1:32" x14ac:dyDescent="0.4">
      <c r="B8" s="25" t="s">
        <v>14</v>
      </c>
      <c r="C8" s="7">
        <v>0.10919999999999996</v>
      </c>
      <c r="D8" s="7">
        <v>0.24509999999999998</v>
      </c>
      <c r="E8" s="8">
        <v>0.17019999999999996</v>
      </c>
      <c r="F8" s="31">
        <v>1</v>
      </c>
      <c r="G8" s="31">
        <v>1</v>
      </c>
      <c r="H8" s="32">
        <v>1</v>
      </c>
      <c r="I8" s="38">
        <v>0</v>
      </c>
      <c r="K8" s="25" t="s">
        <v>14</v>
      </c>
      <c r="L8" s="7">
        <v>3.1383849448601009E-2</v>
      </c>
      <c r="M8" s="7">
        <v>4.980259944860102E-2</v>
      </c>
      <c r="N8" s="8">
        <v>9.374128557998801E-2</v>
      </c>
      <c r="O8" s="31">
        <v>1</v>
      </c>
      <c r="P8" s="31">
        <v>1</v>
      </c>
      <c r="Q8" s="32">
        <v>1</v>
      </c>
      <c r="R8" s="22">
        <v>0</v>
      </c>
      <c r="T8" s="25" t="s">
        <v>14</v>
      </c>
      <c r="U8" s="7">
        <v>0.28240572899999972</v>
      </c>
      <c r="V8" s="7">
        <v>0.23206666699999978</v>
      </c>
      <c r="W8" s="8">
        <v>0.24006976200000008</v>
      </c>
      <c r="X8" s="31">
        <v>1</v>
      </c>
      <c r="Y8" s="31">
        <v>1</v>
      </c>
      <c r="Z8" s="32">
        <v>1</v>
      </c>
      <c r="AA8" s="22">
        <v>0</v>
      </c>
    </row>
    <row r="9" spans="1:32" x14ac:dyDescent="0.4">
      <c r="B9" s="25" t="s">
        <v>15</v>
      </c>
      <c r="C9" s="31">
        <v>1</v>
      </c>
      <c r="D9" s="31">
        <v>1</v>
      </c>
      <c r="E9" s="31">
        <v>1</v>
      </c>
      <c r="F9" s="8">
        <v>0.21210000000000001</v>
      </c>
      <c r="G9" s="7">
        <v>0.26340000000000002</v>
      </c>
      <c r="H9" s="10">
        <v>0.25520000000000004</v>
      </c>
      <c r="I9" s="38">
        <v>0</v>
      </c>
      <c r="K9" s="25" t="s">
        <v>15</v>
      </c>
      <c r="L9" s="31">
        <v>1</v>
      </c>
      <c r="M9" s="31">
        <v>1</v>
      </c>
      <c r="N9" s="31">
        <v>1</v>
      </c>
      <c r="O9" s="35">
        <v>2.8646152275974002E-2</v>
      </c>
      <c r="P9" s="7">
        <v>4.4787351560342997E-2</v>
      </c>
      <c r="Q9" s="10">
        <v>4.9273072347691016E-2</v>
      </c>
      <c r="R9" s="22">
        <v>1</v>
      </c>
      <c r="T9" s="25" t="s">
        <v>15</v>
      </c>
      <c r="U9" s="31">
        <v>1</v>
      </c>
      <c r="V9" s="31">
        <v>1</v>
      </c>
      <c r="W9" s="31">
        <v>1</v>
      </c>
      <c r="X9" s="35">
        <v>8.7080657999999644E-2</v>
      </c>
      <c r="Y9" s="7">
        <v>0.28509538600000006</v>
      </c>
      <c r="Z9" s="10">
        <v>0.27391189899999979</v>
      </c>
      <c r="AA9" s="22">
        <v>1</v>
      </c>
    </row>
    <row r="10" spans="1:32" x14ac:dyDescent="0.4">
      <c r="B10" s="25" t="s">
        <v>16</v>
      </c>
      <c r="C10" s="31">
        <v>1</v>
      </c>
      <c r="D10" s="31">
        <v>1</v>
      </c>
      <c r="E10" s="31">
        <v>1</v>
      </c>
      <c r="F10" s="7">
        <v>0.1757</v>
      </c>
      <c r="G10" s="8">
        <v>0.22700000000000001</v>
      </c>
      <c r="H10" s="10">
        <v>0.21880000000000002</v>
      </c>
      <c r="I10" s="38">
        <v>0</v>
      </c>
      <c r="K10" s="25" t="s">
        <v>16</v>
      </c>
      <c r="L10" s="31">
        <v>1</v>
      </c>
      <c r="M10" s="31">
        <v>1</v>
      </c>
      <c r="N10" s="31">
        <v>1</v>
      </c>
      <c r="O10" s="7">
        <v>9.1903277622102014E-2</v>
      </c>
      <c r="P10" s="8">
        <v>1.8469773785785015E-2</v>
      </c>
      <c r="Q10" s="40">
        <v>1.3984052998437E-2</v>
      </c>
      <c r="R10" s="22">
        <v>1</v>
      </c>
      <c r="T10" s="25" t="s">
        <v>16</v>
      </c>
      <c r="U10" s="31">
        <v>1</v>
      </c>
      <c r="V10" s="31">
        <v>1</v>
      </c>
      <c r="W10" s="31">
        <v>1</v>
      </c>
      <c r="X10" s="7">
        <v>0.52588250899999966</v>
      </c>
      <c r="Y10" s="8">
        <v>0.15370646499999996</v>
      </c>
      <c r="Z10" s="10">
        <v>0.16488995200000023</v>
      </c>
      <c r="AA10" s="22">
        <v>0</v>
      </c>
    </row>
    <row r="11" spans="1:32" ht="18" thickBot="1" x14ac:dyDescent="0.45">
      <c r="B11" s="26" t="s">
        <v>17</v>
      </c>
      <c r="C11" s="33">
        <v>1</v>
      </c>
      <c r="D11" s="33">
        <v>1</v>
      </c>
      <c r="E11" s="33">
        <v>1</v>
      </c>
      <c r="F11" s="36">
        <v>0.1615</v>
      </c>
      <c r="G11" s="36">
        <v>0.21280000000000002</v>
      </c>
      <c r="H11" s="37">
        <v>0.20460000000000003</v>
      </c>
      <c r="I11" s="39">
        <v>3</v>
      </c>
      <c r="K11" s="26" t="s">
        <v>17</v>
      </c>
      <c r="L11" s="33">
        <v>1</v>
      </c>
      <c r="M11" s="33">
        <v>1</v>
      </c>
      <c r="N11" s="33">
        <v>1</v>
      </c>
      <c r="O11" s="11">
        <v>6.3934329977026999E-2</v>
      </c>
      <c r="P11" s="36">
        <v>9.4991738592899999E-3</v>
      </c>
      <c r="Q11" s="12">
        <v>1.3984894646638E-2</v>
      </c>
      <c r="R11" s="22">
        <v>1</v>
      </c>
      <c r="T11" s="26" t="s">
        <v>17</v>
      </c>
      <c r="U11" s="33">
        <v>1</v>
      </c>
      <c r="V11" s="33">
        <v>1</v>
      </c>
      <c r="W11" s="33">
        <v>1</v>
      </c>
      <c r="X11" s="11">
        <v>0.32870400000000011</v>
      </c>
      <c r="Y11" s="36">
        <v>4.3472043999999599E-2</v>
      </c>
      <c r="Z11" s="37">
        <v>3.2288556999999329E-2</v>
      </c>
      <c r="AA11" s="22">
        <v>2</v>
      </c>
    </row>
    <row r="12" spans="1:32" ht="18" thickBot="1" x14ac:dyDescent="0.45">
      <c r="B12" s="47" t="s">
        <v>35</v>
      </c>
      <c r="C12" s="44">
        <v>1</v>
      </c>
      <c r="D12" s="45">
        <v>0</v>
      </c>
      <c r="E12" s="45">
        <v>0</v>
      </c>
      <c r="F12" s="45">
        <v>0</v>
      </c>
      <c r="G12" s="45">
        <v>0</v>
      </c>
      <c r="H12" s="46">
        <v>1</v>
      </c>
      <c r="I12" s="9"/>
      <c r="K12" s="18" t="s">
        <v>35</v>
      </c>
      <c r="L12" s="19">
        <v>1</v>
      </c>
      <c r="M12" s="19">
        <v>0</v>
      </c>
      <c r="N12" s="19">
        <v>0</v>
      </c>
      <c r="O12" s="19">
        <v>1</v>
      </c>
      <c r="P12" s="19">
        <v>0</v>
      </c>
      <c r="Q12" s="20">
        <v>0</v>
      </c>
      <c r="R12" s="9"/>
      <c r="T12" s="18" t="s">
        <v>35</v>
      </c>
      <c r="U12" s="19">
        <v>1</v>
      </c>
      <c r="V12" s="19">
        <v>0</v>
      </c>
      <c r="W12" s="19">
        <v>0</v>
      </c>
      <c r="X12" s="19">
        <v>1</v>
      </c>
      <c r="Y12" s="19">
        <v>0</v>
      </c>
      <c r="Z12" s="20">
        <v>1</v>
      </c>
      <c r="AA12" s="9"/>
    </row>
    <row r="13" spans="1:32" x14ac:dyDescent="0.4">
      <c r="L13" s="23"/>
      <c r="M13" s="23"/>
      <c r="N13" s="23"/>
      <c r="O13" s="23"/>
      <c r="P13" s="23"/>
      <c r="Q13" s="23"/>
      <c r="R13" s="23"/>
      <c r="AD13" s="6"/>
      <c r="AE13" s="6"/>
      <c r="AF13" s="6"/>
    </row>
    <row r="14" spans="1:32" ht="18" thickBot="1" x14ac:dyDescent="0.45">
      <c r="AD14" s="6"/>
      <c r="AE14" s="6"/>
      <c r="AF14" s="6"/>
    </row>
    <row r="15" spans="1:32" x14ac:dyDescent="0.4">
      <c r="B15" s="17" t="s">
        <v>19</v>
      </c>
      <c r="C15" s="43" t="s">
        <v>6</v>
      </c>
      <c r="D15" s="27" t="s">
        <v>7</v>
      </c>
      <c r="E15" s="27" t="s">
        <v>8</v>
      </c>
      <c r="F15" s="27" t="s">
        <v>9</v>
      </c>
      <c r="G15" s="27" t="s">
        <v>10</v>
      </c>
      <c r="H15" s="27" t="s">
        <v>11</v>
      </c>
      <c r="I15" s="29" t="s">
        <v>2</v>
      </c>
      <c r="K15" s="17" t="s">
        <v>23</v>
      </c>
      <c r="L15" s="27" t="s">
        <v>6</v>
      </c>
      <c r="M15" s="27" t="s">
        <v>7</v>
      </c>
      <c r="N15" s="27" t="s">
        <v>8</v>
      </c>
      <c r="O15" s="27" t="s">
        <v>9</v>
      </c>
      <c r="P15" s="27" t="s">
        <v>10</v>
      </c>
      <c r="Q15" s="28" t="s">
        <v>11</v>
      </c>
      <c r="R15" s="29" t="s">
        <v>2</v>
      </c>
      <c r="T15" s="17" t="s">
        <v>27</v>
      </c>
      <c r="U15" s="27" t="s">
        <v>6</v>
      </c>
      <c r="V15" s="27" t="s">
        <v>7</v>
      </c>
      <c r="W15" s="27" t="s">
        <v>8</v>
      </c>
      <c r="X15" s="27" t="s">
        <v>9</v>
      </c>
      <c r="Y15" s="27" t="s">
        <v>10</v>
      </c>
      <c r="Z15" s="28" t="s">
        <v>11</v>
      </c>
      <c r="AA15" s="29" t="s">
        <v>2</v>
      </c>
      <c r="AB15" s="6"/>
      <c r="AC15" s="6"/>
      <c r="AD15" s="6"/>
      <c r="AE15" s="6"/>
      <c r="AF15" s="6"/>
    </row>
    <row r="16" spans="1:32" x14ac:dyDescent="0.4">
      <c r="B16" s="25" t="s">
        <v>12</v>
      </c>
      <c r="C16" s="35">
        <v>8.9999999999999976E-4</v>
      </c>
      <c r="D16" s="7">
        <v>1.4000000000000002E-3</v>
      </c>
      <c r="E16" s="7">
        <v>1.34E-2</v>
      </c>
      <c r="F16" s="31">
        <v>1</v>
      </c>
      <c r="G16" s="31">
        <v>1</v>
      </c>
      <c r="H16" s="31">
        <v>1</v>
      </c>
      <c r="I16" s="38">
        <v>1</v>
      </c>
      <c r="K16" s="25" t="s">
        <v>12</v>
      </c>
      <c r="L16" s="35">
        <v>0.78700667000000024</v>
      </c>
      <c r="M16" s="7">
        <v>4.3748899899999998</v>
      </c>
      <c r="N16" s="7">
        <v>2.304760120000001</v>
      </c>
      <c r="O16" s="31">
        <v>10</v>
      </c>
      <c r="P16" s="31">
        <v>10</v>
      </c>
      <c r="Q16" s="32">
        <v>10</v>
      </c>
      <c r="R16" s="22">
        <v>1</v>
      </c>
      <c r="T16" s="25" t="s">
        <v>12</v>
      </c>
      <c r="U16" s="35">
        <v>5.0000000000000044E-3</v>
      </c>
      <c r="V16" s="7">
        <v>3.949999999999998E-2</v>
      </c>
      <c r="W16" s="7">
        <v>8.3399999999999919E-2</v>
      </c>
      <c r="X16" s="31">
        <v>1</v>
      </c>
      <c r="Y16" s="31">
        <v>1</v>
      </c>
      <c r="Z16" s="32">
        <v>1</v>
      </c>
      <c r="AA16" s="22">
        <v>1</v>
      </c>
      <c r="AB16" s="6"/>
      <c r="AC16" s="6"/>
      <c r="AD16" s="6"/>
      <c r="AE16" s="6"/>
      <c r="AF16" s="6"/>
    </row>
    <row r="17" spans="2:32" x14ac:dyDescent="0.4">
      <c r="B17" s="25" t="s">
        <v>13</v>
      </c>
      <c r="C17" s="7">
        <v>1.5000000000000005E-3</v>
      </c>
      <c r="D17" s="8">
        <v>2.0000000000000009E-3</v>
      </c>
      <c r="E17" s="7">
        <v>1.4000000000000002E-2</v>
      </c>
      <c r="F17" s="31">
        <v>1</v>
      </c>
      <c r="G17" s="31">
        <v>1</v>
      </c>
      <c r="H17" s="31">
        <v>1</v>
      </c>
      <c r="I17" s="38">
        <v>0</v>
      </c>
      <c r="K17" s="25" t="s">
        <v>13</v>
      </c>
      <c r="L17" s="7">
        <v>3.2864219000000006</v>
      </c>
      <c r="M17" s="35">
        <v>0.30146141999999898</v>
      </c>
      <c r="N17" s="7">
        <v>1.7686684499999998</v>
      </c>
      <c r="O17" s="31">
        <v>10</v>
      </c>
      <c r="P17" s="31">
        <v>10</v>
      </c>
      <c r="Q17" s="32">
        <v>10</v>
      </c>
      <c r="R17" s="22">
        <v>1</v>
      </c>
      <c r="T17" s="25" t="s">
        <v>13</v>
      </c>
      <c r="U17" s="7">
        <v>5.0799999999999956E-2</v>
      </c>
      <c r="V17" s="35">
        <v>1.6299999999999981E-2</v>
      </c>
      <c r="W17" s="7">
        <v>2.7599999999999958E-2</v>
      </c>
      <c r="X17" s="31">
        <v>1</v>
      </c>
      <c r="Y17" s="31">
        <v>1</v>
      </c>
      <c r="Z17" s="32">
        <v>1</v>
      </c>
      <c r="AA17" s="22">
        <v>1</v>
      </c>
      <c r="AB17" s="6"/>
      <c r="AC17" s="6"/>
      <c r="AD17" s="6"/>
      <c r="AE17" s="6"/>
      <c r="AF17" s="6"/>
    </row>
    <row r="18" spans="2:32" x14ac:dyDescent="0.4">
      <c r="B18" s="25" t="s">
        <v>14</v>
      </c>
      <c r="C18" s="7">
        <v>1.7999999999999995E-3</v>
      </c>
      <c r="D18" s="34">
        <v>1.2999999999999991E-3</v>
      </c>
      <c r="E18" s="35">
        <v>1.0700000000000001E-2</v>
      </c>
      <c r="F18" s="31">
        <v>1</v>
      </c>
      <c r="G18" s="31">
        <v>1</v>
      </c>
      <c r="H18" s="31">
        <v>1</v>
      </c>
      <c r="I18" s="38">
        <v>2</v>
      </c>
      <c r="K18" s="25" t="s">
        <v>14</v>
      </c>
      <c r="L18" s="7">
        <v>2.4262995899999993</v>
      </c>
      <c r="M18" s="7">
        <v>1.1615837300000003</v>
      </c>
      <c r="N18" s="35">
        <v>0.90854613999999856</v>
      </c>
      <c r="O18" s="31">
        <v>10</v>
      </c>
      <c r="P18" s="31">
        <v>10</v>
      </c>
      <c r="Q18" s="32">
        <v>10</v>
      </c>
      <c r="R18" s="22">
        <v>1</v>
      </c>
      <c r="T18" s="25" t="s">
        <v>14</v>
      </c>
      <c r="U18" s="7">
        <v>7.7199999999999935E-2</v>
      </c>
      <c r="V18" s="7">
        <v>4.269999999999996E-2</v>
      </c>
      <c r="W18" s="35">
        <v>1.1999999999999789E-3</v>
      </c>
      <c r="X18" s="31">
        <v>1</v>
      </c>
      <c r="Y18" s="31">
        <v>1</v>
      </c>
      <c r="Z18" s="32">
        <v>1</v>
      </c>
      <c r="AA18" s="22">
        <v>1</v>
      </c>
      <c r="AB18" s="6"/>
      <c r="AC18" s="6"/>
      <c r="AD18" s="6"/>
      <c r="AE18" s="6"/>
      <c r="AF18" s="6"/>
    </row>
    <row r="19" spans="2:32" x14ac:dyDescent="0.4">
      <c r="B19" s="25" t="s">
        <v>15</v>
      </c>
      <c r="C19" s="31">
        <v>1</v>
      </c>
      <c r="D19" s="31">
        <v>1</v>
      </c>
      <c r="E19" s="31">
        <v>1</v>
      </c>
      <c r="F19" s="35">
        <v>7.0000000000000097E-4</v>
      </c>
      <c r="G19" s="34">
        <v>2.9999999999999992E-4</v>
      </c>
      <c r="H19" s="34">
        <v>5.0000000000000044E-4</v>
      </c>
      <c r="I19" s="38">
        <v>3</v>
      </c>
      <c r="K19" s="25" t="s">
        <v>15</v>
      </c>
      <c r="L19" s="31">
        <v>10</v>
      </c>
      <c r="M19" s="31">
        <v>10</v>
      </c>
      <c r="N19" s="31">
        <v>10</v>
      </c>
      <c r="O19" s="35">
        <v>0.1544676900000006</v>
      </c>
      <c r="P19" s="7">
        <v>4.7997898700000015</v>
      </c>
      <c r="Q19" s="10">
        <v>3.1316114900000009</v>
      </c>
      <c r="R19" s="22">
        <v>1</v>
      </c>
      <c r="T19" s="25" t="s">
        <v>15</v>
      </c>
      <c r="U19" s="31">
        <v>1</v>
      </c>
      <c r="V19" s="31">
        <v>1</v>
      </c>
      <c r="W19" s="31">
        <v>1</v>
      </c>
      <c r="X19" s="35">
        <v>9.9000000000000199E-3</v>
      </c>
      <c r="Y19" s="7">
        <v>5.6700000000000028E-2</v>
      </c>
      <c r="Z19" s="10">
        <v>7.2600000000000053E-2</v>
      </c>
      <c r="AA19" s="22">
        <v>1</v>
      </c>
      <c r="AB19" s="6"/>
      <c r="AC19" s="6"/>
      <c r="AD19" s="6"/>
      <c r="AE19" s="6"/>
      <c r="AF19" s="6"/>
    </row>
    <row r="20" spans="2:32" x14ac:dyDescent="0.4">
      <c r="B20" s="25" t="s">
        <v>16</v>
      </c>
      <c r="C20" s="31">
        <v>1</v>
      </c>
      <c r="D20" s="31">
        <v>1</v>
      </c>
      <c r="E20" s="31">
        <v>1</v>
      </c>
      <c r="F20" s="7">
        <v>2.8000000000000004E-3</v>
      </c>
      <c r="G20" s="8">
        <v>2.3999999999999994E-3</v>
      </c>
      <c r="H20" s="7">
        <v>1.599999999999999E-3</v>
      </c>
      <c r="I20" s="38">
        <v>0</v>
      </c>
      <c r="K20" s="25" t="s">
        <v>16</v>
      </c>
      <c r="L20" s="31">
        <v>10</v>
      </c>
      <c r="M20" s="31">
        <v>10</v>
      </c>
      <c r="N20" s="31">
        <v>10</v>
      </c>
      <c r="O20" s="7">
        <v>2.2389590300000002</v>
      </c>
      <c r="P20" s="8">
        <v>2.7152985300000019</v>
      </c>
      <c r="Q20" s="10">
        <v>1.0471201500000014</v>
      </c>
      <c r="R20" s="22">
        <v>0</v>
      </c>
      <c r="T20" s="25" t="s">
        <v>16</v>
      </c>
      <c r="U20" s="31">
        <v>1</v>
      </c>
      <c r="V20" s="31">
        <v>1</v>
      </c>
      <c r="W20" s="31">
        <v>1</v>
      </c>
      <c r="X20" s="7">
        <v>7.400000000000001E-2</v>
      </c>
      <c r="Y20" s="8">
        <v>2.7200000000000002E-2</v>
      </c>
      <c r="Z20" s="10">
        <v>1.1299999999999977E-2</v>
      </c>
      <c r="AA20" s="22">
        <v>0</v>
      </c>
      <c r="AB20" s="6"/>
      <c r="AC20" s="6"/>
      <c r="AD20" s="6"/>
      <c r="AE20" s="6"/>
      <c r="AF20" s="6"/>
    </row>
    <row r="21" spans="2:32" ht="18" thickBot="1" x14ac:dyDescent="0.45">
      <c r="B21" s="26" t="s">
        <v>17</v>
      </c>
      <c r="C21" s="33">
        <v>1</v>
      </c>
      <c r="D21" s="33">
        <v>1</v>
      </c>
      <c r="E21" s="33">
        <v>1</v>
      </c>
      <c r="F21" s="11">
        <v>3.2000000000000006E-3</v>
      </c>
      <c r="G21" s="11">
        <v>2.7999999999999995E-3</v>
      </c>
      <c r="H21" s="42">
        <v>1.9999999999999992E-3</v>
      </c>
      <c r="I21" s="39">
        <v>0</v>
      </c>
      <c r="K21" s="26" t="s">
        <v>17</v>
      </c>
      <c r="L21" s="33">
        <v>10</v>
      </c>
      <c r="M21" s="33">
        <v>10</v>
      </c>
      <c r="N21" s="33">
        <v>10</v>
      </c>
      <c r="O21" s="11">
        <v>3.3347636099999995</v>
      </c>
      <c r="P21" s="36">
        <v>1.6194939500000025</v>
      </c>
      <c r="Q21" s="37">
        <v>4.8684429999998002E-2</v>
      </c>
      <c r="R21" s="22">
        <v>2</v>
      </c>
      <c r="T21" s="26" t="s">
        <v>17</v>
      </c>
      <c r="U21" s="33">
        <v>1</v>
      </c>
      <c r="V21" s="33">
        <v>1</v>
      </c>
      <c r="W21" s="33">
        <v>1</v>
      </c>
      <c r="X21" s="11">
        <v>5.8900000000000008E-2</v>
      </c>
      <c r="Y21" s="36">
        <v>1.21E-2</v>
      </c>
      <c r="Z21" s="37">
        <v>3.8000000000000256E-3</v>
      </c>
      <c r="AA21" s="22">
        <v>2</v>
      </c>
      <c r="AB21" s="6"/>
      <c r="AC21" s="6"/>
      <c r="AD21" s="6"/>
      <c r="AE21" s="6"/>
      <c r="AF21" s="6"/>
    </row>
    <row r="22" spans="2:32" ht="18" thickBot="1" x14ac:dyDescent="0.45">
      <c r="B22" s="47" t="s">
        <v>35</v>
      </c>
      <c r="C22" s="44">
        <v>1</v>
      </c>
      <c r="D22" s="45">
        <v>0</v>
      </c>
      <c r="E22" s="45">
        <v>1</v>
      </c>
      <c r="F22" s="45">
        <v>1</v>
      </c>
      <c r="G22" s="45">
        <v>0</v>
      </c>
      <c r="H22" s="46">
        <v>0</v>
      </c>
      <c r="I22" s="41"/>
      <c r="K22" s="18" t="s">
        <v>35</v>
      </c>
      <c r="L22" s="19">
        <v>1</v>
      </c>
      <c r="M22" s="19">
        <v>1</v>
      </c>
      <c r="N22" s="19">
        <v>1</v>
      </c>
      <c r="O22" s="19">
        <v>1</v>
      </c>
      <c r="P22" s="19">
        <v>0</v>
      </c>
      <c r="Q22" s="20">
        <v>1</v>
      </c>
      <c r="R22" s="9"/>
      <c r="T22" s="18" t="s">
        <v>35</v>
      </c>
      <c r="U22" s="19">
        <v>1</v>
      </c>
      <c r="V22" s="19">
        <v>1</v>
      </c>
      <c r="W22" s="19">
        <v>1</v>
      </c>
      <c r="X22" s="19">
        <v>1</v>
      </c>
      <c r="Y22" s="19">
        <v>0</v>
      </c>
      <c r="Z22" s="20">
        <v>1</v>
      </c>
      <c r="AA22" s="9"/>
      <c r="AB22" s="6"/>
      <c r="AC22" s="6"/>
      <c r="AD22" s="6"/>
      <c r="AE22" s="6"/>
      <c r="AF22" s="6"/>
    </row>
    <row r="23" spans="2:32" x14ac:dyDescent="0.4">
      <c r="L23" s="23"/>
      <c r="M23" s="23"/>
      <c r="N23" s="23"/>
      <c r="O23" s="23"/>
      <c r="P23" s="23"/>
      <c r="Q23" s="23"/>
      <c r="R23" s="23"/>
      <c r="AB23" s="6"/>
      <c r="AC23" s="6"/>
    </row>
    <row r="24" spans="2:32" ht="18" thickBot="1" x14ac:dyDescent="0.45">
      <c r="T24" s="24"/>
      <c r="W24" s="6"/>
      <c r="X24" s="6"/>
      <c r="Y24" s="6"/>
      <c r="Z24" s="6"/>
      <c r="AA24" s="6"/>
      <c r="AB24" s="6"/>
      <c r="AC24" s="6"/>
    </row>
    <row r="25" spans="2:32" x14ac:dyDescent="0.4">
      <c r="B25" s="17" t="s">
        <v>29</v>
      </c>
      <c r="C25" s="27" t="s">
        <v>6</v>
      </c>
      <c r="D25" s="27" t="s">
        <v>7</v>
      </c>
      <c r="E25" s="27" t="s">
        <v>8</v>
      </c>
      <c r="F25" s="27" t="s">
        <v>9</v>
      </c>
      <c r="G25" s="27" t="s">
        <v>10</v>
      </c>
      <c r="H25" s="28" t="s">
        <v>11</v>
      </c>
      <c r="I25" s="29" t="s">
        <v>2</v>
      </c>
      <c r="K25" s="48"/>
      <c r="T25" s="24"/>
      <c r="V25" s="24"/>
      <c r="W25" s="24"/>
      <c r="X25" s="24"/>
      <c r="Y25" s="24"/>
      <c r="Z25" s="24"/>
      <c r="AA25" s="24"/>
    </row>
    <row r="26" spans="2:32" x14ac:dyDescent="0.4">
      <c r="B26" s="25" t="s">
        <v>12</v>
      </c>
      <c r="C26" s="35">
        <v>2.49817</v>
      </c>
      <c r="D26" s="7">
        <v>3.11836</v>
      </c>
      <c r="E26" s="7">
        <v>4.9754500000000004</v>
      </c>
      <c r="F26" s="30">
        <v>10</v>
      </c>
      <c r="G26" s="30">
        <v>10</v>
      </c>
      <c r="H26" s="30">
        <v>10</v>
      </c>
      <c r="I26" s="22">
        <v>1</v>
      </c>
      <c r="T26" s="24"/>
    </row>
    <row r="27" spans="2:32" x14ac:dyDescent="0.4">
      <c r="B27" s="25" t="s">
        <v>13</v>
      </c>
      <c r="C27" s="7">
        <v>2.73929</v>
      </c>
      <c r="D27" s="35">
        <v>2.7242600000000001</v>
      </c>
      <c r="E27" s="7">
        <v>4.9150900000000002</v>
      </c>
      <c r="F27" s="30">
        <v>10</v>
      </c>
      <c r="G27" s="30">
        <v>10</v>
      </c>
      <c r="H27" s="30">
        <v>10</v>
      </c>
      <c r="I27" s="22">
        <v>1</v>
      </c>
      <c r="T27" s="24"/>
    </row>
    <row r="28" spans="2:32" x14ac:dyDescent="0.4">
      <c r="B28" s="25" t="s">
        <v>14</v>
      </c>
      <c r="C28" s="7">
        <v>3.0104899999999999</v>
      </c>
      <c r="D28" s="7">
        <v>3.34396</v>
      </c>
      <c r="E28" s="35">
        <v>4.6207099999999999</v>
      </c>
      <c r="F28" s="30">
        <v>10</v>
      </c>
      <c r="G28" s="30">
        <v>10</v>
      </c>
      <c r="H28" s="30">
        <v>10</v>
      </c>
      <c r="I28" s="22">
        <v>1</v>
      </c>
      <c r="T28" s="24"/>
      <c r="AD28" s="23"/>
    </row>
    <row r="29" spans="2:32" x14ac:dyDescent="0.4">
      <c r="B29" s="25" t="s">
        <v>15</v>
      </c>
      <c r="C29" s="30">
        <v>10</v>
      </c>
      <c r="D29" s="30">
        <v>10</v>
      </c>
      <c r="E29" s="30">
        <v>10</v>
      </c>
      <c r="F29" s="35">
        <v>3.6505800000000002</v>
      </c>
      <c r="G29" s="7">
        <v>4.9339700000000004</v>
      </c>
      <c r="H29" s="10">
        <v>3.9647999999999999</v>
      </c>
      <c r="I29" s="22">
        <v>1</v>
      </c>
      <c r="T29" s="24"/>
      <c r="AD29" s="23"/>
    </row>
    <row r="30" spans="2:32" x14ac:dyDescent="0.4">
      <c r="B30" s="25" t="s">
        <v>16</v>
      </c>
      <c r="C30" s="30">
        <v>10</v>
      </c>
      <c r="D30" s="30">
        <v>10</v>
      </c>
      <c r="E30" s="30">
        <v>10</v>
      </c>
      <c r="F30" s="7">
        <v>4.2173100000000003</v>
      </c>
      <c r="G30" s="35">
        <v>4.5495200000000002</v>
      </c>
      <c r="H30" s="10">
        <v>3.74926</v>
      </c>
      <c r="I30" s="22">
        <v>1</v>
      </c>
      <c r="AC30" s="23"/>
      <c r="AD30" s="23"/>
    </row>
    <row r="31" spans="2:32" ht="18" thickBot="1" x14ac:dyDescent="0.45">
      <c r="B31" s="26" t="s">
        <v>17</v>
      </c>
      <c r="C31" s="30">
        <v>10</v>
      </c>
      <c r="D31" s="30">
        <v>10</v>
      </c>
      <c r="E31" s="30">
        <v>10</v>
      </c>
      <c r="F31" s="11">
        <v>4.5034799999999997</v>
      </c>
      <c r="G31" s="11">
        <v>5.0409499999999996</v>
      </c>
      <c r="H31" s="37">
        <v>3.4331</v>
      </c>
      <c r="I31" s="22">
        <v>1</v>
      </c>
      <c r="AC31" s="23"/>
      <c r="AD31" s="23"/>
    </row>
    <row r="32" spans="2:32" ht="18" thickBot="1" x14ac:dyDescent="0.45">
      <c r="B32" s="18" t="s">
        <v>35</v>
      </c>
      <c r="C32" s="19">
        <v>1</v>
      </c>
      <c r="D32" s="19">
        <v>1</v>
      </c>
      <c r="E32" s="19">
        <v>1</v>
      </c>
      <c r="F32" s="19">
        <v>1</v>
      </c>
      <c r="G32" s="19">
        <v>1</v>
      </c>
      <c r="H32" s="20">
        <v>1</v>
      </c>
      <c r="I32" s="9"/>
      <c r="AC32" s="23"/>
      <c r="AD32" s="23"/>
    </row>
    <row r="33" spans="1:30" x14ac:dyDescent="0.4">
      <c r="AC33" s="23"/>
      <c r="AD33" s="23"/>
    </row>
    <row r="34" spans="1:30" x14ac:dyDescent="0.4">
      <c r="AC34" s="23"/>
      <c r="AD34" s="23"/>
    </row>
    <row r="35" spans="1:30" ht="18" thickBot="1" x14ac:dyDescent="0.45">
      <c r="AC35" s="23"/>
      <c r="AD35" s="23"/>
    </row>
    <row r="36" spans="1:30" x14ac:dyDescent="0.4">
      <c r="S36" s="17" t="s">
        <v>50</v>
      </c>
      <c r="T36" s="15">
        <v>1</v>
      </c>
      <c r="U36" s="15">
        <v>2</v>
      </c>
      <c r="V36" s="15">
        <v>3</v>
      </c>
      <c r="W36" s="15">
        <v>4</v>
      </c>
      <c r="X36" s="15">
        <v>5</v>
      </c>
      <c r="Y36" s="16">
        <v>6</v>
      </c>
      <c r="Z36" s="21" t="s">
        <v>2</v>
      </c>
      <c r="AC36" s="23"/>
      <c r="AD36" s="23"/>
    </row>
    <row r="37" spans="1:30" x14ac:dyDescent="0.4">
      <c r="S37" s="13">
        <v>1</v>
      </c>
      <c r="T37" s="8">
        <f>ABS(T36-S37)</f>
        <v>0</v>
      </c>
      <c r="U37" s="7">
        <f>ABS(U36-S37)</f>
        <v>1</v>
      </c>
      <c r="V37" s="7">
        <f>ABS(V36-S37)</f>
        <v>2</v>
      </c>
      <c r="W37" s="7"/>
      <c r="X37" s="7"/>
      <c r="Y37" s="10"/>
      <c r="Z37" s="22"/>
      <c r="AC37" s="23"/>
    </row>
    <row r="38" spans="1:30" x14ac:dyDescent="0.4">
      <c r="S38" s="13">
        <v>2</v>
      </c>
      <c r="T38" s="7">
        <f>ABS(T36-S38)</f>
        <v>1</v>
      </c>
      <c r="U38" s="8">
        <f>ABS(U36-S38)</f>
        <v>0</v>
      </c>
      <c r="V38" s="7">
        <f>ABS(V36-S38)</f>
        <v>1</v>
      </c>
      <c r="W38" s="7"/>
      <c r="X38" s="7"/>
      <c r="Y38" s="10"/>
      <c r="Z38" s="22"/>
      <c r="AA38" s="23"/>
      <c r="AB38" s="23"/>
      <c r="AC38" s="23"/>
    </row>
    <row r="39" spans="1:30" x14ac:dyDescent="0.4">
      <c r="A39" t="s">
        <v>30</v>
      </c>
      <c r="S39" s="13">
        <v>3</v>
      </c>
      <c r="T39" s="7">
        <f>ABS(T36-S39)</f>
        <v>2</v>
      </c>
      <c r="U39" s="7">
        <f>ABS(U36-S39)</f>
        <v>1</v>
      </c>
      <c r="V39" s="8">
        <f>ABS(V36-S39)</f>
        <v>0</v>
      </c>
      <c r="W39" s="7"/>
      <c r="X39" s="7"/>
      <c r="Y39" s="10"/>
      <c r="Z39" s="22"/>
    </row>
    <row r="40" spans="1:30" x14ac:dyDescent="0.4">
      <c r="A40" t="s">
        <v>31</v>
      </c>
      <c r="S40" s="13">
        <v>4</v>
      </c>
      <c r="T40" s="7"/>
      <c r="U40" s="7"/>
      <c r="V40" s="7"/>
      <c r="W40" s="8">
        <f>ABS(W36-S40)</f>
        <v>0</v>
      </c>
      <c r="X40" s="7">
        <f>ABS(X36-S40)</f>
        <v>1</v>
      </c>
      <c r="Y40" s="10">
        <f>ABS(Y36-S40)</f>
        <v>2</v>
      </c>
      <c r="Z40" s="22"/>
    </row>
    <row r="41" spans="1:30" x14ac:dyDescent="0.4">
      <c r="A41" t="s">
        <v>32</v>
      </c>
      <c r="S41" s="13">
        <v>5</v>
      </c>
      <c r="T41" s="7"/>
      <c r="U41" s="7"/>
      <c r="V41" s="7"/>
      <c r="W41" s="7">
        <f>ABS(W36-S41)</f>
        <v>1</v>
      </c>
      <c r="X41" s="8">
        <f>ABS(X36-S41)</f>
        <v>0</v>
      </c>
      <c r="Y41" s="10">
        <f>ABS(Y36-S41)</f>
        <v>1</v>
      </c>
      <c r="Z41" s="22"/>
    </row>
    <row r="42" spans="1:30" ht="18" thickBot="1" x14ac:dyDescent="0.45">
      <c r="A42" t="s">
        <v>33</v>
      </c>
      <c r="S42" s="14">
        <v>6</v>
      </c>
      <c r="T42" s="11"/>
      <c r="U42" s="11"/>
      <c r="V42" s="11"/>
      <c r="W42" s="11">
        <f>ABS(W36-S42)</f>
        <v>2</v>
      </c>
      <c r="X42" s="11">
        <f>ABS(X36-S42)</f>
        <v>1</v>
      </c>
      <c r="Y42" s="12">
        <f>ABS(Y36-S42)</f>
        <v>0</v>
      </c>
      <c r="Z42" s="22"/>
    </row>
    <row r="43" spans="1:30" ht="18" thickBot="1" x14ac:dyDescent="0.45">
      <c r="S43" s="18" t="s">
        <v>1</v>
      </c>
      <c r="T43" s="19"/>
      <c r="U43" s="19"/>
      <c r="V43" s="19"/>
      <c r="W43" s="19"/>
      <c r="X43" s="19"/>
      <c r="Y43" s="20"/>
      <c r="Z43" s="9"/>
    </row>
    <row r="44" spans="1:30" x14ac:dyDescent="0.4">
      <c r="T44" s="23"/>
      <c r="U44" s="23"/>
      <c r="V44" s="23"/>
      <c r="W44" s="23"/>
      <c r="X44" s="23"/>
      <c r="Y44" s="23"/>
      <c r="Z44" s="2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03FC-7DA2-4BC0-80E3-E807A3A3FFEB}">
  <dimension ref="A1:I8"/>
  <sheetViews>
    <sheetView tabSelected="1" workbookViewId="0">
      <selection activeCell="L13" sqref="L13"/>
    </sheetView>
  </sheetViews>
  <sheetFormatPr defaultRowHeight="17.399999999999999" x14ac:dyDescent="0.4"/>
  <sheetData>
    <row r="1" spans="1:9" x14ac:dyDescent="0.4">
      <c r="A1" s="24" t="s">
        <v>51</v>
      </c>
      <c r="B1" s="24" t="s">
        <v>4</v>
      </c>
      <c r="C1" s="24" t="s">
        <v>18</v>
      </c>
      <c r="D1" s="24" t="s">
        <v>20</v>
      </c>
      <c r="E1" s="24" t="s">
        <v>22</v>
      </c>
      <c r="F1" s="24" t="s">
        <v>24</v>
      </c>
      <c r="G1" s="24" t="s">
        <v>26</v>
      </c>
      <c r="H1" s="24" t="s">
        <v>28</v>
      </c>
      <c r="I1" s="24" t="s">
        <v>46</v>
      </c>
    </row>
    <row r="2" spans="1:9" x14ac:dyDescent="0.4">
      <c r="A2" s="24" t="s">
        <v>6</v>
      </c>
      <c r="B2" s="24">
        <v>1</v>
      </c>
      <c r="C2" s="24">
        <v>1</v>
      </c>
      <c r="D2" s="24">
        <v>1</v>
      </c>
      <c r="E2" s="24">
        <v>1</v>
      </c>
      <c r="F2" s="24">
        <v>1</v>
      </c>
      <c r="G2" s="24">
        <v>1</v>
      </c>
      <c r="H2" s="24">
        <v>1</v>
      </c>
      <c r="I2" s="24">
        <f>SUM(B2:H2)/7</f>
        <v>1</v>
      </c>
    </row>
    <row r="3" spans="1:9" x14ac:dyDescent="0.4">
      <c r="A3" s="24" t="s">
        <v>7</v>
      </c>
      <c r="B3" s="24">
        <v>0</v>
      </c>
      <c r="C3" s="24">
        <v>0</v>
      </c>
      <c r="D3" s="24">
        <v>0</v>
      </c>
      <c r="E3" s="24">
        <v>1</v>
      </c>
      <c r="F3" s="24">
        <v>0</v>
      </c>
      <c r="G3" s="24">
        <v>1</v>
      </c>
      <c r="H3" s="24">
        <v>1</v>
      </c>
      <c r="I3" s="24">
        <f>SUM(B3:H3)/7</f>
        <v>0.42857142857142855</v>
      </c>
    </row>
    <row r="4" spans="1:9" x14ac:dyDescent="0.4">
      <c r="A4" s="24" t="s">
        <v>8</v>
      </c>
      <c r="B4" s="24">
        <v>0</v>
      </c>
      <c r="C4" s="24">
        <v>1</v>
      </c>
      <c r="D4" s="24">
        <v>0</v>
      </c>
      <c r="E4" s="24">
        <v>1</v>
      </c>
      <c r="F4" s="24">
        <v>0</v>
      </c>
      <c r="G4" s="24">
        <v>1</v>
      </c>
      <c r="H4" s="24">
        <v>1</v>
      </c>
      <c r="I4" s="24">
        <f>SUM(B4:H4)/7</f>
        <v>0.5714285714285714</v>
      </c>
    </row>
    <row r="5" spans="1:9" x14ac:dyDescent="0.4">
      <c r="A5" s="24" t="s">
        <v>9</v>
      </c>
      <c r="B5" s="24">
        <v>0</v>
      </c>
      <c r="C5" s="24">
        <v>1</v>
      </c>
      <c r="D5" s="24">
        <v>1</v>
      </c>
      <c r="E5" s="24">
        <v>1</v>
      </c>
      <c r="F5" s="24">
        <v>1</v>
      </c>
      <c r="G5" s="24">
        <v>1</v>
      </c>
      <c r="H5" s="24">
        <v>1</v>
      </c>
      <c r="I5" s="24">
        <f>SUM(B5:H5)/7</f>
        <v>0.8571428571428571</v>
      </c>
    </row>
    <row r="6" spans="1:9" x14ac:dyDescent="0.4">
      <c r="A6" s="24" t="s">
        <v>10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1</v>
      </c>
      <c r="I6" s="24">
        <f>SUM(B6:H6)/7</f>
        <v>0.14285714285714285</v>
      </c>
    </row>
    <row r="7" spans="1:9" x14ac:dyDescent="0.4">
      <c r="A7" s="24" t="s">
        <v>11</v>
      </c>
      <c r="B7" s="24">
        <v>1</v>
      </c>
      <c r="C7" s="24">
        <v>0</v>
      </c>
      <c r="D7" s="24">
        <v>0</v>
      </c>
      <c r="E7" s="24">
        <v>1</v>
      </c>
      <c r="F7" s="24">
        <v>1</v>
      </c>
      <c r="G7" s="24">
        <v>1</v>
      </c>
      <c r="H7" s="24">
        <v>1</v>
      </c>
      <c r="I7" s="24">
        <f>SUM(B7:H7)/7</f>
        <v>0.7142857142857143</v>
      </c>
    </row>
    <row r="8" spans="1:9" x14ac:dyDescent="0.4">
      <c r="A8" s="24" t="s">
        <v>45</v>
      </c>
      <c r="B8" s="24">
        <f>SUM(B2:B7)/6</f>
        <v>0.33333333333333331</v>
      </c>
      <c r="C8" s="24">
        <f>SUM(C2:C7)/6</f>
        <v>0.5</v>
      </c>
      <c r="D8" s="24">
        <f t="shared" ref="C8:H8" si="0">SUM(D2:D7)/6</f>
        <v>0.33333333333333331</v>
      </c>
      <c r="E8" s="24">
        <f t="shared" si="0"/>
        <v>0.83333333333333337</v>
      </c>
      <c r="F8" s="24">
        <f t="shared" si="0"/>
        <v>0.5</v>
      </c>
      <c r="G8" s="24">
        <f t="shared" si="0"/>
        <v>0.83333333333333337</v>
      </c>
      <c r="H8" s="24">
        <f t="shared" si="0"/>
        <v>1</v>
      </c>
      <c r="I8" s="24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147C-AE95-4A63-A9BE-5B8C2E9E7C86}">
  <dimension ref="A1:H9"/>
  <sheetViews>
    <sheetView workbookViewId="0">
      <selection activeCell="F18" sqref="F18"/>
    </sheetView>
  </sheetViews>
  <sheetFormatPr defaultRowHeight="17.399999999999999" x14ac:dyDescent="0.4"/>
  <sheetData>
    <row r="1" spans="1:8" x14ac:dyDescent="0.4">
      <c r="B1" s="24" t="s">
        <v>4</v>
      </c>
      <c r="C1" s="24" t="s">
        <v>18</v>
      </c>
      <c r="D1" s="24" t="s">
        <v>20</v>
      </c>
      <c r="E1" s="24" t="s">
        <v>22</v>
      </c>
      <c r="F1" s="24" t="s">
        <v>24</v>
      </c>
      <c r="G1" s="24" t="s">
        <v>26</v>
      </c>
      <c r="H1" s="24" t="s">
        <v>28</v>
      </c>
    </row>
    <row r="2" spans="1:8" x14ac:dyDescent="0.4">
      <c r="A2" s="5" t="s">
        <v>41</v>
      </c>
      <c r="B2">
        <v>2</v>
      </c>
      <c r="C2">
        <v>3</v>
      </c>
      <c r="D2">
        <v>2</v>
      </c>
      <c r="E2">
        <v>5</v>
      </c>
      <c r="F2">
        <v>3</v>
      </c>
      <c r="G2">
        <v>5</v>
      </c>
      <c r="H2">
        <v>6</v>
      </c>
    </row>
    <row r="3" spans="1:8" x14ac:dyDescent="0.4">
      <c r="A3" s="6" t="s">
        <v>42</v>
      </c>
      <c r="B3">
        <v>8</v>
      </c>
      <c r="C3">
        <v>9</v>
      </c>
      <c r="D3">
        <v>8</v>
      </c>
      <c r="E3">
        <v>11</v>
      </c>
      <c r="F3">
        <v>9</v>
      </c>
      <c r="G3">
        <v>11</v>
      </c>
      <c r="H3">
        <v>12</v>
      </c>
    </row>
    <row r="4" spans="1:8" x14ac:dyDescent="0.4">
      <c r="A4" s="4" t="s">
        <v>43</v>
      </c>
      <c r="B4">
        <v>4</v>
      </c>
      <c r="C4">
        <v>3</v>
      </c>
      <c r="D4">
        <v>4</v>
      </c>
      <c r="E4">
        <v>1</v>
      </c>
      <c r="F4">
        <v>3</v>
      </c>
      <c r="G4">
        <v>1</v>
      </c>
      <c r="H4">
        <v>0</v>
      </c>
    </row>
    <row r="5" spans="1:8" x14ac:dyDescent="0.4">
      <c r="A5" s="3" t="s">
        <v>44</v>
      </c>
      <c r="B5">
        <v>4</v>
      </c>
      <c r="C5">
        <v>3</v>
      </c>
      <c r="D5">
        <v>4</v>
      </c>
      <c r="E5">
        <v>1</v>
      </c>
      <c r="F5">
        <v>3</v>
      </c>
      <c r="G5">
        <v>1</v>
      </c>
      <c r="H5">
        <v>0</v>
      </c>
    </row>
    <row r="6" spans="1:8" x14ac:dyDescent="0.4">
      <c r="A6" t="s">
        <v>1</v>
      </c>
      <c r="B6">
        <f>SUM(B2:B3)/SUM(B2:B5)</f>
        <v>0.55555555555555558</v>
      </c>
      <c r="C6">
        <f t="shared" ref="C6:H6" si="0">SUM(C2:C3)/SUM(C2:C5)</f>
        <v>0.66666666666666663</v>
      </c>
      <c r="D6">
        <f t="shared" si="0"/>
        <v>0.55555555555555558</v>
      </c>
      <c r="E6">
        <f t="shared" si="0"/>
        <v>0.88888888888888884</v>
      </c>
      <c r="F6">
        <f t="shared" si="0"/>
        <v>0.66666666666666663</v>
      </c>
      <c r="G6">
        <f t="shared" si="0"/>
        <v>0.88888888888888884</v>
      </c>
      <c r="H6">
        <f t="shared" si="0"/>
        <v>1</v>
      </c>
    </row>
    <row r="7" spans="1:8" x14ac:dyDescent="0.4">
      <c r="A7" t="s">
        <v>47</v>
      </c>
      <c r="B7">
        <f>B2/(B2+B4)</f>
        <v>0.33333333333333331</v>
      </c>
      <c r="C7">
        <f>C2/(C2+C4)</f>
        <v>0.5</v>
      </c>
      <c r="D7">
        <f>D2/(D2+D4)</f>
        <v>0.33333333333333331</v>
      </c>
      <c r="E7">
        <f t="shared" ref="C7:H7" si="1">E2/(E2+E4)</f>
        <v>0.83333333333333337</v>
      </c>
      <c r="F7">
        <f t="shared" si="1"/>
        <v>0.5</v>
      </c>
      <c r="G7">
        <f t="shared" si="1"/>
        <v>0.83333333333333337</v>
      </c>
      <c r="H7">
        <f t="shared" si="1"/>
        <v>1</v>
      </c>
    </row>
    <row r="8" spans="1:8" x14ac:dyDescent="0.4">
      <c r="A8" t="s">
        <v>48</v>
      </c>
      <c r="B8">
        <f>B2/(B2+B5)</f>
        <v>0.33333333333333331</v>
      </c>
      <c r="C8">
        <f t="shared" ref="C8:H8" si="2">C2/(C2+C5)</f>
        <v>0.5</v>
      </c>
      <c r="D8">
        <f t="shared" si="2"/>
        <v>0.33333333333333331</v>
      </c>
      <c r="E8">
        <f t="shared" si="2"/>
        <v>0.83333333333333337</v>
      </c>
      <c r="F8">
        <f t="shared" si="2"/>
        <v>0.5</v>
      </c>
      <c r="G8">
        <f t="shared" si="2"/>
        <v>0.83333333333333337</v>
      </c>
      <c r="H8">
        <f t="shared" si="2"/>
        <v>1</v>
      </c>
    </row>
    <row r="9" spans="1:8" x14ac:dyDescent="0.4">
      <c r="A9" t="s">
        <v>49</v>
      </c>
      <c r="B9">
        <f>B7*B8*2/(B7+B8)</f>
        <v>0.33333333333333331</v>
      </c>
      <c r="C9">
        <f t="shared" ref="C9:H9" si="3">C7*C8*2/(C7+C8)</f>
        <v>0.5</v>
      </c>
      <c r="D9">
        <f t="shared" si="3"/>
        <v>0.33333333333333331</v>
      </c>
      <c r="E9">
        <f t="shared" si="3"/>
        <v>0.83333333333333337</v>
      </c>
      <c r="F9">
        <f t="shared" si="3"/>
        <v>0.5</v>
      </c>
      <c r="G9">
        <f t="shared" si="3"/>
        <v>0.83333333333333337</v>
      </c>
      <c r="H9">
        <f t="shared" si="3"/>
        <v>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Evaluation</vt:lpstr>
      <vt:lpstr>Correctness rate</vt:lpstr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Sonaak</dc:creator>
  <cp:lastModifiedBy>Lee Sonaak</cp:lastModifiedBy>
  <dcterms:created xsi:type="dcterms:W3CDTF">2015-06-05T18:19:34Z</dcterms:created>
  <dcterms:modified xsi:type="dcterms:W3CDTF">2023-06-02T02:45:22Z</dcterms:modified>
</cp:coreProperties>
</file>