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tha\OneDrive\Desktop\summer holiday projects 2023-2024\GAN\Documentation\Excel Unit Testing\"/>
    </mc:Choice>
  </mc:AlternateContent>
  <xr:revisionPtr revIDLastSave="0" documentId="13_ncr:1_{9566E272-B220-4CCE-92DB-CD028619C393}" xr6:coauthVersionLast="47" xr6:coauthVersionMax="47" xr10:uidLastSave="{00000000-0000-0000-0000-000000000000}"/>
  <bookViews>
    <workbookView xWindow="57495" yWindow="0" windowWidth="14610" windowHeight="15585" activeTab="3" xr2:uid="{22DBEAA9-0356-45C5-85CC-1419A78537ED}"/>
  </bookViews>
  <sheets>
    <sheet name="Dense" sheetId="1" r:id="rId1"/>
    <sheet name="Cost" sheetId="2" r:id="rId2"/>
    <sheet name="Templates" sheetId="4" r:id="rId3"/>
    <sheet name="Full Mini Batch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3" l="1"/>
  <c r="AJ5" i="3"/>
  <c r="W5" i="3"/>
  <c r="J5" i="3"/>
  <c r="AG58" i="3" a="1"/>
  <c r="AG58" i="3"/>
  <c r="AT58" i="3" s="1"/>
  <c r="AG59" i="3"/>
  <c r="AT59" i="3" s="1"/>
  <c r="AG60" i="3"/>
  <c r="T58" i="3" a="1"/>
  <c r="T58" i="3" s="1"/>
  <c r="T59" i="3"/>
  <c r="T60" i="3"/>
  <c r="AG39" i="3" a="1"/>
  <c r="AG39" i="3"/>
  <c r="AG40" i="3"/>
  <c r="AU40" i="3" s="1"/>
  <c r="T39" i="3" a="1"/>
  <c r="T39" i="3"/>
  <c r="T40" i="3"/>
  <c r="AG23" i="3" a="1"/>
  <c r="AG23" i="3"/>
  <c r="AG24" i="3"/>
  <c r="AG25" i="3"/>
  <c r="T23" i="3" a="1"/>
  <c r="T23" i="3" s="1"/>
  <c r="T24" i="3"/>
  <c r="T25" i="3"/>
  <c r="BC39" i="3" a="1"/>
  <c r="AZ39" i="3" a="1"/>
  <c r="AY39" i="3" a="1"/>
  <c r="AV39" i="3" a="1"/>
  <c r="AU39" i="3" a="1"/>
  <c r="AW58" i="3" a="1"/>
  <c r="AU58" i="3" a="1"/>
  <c r="AT60" i="3"/>
  <c r="AT58" i="3" a="1"/>
  <c r="AS60" i="3"/>
  <c r="AS59" i="3"/>
  <c r="AS58" i="3"/>
  <c r="AR58" i="3" a="1"/>
  <c r="AR60" i="3" s="1"/>
  <c r="AZ23" i="3" a="1"/>
  <c r="AX23" i="3" a="1"/>
  <c r="AW23" i="3" a="1"/>
  <c r="AU23" i="3" a="1"/>
  <c r="AT23" i="3" a="1"/>
  <c r="AT23" i="3" s="1"/>
  <c r="AR23" i="3" a="1"/>
  <c r="AS24" i="3" s="1"/>
  <c r="AR23" i="3"/>
  <c r="AS23" i="3"/>
  <c r="AR24" i="3"/>
  <c r="AH63" i="3" a="1"/>
  <c r="AH64" i="3" s="1"/>
  <c r="U64" i="3"/>
  <c r="U63" i="3"/>
  <c r="U63" i="3" a="1"/>
  <c r="H63" i="3" a="1"/>
  <c r="H64" i="3" s="1"/>
  <c r="H44" i="3" a="1"/>
  <c r="V42" i="4" a="1"/>
  <c r="V42" i="4"/>
  <c r="V43" i="4"/>
  <c r="V44" i="4"/>
  <c r="U33" i="4" a="1"/>
  <c r="U33" i="4"/>
  <c r="U30" i="4" s="1"/>
  <c r="V33" i="4" s="1"/>
  <c r="U34" i="4"/>
  <c r="Z37" i="4" a="1"/>
  <c r="V33" i="4" a="1"/>
  <c r="V30" i="4" a="1"/>
  <c r="V30" i="4"/>
  <c r="V31" i="4"/>
  <c r="U30" i="4" a="1"/>
  <c r="U42" i="4" a="1"/>
  <c r="U42" i="4"/>
  <c r="U43" i="4"/>
  <c r="U44" i="4"/>
  <c r="H28" i="3" a="1"/>
  <c r="I28" i="4" a="1"/>
  <c r="I29" i="4" s="1"/>
  <c r="I23" i="4" a="1"/>
  <c r="I23" i="4"/>
  <c r="I24" i="4"/>
  <c r="I25" i="4"/>
  <c r="H19" i="4" a="1"/>
  <c r="H19" i="4"/>
  <c r="H20" i="4"/>
  <c r="H21" i="4"/>
  <c r="H23" i="4" a="1"/>
  <c r="H25" i="4" s="1"/>
  <c r="H23" i="4"/>
  <c r="H24" i="4"/>
  <c r="H42" i="4" a="1"/>
  <c r="H42" i="4"/>
  <c r="H43" i="4"/>
  <c r="U53" i="3" l="1" a="1"/>
  <c r="U53" i="3" s="1"/>
  <c r="U49" i="3" s="1" a="1"/>
  <c r="AU39" i="3"/>
  <c r="AR58" i="3"/>
  <c r="AR59" i="3"/>
  <c r="AT25" i="3"/>
  <c r="AT24" i="3"/>
  <c r="AS25" i="3"/>
  <c r="AR25" i="3"/>
  <c r="AH63" i="3"/>
  <c r="AH53" i="3" s="1" a="1"/>
  <c r="H63" i="3"/>
  <c r="H53" i="3" s="1" a="1"/>
  <c r="Z37" i="4"/>
  <c r="U31" i="4"/>
  <c r="V34" i="4" s="1"/>
  <c r="Z38" i="4" s="1"/>
  <c r="I28" i="4"/>
  <c r="I30" i="4"/>
  <c r="H32" i="4" a="1"/>
  <c r="H34" i="4" s="1"/>
  <c r="U54" i="3" l="1"/>
  <c r="U50" i="3" s="1"/>
  <c r="U55" i="3"/>
  <c r="U51" i="3" s="1"/>
  <c r="U49" i="3"/>
  <c r="AH54" i="3"/>
  <c r="AH55" i="3"/>
  <c r="AH53" i="3"/>
  <c r="U44" i="3" a="1"/>
  <c r="H54" i="3"/>
  <c r="H55" i="3"/>
  <c r="H53" i="3"/>
  <c r="H49" i="3" s="1" a="1"/>
  <c r="W37" i="4" a="1"/>
  <c r="H33" i="4"/>
  <c r="H32" i="4"/>
  <c r="AH49" i="3" l="1" a="1"/>
  <c r="U46" i="3"/>
  <c r="U45" i="3"/>
  <c r="U44" i="3"/>
  <c r="H51" i="3"/>
  <c r="H46" i="3" s="1"/>
  <c r="H50" i="3"/>
  <c r="H45" i="3" s="1"/>
  <c r="H49" i="3"/>
  <c r="H44" i="3" s="1"/>
  <c r="W37" i="4"/>
  <c r="Y38" i="4"/>
  <c r="X38" i="4"/>
  <c r="W38" i="4"/>
  <c r="Y37" i="4"/>
  <c r="X37" i="4"/>
  <c r="H28" i="4" a="1"/>
  <c r="H30" i="4" s="1"/>
  <c r="AH51" i="3" l="1"/>
  <c r="AH50" i="3"/>
  <c r="AH49" i="3"/>
  <c r="U35" i="3" a="1"/>
  <c r="H35" i="3" a="1"/>
  <c r="H35" i="3" s="1"/>
  <c r="H32" i="3" a="1"/>
  <c r="H14" i="3" a="1"/>
  <c r="I9" i="3" a="1"/>
  <c r="H5" i="3" a="1"/>
  <c r="H29" i="4"/>
  <c r="H28" i="4"/>
  <c r="H36" i="3" l="1"/>
  <c r="H33" i="3" s="1"/>
  <c r="H29" i="3" s="1"/>
  <c r="AH44" i="3" a="1"/>
  <c r="U36" i="3"/>
  <c r="U35" i="3"/>
  <c r="H32" i="3"/>
  <c r="H28" i="3" s="1"/>
  <c r="H9" i="3" a="1"/>
  <c r="I32" i="4" a="1"/>
  <c r="I32" i="4" s="1"/>
  <c r="H18" i="3" l="1" a="1"/>
  <c r="H19" i="3" s="1"/>
  <c r="H15" i="3" s="1"/>
  <c r="H10" i="3" s="1"/>
  <c r="AH46" i="3"/>
  <c r="AH45" i="3"/>
  <c r="AH44" i="3"/>
  <c r="U32" i="3" a="1"/>
  <c r="I33" i="4"/>
  <c r="I34" i="4"/>
  <c r="H18" i="3" l="1"/>
  <c r="H14" i="3" s="1"/>
  <c r="H9" i="3" s="1"/>
  <c r="I9" i="3" s="1"/>
  <c r="H20" i="3"/>
  <c r="H16" i="3" s="1"/>
  <c r="H11" i="3" s="1"/>
  <c r="H7" i="3" s="1"/>
  <c r="AH35" i="3" a="1"/>
  <c r="U33" i="3"/>
  <c r="U32" i="3"/>
  <c r="I10" i="3"/>
  <c r="I15" i="3" s="1"/>
  <c r="I19" i="3" s="1"/>
  <c r="H6" i="3"/>
  <c r="J37" i="4" a="1"/>
  <c r="K37" i="4" s="1"/>
  <c r="I42" i="4" a="1"/>
  <c r="I42" i="4" s="1"/>
  <c r="L37" i="4" a="1"/>
  <c r="L37" i="4" s="1"/>
  <c r="H5" i="3" l="1"/>
  <c r="I11" i="3"/>
  <c r="I16" i="3" s="1"/>
  <c r="I20" i="3" s="1"/>
  <c r="AH36" i="3"/>
  <c r="AH35" i="3"/>
  <c r="AH32" i="3" s="1" a="1"/>
  <c r="U28" i="3" a="1"/>
  <c r="I14" i="3" a="1"/>
  <c r="I14" i="3"/>
  <c r="L23" i="3" a="1"/>
  <c r="K38" i="4"/>
  <c r="J37" i="4"/>
  <c r="I43" i="4"/>
  <c r="K39" i="4"/>
  <c r="J38" i="4"/>
  <c r="J39" i="4"/>
  <c r="L39" i="4"/>
  <c r="L38" i="4"/>
  <c r="AH33" i="3" l="1"/>
  <c r="AH32" i="3"/>
  <c r="AH28" i="3" s="1" a="1"/>
  <c r="U29" i="3"/>
  <c r="U28" i="3"/>
  <c r="U18" i="3" s="1" a="1"/>
  <c r="I18" i="3" a="1"/>
  <c r="I18" i="3"/>
  <c r="L23" i="3" s="1"/>
  <c r="L25" i="3"/>
  <c r="L24" i="3"/>
  <c r="AH29" i="3" l="1"/>
  <c r="AH28" i="3"/>
  <c r="U20" i="3"/>
  <c r="U19" i="3"/>
  <c r="U18" i="3"/>
  <c r="U14" i="3" s="1" a="1"/>
  <c r="I28" i="3" a="1"/>
  <c r="J23" i="3" a="1"/>
  <c r="AH18" i="3" l="1" a="1"/>
  <c r="AH20" i="3" s="1"/>
  <c r="U15" i="3"/>
  <c r="U14" i="3"/>
  <c r="U16" i="3"/>
  <c r="K24" i="3"/>
  <c r="J24" i="3"/>
  <c r="K23" i="3"/>
  <c r="J23" i="3"/>
  <c r="K25" i="3"/>
  <c r="J25" i="3"/>
  <c r="I28" i="3"/>
  <c r="I29" i="3"/>
  <c r="AH18" i="3" l="1"/>
  <c r="AH14" i="3" s="1" a="1"/>
  <c r="AH19" i="3"/>
  <c r="AH15" i="3"/>
  <c r="AH16" i="3"/>
  <c r="U9" i="3" a="1"/>
  <c r="I32" i="3" a="1"/>
  <c r="AH14" i="3" l="1"/>
  <c r="AH9" i="3" s="1" a="1"/>
  <c r="AH11" i="3"/>
  <c r="AH10" i="3"/>
  <c r="AH9" i="3"/>
  <c r="U11" i="3"/>
  <c r="U10" i="3"/>
  <c r="U9" i="3"/>
  <c r="I33" i="3"/>
  <c r="I32" i="3"/>
  <c r="I35" i="3" s="1" a="1"/>
  <c r="AI9" i="3" l="1" a="1"/>
  <c r="AH5" i="3" a="1"/>
  <c r="V9" i="3" a="1"/>
  <c r="U5" i="3" a="1"/>
  <c r="I36" i="3"/>
  <c r="I35" i="3"/>
  <c r="AH6" i="3" l="1"/>
  <c r="AH5" i="3"/>
  <c r="AH7" i="3"/>
  <c r="AI11" i="3"/>
  <c r="AI10" i="3"/>
  <c r="AI9" i="3"/>
  <c r="AI14" i="3" s="1" a="1"/>
  <c r="U7" i="3"/>
  <c r="U5" i="3"/>
  <c r="U6" i="3"/>
  <c r="V11" i="3"/>
  <c r="V10" i="3"/>
  <c r="V9" i="3"/>
  <c r="V14" i="3" s="1" a="1"/>
  <c r="M39" i="3" a="1"/>
  <c r="I44" i="3" a="1"/>
  <c r="J39" i="3" a="1"/>
  <c r="AI16" i="3" l="1"/>
  <c r="AI15" i="3"/>
  <c r="AI14" i="3"/>
  <c r="AI18" i="3" s="1" a="1"/>
  <c r="V16" i="3"/>
  <c r="V15" i="3"/>
  <c r="V14" i="3"/>
  <c r="K40" i="3"/>
  <c r="J40" i="3"/>
  <c r="L39" i="3"/>
  <c r="K39" i="3"/>
  <c r="J39" i="3"/>
  <c r="L40" i="3"/>
  <c r="I46" i="3"/>
  <c r="I45" i="3"/>
  <c r="I44" i="3"/>
  <c r="I49" i="3" s="1" a="1"/>
  <c r="M39" i="3"/>
  <c r="M40" i="3"/>
  <c r="AI18" i="3" l="1"/>
  <c r="AI20" i="3"/>
  <c r="AI19" i="3"/>
  <c r="V18" i="3" a="1"/>
  <c r="I51" i="3"/>
  <c r="I50" i="3"/>
  <c r="I49" i="3"/>
  <c r="AL23" i="3" l="1" a="1"/>
  <c r="AI28" i="3" a="1"/>
  <c r="AJ23" i="3" a="1"/>
  <c r="V20" i="3"/>
  <c r="V18" i="3"/>
  <c r="V19" i="3"/>
  <c r="I53" i="3" a="1"/>
  <c r="AK25" i="3" l="1"/>
  <c r="AJ25" i="3"/>
  <c r="AK24" i="3"/>
  <c r="AJ24" i="3"/>
  <c r="AK23" i="3"/>
  <c r="AJ23" i="3"/>
  <c r="AI29" i="3"/>
  <c r="AI28" i="3"/>
  <c r="AI32" i="3" s="1" a="1"/>
  <c r="AL25" i="3"/>
  <c r="AL24" i="3"/>
  <c r="AL23" i="3"/>
  <c r="Y23" i="3" a="1"/>
  <c r="V28" i="3" a="1"/>
  <c r="W23" i="3" a="1"/>
  <c r="I55" i="3"/>
  <c r="I54" i="3"/>
  <c r="I53" i="3"/>
  <c r="AI33" i="3" l="1"/>
  <c r="AI32" i="3"/>
  <c r="AI35" i="3" s="1" a="1"/>
  <c r="Y25" i="3"/>
  <c r="AW25" i="3" s="1"/>
  <c r="AZ25" i="3" s="1"/>
  <c r="Y24" i="3"/>
  <c r="AW24" i="3" s="1"/>
  <c r="AZ24" i="3" s="1"/>
  <c r="Y23" i="3"/>
  <c r="AW23" i="3" s="1"/>
  <c r="AZ23" i="3" s="1"/>
  <c r="X25" i="3"/>
  <c r="AV25" i="3" s="1"/>
  <c r="AY25" i="3" s="1"/>
  <c r="W25" i="3"/>
  <c r="AU25" i="3" s="1"/>
  <c r="AX25" i="3" s="1"/>
  <c r="X24" i="3"/>
  <c r="AV24" i="3" s="1"/>
  <c r="AY24" i="3" s="1"/>
  <c r="W24" i="3"/>
  <c r="AU24" i="3" s="1"/>
  <c r="AX24" i="3" s="1"/>
  <c r="X23" i="3"/>
  <c r="AV23" i="3" s="1"/>
  <c r="AY23" i="3" s="1"/>
  <c r="W23" i="3"/>
  <c r="AU23" i="3" s="1"/>
  <c r="AX23" i="3" s="1"/>
  <c r="V29" i="3"/>
  <c r="V28" i="3"/>
  <c r="V32" i="3" s="1" a="1"/>
  <c r="I63" i="3" a="1"/>
  <c r="J58" i="3" a="1"/>
  <c r="L58" i="3" a="1"/>
  <c r="AI36" i="3" l="1"/>
  <c r="AI35" i="3"/>
  <c r="V33" i="3"/>
  <c r="V32" i="3"/>
  <c r="K59" i="3"/>
  <c r="J59" i="3"/>
  <c r="K58" i="3"/>
  <c r="J58" i="3"/>
  <c r="K60" i="3"/>
  <c r="J60" i="3"/>
  <c r="L60" i="3"/>
  <c r="L59" i="3"/>
  <c r="L58" i="3"/>
  <c r="I64" i="3"/>
  <c r="I63" i="3"/>
  <c r="AZ58" i="3" l="1" a="1"/>
  <c r="AX58" i="3" a="1"/>
  <c r="AI44" i="3" a="1"/>
  <c r="AJ39" i="3" a="1"/>
  <c r="AM39" i="3" a="1"/>
  <c r="V35" i="3" a="1"/>
  <c r="AM40" i="3" l="1"/>
  <c r="AM39" i="3"/>
  <c r="AK39" i="3"/>
  <c r="AJ39" i="3"/>
  <c r="AK40" i="3"/>
  <c r="AJ40" i="3"/>
  <c r="AL40" i="3"/>
  <c r="AL39" i="3"/>
  <c r="AI45" i="3"/>
  <c r="AI46" i="3"/>
  <c r="AI44" i="3"/>
  <c r="AI49" i="3" s="1" a="1"/>
  <c r="V36" i="3"/>
  <c r="V35" i="3"/>
  <c r="AI51" i="3" l="1"/>
  <c r="AI50" i="3"/>
  <c r="AI49" i="3"/>
  <c r="AI53" i="3" s="1" a="1"/>
  <c r="V44" i="3" a="1"/>
  <c r="W39" i="3" a="1"/>
  <c r="Z39" i="3" a="1"/>
  <c r="AI55" i="3" l="1"/>
  <c r="AI54" i="3"/>
  <c r="AI53" i="3"/>
  <c r="Z40" i="3"/>
  <c r="AY40" i="3" s="1"/>
  <c r="BC40" i="3" s="1"/>
  <c r="Z39" i="3"/>
  <c r="AY39" i="3" s="1"/>
  <c r="BC39" i="3" s="1"/>
  <c r="X39" i="3"/>
  <c r="AW39" i="3" s="1"/>
  <c r="BA39" i="3" s="1"/>
  <c r="W39" i="3"/>
  <c r="AV39" i="3" s="1"/>
  <c r="AZ39" i="3" s="1"/>
  <c r="Y40" i="3"/>
  <c r="AX40" i="3" s="1"/>
  <c r="BB40" i="3" s="1"/>
  <c r="W40" i="3"/>
  <c r="AV40" i="3" s="1"/>
  <c r="AZ40" i="3" s="1"/>
  <c r="X40" i="3"/>
  <c r="AW40" i="3" s="1"/>
  <c r="BA40" i="3" s="1"/>
  <c r="Y39" i="3"/>
  <c r="AX39" i="3" s="1"/>
  <c r="BB39" i="3" s="1"/>
  <c r="V46" i="3"/>
  <c r="V45" i="3"/>
  <c r="V44" i="3"/>
  <c r="V49" i="3" s="1" a="1"/>
  <c r="AI63" i="3" l="1" a="1"/>
  <c r="AJ58" i="3" a="1"/>
  <c r="AL58" i="3" a="1"/>
  <c r="V51" i="3"/>
  <c r="V50" i="3"/>
  <c r="V49" i="3"/>
  <c r="AL60" i="3" l="1"/>
  <c r="AL59" i="3"/>
  <c r="AL58" i="3"/>
  <c r="AK59" i="3"/>
  <c r="AJ59" i="3"/>
  <c r="AK58" i="3"/>
  <c r="AJ58" i="3"/>
  <c r="AK60" i="3"/>
  <c r="AJ60" i="3"/>
  <c r="AI64" i="3"/>
  <c r="AI63" i="3"/>
  <c r="V53" i="3" a="1"/>
  <c r="V55" i="3" l="1"/>
  <c r="V54" i="3"/>
  <c r="V53" i="3"/>
  <c r="V63" i="3" l="1" a="1"/>
  <c r="Y58" i="3" a="1"/>
  <c r="W58" i="3" a="1"/>
  <c r="Y58" i="3" l="1"/>
  <c r="AW58" i="3" s="1"/>
  <c r="AZ58" i="3" s="1"/>
  <c r="Y60" i="3"/>
  <c r="AW60" i="3" s="1"/>
  <c r="AZ60" i="3" s="1"/>
  <c r="Y59" i="3"/>
  <c r="AW59" i="3" s="1"/>
  <c r="AZ59" i="3" s="1"/>
  <c r="X59" i="3"/>
  <c r="AV59" i="3" s="1"/>
  <c r="AY59" i="3" s="1"/>
  <c r="W59" i="3"/>
  <c r="AU59" i="3" s="1"/>
  <c r="AX59" i="3" s="1"/>
  <c r="X58" i="3"/>
  <c r="AV58" i="3" s="1"/>
  <c r="AY58" i="3" s="1"/>
  <c r="W58" i="3"/>
  <c r="AU58" i="3" s="1"/>
  <c r="AX58" i="3" s="1"/>
  <c r="X60" i="3"/>
  <c r="AV60" i="3" s="1"/>
  <c r="AY60" i="3" s="1"/>
  <c r="W60" i="3"/>
  <c r="AU60" i="3" s="1"/>
  <c r="AX60" i="3" s="1"/>
  <c r="V64" i="3"/>
  <c r="V63" i="3"/>
  <c r="K28" i="1" l="1"/>
  <c r="Q28" i="1" s="1"/>
  <c r="J28" i="1"/>
  <c r="P28" i="1" s="1"/>
  <c r="I28" i="1"/>
  <c r="O28" i="1" s="1"/>
  <c r="K27" i="1"/>
  <c r="Q27" i="1" s="1"/>
  <c r="J27" i="1"/>
  <c r="P27" i="1" s="1"/>
  <c r="C32" i="1" a="1"/>
  <c r="C32" i="1" s="1"/>
  <c r="D32" i="1" s="1"/>
  <c r="F32" i="1" s="1"/>
  <c r="C42" i="1" s="1"/>
  <c r="S28" i="1"/>
  <c r="M28" i="1"/>
  <c r="S27" i="1"/>
  <c r="M27" i="1"/>
  <c r="J22" i="1"/>
  <c r="Q22" i="1" s="1"/>
  <c r="H22" i="1"/>
  <c r="G22" i="1"/>
  <c r="F22" i="1"/>
  <c r="E22" i="1"/>
  <c r="R21" i="1"/>
  <c r="N21" i="1"/>
  <c r="K21" i="1"/>
  <c r="I21" i="1"/>
  <c r="H21" i="1"/>
  <c r="G21" i="1"/>
  <c r="F21" i="1"/>
  <c r="E21" i="1"/>
  <c r="P21" i="1" s="1"/>
  <c r="G18" i="1"/>
  <c r="L22" i="1" s="1"/>
  <c r="S22" i="1" s="1"/>
  <c r="F18" i="1"/>
  <c r="O18" i="1" s="1"/>
  <c r="E18" i="1"/>
  <c r="D18" i="1"/>
  <c r="G17" i="1"/>
  <c r="L21" i="1" s="1"/>
  <c r="S21" i="1" s="1"/>
  <c r="F17" i="1"/>
  <c r="E17" i="1"/>
  <c r="N17" i="1" s="1"/>
  <c r="D17" i="1"/>
  <c r="I17" i="1" s="1"/>
  <c r="K17" i="1" s="1"/>
  <c r="D10" i="1"/>
  <c r="G9" i="1"/>
  <c r="F9" i="1"/>
  <c r="E9" i="1"/>
  <c r="D9" i="1"/>
  <c r="G8" i="1"/>
  <c r="F8" i="1"/>
  <c r="E8" i="1"/>
  <c r="D8" i="1"/>
  <c r="I3" i="1" a="1"/>
  <c r="I4" i="1" s="1"/>
  <c r="J4" i="1" s="1"/>
  <c r="L4" i="1" s="1"/>
  <c r="I9" i="1" s="1"/>
  <c r="N9" i="1" s="1"/>
  <c r="I27" i="1" l="1"/>
  <c r="C46" i="1"/>
  <c r="C33" i="1"/>
  <c r="D33" i="1" s="1"/>
  <c r="F33" i="1" s="1"/>
  <c r="C43" i="1" s="1"/>
  <c r="C47" i="1" s="1"/>
  <c r="P17" i="1"/>
  <c r="M17" i="1"/>
  <c r="P18" i="1"/>
  <c r="O17" i="1"/>
  <c r="M18" i="1"/>
  <c r="N18" i="1"/>
  <c r="I3" i="1"/>
  <c r="J3" i="1" s="1"/>
  <c r="L3" i="1" s="1"/>
  <c r="I8" i="1" s="1"/>
  <c r="J21" i="1"/>
  <c r="Q21" i="1" s="1"/>
  <c r="I22" i="1"/>
  <c r="P22" i="1" s="1"/>
  <c r="K22" i="1"/>
  <c r="R22" i="1" s="1"/>
  <c r="I32" i="1" l="1" a="1"/>
  <c r="O27" i="1"/>
  <c r="O32" i="1" s="1" a="1"/>
  <c r="O32" i="1" s="1"/>
  <c r="P32" i="1" s="1"/>
  <c r="R32" i="1" s="1"/>
  <c r="O42" i="1" s="1"/>
  <c r="D46" i="1" a="1"/>
  <c r="G46" i="1" a="1"/>
  <c r="K8" i="1" a="1"/>
  <c r="O8" i="1" a="1"/>
  <c r="N8" i="1"/>
  <c r="R17" i="1"/>
  <c r="O33" i="1" l="1"/>
  <c r="P33" i="1" s="1"/>
  <c r="R33" i="1" s="1"/>
  <c r="O43" i="1" s="1"/>
  <c r="O47" i="1" s="1"/>
  <c r="I33" i="1"/>
  <c r="J33" i="1" s="1"/>
  <c r="L33" i="1" s="1"/>
  <c r="I43" i="1" s="1"/>
  <c r="I47" i="1" s="1"/>
  <c r="I32" i="1"/>
  <c r="J32" i="1" s="1"/>
  <c r="L32" i="1" s="1"/>
  <c r="I42" i="1" s="1"/>
  <c r="F47" i="1"/>
  <c r="D46" i="1"/>
  <c r="E47" i="1"/>
  <c r="D47" i="1"/>
  <c r="F46" i="1"/>
  <c r="E46" i="1"/>
  <c r="G47" i="1"/>
  <c r="G46" i="1"/>
  <c r="G48" i="1"/>
  <c r="O46" i="1"/>
  <c r="L8" i="1"/>
  <c r="M9" i="1"/>
  <c r="L9" i="1"/>
  <c r="K8" i="1"/>
  <c r="K9" i="1"/>
  <c r="M8" i="1"/>
  <c r="O10" i="1"/>
  <c r="O9" i="1"/>
  <c r="O8" i="1"/>
  <c r="P46" i="1" l="1" a="1"/>
  <c r="R47" i="1" s="1"/>
  <c r="S46" i="1" a="1"/>
  <c r="S47" i="1" s="1"/>
  <c r="C52" i="1"/>
  <c r="M46" i="1" a="1"/>
  <c r="I46" i="1"/>
  <c r="C51" i="1" s="1"/>
  <c r="J46" i="1" a="1"/>
  <c r="Q46" i="1" l="1"/>
  <c r="R46" i="1"/>
  <c r="P46" i="1"/>
  <c r="P47" i="1"/>
  <c r="Q47" i="1"/>
  <c r="S48" i="1"/>
  <c r="S46" i="1"/>
  <c r="L47" i="1"/>
  <c r="F52" i="1" s="1"/>
  <c r="K47" i="1"/>
  <c r="J47" i="1"/>
  <c r="D52" i="1" s="1"/>
  <c r="L46" i="1"/>
  <c r="K46" i="1"/>
  <c r="J46" i="1"/>
  <c r="D51" i="1" s="1"/>
  <c r="M48" i="1"/>
  <c r="M47" i="1"/>
  <c r="M46" i="1"/>
  <c r="F51" i="1" l="1"/>
  <c r="E51" i="1"/>
  <c r="E52" i="1"/>
</calcChain>
</file>

<file path=xl/sharedStrings.xml><?xml version="1.0" encoding="utf-8"?>
<sst xmlns="http://schemas.openxmlformats.org/spreadsheetml/2006/main" count="258" uniqueCount="57">
  <si>
    <t>Test Name</t>
  </si>
  <si>
    <t>Forward</t>
  </si>
  <si>
    <t>w</t>
  </si>
  <si>
    <t>x</t>
  </si>
  <si>
    <t>b</t>
  </si>
  <si>
    <t>wx</t>
  </si>
  <si>
    <t>z</t>
  </si>
  <si>
    <t>y</t>
  </si>
  <si>
    <t>Backward</t>
  </si>
  <si>
    <t>dy</t>
  </si>
  <si>
    <t>dz</t>
  </si>
  <si>
    <t>dw</t>
  </si>
  <si>
    <t>db</t>
  </si>
  <si>
    <t>dx</t>
  </si>
  <si>
    <t>Clip</t>
  </si>
  <si>
    <t>clipThreshold</t>
  </si>
  <si>
    <t>clipped dw</t>
  </si>
  <si>
    <t>clipped db</t>
  </si>
  <si>
    <t>Norm</t>
  </si>
  <si>
    <t>gradientNorm</t>
  </si>
  <si>
    <t>scale factor</t>
  </si>
  <si>
    <t>scaled dw</t>
  </si>
  <si>
    <t>scaled db</t>
  </si>
  <si>
    <t>scaledNorm</t>
  </si>
  <si>
    <t>Gradient Step</t>
  </si>
  <si>
    <t>batch size</t>
  </si>
  <si>
    <t>lr</t>
  </si>
  <si>
    <t>gradient scalar</t>
  </si>
  <si>
    <t>new w</t>
  </si>
  <si>
    <t>new n</t>
  </si>
  <si>
    <t>W</t>
  </si>
  <si>
    <t>Wx</t>
  </si>
  <si>
    <t>dbsum</t>
  </si>
  <si>
    <t>dwsum</t>
  </si>
  <si>
    <t>#</t>
  </si>
  <si>
    <t>Multiple Forward and Backward</t>
  </si>
  <si>
    <t>Full mini batch test</t>
  </si>
  <si>
    <t>sigmoid dense</t>
  </si>
  <si>
    <t>tanh dense</t>
  </si>
  <si>
    <t>yhat</t>
  </si>
  <si>
    <t>cost</t>
  </si>
  <si>
    <t>dyhat</t>
  </si>
  <si>
    <t>Input</t>
  </si>
  <si>
    <t>Sigmoid Dense</t>
  </si>
  <si>
    <t>Tanh Dense</t>
  </si>
  <si>
    <t>Sigmoid dense</t>
  </si>
  <si>
    <t>MSE</t>
  </si>
  <si>
    <t>#1</t>
  </si>
  <si>
    <t>#2</t>
  </si>
  <si>
    <t>#3</t>
  </si>
  <si>
    <t>dwSum</t>
  </si>
  <si>
    <t>dbSum</t>
  </si>
  <si>
    <t>w updated</t>
  </si>
  <si>
    <t>b updated</t>
  </si>
  <si>
    <t>dbSuum</t>
  </si>
  <si>
    <t>cost sum</t>
  </si>
  <si>
    <t>cost sum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</si>
</sst>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164" fontId="2" fillId="0" borderId="0" xfId="0" applyNumberFormat="1" applyFont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7" borderId="0" xfId="0" applyFill="1"/>
    <xf numFmtId="0" fontId="4" fillId="7" borderId="0" xfId="0" applyFont="1" applyFill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workbookViewId="0"/>
  </sheetViews>
  <sheetFormatPr defaultRowHeight="14.4" x14ac:dyDescent="0.3"/>
  <cols>
    <col min="1" max="1" width="10.109375" bestFit="1" customWidth="1"/>
  </cols>
  <sheetData>
    <row r="1" spans="1:18" x14ac:dyDescent="0.3">
      <c r="A1" t="s">
        <v>0</v>
      </c>
    </row>
    <row r="2" spans="1:18" x14ac:dyDescent="0.3">
      <c r="A2" t="s">
        <v>1</v>
      </c>
      <c r="C2" t="s">
        <v>2</v>
      </c>
      <c r="F2" t="s">
        <v>3</v>
      </c>
      <c r="G2" t="s">
        <v>4</v>
      </c>
      <c r="I2" s="1" t="s">
        <v>5</v>
      </c>
      <c r="J2" s="1" t="s">
        <v>6</v>
      </c>
      <c r="L2" s="2" t="s">
        <v>7</v>
      </c>
    </row>
    <row r="3" spans="1:18" x14ac:dyDescent="0.3">
      <c r="C3">
        <v>0.1</v>
      </c>
      <c r="D3">
        <v>-0.3</v>
      </c>
      <c r="E3">
        <v>0.6</v>
      </c>
      <c r="F3">
        <v>0.5</v>
      </c>
      <c r="G3">
        <v>1.2</v>
      </c>
      <c r="I3" s="1">
        <f t="array" ref="I3:I4">MMULT(C3:E4,F3:F5)</f>
        <v>-0.7</v>
      </c>
      <c r="J3" s="1">
        <f>I3+G3</f>
        <v>0.5</v>
      </c>
      <c r="L3" s="2">
        <f>1/(1+EXP(-J3))</f>
        <v>0.62245933120185459</v>
      </c>
    </row>
    <row r="4" spans="1:18" x14ac:dyDescent="0.3">
      <c r="C4">
        <v>0.7</v>
      </c>
      <c r="D4">
        <v>-0.4</v>
      </c>
      <c r="E4">
        <v>-0.5</v>
      </c>
      <c r="F4">
        <v>0.9</v>
      </c>
      <c r="G4">
        <v>0.4</v>
      </c>
      <c r="I4" s="1">
        <v>0.38999999999999996</v>
      </c>
      <c r="J4" s="1">
        <f>I4+G4</f>
        <v>0.79</v>
      </c>
      <c r="L4" s="2">
        <f>1/(1+EXP(-J4))</f>
        <v>0.68783133058284041</v>
      </c>
    </row>
    <row r="5" spans="1:18" x14ac:dyDescent="0.3">
      <c r="F5">
        <v>-0.8</v>
      </c>
    </row>
    <row r="6" spans="1:18" s="3" customFormat="1" x14ac:dyDescent="0.3"/>
    <row r="7" spans="1:18" x14ac:dyDescent="0.3">
      <c r="A7" t="s">
        <v>8</v>
      </c>
      <c r="C7" t="s">
        <v>9</v>
      </c>
      <c r="D7" t="s">
        <v>3</v>
      </c>
      <c r="E7" t="s">
        <v>2</v>
      </c>
      <c r="I7" s="1" t="s">
        <v>10</v>
      </c>
      <c r="K7" s="2" t="s">
        <v>11</v>
      </c>
      <c r="L7" s="2"/>
      <c r="M7" s="2"/>
      <c r="N7" s="2" t="s">
        <v>12</v>
      </c>
      <c r="O7" s="2" t="s">
        <v>13</v>
      </c>
    </row>
    <row r="8" spans="1:18" x14ac:dyDescent="0.3">
      <c r="C8">
        <v>-0.6</v>
      </c>
      <c r="D8">
        <f>F3</f>
        <v>0.5</v>
      </c>
      <c r="E8">
        <f>C3</f>
        <v>0.1</v>
      </c>
      <c r="F8">
        <f t="shared" ref="F8:G9" si="0">D3</f>
        <v>-0.3</v>
      </c>
      <c r="G8">
        <f t="shared" si="0"/>
        <v>0.6</v>
      </c>
      <c r="I8" s="1">
        <f>C8*(L3*(1-L3))</f>
        <v>-0.14100222732095669</v>
      </c>
      <c r="K8" s="2">
        <f t="array" ref="K8:M9">MMULT(I8:I9,TRANSPOSE(D8:D10))</f>
        <v>-7.0501113660478343E-2</v>
      </c>
      <c r="L8" s="2">
        <v>-0.12690200458886103</v>
      </c>
      <c r="M8" s="2">
        <v>0.11280178185676536</v>
      </c>
      <c r="N8" s="2">
        <f>I8</f>
        <v>-0.14100222732095669</v>
      </c>
      <c r="O8" s="2">
        <f t="array" ref="O8:O10">MMULT(TRANSPOSE(E8:G9),I8:I9)</f>
        <v>6.8566742899724031E-2</v>
      </c>
    </row>
    <row r="9" spans="1:18" x14ac:dyDescent="0.3">
      <c r="C9">
        <v>0.55000000000000004</v>
      </c>
      <c r="D9">
        <f t="shared" ref="D9:D10" si="1">F4</f>
        <v>0.9</v>
      </c>
      <c r="E9">
        <f>C4</f>
        <v>0.7</v>
      </c>
      <c r="F9">
        <f t="shared" si="0"/>
        <v>-0.4</v>
      </c>
      <c r="G9">
        <f t="shared" si="0"/>
        <v>-0.5</v>
      </c>
      <c r="I9" s="1">
        <f>C9*(L4*(1-L4))</f>
        <v>0.11809566518831387</v>
      </c>
      <c r="K9" s="2">
        <v>5.9047832594156933E-2</v>
      </c>
      <c r="L9" s="2">
        <v>0.10628609866948248</v>
      </c>
      <c r="M9" s="2">
        <v>-9.4476532150651105E-2</v>
      </c>
      <c r="N9" s="2">
        <f>I9</f>
        <v>0.11809566518831387</v>
      </c>
      <c r="O9" s="2">
        <v>-4.9375978790385452E-3</v>
      </c>
    </row>
    <row r="10" spans="1:18" x14ac:dyDescent="0.3">
      <c r="D10">
        <f t="shared" si="1"/>
        <v>-0.8</v>
      </c>
      <c r="O10" s="2">
        <v>-0.14364916898673094</v>
      </c>
    </row>
    <row r="11" spans="1:18" s="3" customFormat="1" x14ac:dyDescent="0.3"/>
    <row r="12" spans="1:18" x14ac:dyDescent="0.3">
      <c r="A12" t="s">
        <v>14</v>
      </c>
      <c r="C12" t="s">
        <v>15</v>
      </c>
      <c r="D12" t="s">
        <v>11</v>
      </c>
      <c r="G12" t="s">
        <v>12</v>
      </c>
      <c r="I12" s="2" t="s">
        <v>16</v>
      </c>
      <c r="J12" s="2"/>
      <c r="K12" s="2"/>
      <c r="L12" s="2" t="s">
        <v>17</v>
      </c>
    </row>
    <row r="13" spans="1:18" x14ac:dyDescent="0.3">
      <c r="C13">
        <v>0.4</v>
      </c>
      <c r="D13">
        <v>0.1</v>
      </c>
      <c r="E13">
        <v>-0.5</v>
      </c>
      <c r="F13">
        <v>0.3</v>
      </c>
      <c r="G13">
        <v>1.6</v>
      </c>
      <c r="I13" s="2">
        <v>0.1</v>
      </c>
      <c r="J13" s="2">
        <v>-0.4</v>
      </c>
      <c r="K13" s="2">
        <v>0.3</v>
      </c>
      <c r="L13" s="2">
        <v>0.4</v>
      </c>
    </row>
    <row r="14" spans="1:18" x14ac:dyDescent="0.3">
      <c r="D14">
        <v>-1.3</v>
      </c>
      <c r="E14">
        <v>1.2</v>
      </c>
      <c r="F14">
        <v>0.6</v>
      </c>
      <c r="G14">
        <v>-0.2</v>
      </c>
      <c r="I14" s="2">
        <v>-0.4</v>
      </c>
      <c r="J14" s="2">
        <v>0.4</v>
      </c>
      <c r="K14" s="2">
        <v>0.4</v>
      </c>
      <c r="L14" s="2">
        <v>-0.2</v>
      </c>
    </row>
    <row r="15" spans="1:18" s="3" customFormat="1" x14ac:dyDescent="0.3"/>
    <row r="16" spans="1:18" x14ac:dyDescent="0.3">
      <c r="A16" t="s">
        <v>18</v>
      </c>
      <c r="C16" t="s">
        <v>15</v>
      </c>
      <c r="D16" t="s">
        <v>11</v>
      </c>
      <c r="G16" t="s">
        <v>12</v>
      </c>
      <c r="I16" s="2" t="s">
        <v>19</v>
      </c>
      <c r="K16" s="1" t="s">
        <v>20</v>
      </c>
      <c r="M16" s="2" t="s">
        <v>21</v>
      </c>
      <c r="N16" s="2"/>
      <c r="O16" s="2"/>
      <c r="P16" s="2" t="s">
        <v>22</v>
      </c>
      <c r="R16" s="1" t="s">
        <v>23</v>
      </c>
    </row>
    <row r="17" spans="1:20" x14ac:dyDescent="0.3">
      <c r="C17">
        <v>0.4</v>
      </c>
      <c r="D17">
        <f>D13</f>
        <v>0.1</v>
      </c>
      <c r="E17">
        <f t="shared" ref="E17:F18" si="2">E13</f>
        <v>-0.5</v>
      </c>
      <c r="F17">
        <f t="shared" si="2"/>
        <v>0.3</v>
      </c>
      <c r="G17">
        <f>G13</f>
        <v>1.6</v>
      </c>
      <c r="I17" s="2">
        <f>SQRT(D17^2+E17^2+F17^2+G17^2+D18^2+E18^2+F18^2+G18^2)</f>
        <v>2.5377155080899043</v>
      </c>
      <c r="K17" s="4">
        <f>C17/I17</f>
        <v>0.15762208124782012</v>
      </c>
      <c r="M17" s="2">
        <f>K17*D17</f>
        <v>1.5762208124782014E-2</v>
      </c>
      <c r="N17" s="2">
        <f>E17*K17</f>
        <v>-7.8811040623910061E-2</v>
      </c>
      <c r="O17" s="2">
        <f>F17*K17</f>
        <v>4.7286624374346033E-2</v>
      </c>
      <c r="P17" s="2">
        <f>K17*G17</f>
        <v>0.25219532999651223</v>
      </c>
      <c r="R17" s="1">
        <f>SQRT(M17^2+N17^2+O17^2+P17^2+M18^2+N18^2+O18^2+P18^2)</f>
        <v>0.4</v>
      </c>
    </row>
    <row r="18" spans="1:20" x14ac:dyDescent="0.3">
      <c r="D18">
        <f>D14</f>
        <v>-1.3</v>
      </c>
      <c r="E18">
        <f t="shared" si="2"/>
        <v>1.2</v>
      </c>
      <c r="F18">
        <f t="shared" si="2"/>
        <v>0.6</v>
      </c>
      <c r="G18">
        <f>G14</f>
        <v>-0.2</v>
      </c>
      <c r="M18" s="2">
        <f>D18*K17</f>
        <v>-0.20490870562216618</v>
      </c>
      <c r="N18" s="2">
        <f>E18*K17</f>
        <v>0.18914649749738413</v>
      </c>
      <c r="O18" s="2">
        <f>F18*K17</f>
        <v>9.4573248748692065E-2</v>
      </c>
      <c r="P18" s="2">
        <f>K17*G18</f>
        <v>-3.1524416249564029E-2</v>
      </c>
    </row>
    <row r="19" spans="1:20" s="3" customFormat="1" x14ac:dyDescent="0.3"/>
    <row r="20" spans="1:20" x14ac:dyDescent="0.3">
      <c r="A20" t="s">
        <v>24</v>
      </c>
      <c r="C20" t="s">
        <v>25</v>
      </c>
      <c r="D20" t="s">
        <v>26</v>
      </c>
      <c r="E20" t="s">
        <v>2</v>
      </c>
      <c r="H20" t="s">
        <v>4</v>
      </c>
      <c r="I20" t="s">
        <v>11</v>
      </c>
      <c r="L20" t="s">
        <v>12</v>
      </c>
      <c r="N20" s="1" t="s">
        <v>27</v>
      </c>
      <c r="P20" s="2" t="s">
        <v>28</v>
      </c>
      <c r="Q20" s="2"/>
      <c r="R20" s="2"/>
      <c r="S20" s="2" t="s">
        <v>29</v>
      </c>
    </row>
    <row r="21" spans="1:20" x14ac:dyDescent="0.3">
      <c r="C21">
        <v>7</v>
      </c>
      <c r="D21">
        <v>0.3</v>
      </c>
      <c r="E21">
        <f>C3</f>
        <v>0.1</v>
      </c>
      <c r="F21">
        <f t="shared" ref="F21:G22" si="3">D3</f>
        <v>-0.3</v>
      </c>
      <c r="G21">
        <f t="shared" si="3"/>
        <v>0.6</v>
      </c>
      <c r="H21">
        <f>G3</f>
        <v>1.2</v>
      </c>
      <c r="I21">
        <f>D17</f>
        <v>0.1</v>
      </c>
      <c r="J21">
        <f t="shared" ref="J21:K22" si="4">E17</f>
        <v>-0.5</v>
      </c>
      <c r="K21">
        <f t="shared" si="4"/>
        <v>0.3</v>
      </c>
      <c r="L21">
        <f>G17</f>
        <v>1.6</v>
      </c>
      <c r="N21" s="1">
        <f>(1/C21)*D21</f>
        <v>4.2857142857142851E-2</v>
      </c>
      <c r="P21" s="2">
        <f>E21-I21*N21</f>
        <v>9.5714285714285724E-2</v>
      </c>
      <c r="Q21" s="2">
        <f>F21-J21*N21</f>
        <v>-0.27857142857142858</v>
      </c>
      <c r="R21" s="2">
        <f>G21-K21*N21</f>
        <v>0.58714285714285708</v>
      </c>
      <c r="S21" s="2">
        <f>H21-L21*N21</f>
        <v>1.1314285714285715</v>
      </c>
    </row>
    <row r="22" spans="1:20" x14ac:dyDescent="0.3">
      <c r="E22">
        <f>C4</f>
        <v>0.7</v>
      </c>
      <c r="F22">
        <f t="shared" si="3"/>
        <v>-0.4</v>
      </c>
      <c r="G22">
        <f t="shared" si="3"/>
        <v>-0.5</v>
      </c>
      <c r="H22">
        <f>G4</f>
        <v>0.4</v>
      </c>
      <c r="I22">
        <f>D18</f>
        <v>-1.3</v>
      </c>
      <c r="J22">
        <f t="shared" si="4"/>
        <v>1.2</v>
      </c>
      <c r="K22">
        <f t="shared" si="4"/>
        <v>0.6</v>
      </c>
      <c r="L22">
        <f>G18</f>
        <v>-0.2</v>
      </c>
      <c r="P22" s="2">
        <f>E22-I22*N21</f>
        <v>0.75571428571428567</v>
      </c>
      <c r="Q22" s="2">
        <f>F22-J22*N21</f>
        <v>-0.45142857142857146</v>
      </c>
      <c r="R22" s="2">
        <f>G22-K22*N21</f>
        <v>-0.52571428571428569</v>
      </c>
      <c r="S22" s="2">
        <f>H22-L22*N21</f>
        <v>0.40857142857142859</v>
      </c>
    </row>
    <row r="23" spans="1:20" s="3" customFormat="1" x14ac:dyDescent="0.3"/>
    <row r="24" spans="1:20" x14ac:dyDescent="0.3">
      <c r="A24" t="s">
        <v>35</v>
      </c>
      <c r="H24" s="5"/>
      <c r="N24" s="5"/>
      <c r="T24" s="5"/>
    </row>
    <row r="25" spans="1:20" x14ac:dyDescent="0.3">
      <c r="B25" t="s">
        <v>34</v>
      </c>
      <c r="C25">
        <v>1</v>
      </c>
      <c r="H25" s="5"/>
      <c r="I25">
        <v>2</v>
      </c>
      <c r="N25" s="5"/>
      <c r="O25">
        <v>3</v>
      </c>
      <c r="T25" s="5"/>
    </row>
    <row r="26" spans="1:20" x14ac:dyDescent="0.3">
      <c r="C26" t="s">
        <v>30</v>
      </c>
      <c r="F26" t="s">
        <v>3</v>
      </c>
      <c r="G26" t="s">
        <v>4</v>
      </c>
      <c r="H26" s="5"/>
      <c r="I26" t="s">
        <v>30</v>
      </c>
      <c r="L26" t="s">
        <v>3</v>
      </c>
      <c r="M26" t="s">
        <v>4</v>
      </c>
      <c r="N26" s="5"/>
      <c r="O26" t="s">
        <v>30</v>
      </c>
      <c r="R26" t="s">
        <v>3</v>
      </c>
      <c r="S26" t="s">
        <v>4</v>
      </c>
      <c r="T26" s="5"/>
    </row>
    <row r="27" spans="1:20" x14ac:dyDescent="0.3">
      <c r="C27">
        <v>0.1</v>
      </c>
      <c r="D27">
        <v>-0.3</v>
      </c>
      <c r="E27">
        <v>0.6</v>
      </c>
      <c r="F27">
        <v>0.1</v>
      </c>
      <c r="G27">
        <v>1.2</v>
      </c>
      <c r="H27" s="5"/>
      <c r="I27">
        <f>C27</f>
        <v>0.1</v>
      </c>
      <c r="J27">
        <f t="shared" ref="J27:K28" si="5">D27</f>
        <v>-0.3</v>
      </c>
      <c r="K27">
        <f t="shared" si="5"/>
        <v>0.6</v>
      </c>
      <c r="L27">
        <v>0.45</v>
      </c>
      <c r="M27">
        <f>G27</f>
        <v>1.2</v>
      </c>
      <c r="N27" s="5"/>
      <c r="O27">
        <f>I27</f>
        <v>0.1</v>
      </c>
      <c r="P27">
        <f t="shared" ref="P27:Q28" si="6">J27</f>
        <v>-0.3</v>
      </c>
      <c r="Q27">
        <f t="shared" si="6"/>
        <v>0.6</v>
      </c>
      <c r="R27">
        <v>0.68300000000000005</v>
      </c>
      <c r="S27">
        <f>G27</f>
        <v>1.2</v>
      </c>
      <c r="T27" s="5"/>
    </row>
    <row r="28" spans="1:20" x14ac:dyDescent="0.3">
      <c r="C28">
        <v>0.7</v>
      </c>
      <c r="D28">
        <v>-0.4</v>
      </c>
      <c r="E28">
        <v>-0.5</v>
      </c>
      <c r="F28">
        <v>0.54</v>
      </c>
      <c r="G28">
        <v>0.4</v>
      </c>
      <c r="H28" s="5"/>
      <c r="I28">
        <f>C28</f>
        <v>0.7</v>
      </c>
      <c r="J28">
        <f t="shared" si="5"/>
        <v>-0.4</v>
      </c>
      <c r="K28">
        <f t="shared" si="5"/>
        <v>-0.5</v>
      </c>
      <c r="L28">
        <v>0.34</v>
      </c>
      <c r="M28">
        <f>G28</f>
        <v>0.4</v>
      </c>
      <c r="N28" s="5"/>
      <c r="O28">
        <f>I28</f>
        <v>0.7</v>
      </c>
      <c r="P28">
        <f t="shared" si="6"/>
        <v>-0.4</v>
      </c>
      <c r="Q28">
        <f t="shared" si="6"/>
        <v>-0.5</v>
      </c>
      <c r="R28">
        <v>0.47</v>
      </c>
      <c r="S28">
        <f>G28</f>
        <v>0.4</v>
      </c>
      <c r="T28" s="5"/>
    </row>
    <row r="29" spans="1:20" x14ac:dyDescent="0.3">
      <c r="F29">
        <v>0.73</v>
      </c>
      <c r="H29" s="5"/>
      <c r="L29">
        <v>0.89</v>
      </c>
      <c r="N29" s="5"/>
      <c r="R29">
        <v>0.83</v>
      </c>
      <c r="T29" s="5"/>
    </row>
    <row r="30" spans="1:20" x14ac:dyDescent="0.3">
      <c r="H30" s="5"/>
      <c r="N30" s="5"/>
      <c r="T30" s="5"/>
    </row>
    <row r="31" spans="1:20" x14ac:dyDescent="0.3">
      <c r="C31" s="1" t="s">
        <v>31</v>
      </c>
      <c r="D31" s="1" t="s">
        <v>6</v>
      </c>
      <c r="F31" s="2" t="s">
        <v>7</v>
      </c>
      <c r="H31" s="5"/>
      <c r="I31" s="1" t="s">
        <v>31</v>
      </c>
      <c r="J31" s="1" t="s">
        <v>6</v>
      </c>
      <c r="L31" s="2" t="s">
        <v>7</v>
      </c>
      <c r="N31" s="5"/>
      <c r="O31" s="1" t="s">
        <v>31</v>
      </c>
      <c r="P31" s="1" t="s">
        <v>6</v>
      </c>
      <c r="R31" s="2" t="s">
        <v>7</v>
      </c>
      <c r="T31" s="5"/>
    </row>
    <row r="32" spans="1:20" x14ac:dyDescent="0.3">
      <c r="C32" s="1">
        <f t="array" ref="C32:C33">MMULT(C27:E28,F27:F29)</f>
        <v>0.28600000000000003</v>
      </c>
      <c r="D32" s="1">
        <f>C32+G27</f>
        <v>1.486</v>
      </c>
      <c r="E32" s="2"/>
      <c r="F32" s="2">
        <f>1/(1+EXP(-D32))</f>
        <v>0.81547713525381071</v>
      </c>
      <c r="H32" s="5"/>
      <c r="I32" s="1">
        <f t="array" ref="I32:I33">MMULT(I27:K28,L27:L29)</f>
        <v>0.47700000000000004</v>
      </c>
      <c r="J32" s="1">
        <f>I32+M27</f>
        <v>1.677</v>
      </c>
      <c r="K32" s="2"/>
      <c r="L32" s="2">
        <f>1/(1+EXP(-J32))</f>
        <v>0.84250687288874515</v>
      </c>
      <c r="N32" s="5"/>
      <c r="O32" s="1">
        <f t="array" ref="O32:O33">MMULT(O27:Q28,R27:R29)</f>
        <v>0.42529999999999996</v>
      </c>
      <c r="P32" s="1">
        <f>O32+S27</f>
        <v>1.6253</v>
      </c>
      <c r="Q32" s="2"/>
      <c r="R32" s="2">
        <f>1/(1+EXP(-P32))</f>
        <v>0.83552476819232202</v>
      </c>
      <c r="T32" s="5"/>
    </row>
    <row r="33" spans="1:20" x14ac:dyDescent="0.3">
      <c r="C33" s="1">
        <v>-0.51100000000000001</v>
      </c>
      <c r="D33" s="1">
        <f>C33+G28</f>
        <v>-0.11099999999999999</v>
      </c>
      <c r="E33" s="2"/>
      <c r="F33" s="2">
        <f>1/(1+EXP(-D33))</f>
        <v>0.4722784572508355</v>
      </c>
      <c r="H33" s="5"/>
      <c r="I33" s="1">
        <v>-0.26600000000000001</v>
      </c>
      <c r="J33" s="1">
        <f>I33+M28</f>
        <v>0.13400000000000001</v>
      </c>
      <c r="K33" s="2"/>
      <c r="L33" s="2">
        <f>1/(1+EXP(-J33))</f>
        <v>0.53344996267842781</v>
      </c>
      <c r="N33" s="5"/>
      <c r="O33" s="1">
        <v>-0.12489999999999996</v>
      </c>
      <c r="P33" s="1">
        <f>O33+S28</f>
        <v>0.27510000000000007</v>
      </c>
      <c r="Q33" s="2"/>
      <c r="R33" s="2">
        <f>1/(1+EXP(-P33))</f>
        <v>0.56834451654860352</v>
      </c>
      <c r="T33" s="5"/>
    </row>
    <row r="34" spans="1:20" x14ac:dyDescent="0.3">
      <c r="H34" s="5"/>
      <c r="N34" s="5"/>
      <c r="T34" s="5"/>
    </row>
    <row r="35" spans="1:20" x14ac:dyDescent="0.3">
      <c r="A35" t="s">
        <v>8</v>
      </c>
      <c r="H35" s="5"/>
      <c r="N35" s="5"/>
      <c r="T35" s="5"/>
    </row>
    <row r="36" spans="1:20" x14ac:dyDescent="0.3">
      <c r="B36" t="s">
        <v>34</v>
      </c>
      <c r="C36">
        <v>1</v>
      </c>
      <c r="H36" s="5"/>
      <c r="I36">
        <v>2</v>
      </c>
      <c r="N36" s="5"/>
      <c r="O36">
        <v>3</v>
      </c>
      <c r="T36" s="5"/>
    </row>
    <row r="37" spans="1:20" x14ac:dyDescent="0.3">
      <c r="C37" t="s">
        <v>9</v>
      </c>
      <c r="H37" s="5"/>
      <c r="I37" t="s">
        <v>9</v>
      </c>
      <c r="N37" s="5"/>
      <c r="O37" t="s">
        <v>9</v>
      </c>
      <c r="T37" s="5"/>
    </row>
    <row r="38" spans="1:20" x14ac:dyDescent="0.3">
      <c r="C38">
        <v>0.23400000000000001</v>
      </c>
      <c r="H38" s="5"/>
      <c r="I38">
        <v>-0.34229999999999999</v>
      </c>
      <c r="N38" s="5"/>
      <c r="O38">
        <v>-0.12</v>
      </c>
      <c r="T38" s="5"/>
    </row>
    <row r="39" spans="1:20" x14ac:dyDescent="0.3">
      <c r="C39">
        <v>0.78600000000000003</v>
      </c>
      <c r="H39" s="5"/>
      <c r="I39">
        <v>-0.98699999999999999</v>
      </c>
      <c r="N39" s="5"/>
      <c r="O39">
        <v>0.45</v>
      </c>
      <c r="T39" s="5"/>
    </row>
    <row r="40" spans="1:20" x14ac:dyDescent="0.3">
      <c r="H40" s="5"/>
      <c r="N40" s="5"/>
      <c r="T40" s="5"/>
    </row>
    <row r="41" spans="1:20" x14ac:dyDescent="0.3">
      <c r="C41" s="1" t="s">
        <v>10</v>
      </c>
      <c r="H41" s="5"/>
      <c r="I41" s="1" t="s">
        <v>10</v>
      </c>
      <c r="N41" s="5"/>
      <c r="O41" s="1" t="s">
        <v>10</v>
      </c>
      <c r="T41" s="5"/>
    </row>
    <row r="42" spans="1:20" x14ac:dyDescent="0.3">
      <c r="C42" s="1">
        <f>C38*F32*(1-F32)</f>
        <v>3.5210957448899426E-2</v>
      </c>
      <c r="H42" s="5"/>
      <c r="I42" s="1">
        <f>I38*L32*(1-L32)</f>
        <v>-4.5419459084805949E-2</v>
      </c>
      <c r="N42" s="5"/>
      <c r="O42" s="1">
        <f>O38*R32*(1-R32)</f>
        <v>-1.649077559153863E-2</v>
      </c>
      <c r="T42" s="5"/>
    </row>
    <row r="43" spans="1:20" x14ac:dyDescent="0.3">
      <c r="C43" s="1">
        <f>C39*F33*(1-F33)</f>
        <v>0.19589597162913852</v>
      </c>
      <c r="H43" s="5"/>
      <c r="I43" s="1">
        <f>I39*L33*(1-L33)</f>
        <v>-0.24564564569685321</v>
      </c>
      <c r="N43" s="5"/>
      <c r="O43" s="1">
        <f>O39*R33*(1-R33)</f>
        <v>0.11039806217598194</v>
      </c>
      <c r="T43" s="5"/>
    </row>
    <row r="44" spans="1:20" x14ac:dyDescent="0.3">
      <c r="H44" s="5"/>
      <c r="N44" s="5"/>
      <c r="T44" s="5"/>
    </row>
    <row r="45" spans="1:20" x14ac:dyDescent="0.3">
      <c r="C45" s="2" t="s">
        <v>12</v>
      </c>
      <c r="D45" s="2" t="s">
        <v>11</v>
      </c>
      <c r="E45" s="2"/>
      <c r="F45" s="2"/>
      <c r="G45" s="2" t="s">
        <v>13</v>
      </c>
      <c r="H45" s="5"/>
      <c r="I45" s="2" t="s">
        <v>12</v>
      </c>
      <c r="J45" s="2" t="s">
        <v>11</v>
      </c>
      <c r="K45" s="2"/>
      <c r="L45" s="2"/>
      <c r="M45" s="2" t="s">
        <v>13</v>
      </c>
      <c r="N45" s="5"/>
      <c r="O45" s="2" t="s">
        <v>12</v>
      </c>
      <c r="P45" s="2" t="s">
        <v>11</v>
      </c>
      <c r="Q45" s="2"/>
      <c r="R45" s="2"/>
      <c r="S45" s="2" t="s">
        <v>13</v>
      </c>
      <c r="T45" s="5"/>
    </row>
    <row r="46" spans="1:20" x14ac:dyDescent="0.3">
      <c r="C46" s="2">
        <f>C42</f>
        <v>3.5210957448899426E-2</v>
      </c>
      <c r="D46" s="2">
        <f t="array" ref="D46:F47">MMULT(C42:C43,TRANSPOSE(F27:F29))</f>
        <v>3.5210957448899428E-3</v>
      </c>
      <c r="E46" s="2">
        <v>1.901391702240569E-2</v>
      </c>
      <c r="F46" s="2">
        <v>2.5703998937696579E-2</v>
      </c>
      <c r="G46" s="2">
        <f t="array" ref="G46:G48">MMULT(TRANSPOSE(C27:E28),C42:C43)</f>
        <v>0.14064827588528689</v>
      </c>
      <c r="H46" s="5"/>
      <c r="I46" s="2">
        <f>I42</f>
        <v>-4.5419459084805949E-2</v>
      </c>
      <c r="J46" s="2">
        <f t="array" ref="J46:L47">MMULT(I42:I43,TRANSPOSE(L27:L29))</f>
        <v>-2.0438756588162677E-2</v>
      </c>
      <c r="K46" s="2">
        <v>-1.5442616088834024E-2</v>
      </c>
      <c r="L46" s="2">
        <v>-4.0423318585477298E-2</v>
      </c>
      <c r="M46" s="2">
        <f t="array" ref="M46:M48">MMULT(TRANSPOSE(I27:K28),I42:I43)</f>
        <v>-0.17649389789627781</v>
      </c>
      <c r="N46" s="5"/>
      <c r="O46" s="2">
        <f>O42</f>
        <v>-1.649077559153863E-2</v>
      </c>
      <c r="P46" s="2">
        <f t="array" ref="P46:R47">MMULT(O42:O43,TRANSPOSE(R27:R29))</f>
        <v>-1.1263199729020885E-2</v>
      </c>
      <c r="Q46" s="2">
        <v>-7.7506645280231556E-3</v>
      </c>
      <c r="R46" s="2">
        <v>-1.3687343740977062E-2</v>
      </c>
      <c r="S46" s="2">
        <f t="array" ref="S46:S48">MMULT(TRANSPOSE(O27:Q28),O42:O43)</f>
        <v>7.5629565964033488E-2</v>
      </c>
      <c r="T46" s="5"/>
    </row>
    <row r="47" spans="1:20" x14ac:dyDescent="0.3">
      <c r="C47" s="2">
        <f>C43</f>
        <v>0.19589597162913852</v>
      </c>
      <c r="D47" s="2">
        <v>1.9589597162913853E-2</v>
      </c>
      <c r="E47" s="2">
        <v>0.10578382467973481</v>
      </c>
      <c r="F47" s="2">
        <v>0.14300405928927112</v>
      </c>
      <c r="G47" s="2">
        <v>-8.8921675886325241E-2</v>
      </c>
      <c r="H47" s="5"/>
      <c r="I47" s="2">
        <f>I43</f>
        <v>-0.24564564569685321</v>
      </c>
      <c r="J47" s="2">
        <v>-0.11054054056358395</v>
      </c>
      <c r="K47" s="2">
        <v>-8.3519519536930098E-2</v>
      </c>
      <c r="L47" s="2">
        <v>-0.21862462467019936</v>
      </c>
      <c r="M47" s="2">
        <v>0.11188409600418309</v>
      </c>
      <c r="N47" s="5"/>
      <c r="O47" s="2">
        <f>O43</f>
        <v>0.11039806217598194</v>
      </c>
      <c r="P47" s="2">
        <v>7.5401876466195672E-2</v>
      </c>
      <c r="Q47" s="2">
        <v>5.1887089222711513E-2</v>
      </c>
      <c r="R47" s="2">
        <v>9.1630391606065009E-2</v>
      </c>
      <c r="S47" s="2">
        <v>-3.9211992192931193E-2</v>
      </c>
      <c r="T47" s="5"/>
    </row>
    <row r="48" spans="1:20" x14ac:dyDescent="0.3">
      <c r="G48" s="2">
        <v>-7.6821411345229601E-2</v>
      </c>
      <c r="H48" s="5"/>
      <c r="M48" s="2">
        <v>9.5571147397543035E-2</v>
      </c>
      <c r="N48" s="5"/>
      <c r="S48" s="2">
        <v>-6.509349644291415E-2</v>
      </c>
      <c r="T48" s="5"/>
    </row>
    <row r="49" spans="3:20" x14ac:dyDescent="0.3">
      <c r="C49" s="2"/>
      <c r="D49" s="2"/>
      <c r="E49" s="2"/>
      <c r="F49" s="2"/>
      <c r="H49" s="5"/>
      <c r="N49" s="5"/>
      <c r="T49" s="5"/>
    </row>
    <row r="50" spans="3:20" x14ac:dyDescent="0.3">
      <c r="C50" s="2" t="s">
        <v>32</v>
      </c>
      <c r="D50" s="2" t="s">
        <v>33</v>
      </c>
      <c r="E50" s="2"/>
      <c r="F50" s="2"/>
      <c r="H50" s="5"/>
      <c r="N50" s="5"/>
      <c r="T50" s="5"/>
    </row>
    <row r="51" spans="3:20" x14ac:dyDescent="0.3">
      <c r="C51" s="2">
        <f>SUM(C46,I46,O46)</f>
        <v>-2.6699277227445153E-2</v>
      </c>
      <c r="D51" s="2">
        <f t="shared" ref="D51:F52" si="7">SUM(D46,J46,P46)</f>
        <v>-2.8180860572293617E-2</v>
      </c>
      <c r="E51" s="2">
        <f t="shared" si="7"/>
        <v>-4.1793635944514899E-3</v>
      </c>
      <c r="F51" s="2">
        <f t="shared" si="7"/>
        <v>-2.8406663388757782E-2</v>
      </c>
      <c r="H51" s="5"/>
      <c r="N51" s="5"/>
      <c r="T51" s="5"/>
    </row>
    <row r="52" spans="3:20" x14ac:dyDescent="0.3">
      <c r="C52" s="2">
        <f>SUM(C47,I47,O47)</f>
        <v>6.0648388108267254E-2</v>
      </c>
      <c r="D52" s="2">
        <f t="shared" si="7"/>
        <v>-1.5549066934474429E-2</v>
      </c>
      <c r="E52" s="2">
        <f t="shared" si="7"/>
        <v>7.4151394365516224E-2</v>
      </c>
      <c r="F52" s="2">
        <f t="shared" si="7"/>
        <v>1.6009826225136775E-2</v>
      </c>
      <c r="H52" s="5"/>
      <c r="N52" s="5"/>
      <c r="T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5746-1520-40F7-A857-972ED3E70B7B}">
  <dimension ref="A1"/>
  <sheetViews>
    <sheetView workbookViewId="0"/>
  </sheetViews>
  <sheetFormatPr defaultRowHeight="14.4" x14ac:dyDescent="0.3"/>
  <cols>
    <col min="1" max="1" width="17.6640625" bestFit="1" customWidth="1"/>
  </cols>
  <sheetData>
    <row r="1" spans="1:1" x14ac:dyDescent="0.3">
      <c r="A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A9EF-5B63-4FCC-A010-7BD17BBD3469}">
  <dimension ref="B17:AA45"/>
  <sheetViews>
    <sheetView workbookViewId="0"/>
  </sheetViews>
  <sheetFormatPr defaultRowHeight="14.4" x14ac:dyDescent="0.3"/>
  <cols>
    <col min="2" max="2" width="13.5546875" bestFit="1" customWidth="1"/>
    <col min="15" max="15" width="10.5546875" bestFit="1" customWidth="1"/>
  </cols>
  <sheetData>
    <row r="17" spans="2:27" x14ac:dyDescent="0.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27" x14ac:dyDescent="0.3">
      <c r="C18" s="3"/>
      <c r="H18" s="16" t="s">
        <v>40</v>
      </c>
      <c r="I18" s="17"/>
      <c r="N18" s="3"/>
    </row>
    <row r="19" spans="2:27" x14ac:dyDescent="0.3">
      <c r="C19" s="3"/>
      <c r="H19" s="16">
        <f t="array" ref="H19:H21">0.5*(G23:G25-H23:H25)^2</f>
        <v>0.125</v>
      </c>
      <c r="I19" s="17"/>
      <c r="N19" s="3"/>
    </row>
    <row r="20" spans="2:27" x14ac:dyDescent="0.3">
      <c r="C20" s="3"/>
      <c r="H20" s="16">
        <v>0.125</v>
      </c>
      <c r="I20" s="17"/>
      <c r="N20" s="3"/>
    </row>
    <row r="21" spans="2:27" x14ac:dyDescent="0.3">
      <c r="C21" s="3"/>
      <c r="H21" s="16">
        <v>0.125</v>
      </c>
      <c r="I21" s="17"/>
      <c r="N21" s="3"/>
    </row>
    <row r="22" spans="2:27" ht="15" thickBot="1" x14ac:dyDescent="0.35">
      <c r="C22" s="3"/>
      <c r="G22" t="s">
        <v>7</v>
      </c>
      <c r="H22" s="16" t="s">
        <v>39</v>
      </c>
      <c r="I22" s="17" t="s">
        <v>41</v>
      </c>
      <c r="N22" s="3"/>
    </row>
    <row r="23" spans="2:27" x14ac:dyDescent="0.3">
      <c r="C23" s="3"/>
      <c r="G23" s="12"/>
      <c r="H23" s="18">
        <f t="array" ref="H23:H25">H28:H30</f>
        <v>0.5</v>
      </c>
      <c r="I23" s="21">
        <f t="array" ref="I23:I25">H23:H25-G23:G25</f>
        <v>0.5</v>
      </c>
      <c r="N23" s="3"/>
    </row>
    <row r="24" spans="2:27" x14ac:dyDescent="0.3">
      <c r="C24" s="3"/>
      <c r="G24" s="13"/>
      <c r="H24" s="19">
        <v>0.5</v>
      </c>
      <c r="I24" s="22">
        <v>0.5</v>
      </c>
      <c r="N24" s="3"/>
    </row>
    <row r="25" spans="2:27" ht="15" thickBot="1" x14ac:dyDescent="0.35">
      <c r="C25" s="3"/>
      <c r="G25" s="14"/>
      <c r="H25" s="20">
        <v>0.5</v>
      </c>
      <c r="I25" s="23">
        <v>0.5</v>
      </c>
      <c r="N25" s="3"/>
    </row>
    <row r="26" spans="2:27" x14ac:dyDescent="0.3">
      <c r="B26" t="s">
        <v>37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t="s">
        <v>38</v>
      </c>
    </row>
    <row r="27" spans="2:27" ht="15" thickBot="1" x14ac:dyDescent="0.35">
      <c r="C27" s="3"/>
      <c r="H27" s="16" t="s">
        <v>7</v>
      </c>
      <c r="I27" s="17" t="s">
        <v>9</v>
      </c>
      <c r="N27" s="3"/>
    </row>
    <row r="28" spans="2:27" x14ac:dyDescent="0.3">
      <c r="C28" s="3"/>
      <c r="H28" s="18">
        <f t="array" ref="H28:H30">1/(1+EXP(-H32:H34))</f>
        <v>0.5</v>
      </c>
      <c r="I28" s="21">
        <f t="array" ref="I28:I30">I23:I25</f>
        <v>0.5</v>
      </c>
      <c r="N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 ht="15" thickBot="1" x14ac:dyDescent="0.35">
      <c r="C29" s="3"/>
      <c r="H29" s="19">
        <v>0.5</v>
      </c>
      <c r="I29" s="22">
        <v>0.5</v>
      </c>
      <c r="N29" s="3"/>
      <c r="P29" s="3"/>
      <c r="U29" s="16" t="s">
        <v>7</v>
      </c>
      <c r="V29" s="17" t="s">
        <v>9</v>
      </c>
      <c r="AA29" s="3"/>
    </row>
    <row r="30" spans="2:27" ht="15" thickBot="1" x14ac:dyDescent="0.35">
      <c r="C30" s="3"/>
      <c r="H30" s="20">
        <v>0.5</v>
      </c>
      <c r="I30" s="23">
        <v>0.5</v>
      </c>
      <c r="N30" s="3"/>
      <c r="P30" s="3"/>
      <c r="U30" s="18">
        <f t="array" ref="U30:U31">TANH(U33:U34)</f>
        <v>0</v>
      </c>
      <c r="V30" s="21">
        <f t="array" ref="V30:V31">V26:V27</f>
        <v>0</v>
      </c>
      <c r="AA30" s="3"/>
    </row>
    <row r="31" spans="2:27" ht="15" thickBot="1" x14ac:dyDescent="0.35">
      <c r="C31" s="3"/>
      <c r="H31" s="16" t="s">
        <v>6</v>
      </c>
      <c r="I31" s="17" t="s">
        <v>10</v>
      </c>
      <c r="N31" s="3"/>
      <c r="P31" s="3"/>
      <c r="U31" s="20">
        <v>0</v>
      </c>
      <c r="V31" s="23">
        <v>0</v>
      </c>
      <c r="AA31" s="3"/>
    </row>
    <row r="32" spans="2:27" ht="15" thickBot="1" x14ac:dyDescent="0.35">
      <c r="C32" s="3"/>
      <c r="H32" s="18">
        <f t="array" ref="H32:H34">MMULT(E37:F39,H42:H43)+G37:G39</f>
        <v>0</v>
      </c>
      <c r="I32" s="21">
        <f t="array" ref="I32:I34">I28:I30*(H28:H30*(1-H28:H30))</f>
        <v>0.125</v>
      </c>
      <c r="N32" s="3"/>
      <c r="P32" s="3"/>
      <c r="U32" s="16" t="s">
        <v>6</v>
      </c>
      <c r="V32" s="17" t="s">
        <v>10</v>
      </c>
      <c r="AA32" s="3"/>
    </row>
    <row r="33" spans="3:27" x14ac:dyDescent="0.3">
      <c r="C33" s="3"/>
      <c r="H33" s="19">
        <v>0</v>
      </c>
      <c r="I33" s="22">
        <v>0.125</v>
      </c>
      <c r="N33" s="3"/>
      <c r="P33" s="3"/>
      <c r="U33" s="18">
        <f t="array" ref="U33:U34">MMULT(Q37:S38,U42:U44)+T37:T38</f>
        <v>0</v>
      </c>
      <c r="V33" s="21">
        <f t="array" ref="V33:V34">V30:V31*(1-U30:U31^2)</f>
        <v>0</v>
      </c>
      <c r="AA33" s="3"/>
    </row>
    <row r="34" spans="3:27" ht="15" thickBot="1" x14ac:dyDescent="0.35">
      <c r="C34" s="3"/>
      <c r="H34" s="20">
        <v>0</v>
      </c>
      <c r="I34" s="23">
        <v>0.125</v>
      </c>
      <c r="N34" s="3"/>
      <c r="P34" s="3"/>
      <c r="U34" s="20">
        <v>0</v>
      </c>
      <c r="V34" s="23">
        <v>0</v>
      </c>
      <c r="AA34" s="3"/>
    </row>
    <row r="35" spans="3:27" x14ac:dyDescent="0.3">
      <c r="C35" s="3"/>
      <c r="D35" s="15"/>
      <c r="E35" s="15"/>
      <c r="F35" s="15"/>
      <c r="G35" s="15"/>
      <c r="H35" s="16"/>
      <c r="I35" s="17"/>
      <c r="J35" s="15"/>
      <c r="K35" s="15"/>
      <c r="L35" s="15"/>
      <c r="M35" s="15"/>
      <c r="N35" s="3"/>
      <c r="P35" s="3"/>
      <c r="Q35" s="15"/>
      <c r="R35" s="15"/>
      <c r="S35" s="15"/>
      <c r="T35" s="15"/>
      <c r="U35" s="16"/>
      <c r="V35" s="17"/>
      <c r="W35" s="15"/>
      <c r="X35" s="15"/>
      <c r="Y35" s="15"/>
      <c r="Z35" s="15"/>
      <c r="AA35" s="3"/>
    </row>
    <row r="36" spans="3:27" ht="15" thickBot="1" x14ac:dyDescent="0.35">
      <c r="C36" s="3"/>
      <c r="D36" s="15"/>
      <c r="E36" t="s">
        <v>2</v>
      </c>
      <c r="G36" t="s">
        <v>4</v>
      </c>
      <c r="H36" s="16"/>
      <c r="I36" s="17"/>
      <c r="J36" t="s">
        <v>11</v>
      </c>
      <c r="L36" t="s">
        <v>12</v>
      </c>
      <c r="M36" s="15"/>
      <c r="N36" s="3"/>
      <c r="P36" s="3"/>
      <c r="Q36" t="s">
        <v>2</v>
      </c>
      <c r="T36" t="s">
        <v>4</v>
      </c>
      <c r="U36" s="16"/>
      <c r="V36" s="17"/>
      <c r="W36" t="s">
        <v>11</v>
      </c>
      <c r="Z36" t="s">
        <v>12</v>
      </c>
      <c r="AA36" s="3"/>
    </row>
    <row r="37" spans="3:27" ht="15" thickBot="1" x14ac:dyDescent="0.35">
      <c r="C37" s="3"/>
      <c r="D37" s="15"/>
      <c r="E37" s="6">
        <v>0</v>
      </c>
      <c r="F37" s="6">
        <v>0</v>
      </c>
      <c r="G37" s="12">
        <v>0</v>
      </c>
      <c r="H37" s="16"/>
      <c r="I37" s="17"/>
      <c r="J37" s="6">
        <f t="array" ref="J37:K39">MMULT(I32:I34, TRANSPOSE(H42:H43))</f>
        <v>0</v>
      </c>
      <c r="K37" s="7">
        <v>0</v>
      </c>
      <c r="L37" s="12">
        <f t="array" ref="L37:L39">I32:I34</f>
        <v>0.125</v>
      </c>
      <c r="M37" s="15"/>
      <c r="N37" s="3"/>
      <c r="P37" s="3"/>
      <c r="Q37" s="6">
        <v>0</v>
      </c>
      <c r="R37" s="24">
        <v>0</v>
      </c>
      <c r="S37" s="7">
        <v>0</v>
      </c>
      <c r="T37" s="12">
        <v>0</v>
      </c>
      <c r="U37" s="16"/>
      <c r="V37" s="17"/>
      <c r="W37" s="6">
        <f t="array" ref="W37:Y38">MMULT(V33:V34,TRANSPOSE(U42:U44))</f>
        <v>0</v>
      </c>
      <c r="X37" s="24">
        <v>0</v>
      </c>
      <c r="Y37" s="7">
        <v>0</v>
      </c>
      <c r="Z37" s="12">
        <f t="array" ref="Z37:Z38">V33:V34</f>
        <v>0</v>
      </c>
      <c r="AA37" s="3"/>
    </row>
    <row r="38" spans="3:27" ht="15" thickBot="1" x14ac:dyDescent="0.35">
      <c r="C38" s="3"/>
      <c r="D38" s="15"/>
      <c r="E38" s="6">
        <v>0</v>
      </c>
      <c r="F38" s="6">
        <v>0</v>
      </c>
      <c r="G38" s="13">
        <v>0</v>
      </c>
      <c r="H38" s="16"/>
      <c r="I38" s="17"/>
      <c r="J38" s="8">
        <v>0</v>
      </c>
      <c r="K38" s="9">
        <v>0</v>
      </c>
      <c r="L38" s="13">
        <v>0.125</v>
      </c>
      <c r="M38" s="15"/>
      <c r="N38" s="3"/>
      <c r="P38" s="3"/>
      <c r="Q38" s="10">
        <v>0</v>
      </c>
      <c r="R38" s="25">
        <v>0</v>
      </c>
      <c r="S38" s="11">
        <v>0</v>
      </c>
      <c r="T38" s="14">
        <v>0</v>
      </c>
      <c r="U38" s="16"/>
      <c r="V38" s="17"/>
      <c r="W38" s="10">
        <v>0</v>
      </c>
      <c r="X38" s="25">
        <v>0</v>
      </c>
      <c r="Y38" s="11">
        <v>0</v>
      </c>
      <c r="Z38" s="14">
        <v>0</v>
      </c>
      <c r="AA38" s="3"/>
    </row>
    <row r="39" spans="3:27" ht="15" thickBot="1" x14ac:dyDescent="0.35">
      <c r="C39" s="3"/>
      <c r="D39" s="15"/>
      <c r="E39" s="6">
        <v>0</v>
      </c>
      <c r="F39" s="6">
        <v>0</v>
      </c>
      <c r="G39" s="14">
        <v>0</v>
      </c>
      <c r="H39" s="16"/>
      <c r="I39" s="17"/>
      <c r="J39" s="10">
        <v>0</v>
      </c>
      <c r="K39" s="11">
        <v>0</v>
      </c>
      <c r="L39" s="14">
        <v>0.125</v>
      </c>
      <c r="M39" s="15"/>
      <c r="N39" s="3"/>
      <c r="P39" s="3"/>
      <c r="U39" s="16"/>
      <c r="V39" s="17"/>
      <c r="AA39" s="3"/>
    </row>
    <row r="40" spans="3:27" x14ac:dyDescent="0.3">
      <c r="C40" s="3"/>
      <c r="D40" s="15"/>
      <c r="E40" s="15"/>
      <c r="F40" s="15"/>
      <c r="G40" s="15"/>
      <c r="H40" s="16"/>
      <c r="I40" s="17"/>
      <c r="J40" s="15"/>
      <c r="K40" s="15"/>
      <c r="L40" s="15"/>
      <c r="M40" s="15"/>
      <c r="N40" s="3"/>
      <c r="P40" s="3"/>
      <c r="Q40" s="15"/>
      <c r="R40" s="15"/>
      <c r="S40" s="15"/>
      <c r="T40" s="15"/>
      <c r="U40" s="16"/>
      <c r="V40" s="17"/>
      <c r="W40" s="15"/>
      <c r="X40" s="15"/>
      <c r="Y40" s="15"/>
      <c r="Z40" s="15"/>
      <c r="AA40" s="3"/>
    </row>
    <row r="41" spans="3:27" ht="15" thickBot="1" x14ac:dyDescent="0.35">
      <c r="C41" s="3"/>
      <c r="H41" s="16" t="s">
        <v>3</v>
      </c>
      <c r="I41" s="17" t="s">
        <v>13</v>
      </c>
      <c r="N41" s="3"/>
      <c r="P41" s="3"/>
      <c r="U41" s="16" t="s">
        <v>3</v>
      </c>
      <c r="V41" s="17" t="s">
        <v>13</v>
      </c>
      <c r="AA41" s="3"/>
    </row>
    <row r="42" spans="3:27" x14ac:dyDescent="0.3">
      <c r="C42" s="3"/>
      <c r="H42" s="18">
        <f t="array" ref="H42:H43">H46:H47</f>
        <v>0</v>
      </c>
      <c r="I42" s="21">
        <f t="array" ref="I42:I43">MMULT(TRANSPOSE(E37:F39),I32:I34)</f>
        <v>0</v>
      </c>
      <c r="N42" s="3"/>
      <c r="P42" s="3"/>
      <c r="U42" s="18">
        <f t="array" ref="U42:U44">U47:U49</f>
        <v>0</v>
      </c>
      <c r="V42" s="21">
        <f t="array" ref="V42:V44">MMULT(TRANSPOSE(Q37:S38),V33:V34)</f>
        <v>0</v>
      </c>
      <c r="AA42" s="3"/>
    </row>
    <row r="43" spans="3:27" ht="15" thickBot="1" x14ac:dyDescent="0.35">
      <c r="C43" s="3"/>
      <c r="H43" s="20">
        <v>0</v>
      </c>
      <c r="I43" s="23">
        <v>0</v>
      </c>
      <c r="N43" s="3"/>
      <c r="P43" s="3"/>
      <c r="U43" s="19">
        <v>0</v>
      </c>
      <c r="V43" s="22">
        <v>0</v>
      </c>
      <c r="AA43" s="3"/>
    </row>
    <row r="44" spans="3:27" ht="15" thickBot="1" x14ac:dyDescent="0.3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P44" s="3"/>
      <c r="U44" s="20">
        <v>0</v>
      </c>
      <c r="V44" s="23">
        <v>0</v>
      </c>
      <c r="AA44" s="3"/>
    </row>
    <row r="45" spans="3:27" x14ac:dyDescent="0.3"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8C5F-E936-4614-AFB6-76ABDB1A2115}">
  <dimension ref="B2:BE70"/>
  <sheetViews>
    <sheetView tabSelected="1" topLeftCell="AK28" zoomScale="70" zoomScaleNormal="70" workbookViewId="0">
      <selection activeCell="G51" sqref="G51"/>
    </sheetView>
  </sheetViews>
  <sheetFormatPr defaultRowHeight="14.4" x14ac:dyDescent="0.3"/>
  <cols>
    <col min="42" max="42" width="13.88671875" bestFit="1" customWidth="1"/>
    <col min="43" max="43" width="10.6640625" bestFit="1" customWidth="1"/>
    <col min="47" max="47" width="9" bestFit="1" customWidth="1"/>
    <col min="48" max="48" width="15.21875" bestFit="1" customWidth="1"/>
    <col min="55" max="55" width="12.6640625" bestFit="1" customWidth="1"/>
  </cols>
  <sheetData>
    <row r="2" spans="2:42" x14ac:dyDescent="0.3">
      <c r="B2" s="27"/>
      <c r="C2" s="28" t="s">
        <v>47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 t="s">
        <v>48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 t="s">
        <v>49</v>
      </c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</row>
    <row r="3" spans="2:42" x14ac:dyDescent="0.3">
      <c r="B3" s="2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7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27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27"/>
    </row>
    <row r="4" spans="2:42" ht="15" thickBot="1" x14ac:dyDescent="0.35">
      <c r="B4" s="27"/>
      <c r="C4" s="3"/>
      <c r="D4" s="26" t="s">
        <v>46</v>
      </c>
      <c r="H4" s="16" t="s">
        <v>40</v>
      </c>
      <c r="I4" s="17"/>
      <c r="J4" t="s">
        <v>55</v>
      </c>
      <c r="N4" s="3"/>
      <c r="O4" s="27"/>
      <c r="P4" s="3"/>
      <c r="Q4" s="26" t="s">
        <v>46</v>
      </c>
      <c r="U4" s="16" t="s">
        <v>40</v>
      </c>
      <c r="V4" s="17"/>
      <c r="W4" t="s">
        <v>55</v>
      </c>
      <c r="AA4" s="3"/>
      <c r="AB4" s="27"/>
      <c r="AC4" s="3"/>
      <c r="AD4" s="26" t="s">
        <v>46</v>
      </c>
      <c r="AH4" s="16" t="s">
        <v>40</v>
      </c>
      <c r="AI4" s="17"/>
      <c r="AJ4" t="s">
        <v>55</v>
      </c>
      <c r="AN4" s="3"/>
      <c r="AO4" s="27"/>
    </row>
    <row r="5" spans="2:42" ht="15" thickBot="1" x14ac:dyDescent="0.35">
      <c r="B5" s="27"/>
      <c r="C5" s="3"/>
      <c r="H5" s="16">
        <f t="array" ref="H5:H7">0.5*(G9:G11-H9:H11)^2</f>
        <v>6.1701055688159756E-2</v>
      </c>
      <c r="I5" s="17"/>
      <c r="J5" s="29">
        <f>SUM(H5:H7)</f>
        <v>0.26494428082102972</v>
      </c>
      <c r="N5" s="3"/>
      <c r="O5" s="27"/>
      <c r="P5" s="3"/>
      <c r="U5" s="16">
        <f t="array" ref="U5:U7">0.5*(T9:T11-U9:U11)^2</f>
        <v>6.3979219625970737E-2</v>
      </c>
      <c r="V5" s="17"/>
      <c r="W5" s="29">
        <f>SUM(U5:U7)</f>
        <v>0.46402440847003423</v>
      </c>
      <c r="AA5" s="3"/>
      <c r="AB5" s="27"/>
      <c r="AC5" s="3"/>
      <c r="AH5" s="16">
        <f t="array" ref="AH5:AH7">0.5*(AG9:AG11-AH9:AH11)^2</f>
        <v>0.20884659407888997</v>
      </c>
      <c r="AI5" s="17"/>
      <c r="AJ5" s="29">
        <f>SUM(AH5:AH7)</f>
        <v>0.41057675390498466</v>
      </c>
      <c r="AN5" s="3"/>
      <c r="AO5" s="27"/>
    </row>
    <row r="6" spans="2:42" ht="15" thickBot="1" x14ac:dyDescent="0.35">
      <c r="B6" s="27"/>
      <c r="C6" s="3"/>
      <c r="H6" s="16">
        <v>0.15798899160917568</v>
      </c>
      <c r="I6" s="17"/>
      <c r="N6" s="3"/>
      <c r="O6" s="27"/>
      <c r="P6" s="3"/>
      <c r="U6" s="16">
        <v>0.15463808984571467</v>
      </c>
      <c r="V6" s="17"/>
      <c r="AA6" s="3"/>
      <c r="AB6" s="27"/>
      <c r="AC6" s="3"/>
      <c r="AH6" s="16">
        <v>0.15667565029137154</v>
      </c>
      <c r="AI6" s="17"/>
      <c r="AN6" s="3"/>
      <c r="AO6" s="27"/>
      <c r="AP6" t="s">
        <v>56</v>
      </c>
    </row>
    <row r="7" spans="2:42" ht="15" thickBot="1" x14ac:dyDescent="0.35">
      <c r="B7" s="27"/>
      <c r="C7" s="3"/>
      <c r="H7" s="16">
        <v>4.5254233523694287E-2</v>
      </c>
      <c r="I7" s="17"/>
      <c r="N7" s="3"/>
      <c r="O7" s="27"/>
      <c r="P7" s="3"/>
      <c r="U7" s="16">
        <v>0.24540709899834884</v>
      </c>
      <c r="V7" s="17"/>
      <c r="AA7" s="3"/>
      <c r="AB7" s="27"/>
      <c r="AC7" s="3"/>
      <c r="AH7" s="16">
        <v>4.5054509534723161E-2</v>
      </c>
      <c r="AI7" s="17"/>
      <c r="AN7" s="3"/>
      <c r="AO7" s="27"/>
      <c r="AP7" s="29">
        <f>SUM(AJ5,W5,J5)</f>
        <v>1.1395454431960488</v>
      </c>
    </row>
    <row r="8" spans="2:42" ht="15" thickBot="1" x14ac:dyDescent="0.35">
      <c r="B8" s="27"/>
      <c r="C8" s="3"/>
      <c r="G8" t="s">
        <v>7</v>
      </c>
      <c r="H8" s="16" t="s">
        <v>39</v>
      </c>
      <c r="I8" s="17" t="s">
        <v>41</v>
      </c>
      <c r="N8" s="3"/>
      <c r="O8" s="27"/>
      <c r="P8" s="3"/>
      <c r="T8" t="s">
        <v>7</v>
      </c>
      <c r="U8" s="16" t="s">
        <v>39</v>
      </c>
      <c r="V8" s="17" t="s">
        <v>41</v>
      </c>
      <c r="AA8" s="3"/>
      <c r="AB8" s="27"/>
      <c r="AC8" s="3"/>
      <c r="AG8" t="s">
        <v>7</v>
      </c>
      <c r="AH8" s="16" t="s">
        <v>39</v>
      </c>
      <c r="AI8" s="17" t="s">
        <v>41</v>
      </c>
      <c r="AN8" s="3"/>
      <c r="AO8" s="27"/>
    </row>
    <row r="9" spans="2:42" x14ac:dyDescent="0.3">
      <c r="B9" s="27"/>
      <c r="C9" s="3"/>
      <c r="G9" s="12">
        <v>1</v>
      </c>
      <c r="H9" s="18">
        <f t="array" ref="H9:H11">H14:H16</f>
        <v>0.64871363337539056</v>
      </c>
      <c r="I9" s="21">
        <f t="array" ref="I9:I11">H9:H11-G9:G11</f>
        <v>-0.35128636662460944</v>
      </c>
      <c r="N9" s="3"/>
      <c r="O9" s="27"/>
      <c r="P9" s="3"/>
      <c r="T9" s="12">
        <v>1</v>
      </c>
      <c r="U9" s="18">
        <f t="array" ref="U9:U11">U14:U16</f>
        <v>0.64228721122674204</v>
      </c>
      <c r="V9" s="21">
        <f t="array" ref="V9:V11">U9:U11-T9:T11</f>
        <v>-0.35771278877325796</v>
      </c>
      <c r="AA9" s="3"/>
      <c r="AB9" s="27"/>
      <c r="AC9" s="3"/>
      <c r="AG9" s="12">
        <v>0</v>
      </c>
      <c r="AH9" s="18">
        <f t="array" ref="AH9:AH11">AH14:AH16</f>
        <v>0.64629187536110955</v>
      </c>
      <c r="AI9" s="21">
        <f t="array" ref="AI9:AI11">AH9:AH11-AG9:AG11</f>
        <v>0.64629187536110955</v>
      </c>
      <c r="AN9" s="3"/>
      <c r="AO9" s="27"/>
    </row>
    <row r="10" spans="2:42" x14ac:dyDescent="0.3">
      <c r="B10" s="27"/>
      <c r="C10" s="3"/>
      <c r="G10" s="13">
        <v>0</v>
      </c>
      <c r="H10" s="19">
        <v>0.56211918951264361</v>
      </c>
      <c r="I10" s="22">
        <v>0.56211918951264361</v>
      </c>
      <c r="N10" s="3"/>
      <c r="O10" s="27"/>
      <c r="P10" s="3"/>
      <c r="T10" s="13">
        <v>0</v>
      </c>
      <c r="U10" s="19">
        <v>0.55612604658604992</v>
      </c>
      <c r="V10" s="22">
        <v>0.55612604658604992</v>
      </c>
      <c r="AA10" s="3"/>
      <c r="AB10" s="27"/>
      <c r="AC10" s="3"/>
      <c r="AG10" s="13">
        <v>0</v>
      </c>
      <c r="AH10" s="19">
        <v>0.5597779029068074</v>
      </c>
      <c r="AI10" s="22">
        <v>0.5597779029068074</v>
      </c>
      <c r="AN10" s="3"/>
      <c r="AO10" s="27"/>
    </row>
    <row r="11" spans="2:42" ht="15" thickBot="1" x14ac:dyDescent="0.35">
      <c r="B11" s="27"/>
      <c r="C11" s="3"/>
      <c r="G11" s="14">
        <v>1</v>
      </c>
      <c r="H11" s="20">
        <v>0.69915374849038159</v>
      </c>
      <c r="I11" s="23">
        <v>-0.30084625150961841</v>
      </c>
      <c r="N11" s="3"/>
      <c r="O11" s="27"/>
      <c r="P11" s="3"/>
      <c r="T11" s="14">
        <v>0</v>
      </c>
      <c r="U11" s="20">
        <v>0.70058132860981792</v>
      </c>
      <c r="V11" s="23">
        <v>0.70058132860981792</v>
      </c>
      <c r="AA11" s="3"/>
      <c r="AB11" s="27"/>
      <c r="AC11" s="3"/>
      <c r="AG11" s="14">
        <v>1</v>
      </c>
      <c r="AH11" s="20">
        <v>0.69981835654149949</v>
      </c>
      <c r="AI11" s="23">
        <v>-0.30018164345850051</v>
      </c>
      <c r="AN11" s="3"/>
      <c r="AO11" s="27"/>
    </row>
    <row r="12" spans="2:42" x14ac:dyDescent="0.3">
      <c r="B12" s="27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7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27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27"/>
    </row>
    <row r="13" spans="2:42" ht="15" thickBot="1" x14ac:dyDescent="0.35">
      <c r="B13" s="27"/>
      <c r="C13" s="3"/>
      <c r="D13" s="26" t="s">
        <v>45</v>
      </c>
      <c r="H13" s="16" t="s">
        <v>7</v>
      </c>
      <c r="I13" s="17" t="s">
        <v>9</v>
      </c>
      <c r="N13" s="3"/>
      <c r="O13" s="27"/>
      <c r="P13" s="3"/>
      <c r="Q13" s="26" t="s">
        <v>45</v>
      </c>
      <c r="U13" s="16" t="s">
        <v>7</v>
      </c>
      <c r="V13" s="17" t="s">
        <v>9</v>
      </c>
      <c r="AA13" s="3"/>
      <c r="AB13" s="27"/>
      <c r="AC13" s="3"/>
      <c r="AD13" s="26" t="s">
        <v>45</v>
      </c>
      <c r="AH13" s="16" t="s">
        <v>7</v>
      </c>
      <c r="AI13" s="17" t="s">
        <v>9</v>
      </c>
      <c r="AN13" s="3"/>
      <c r="AO13" s="27"/>
    </row>
    <row r="14" spans="2:42" x14ac:dyDescent="0.3">
      <c r="B14" s="27"/>
      <c r="C14" s="3"/>
      <c r="H14" s="18">
        <f t="array" ref="H14:H16">1/(1+EXP(-H18:H20))</f>
        <v>0.64871363337539056</v>
      </c>
      <c r="I14" s="21">
        <f t="array" ref="I14:I16">I9:I11</f>
        <v>-0.35128636662460944</v>
      </c>
      <c r="N14" s="3"/>
      <c r="O14" s="27"/>
      <c r="P14" s="3"/>
      <c r="U14" s="18">
        <f t="array" ref="U14:U16">1/(1+EXP(-U18:U20))</f>
        <v>0.64228721122674204</v>
      </c>
      <c r="V14" s="21">
        <f t="array" ref="V14:V16">V9:V11</f>
        <v>-0.35771278877325796</v>
      </c>
      <c r="AA14" s="3"/>
      <c r="AB14" s="27"/>
      <c r="AC14" s="3"/>
      <c r="AH14" s="18">
        <f t="array" ref="AH14:AH16">1/(1+EXP(-AH18:AH20))</f>
        <v>0.64629187536110955</v>
      </c>
      <c r="AI14" s="21">
        <f t="array" ref="AI14:AI16">AI9:AI11</f>
        <v>0.64629187536110955</v>
      </c>
      <c r="AN14" s="3"/>
      <c r="AO14" s="27"/>
    </row>
    <row r="15" spans="2:42" x14ac:dyDescent="0.3">
      <c r="B15" s="27"/>
      <c r="C15" s="3"/>
      <c r="H15" s="19">
        <v>0.56211918951264361</v>
      </c>
      <c r="I15" s="22">
        <v>0.56211918951264361</v>
      </c>
      <c r="N15" s="3"/>
      <c r="O15" s="27"/>
      <c r="P15" s="3"/>
      <c r="U15" s="19">
        <v>0.55612604658604992</v>
      </c>
      <c r="V15" s="22">
        <v>0.55612604658604992</v>
      </c>
      <c r="AA15" s="3"/>
      <c r="AB15" s="27"/>
      <c r="AC15" s="3"/>
      <c r="AH15" s="19">
        <v>0.5597779029068074</v>
      </c>
      <c r="AI15" s="22">
        <v>0.5597779029068074</v>
      </c>
      <c r="AN15" s="3"/>
      <c r="AO15" s="27"/>
    </row>
    <row r="16" spans="2:42" ht="15" thickBot="1" x14ac:dyDescent="0.35">
      <c r="B16" s="27"/>
      <c r="C16" s="3"/>
      <c r="H16" s="20">
        <v>0.69915374849038159</v>
      </c>
      <c r="I16" s="23">
        <v>-0.30084625150961841</v>
      </c>
      <c r="N16" s="3"/>
      <c r="O16" s="27"/>
      <c r="P16" s="3"/>
      <c r="U16" s="20">
        <v>0.70058132860981792</v>
      </c>
      <c r="V16" s="23">
        <v>0.70058132860981792</v>
      </c>
      <c r="AA16" s="3"/>
      <c r="AB16" s="27"/>
      <c r="AC16" s="3"/>
      <c r="AH16" s="20">
        <v>0.69981835654149949</v>
      </c>
      <c r="AI16" s="23">
        <v>-0.30018164345850051</v>
      </c>
      <c r="AN16" s="3"/>
      <c r="AO16" s="27"/>
    </row>
    <row r="17" spans="2:54" ht="15" thickBot="1" x14ac:dyDescent="0.35">
      <c r="B17" s="27"/>
      <c r="C17" s="3"/>
      <c r="H17" s="16" t="s">
        <v>6</v>
      </c>
      <c r="I17" s="17" t="s">
        <v>10</v>
      </c>
      <c r="N17" s="3"/>
      <c r="O17" s="27"/>
      <c r="P17" s="3"/>
      <c r="U17" s="16" t="s">
        <v>6</v>
      </c>
      <c r="V17" s="17" t="s">
        <v>10</v>
      </c>
      <c r="AA17" s="3"/>
      <c r="AB17" s="27"/>
      <c r="AC17" s="3"/>
      <c r="AH17" s="16" t="s">
        <v>6</v>
      </c>
      <c r="AI17" s="17" t="s">
        <v>10</v>
      </c>
      <c r="AN17" s="3"/>
      <c r="AO17" s="27"/>
    </row>
    <row r="18" spans="2:54" x14ac:dyDescent="0.3">
      <c r="B18" s="27"/>
      <c r="C18" s="3"/>
      <c r="H18" s="18">
        <f t="array" ref="H18:H20">MMULT(E23:F25,H28:H29)+G23:G25</f>
        <v>0.61338962629183502</v>
      </c>
      <c r="I18" s="21">
        <f t="array" ref="I18:I20">I14:I16*(H14:H16*(1-H14:H16))</f>
        <v>-8.0052632037126856E-2</v>
      </c>
      <c r="N18" s="3"/>
      <c r="O18" s="27"/>
      <c r="P18" s="3"/>
      <c r="U18" s="18">
        <f t="array" ref="U18:U20">MMULT(R23:S25,U28:U29)+T23:T25</f>
        <v>0.58530517474549071</v>
      </c>
      <c r="V18" s="21">
        <f t="array" ref="V18:V20">V14:V16*(U14:U16*(1-U14:U16))</f>
        <v>-8.2186069100055964E-2</v>
      </c>
      <c r="AA18" s="3"/>
      <c r="AB18" s="27"/>
      <c r="AC18" s="3"/>
      <c r="AH18" s="18">
        <f t="array" ref="AH18:AH20">MMULT(AE23:AF25,AH28:AH29)+AG23:AG25</f>
        <v>0.60277915481597588</v>
      </c>
      <c r="AI18" s="21">
        <f t="array" ref="AI18:AI20">AI14:AI16*(AH14:AH16*(1-AH14:AH16))</f>
        <v>0.14774147425772757</v>
      </c>
      <c r="AN18" s="3"/>
      <c r="AO18" s="27"/>
    </row>
    <row r="19" spans="2:54" x14ac:dyDescent="0.3">
      <c r="B19" s="27"/>
      <c r="C19" s="3"/>
      <c r="H19" s="19">
        <v>0.24976715722154674</v>
      </c>
      <c r="I19" s="22">
        <v>0.13836069538781198</v>
      </c>
      <c r="N19" s="3"/>
      <c r="O19" s="27"/>
      <c r="P19" s="3"/>
      <c r="U19" s="19">
        <v>0.22545433762947276</v>
      </c>
      <c r="V19" s="22">
        <v>0.13727964057639797</v>
      </c>
      <c r="AA19" s="3"/>
      <c r="AB19" s="27"/>
      <c r="AC19" s="3"/>
      <c r="AH19" s="19">
        <v>0.24026073742807644</v>
      </c>
      <c r="AI19" s="22">
        <v>0.1379441666694145</v>
      </c>
      <c r="AN19" s="3"/>
      <c r="AO19" s="27"/>
    </row>
    <row r="20" spans="2:54" ht="15" thickBot="1" x14ac:dyDescent="0.35">
      <c r="B20" s="27"/>
      <c r="C20" s="3"/>
      <c r="H20" s="20">
        <v>0.84327133104594942</v>
      </c>
      <c r="I20" s="23">
        <v>-6.3279334006299912E-2</v>
      </c>
      <c r="N20" s="3"/>
      <c r="O20" s="27"/>
      <c r="P20" s="3"/>
      <c r="U20" s="20">
        <v>0.85006762710333961</v>
      </c>
      <c r="V20" s="23">
        <v>0.14695893506360899</v>
      </c>
      <c r="AA20" s="3"/>
      <c r="AB20" s="27"/>
      <c r="AC20" s="3"/>
      <c r="AH20" s="20">
        <v>0.84643304109164186</v>
      </c>
      <c r="AI20" s="23">
        <v>-6.3059945634746567E-2</v>
      </c>
      <c r="AN20" s="3"/>
      <c r="AO20" s="27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2:54" x14ac:dyDescent="0.3">
      <c r="B21" s="27"/>
      <c r="C21" s="3"/>
      <c r="D21" s="15"/>
      <c r="E21" s="15"/>
      <c r="F21" s="15"/>
      <c r="G21" s="15"/>
      <c r="H21" s="16"/>
      <c r="I21" s="17"/>
      <c r="J21" s="15"/>
      <c r="K21" s="15"/>
      <c r="L21" s="15"/>
      <c r="M21" s="15"/>
      <c r="N21" s="3"/>
      <c r="O21" s="27"/>
      <c r="P21" s="3"/>
      <c r="Q21" s="15"/>
      <c r="R21" s="15"/>
      <c r="S21" s="15"/>
      <c r="T21" s="15"/>
      <c r="U21" s="16"/>
      <c r="V21" s="17"/>
      <c r="W21" s="15"/>
      <c r="X21" s="15"/>
      <c r="Y21" s="15"/>
      <c r="Z21" s="15"/>
      <c r="AA21" s="3"/>
      <c r="AB21" s="27"/>
      <c r="AC21" s="3"/>
      <c r="AD21" s="15"/>
      <c r="AE21" s="15"/>
      <c r="AF21" s="15"/>
      <c r="AG21" s="15"/>
      <c r="AH21" s="16"/>
      <c r="AI21" s="17"/>
      <c r="AJ21" s="15"/>
      <c r="AK21" s="15"/>
      <c r="AL21" s="15"/>
      <c r="AM21" s="15"/>
      <c r="AN21" s="3"/>
      <c r="AO21" s="27"/>
      <c r="AP21" s="3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3"/>
    </row>
    <row r="22" spans="2:54" ht="15" thickBot="1" x14ac:dyDescent="0.35">
      <c r="B22" s="27"/>
      <c r="C22" s="3"/>
      <c r="D22" s="15"/>
      <c r="E22" t="s">
        <v>2</v>
      </c>
      <c r="G22" t="s">
        <v>4</v>
      </c>
      <c r="H22" s="16"/>
      <c r="I22" s="17"/>
      <c r="J22" t="s">
        <v>11</v>
      </c>
      <c r="L22" t="s">
        <v>12</v>
      </c>
      <c r="M22" s="15"/>
      <c r="N22" s="3"/>
      <c r="O22" s="27"/>
      <c r="P22" s="3"/>
      <c r="Q22" s="15"/>
      <c r="R22" t="s">
        <v>2</v>
      </c>
      <c r="T22" t="s">
        <v>4</v>
      </c>
      <c r="U22" s="16"/>
      <c r="V22" s="17"/>
      <c r="W22" t="s">
        <v>11</v>
      </c>
      <c r="Y22" t="s">
        <v>12</v>
      </c>
      <c r="Z22" s="15"/>
      <c r="AA22" s="3"/>
      <c r="AB22" s="27"/>
      <c r="AC22" s="3"/>
      <c r="AD22" s="15"/>
      <c r="AE22" t="s">
        <v>2</v>
      </c>
      <c r="AG22" t="s">
        <v>4</v>
      </c>
      <c r="AH22" s="16"/>
      <c r="AI22" s="17"/>
      <c r="AJ22" t="s">
        <v>11</v>
      </c>
      <c r="AL22" t="s">
        <v>12</v>
      </c>
      <c r="AM22" s="15"/>
      <c r="AN22" s="3"/>
      <c r="AO22" s="27"/>
      <c r="AP22" s="3"/>
      <c r="AQ22" t="s">
        <v>26</v>
      </c>
      <c r="AR22" t="s">
        <v>2</v>
      </c>
      <c r="AT22" t="s">
        <v>4</v>
      </c>
      <c r="AU22" t="s">
        <v>50</v>
      </c>
      <c r="AW22" t="s">
        <v>51</v>
      </c>
      <c r="AX22" t="s">
        <v>52</v>
      </c>
      <c r="AZ22" t="s">
        <v>53</v>
      </c>
      <c r="BA22" s="15"/>
      <c r="BB22" s="3"/>
    </row>
    <row r="23" spans="2:54" x14ac:dyDescent="0.3">
      <c r="B23" s="27"/>
      <c r="C23" s="3"/>
      <c r="D23" s="15"/>
      <c r="E23" s="6">
        <v>0.4</v>
      </c>
      <c r="F23" s="7">
        <v>0.5</v>
      </c>
      <c r="G23" s="7">
        <v>0.34499999999999997</v>
      </c>
      <c r="H23" s="16"/>
      <c r="I23" s="17"/>
      <c r="J23" s="6">
        <f t="array" ref="J23:K25">MMULT(I18:I20, TRANSPOSE(H28:H29))</f>
        <v>-5.3285680310233521E-2</v>
      </c>
      <c r="K23" s="7">
        <v>-3.4204774405770206E-4</v>
      </c>
      <c r="L23" s="12">
        <f t="array" ref="L23:L25">I18:I20</f>
        <v>-8.0052632037126856E-2</v>
      </c>
      <c r="M23" s="15"/>
      <c r="N23" s="3"/>
      <c r="O23" s="27"/>
      <c r="P23" s="3"/>
      <c r="Q23" s="15"/>
      <c r="R23" s="6">
        <v>0.4</v>
      </c>
      <c r="S23" s="7">
        <v>0.5</v>
      </c>
      <c r="T23" s="7">
        <f t="array" ref="T23:T25">G23:G25</f>
        <v>0.34499999999999997</v>
      </c>
      <c r="U23" s="16"/>
      <c r="V23" s="17"/>
      <c r="W23" s="6">
        <f t="array" ref="W23:X25">MMULT(V18:V20, TRANSPOSE(U28:U29))</f>
        <v>-5.327659318841077E-2</v>
      </c>
      <c r="X23" s="7">
        <v>3.121799157260768E-3</v>
      </c>
      <c r="Y23" s="12">
        <f t="array" ref="Y23:Y25">V18:V20</f>
        <v>-8.2186069100055964E-2</v>
      </c>
      <c r="Z23" s="15"/>
      <c r="AA23" s="3"/>
      <c r="AB23" s="27"/>
      <c r="AC23" s="3"/>
      <c r="AD23" s="15"/>
      <c r="AE23" s="6">
        <v>0.4</v>
      </c>
      <c r="AF23" s="7">
        <v>0.5</v>
      </c>
      <c r="AG23" s="7">
        <f t="array" ref="AG23:AG25">T23:T25</f>
        <v>0.34499999999999997</v>
      </c>
      <c r="AH23" s="16"/>
      <c r="AI23" s="17"/>
      <c r="AJ23" s="6">
        <f t="array" ref="AJ23:AK25">MMULT(AI18:AI20, TRANSPOSE(AH28:AH29))</f>
        <v>9.743286569045094E-2</v>
      </c>
      <c r="AK23" s="7">
        <v>-1.7769478215142044E-3</v>
      </c>
      <c r="AL23" s="12">
        <f t="array" ref="AL23:AL25">AI18:AI20</f>
        <v>0.14774147425772757</v>
      </c>
      <c r="AM23" s="15"/>
      <c r="AN23" s="3"/>
      <c r="AO23" s="27"/>
      <c r="AP23" s="3"/>
      <c r="AQ23">
        <v>0.25</v>
      </c>
      <c r="AR23" s="6">
        <f t="array" ref="AR23:AS25">AE23:AF25</f>
        <v>0.4</v>
      </c>
      <c r="AS23" s="7">
        <v>0.5</v>
      </c>
      <c r="AT23" s="7">
        <f t="array" ref="AT23:AT25">AG23:AG25</f>
        <v>0.34499999999999997</v>
      </c>
      <c r="AU23" s="6">
        <f t="array" ref="AU23:AV25">J23:K25+W23:X25+AJ23:AK25</f>
        <v>-9.1294078081933516E-3</v>
      </c>
      <c r="AV23" s="7">
        <v>1.0028035916888616E-3</v>
      </c>
      <c r="AW23" s="12">
        <f t="array" ref="AW23:AW25">L23:L25+Y23:Y25+AL23:AL25</f>
        <v>-1.4497226879455233E-2</v>
      </c>
      <c r="AX23" s="6">
        <f t="array" ref="AX23:AY25">AR23:AS25-((1/AQ25) * AQ23*AU23:AV25)</f>
        <v>0.40076078398401616</v>
      </c>
      <c r="AY23" s="7">
        <v>0.49991643303402594</v>
      </c>
      <c r="AZ23" s="7">
        <f t="array" ref="AZ23:AZ25">AT23:AT25-((1/AQ25)*AQ23*AW23:AW25)</f>
        <v>0.34620810223995457</v>
      </c>
      <c r="BA23" s="15"/>
      <c r="BB23" s="3"/>
    </row>
    <row r="24" spans="2:54" x14ac:dyDescent="0.3">
      <c r="B24" s="27"/>
      <c r="C24" s="3"/>
      <c r="D24" s="15"/>
      <c r="E24" s="8">
        <v>-0.23</v>
      </c>
      <c r="F24" s="9">
        <v>0.67</v>
      </c>
      <c r="G24" s="9">
        <v>0.4</v>
      </c>
      <c r="H24" s="16"/>
      <c r="I24" s="17"/>
      <c r="J24" s="8">
        <v>9.2097456314956166E-2</v>
      </c>
      <c r="K24" s="9">
        <v>5.911856052616374E-4</v>
      </c>
      <c r="L24" s="13">
        <v>0.13836069538781198</v>
      </c>
      <c r="M24" s="15"/>
      <c r="N24" s="3"/>
      <c r="O24" s="27"/>
      <c r="P24" s="3"/>
      <c r="Q24" s="15"/>
      <c r="R24" s="8">
        <v>-0.23</v>
      </c>
      <c r="S24" s="9">
        <v>0.67</v>
      </c>
      <c r="T24" s="9">
        <v>0.4</v>
      </c>
      <c r="U24" s="16"/>
      <c r="V24" s="17"/>
      <c r="W24" s="8">
        <v>8.8990648222096583E-2</v>
      </c>
      <c r="X24" s="9">
        <v>-5.2145025422583261E-3</v>
      </c>
      <c r="Y24" s="13">
        <v>0.13727964057639797</v>
      </c>
      <c r="Z24" s="15"/>
      <c r="AA24" s="3"/>
      <c r="AB24" s="27"/>
      <c r="AC24" s="3"/>
      <c r="AD24" s="15"/>
      <c r="AE24" s="8">
        <v>-0.23</v>
      </c>
      <c r="AF24" s="9">
        <v>0.67</v>
      </c>
      <c r="AG24" s="9">
        <v>0.4</v>
      </c>
      <c r="AH24" s="16"/>
      <c r="AI24" s="17"/>
      <c r="AJ24" s="8">
        <v>9.0971716177925252E-2</v>
      </c>
      <c r="AK24" s="9">
        <v>-1.6591115506686337E-3</v>
      </c>
      <c r="AL24" s="13">
        <v>0.1379441666694145</v>
      </c>
      <c r="AM24" s="15"/>
      <c r="AN24" s="3"/>
      <c r="AO24" s="27"/>
      <c r="AP24" s="3"/>
      <c r="AQ24" t="s">
        <v>25</v>
      </c>
      <c r="AR24" s="8">
        <v>-0.23</v>
      </c>
      <c r="AS24" s="9">
        <v>0.67</v>
      </c>
      <c r="AT24" s="9">
        <v>0.4</v>
      </c>
      <c r="AU24" s="8">
        <v>0.27205982071497803</v>
      </c>
      <c r="AV24" s="9">
        <v>-6.2824284876653227E-3</v>
      </c>
      <c r="AW24" s="13">
        <v>0.41358450263362445</v>
      </c>
      <c r="AX24" s="8">
        <v>-0.25267165172624817</v>
      </c>
      <c r="AY24" s="9">
        <v>0.6705235357073055</v>
      </c>
      <c r="AZ24" s="9">
        <v>0.36553462478053134</v>
      </c>
      <c r="BA24" s="15"/>
      <c r="BB24" s="3"/>
    </row>
    <row r="25" spans="2:54" ht="15" thickBot="1" x14ac:dyDescent="0.35">
      <c r="B25" s="27"/>
      <c r="C25" s="3"/>
      <c r="D25" s="15"/>
      <c r="E25" s="10">
        <v>0.97</v>
      </c>
      <c r="F25" s="11">
        <v>-0.56000000000000005</v>
      </c>
      <c r="G25" s="11">
        <v>0.2</v>
      </c>
      <c r="H25" s="16"/>
      <c r="I25" s="17"/>
      <c r="J25" s="10">
        <v>-4.2120818220447422E-2</v>
      </c>
      <c r="K25" s="11">
        <v>-2.7037903553615064E-4</v>
      </c>
      <c r="L25" s="14">
        <v>-6.3279334006299912E-2</v>
      </c>
      <c r="M25" s="15"/>
      <c r="N25" s="3"/>
      <c r="O25" s="27"/>
      <c r="P25" s="3"/>
      <c r="Q25" s="15"/>
      <c r="R25" s="10">
        <v>0.97</v>
      </c>
      <c r="S25" s="11">
        <v>-0.56000000000000005</v>
      </c>
      <c r="T25" s="11">
        <v>0.2</v>
      </c>
      <c r="U25" s="16"/>
      <c r="V25" s="17"/>
      <c r="W25" s="10">
        <v>9.5265188912419224E-2</v>
      </c>
      <c r="X25" s="11">
        <v>-5.5821659881918123E-3</v>
      </c>
      <c r="Y25" s="14">
        <v>0.14695893506360899</v>
      </c>
      <c r="Z25" s="15"/>
      <c r="AA25" s="3"/>
      <c r="AB25" s="27"/>
      <c r="AC25" s="3"/>
      <c r="AD25" s="15"/>
      <c r="AE25" s="10">
        <v>0.97</v>
      </c>
      <c r="AF25" s="11">
        <v>-0.56000000000000005</v>
      </c>
      <c r="AG25" s="11">
        <v>0.2</v>
      </c>
      <c r="AH25" s="16"/>
      <c r="AI25" s="17"/>
      <c r="AJ25" s="10">
        <v>-4.1586908783374579E-2</v>
      </c>
      <c r="AK25" s="11">
        <v>7.5844804976694697E-4</v>
      </c>
      <c r="AL25" s="14">
        <v>-6.3059945634746567E-2</v>
      </c>
      <c r="AM25" s="15"/>
      <c r="AN25" s="3"/>
      <c r="AO25" s="27"/>
      <c r="AP25" s="3"/>
      <c r="AQ25">
        <v>3</v>
      </c>
      <c r="AR25" s="10">
        <v>0.97</v>
      </c>
      <c r="AS25" s="11">
        <v>-0.56000000000000005</v>
      </c>
      <c r="AT25" s="11">
        <v>0.2</v>
      </c>
      <c r="AU25" s="10">
        <v>1.1557461908597223E-2</v>
      </c>
      <c r="AV25" s="11">
        <v>-5.0940969739610162E-3</v>
      </c>
      <c r="AW25" s="14">
        <v>2.0619655422562513E-2</v>
      </c>
      <c r="AX25" s="10">
        <v>0.96903687817428352</v>
      </c>
      <c r="AY25" s="11">
        <v>-0.5595754919188366</v>
      </c>
      <c r="AZ25" s="11">
        <v>0.19828169538145313</v>
      </c>
      <c r="BA25" s="15"/>
      <c r="BB25" s="3"/>
    </row>
    <row r="26" spans="2:54" x14ac:dyDescent="0.3">
      <c r="B26" s="27"/>
      <c r="C26" s="3"/>
      <c r="D26" s="15"/>
      <c r="E26" s="15"/>
      <c r="F26" s="15"/>
      <c r="G26" s="15"/>
      <c r="H26" s="16"/>
      <c r="I26" s="17"/>
      <c r="J26" s="15"/>
      <c r="K26" s="15"/>
      <c r="L26" s="15"/>
      <c r="M26" s="15"/>
      <c r="N26" s="3"/>
      <c r="O26" s="27"/>
      <c r="P26" s="3"/>
      <c r="Q26" s="15"/>
      <c r="R26" s="15"/>
      <c r="S26" s="15"/>
      <c r="T26" s="15"/>
      <c r="U26" s="16"/>
      <c r="V26" s="17"/>
      <c r="W26" s="15"/>
      <c r="X26" s="15"/>
      <c r="Y26" s="15"/>
      <c r="Z26" s="15"/>
      <c r="AA26" s="3"/>
      <c r="AB26" s="27"/>
      <c r="AC26" s="3"/>
      <c r="AD26" s="15"/>
      <c r="AE26" s="15"/>
      <c r="AF26" s="15"/>
      <c r="AG26" s="15"/>
      <c r="AH26" s="16"/>
      <c r="AI26" s="17"/>
      <c r="AJ26" s="15"/>
      <c r="AK26" s="15"/>
      <c r="AL26" s="15"/>
      <c r="AM26" s="15"/>
      <c r="AN26" s="3"/>
      <c r="AO26" s="27"/>
      <c r="AP26" s="3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3"/>
    </row>
    <row r="27" spans="2:54" ht="15" thickBot="1" x14ac:dyDescent="0.35">
      <c r="B27" s="27"/>
      <c r="C27" s="3"/>
      <c r="H27" s="16" t="s">
        <v>3</v>
      </c>
      <c r="I27" s="17" t="s">
        <v>13</v>
      </c>
      <c r="N27" s="3"/>
      <c r="O27" s="27"/>
      <c r="P27" s="3"/>
      <c r="U27" s="16" t="s">
        <v>3</v>
      </c>
      <c r="V27" s="17" t="s">
        <v>13</v>
      </c>
      <c r="AA27" s="3"/>
      <c r="AB27" s="27"/>
      <c r="AC27" s="3"/>
      <c r="AH27" s="16" t="s">
        <v>3</v>
      </c>
      <c r="AI27" s="17" t="s">
        <v>13</v>
      </c>
      <c r="AN27" s="3"/>
      <c r="AO27" s="27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2:54" x14ac:dyDescent="0.3">
      <c r="B28" s="27"/>
      <c r="C28" s="3"/>
      <c r="H28" s="18">
        <f t="array" ref="H28:H29">H32:H33</f>
        <v>0.66563308356333195</v>
      </c>
      <c r="I28" s="21">
        <f t="array" ref="I28:I29">MMULT(TRANSPOSE(E23:F25),I18:I20)</f>
        <v>-0.1252249667401584</v>
      </c>
      <c r="N28" s="3"/>
      <c r="O28" s="27"/>
      <c r="P28" s="3"/>
      <c r="U28" s="18">
        <f t="array" ref="U28:U29">U32:U33</f>
        <v>0.64824359860246061</v>
      </c>
      <c r="V28" s="21">
        <f t="array" ref="V28:V29">MMULT(TRANSPOSE(R23:S25),V18:V20)</f>
        <v>7.8101422039106805E-2</v>
      </c>
      <c r="AA28" s="3"/>
      <c r="AB28" s="27"/>
      <c r="AC28" s="3"/>
      <c r="AH28" s="18">
        <f t="array" ref="AH28:AH29">AH32:AH33</f>
        <v>0.65948215408006694</v>
      </c>
      <c r="AI28" s="21">
        <f t="array" ref="AI28:AI29">MMULT(TRANSPOSE(AE23:AF25),AI18:AI20)</f>
        <v>-3.3798715896578471E-2</v>
      </c>
      <c r="AN28" s="3"/>
      <c r="AO28" s="27"/>
    </row>
    <row r="29" spans="2:54" ht="15" thickBot="1" x14ac:dyDescent="0.35">
      <c r="B29" s="27"/>
      <c r="C29" s="3"/>
      <c r="H29" s="20">
        <v>4.2727857330045931E-3</v>
      </c>
      <c r="I29" s="23">
        <v>8.8111776934798547E-2</v>
      </c>
      <c r="N29" s="3"/>
      <c r="O29" s="27"/>
      <c r="P29" s="3"/>
      <c r="U29" s="20">
        <v>-3.7984529390987044E-2</v>
      </c>
      <c r="V29" s="23">
        <v>-3.1412678999462387E-2</v>
      </c>
      <c r="AA29" s="3"/>
      <c r="AB29" s="27"/>
      <c r="AC29" s="3"/>
      <c r="AH29" s="20">
        <v>-1.2027413632101764E-2</v>
      </c>
      <c r="AI29" s="23">
        <v>0.20160689835282961</v>
      </c>
      <c r="AN29" s="3"/>
      <c r="AO29" s="27"/>
    </row>
    <row r="30" spans="2:54" x14ac:dyDescent="0.3">
      <c r="B30" s="2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27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27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7"/>
    </row>
    <row r="31" spans="2:54" ht="15" thickBot="1" x14ac:dyDescent="0.35">
      <c r="B31" s="27"/>
      <c r="C31" s="3"/>
      <c r="D31" s="26" t="s">
        <v>44</v>
      </c>
      <c r="H31" s="16" t="s">
        <v>7</v>
      </c>
      <c r="I31" s="17" t="s">
        <v>9</v>
      </c>
      <c r="N31" s="3"/>
      <c r="O31" s="27"/>
      <c r="P31" s="3"/>
      <c r="Q31" s="26" t="s">
        <v>44</v>
      </c>
      <c r="U31" s="16" t="s">
        <v>7</v>
      </c>
      <c r="V31" s="17" t="s">
        <v>9</v>
      </c>
      <c r="AA31" s="3"/>
      <c r="AB31" s="27"/>
      <c r="AC31" s="3"/>
      <c r="AD31" s="26" t="s">
        <v>44</v>
      </c>
      <c r="AH31" s="16" t="s">
        <v>7</v>
      </c>
      <c r="AI31" s="17" t="s">
        <v>9</v>
      </c>
      <c r="AN31" s="3"/>
      <c r="AO31" s="27"/>
    </row>
    <row r="32" spans="2:54" x14ac:dyDescent="0.3">
      <c r="B32" s="27"/>
      <c r="C32" s="3"/>
      <c r="H32" s="18">
        <f t="array" ref="H32:H33">TANH(H35:H36)</f>
        <v>0.66563308356333195</v>
      </c>
      <c r="I32" s="21">
        <f t="array" ref="I32:I33">I28:I29</f>
        <v>-0.1252249667401584</v>
      </c>
      <c r="N32" s="3"/>
      <c r="O32" s="27"/>
      <c r="P32" s="3"/>
      <c r="U32" s="18">
        <f t="array" ref="U32:U33">TANH(U35:U36)</f>
        <v>0.64824359860246061</v>
      </c>
      <c r="V32" s="21">
        <f t="array" ref="V32:V33">V28:V29</f>
        <v>7.8101422039106805E-2</v>
      </c>
      <c r="AA32" s="3"/>
      <c r="AB32" s="27"/>
      <c r="AC32" s="3"/>
      <c r="AH32" s="18">
        <f t="array" ref="AH32:AH33">TANH(AH35:AH36)</f>
        <v>0.65948215408006694</v>
      </c>
      <c r="AI32" s="21">
        <f t="array" ref="AI32:AI33">AI28:AI29</f>
        <v>-3.3798715896578471E-2</v>
      </c>
      <c r="AN32" s="3"/>
      <c r="AO32" s="27"/>
    </row>
    <row r="33" spans="2:57" ht="15" thickBot="1" x14ac:dyDescent="0.35">
      <c r="B33" s="27"/>
      <c r="C33" s="3"/>
      <c r="H33" s="20">
        <v>4.2727857330045931E-3</v>
      </c>
      <c r="I33" s="23">
        <v>8.8111776934798547E-2</v>
      </c>
      <c r="N33" s="3"/>
      <c r="O33" s="27"/>
      <c r="P33" s="3"/>
      <c r="U33" s="20">
        <v>-3.7984529390987044E-2</v>
      </c>
      <c r="V33" s="23">
        <v>-3.1412678999462387E-2</v>
      </c>
      <c r="AA33" s="3"/>
      <c r="AB33" s="27"/>
      <c r="AC33" s="3"/>
      <c r="AH33" s="20">
        <v>-1.2027413632101764E-2</v>
      </c>
      <c r="AI33" s="23">
        <v>0.20160689835282961</v>
      </c>
      <c r="AN33" s="3"/>
      <c r="AO33" s="27"/>
    </row>
    <row r="34" spans="2:57" ht="15" thickBot="1" x14ac:dyDescent="0.35">
      <c r="B34" s="27"/>
      <c r="C34" s="3"/>
      <c r="H34" s="16" t="s">
        <v>6</v>
      </c>
      <c r="I34" s="17" t="s">
        <v>10</v>
      </c>
      <c r="N34" s="3"/>
      <c r="O34" s="27"/>
      <c r="P34" s="3"/>
      <c r="U34" s="16" t="s">
        <v>6</v>
      </c>
      <c r="V34" s="17" t="s">
        <v>10</v>
      </c>
      <c r="AA34" s="3"/>
      <c r="AB34" s="27"/>
      <c r="AC34" s="3"/>
      <c r="AH34" s="16" t="s">
        <v>6</v>
      </c>
      <c r="AI34" s="17" t="s">
        <v>10</v>
      </c>
      <c r="AN34" s="3"/>
      <c r="AO34" s="27"/>
    </row>
    <row r="35" spans="2:57" x14ac:dyDescent="0.3">
      <c r="B35" s="27"/>
      <c r="C35" s="3"/>
      <c r="H35" s="18">
        <f t="array" ref="H35:H36">MMULT(D39:F40,H44:H46)+G39:G40</f>
        <v>0.80286080914914559</v>
      </c>
      <c r="I35" s="21">
        <f t="array" ref="I35:I36">I32:I33*(1-H32:H33^2)</f>
        <v>-6.9741866069321132E-2</v>
      </c>
      <c r="N35" s="3"/>
      <c r="O35" s="27"/>
      <c r="P35" s="3"/>
      <c r="U35" s="18">
        <f t="array" ref="U35:U36">MMULT(Q39:S40,U44:U46)+T39:T40</f>
        <v>0.77226330984463543</v>
      </c>
      <c r="V35" s="21">
        <f t="array" ref="V35:V36">V32:V33*(1-U32:U33^2)</f>
        <v>4.5281660969789965E-2</v>
      </c>
      <c r="AA35" s="3"/>
      <c r="AB35" s="27"/>
      <c r="AC35" s="3"/>
      <c r="AH35" s="18">
        <f t="array" ref="AH35:AH36">MMULT(AD39:AF40,AH44:AH46)+AG39:AG40</f>
        <v>0.79189667108393003</v>
      </c>
      <c r="AI35" s="21">
        <f t="array" ref="AI35:AI36">AI32:AI33*(1-AH32:AH33^2)</f>
        <v>-1.9099089524222974E-2</v>
      </c>
      <c r="AN35" s="3"/>
      <c r="AO35" s="27"/>
    </row>
    <row r="36" spans="2:57" ht="15" thickBot="1" x14ac:dyDescent="0.35">
      <c r="B36" s="27"/>
      <c r="C36" s="3"/>
      <c r="H36" s="20">
        <v>4.2728117356088946E-3</v>
      </c>
      <c r="I36" s="23">
        <v>8.8110168304703834E-2</v>
      </c>
      <c r="N36" s="3"/>
      <c r="O36" s="27"/>
      <c r="P36" s="3"/>
      <c r="U36" s="20">
        <v>-3.800281355830637E-2</v>
      </c>
      <c r="V36" s="23">
        <v>-3.1367356017437752E-2</v>
      </c>
      <c r="AA36" s="3"/>
      <c r="AB36" s="27"/>
      <c r="AC36" s="3"/>
      <c r="AH36" s="20">
        <v>-1.2027993639032397E-2</v>
      </c>
      <c r="AI36" s="23">
        <v>0.20157773416530159</v>
      </c>
      <c r="AN36" s="3"/>
      <c r="AO36" s="27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2:57" x14ac:dyDescent="0.3">
      <c r="B37" s="27"/>
      <c r="C37" s="3"/>
      <c r="D37" s="15"/>
      <c r="E37" s="15"/>
      <c r="F37" s="15"/>
      <c r="G37" s="15"/>
      <c r="H37" s="16"/>
      <c r="I37" s="17"/>
      <c r="J37" s="15"/>
      <c r="K37" s="15"/>
      <c r="L37" s="15"/>
      <c r="M37" s="15"/>
      <c r="N37" s="3"/>
      <c r="O37" s="27"/>
      <c r="P37" s="3"/>
      <c r="Q37" s="15"/>
      <c r="R37" s="15"/>
      <c r="S37" s="15"/>
      <c r="T37" s="15"/>
      <c r="U37" s="16"/>
      <c r="V37" s="17"/>
      <c r="W37" s="15"/>
      <c r="X37" s="15"/>
      <c r="Y37" s="15"/>
      <c r="Z37" s="15"/>
      <c r="AA37" s="3"/>
      <c r="AB37" s="27"/>
      <c r="AC37" s="3"/>
      <c r="AD37" s="15"/>
      <c r="AE37" s="15"/>
      <c r="AF37" s="15"/>
      <c r="AG37" s="15"/>
      <c r="AH37" s="16"/>
      <c r="AI37" s="17"/>
      <c r="AJ37" s="15"/>
      <c r="AK37" s="15"/>
      <c r="AL37" s="15"/>
      <c r="AM37" s="15"/>
      <c r="AN37" s="3"/>
      <c r="AO37" s="27"/>
      <c r="AP37" s="3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3"/>
    </row>
    <row r="38" spans="2:57" ht="15" thickBot="1" x14ac:dyDescent="0.35">
      <c r="B38" s="27"/>
      <c r="C38" s="3"/>
      <c r="D38" t="s">
        <v>2</v>
      </c>
      <c r="G38" t="s">
        <v>4</v>
      </c>
      <c r="H38" s="16"/>
      <c r="I38" s="17"/>
      <c r="J38" t="s">
        <v>11</v>
      </c>
      <c r="M38" t="s">
        <v>12</v>
      </c>
      <c r="N38" s="3"/>
      <c r="O38" s="27"/>
      <c r="P38" s="3"/>
      <c r="Q38" t="s">
        <v>2</v>
      </c>
      <c r="T38" t="s">
        <v>4</v>
      </c>
      <c r="U38" s="16"/>
      <c r="V38" s="17"/>
      <c r="W38" t="s">
        <v>11</v>
      </c>
      <c r="Z38" t="s">
        <v>12</v>
      </c>
      <c r="AA38" s="3"/>
      <c r="AB38" s="27"/>
      <c r="AC38" s="3"/>
      <c r="AD38" t="s">
        <v>2</v>
      </c>
      <c r="AG38" t="s">
        <v>4</v>
      </c>
      <c r="AH38" s="16"/>
      <c r="AI38" s="17"/>
      <c r="AJ38" t="s">
        <v>11</v>
      </c>
      <c r="AM38" t="s">
        <v>12</v>
      </c>
      <c r="AN38" s="3"/>
      <c r="AO38" s="27"/>
      <c r="AP38" s="3"/>
      <c r="AQ38" t="s">
        <v>26</v>
      </c>
      <c r="AR38" t="s">
        <v>2</v>
      </c>
      <c r="AU38" t="s">
        <v>4</v>
      </c>
      <c r="AV38" t="s">
        <v>50</v>
      </c>
      <c r="AY38" t="s">
        <v>54</v>
      </c>
      <c r="AZ38" t="s">
        <v>52</v>
      </c>
      <c r="BC38" t="s">
        <v>53</v>
      </c>
      <c r="BD38" s="15"/>
      <c r="BE38" s="3"/>
    </row>
    <row r="39" spans="2:57" x14ac:dyDescent="0.3">
      <c r="B39" s="27"/>
      <c r="C39" s="3"/>
      <c r="D39" s="6">
        <v>0.23</v>
      </c>
      <c r="E39" s="24">
        <v>0.12</v>
      </c>
      <c r="F39" s="7">
        <v>0.56000000000000005</v>
      </c>
      <c r="G39" s="12">
        <v>0.34499999999999997</v>
      </c>
      <c r="H39" s="16"/>
      <c r="I39" s="17"/>
      <c r="J39" s="6">
        <f t="array" ref="J39:L40">MMULT(I35:I36,TRANSPOSE(H44:H46))</f>
        <v>-3.850173871333424E-2</v>
      </c>
      <c r="K39" s="24">
        <v>-4.8286838124548877E-2</v>
      </c>
      <c r="L39" s="7">
        <v>-3.0861154912603529E-2</v>
      </c>
      <c r="M39" s="12">
        <f t="array" ref="M39:M40">I35:I36</f>
        <v>-6.9741866069321132E-2</v>
      </c>
      <c r="N39" s="3"/>
      <c r="O39" s="27"/>
      <c r="P39" s="3"/>
      <c r="Q39" s="6">
        <v>0.23</v>
      </c>
      <c r="R39" s="24">
        <v>0.12</v>
      </c>
      <c r="S39" s="7">
        <v>0.56000000000000005</v>
      </c>
      <c r="T39" s="12">
        <f t="array" ref="T39:T40">G39:G40</f>
        <v>0.34499999999999997</v>
      </c>
      <c r="U39" s="16"/>
      <c r="V39" s="17"/>
      <c r="W39" s="6">
        <f t="array" ref="W39:Y40">MMULT(V35:V36,TRANSPOSE(U44:U46))</f>
        <v>2.0564853485226818E-2</v>
      </c>
      <c r="X39" s="24">
        <v>3.5750517140648114E-2</v>
      </c>
      <c r="Y39" s="7">
        <v>1.844145354059851E-2</v>
      </c>
      <c r="Z39" s="12">
        <f t="array" ref="Z39:Z40">V35:V36</f>
        <v>4.5281660969789965E-2</v>
      </c>
      <c r="AA39" s="3"/>
      <c r="AB39" s="27"/>
      <c r="AC39" s="3"/>
      <c r="AD39" s="6">
        <v>0.23</v>
      </c>
      <c r="AE39" s="24">
        <v>0.12</v>
      </c>
      <c r="AF39" s="7">
        <v>0.56000000000000005</v>
      </c>
      <c r="AG39" s="12">
        <f t="array" ref="AG39:AG40">T39:T40</f>
        <v>0.34499999999999997</v>
      </c>
      <c r="AH39" s="16"/>
      <c r="AI39" s="17"/>
      <c r="AJ39" s="6">
        <f t="array" ref="AJ39:AL40">MMULT(AI35:AI36,TRANSPOSE(AH44:AH46))</f>
        <v>-9.6311913803132677E-3</v>
      </c>
      <c r="AK39" s="24">
        <v>-1.415545768265729E-2</v>
      </c>
      <c r="AL39" s="7">
        <v>-8.2526617673540741E-3</v>
      </c>
      <c r="AM39" s="12">
        <f t="array" ref="AM39:AM40">AI35:AI36</f>
        <v>-1.9099089524222974E-2</v>
      </c>
      <c r="AN39" s="3"/>
      <c r="AO39" s="27"/>
      <c r="AP39" s="3"/>
      <c r="AQ39">
        <v>0.25</v>
      </c>
      <c r="AR39" s="6">
        <v>0.23</v>
      </c>
      <c r="AS39" s="24">
        <v>0.12</v>
      </c>
      <c r="AT39" s="7">
        <v>0.56000000000000005</v>
      </c>
      <c r="AU39" s="12">
        <f t="array" ref="AU39:AU40">AG39:AG40</f>
        <v>0.34499999999999997</v>
      </c>
      <c r="AV39" s="6">
        <f t="array" ref="AV39:AX40">J39:L40+W39:Y41+AJ39:AL40</f>
        <v>-2.7568076608420689E-2</v>
      </c>
      <c r="AW39" s="24">
        <v>-2.6691778666558051E-2</v>
      </c>
      <c r="AX39" s="7">
        <v>-2.0672363139359093E-2</v>
      </c>
      <c r="AY39" s="12">
        <f t="array" ref="AY39:AY40">M39:M40+Z39:Z40+AM39:AM40</f>
        <v>-4.3559294623754144E-2</v>
      </c>
      <c r="AZ39" s="6">
        <f t="array" ref="AZ39:BB40">AR39:AT40-((1/AQ41)*AQ39*AV39:AX40)</f>
        <v>0.23229733971736841</v>
      </c>
      <c r="BA39" s="24">
        <v>0.12222431488887983</v>
      </c>
      <c r="BB39" s="7">
        <v>0.56172269692828003</v>
      </c>
      <c r="BC39" s="12">
        <f t="array" ref="BC39:BC40">AU39:AU40-((1/AQ41)*AQ39*AY39:AY40)</f>
        <v>0.34862994121864616</v>
      </c>
      <c r="BD39" s="15"/>
      <c r="BE39" s="3"/>
    </row>
    <row r="40" spans="2:57" ht="15" thickBot="1" x14ac:dyDescent="0.35">
      <c r="B40" s="27"/>
      <c r="C40" s="3"/>
      <c r="D40" s="10">
        <v>-0.65</v>
      </c>
      <c r="E40" s="25">
        <v>-0.8</v>
      </c>
      <c r="F40" s="11">
        <v>0.8</v>
      </c>
      <c r="G40" s="14">
        <v>0.56299999999999994</v>
      </c>
      <c r="H40" s="16"/>
      <c r="I40" s="17"/>
      <c r="J40" s="10">
        <v>4.864215526845355E-2</v>
      </c>
      <c r="K40" s="25">
        <v>6.100441060506033E-2</v>
      </c>
      <c r="L40" s="11">
        <v>3.8989228517692043E-2</v>
      </c>
      <c r="M40" s="14">
        <v>8.8110168304703834E-2</v>
      </c>
      <c r="N40" s="3"/>
      <c r="O40" s="27"/>
      <c r="P40" s="3"/>
      <c r="Q40" s="10">
        <v>-0.65</v>
      </c>
      <c r="R40" s="25">
        <v>-0.8</v>
      </c>
      <c r="S40" s="11">
        <v>0.8</v>
      </c>
      <c r="T40" s="14">
        <v>0.56299999999999994</v>
      </c>
      <c r="U40" s="16"/>
      <c r="V40" s="17"/>
      <c r="W40" s="10">
        <v>-1.4245614381237377E-2</v>
      </c>
      <c r="X40" s="25">
        <v>-2.4764974935578686E-2</v>
      </c>
      <c r="Y40" s="11">
        <v>-1.2774700094877604E-2</v>
      </c>
      <c r="Z40" s="14">
        <v>-3.1367356017437752E-2</v>
      </c>
      <c r="AA40" s="3"/>
      <c r="AB40" s="27"/>
      <c r="AC40" s="3"/>
      <c r="AD40" s="10">
        <v>-0.65</v>
      </c>
      <c r="AE40" s="25">
        <v>-0.8</v>
      </c>
      <c r="AF40" s="11">
        <v>0.8</v>
      </c>
      <c r="AG40" s="14">
        <v>0.56299999999999994</v>
      </c>
      <c r="AH40" s="16"/>
      <c r="AI40" s="17"/>
      <c r="AJ40" s="10">
        <v>0.10165059089825472</v>
      </c>
      <c r="AK40" s="25">
        <v>0.14940110533143103</v>
      </c>
      <c r="AL40" s="11">
        <v>8.7101160387043505E-2</v>
      </c>
      <c r="AM40" s="14">
        <v>0.20157773416530159</v>
      </c>
      <c r="AN40" s="3"/>
      <c r="AO40" s="27"/>
      <c r="AP40" s="3"/>
      <c r="AQ40" t="s">
        <v>25</v>
      </c>
      <c r="AR40" s="10">
        <v>-0.65</v>
      </c>
      <c r="AS40" s="25">
        <v>-0.8</v>
      </c>
      <c r="AT40" s="11">
        <v>0.8</v>
      </c>
      <c r="AU40" s="14">
        <v>0.56299999999999994</v>
      </c>
      <c r="AV40" s="10">
        <v>0.1360471317854709</v>
      </c>
      <c r="AW40" s="25">
        <v>0.18564054100091268</v>
      </c>
      <c r="AX40" s="11">
        <v>0.11331568880985794</v>
      </c>
      <c r="AY40" s="14">
        <v>0.25832054645256769</v>
      </c>
      <c r="AZ40" s="10">
        <v>-0.66133726098212264</v>
      </c>
      <c r="BA40" s="25">
        <v>-0.81547004508340948</v>
      </c>
      <c r="BB40" s="11">
        <v>0.79055702593251187</v>
      </c>
      <c r="BC40" s="14">
        <v>0.54147328779561932</v>
      </c>
      <c r="BD40" s="15"/>
      <c r="BE40" s="3"/>
    </row>
    <row r="41" spans="2:57" x14ac:dyDescent="0.3">
      <c r="B41" s="27"/>
      <c r="C41" s="3"/>
      <c r="H41" s="16"/>
      <c r="I41" s="17"/>
      <c r="N41" s="3"/>
      <c r="O41" s="27"/>
      <c r="P41" s="3"/>
      <c r="U41" s="16"/>
      <c r="V41" s="17"/>
      <c r="AA41" s="3"/>
      <c r="AB41" s="27"/>
      <c r="AC41" s="3"/>
      <c r="AH41" s="16"/>
      <c r="AI41" s="17"/>
      <c r="AN41" s="3"/>
      <c r="AO41" s="27"/>
      <c r="AP41" s="3"/>
      <c r="AQ41">
        <v>3</v>
      </c>
      <c r="BD41" s="15"/>
      <c r="BE41" s="3"/>
    </row>
    <row r="42" spans="2:57" x14ac:dyDescent="0.3">
      <c r="B42" s="27"/>
      <c r="C42" s="3"/>
      <c r="D42" s="15"/>
      <c r="E42" s="15"/>
      <c r="F42" s="15"/>
      <c r="G42" s="15"/>
      <c r="H42" s="16"/>
      <c r="I42" s="17"/>
      <c r="J42" s="15"/>
      <c r="K42" s="15"/>
      <c r="L42" s="15"/>
      <c r="M42" s="15"/>
      <c r="N42" s="3"/>
      <c r="O42" s="27"/>
      <c r="P42" s="3"/>
      <c r="Q42" s="15"/>
      <c r="R42" s="15"/>
      <c r="S42" s="15"/>
      <c r="T42" s="15"/>
      <c r="U42" s="16"/>
      <c r="V42" s="17"/>
      <c r="W42" s="15"/>
      <c r="X42" s="15"/>
      <c r="Y42" s="15"/>
      <c r="Z42" s="15"/>
      <c r="AA42" s="3"/>
      <c r="AB42" s="27"/>
      <c r="AC42" s="3"/>
      <c r="AD42" s="15"/>
      <c r="AE42" s="15"/>
      <c r="AF42" s="15"/>
      <c r="AG42" s="15"/>
      <c r="AH42" s="16"/>
      <c r="AI42" s="17"/>
      <c r="AJ42" s="15"/>
      <c r="AK42" s="15"/>
      <c r="AL42" s="15"/>
      <c r="AM42" s="15"/>
      <c r="AN42" s="3"/>
      <c r="AO42" s="27"/>
      <c r="AP42" s="3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3"/>
    </row>
    <row r="43" spans="2:57" ht="15" thickBot="1" x14ac:dyDescent="0.35">
      <c r="B43" s="27"/>
      <c r="C43" s="3"/>
      <c r="H43" s="16" t="s">
        <v>3</v>
      </c>
      <c r="I43" s="17" t="s">
        <v>13</v>
      </c>
      <c r="N43" s="3"/>
      <c r="O43" s="27"/>
      <c r="P43" s="3"/>
      <c r="U43" s="16" t="s">
        <v>3</v>
      </c>
      <c r="V43" s="17" t="s">
        <v>13</v>
      </c>
      <c r="AA43" s="3"/>
      <c r="AB43" s="27"/>
      <c r="AC43" s="3"/>
      <c r="AH43" s="16" t="s">
        <v>3</v>
      </c>
      <c r="AI43" s="17" t="s">
        <v>13</v>
      </c>
      <c r="AN43" s="3"/>
      <c r="AO43" s="27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2:57" x14ac:dyDescent="0.3">
      <c r="B44" s="27"/>
      <c r="C44" s="3"/>
      <c r="H44" s="18">
        <f t="array" ref="H44:H46">H49:H51</f>
        <v>0.55206063277780337</v>
      </c>
      <c r="I44" s="21">
        <f t="array" ref="I44:I46">MMULT(TRANSPOSE(D39:F40),I35:I36)</f>
        <v>-7.331223859400135E-2</v>
      </c>
      <c r="N44" s="3"/>
      <c r="O44" s="27"/>
      <c r="P44" s="3"/>
      <c r="U44" s="18">
        <f t="array" ref="U44:U46">U49:U51</f>
        <v>0.4541541331477843</v>
      </c>
      <c r="V44" s="21">
        <f t="array" ref="V44:V46">MMULT(TRANSPOSE(Q39:S40),V35:V36)</f>
        <v>3.0803563434386234E-2</v>
      </c>
      <c r="AA44" s="3"/>
      <c r="AB44" s="27"/>
      <c r="AC44" s="3"/>
      <c r="AH44" s="18">
        <f t="array" ref="AH44:AH46">AH49:AH51</f>
        <v>0.50427489583198348</v>
      </c>
      <c r="AI44" s="21">
        <f t="array" ref="AI44:AI46">MMULT(TRANSPOSE(AD39:AF40),AI35:AI36)</f>
        <v>-0.13541831779801733</v>
      </c>
      <c r="AN44" s="3"/>
      <c r="AO44" s="27"/>
    </row>
    <row r="45" spans="2:57" x14ac:dyDescent="0.3">
      <c r="B45" s="27"/>
      <c r="C45" s="3"/>
      <c r="H45" s="19">
        <v>0.6923651580609177</v>
      </c>
      <c r="I45" s="22">
        <v>-7.8857158572081601E-2</v>
      </c>
      <c r="N45" s="3"/>
      <c r="O45" s="27"/>
      <c r="P45" s="3"/>
      <c r="U45" s="19">
        <v>0.78951426195473196</v>
      </c>
      <c r="V45" s="22">
        <v>3.0527684130325E-2</v>
      </c>
      <c r="AA45" s="3"/>
      <c r="AB45" s="27"/>
      <c r="AC45" s="3"/>
      <c r="AH45" s="19">
        <v>0.74115876909756462</v>
      </c>
      <c r="AI45" s="22">
        <v>-0.16355407807514805</v>
      </c>
      <c r="AN45" s="3"/>
      <c r="AO45" s="27"/>
    </row>
    <row r="46" spans="2:57" ht="15" thickBot="1" x14ac:dyDescent="0.35">
      <c r="B46" s="27"/>
      <c r="C46" s="3"/>
      <c r="H46" s="20">
        <v>0.44250543686239413</v>
      </c>
      <c r="I46" s="23">
        <v>3.1432689644943231E-2</v>
      </c>
      <c r="N46" s="3"/>
      <c r="O46" s="27"/>
      <c r="P46" s="3"/>
      <c r="U46" s="20">
        <v>0.40726097818942369</v>
      </c>
      <c r="V46" s="23">
        <v>2.6384532913217851E-4</v>
      </c>
      <c r="AA46" s="3"/>
      <c r="AB46" s="27"/>
      <c r="AC46" s="3"/>
      <c r="AH46" s="20">
        <v>0.43209712991226085</v>
      </c>
      <c r="AI46" s="23">
        <v>0.15056669719867644</v>
      </c>
      <c r="AN46" s="3"/>
      <c r="AO46" s="27"/>
    </row>
    <row r="47" spans="2:57" x14ac:dyDescent="0.3">
      <c r="B47" s="2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27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27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7"/>
    </row>
    <row r="48" spans="2:57" ht="15" thickBot="1" x14ac:dyDescent="0.35">
      <c r="B48" s="27"/>
      <c r="C48" s="3"/>
      <c r="D48" s="26" t="s">
        <v>43</v>
      </c>
      <c r="H48" s="16" t="s">
        <v>7</v>
      </c>
      <c r="I48" s="17" t="s">
        <v>9</v>
      </c>
      <c r="N48" s="3"/>
      <c r="O48" s="27"/>
      <c r="P48" s="3"/>
      <c r="Q48" s="26" t="s">
        <v>43</v>
      </c>
      <c r="U48" s="16" t="s">
        <v>7</v>
      </c>
      <c r="V48" s="17" t="s">
        <v>9</v>
      </c>
      <c r="AA48" s="3"/>
      <c r="AB48" s="27"/>
      <c r="AC48" s="3"/>
      <c r="AD48" s="26" t="s">
        <v>43</v>
      </c>
      <c r="AH48" s="16" t="s">
        <v>7</v>
      </c>
      <c r="AI48" s="17" t="s">
        <v>9</v>
      </c>
      <c r="AN48" s="3"/>
      <c r="AO48" s="27"/>
    </row>
    <row r="49" spans="2:54" x14ac:dyDescent="0.3">
      <c r="B49" s="27"/>
      <c r="C49" s="3"/>
      <c r="H49" s="18">
        <f t="array" ref="H49:H51">1/(1+EXP(-H53:H55))</f>
        <v>0.55206063277780337</v>
      </c>
      <c r="I49" s="21">
        <f t="array" ref="I49:I51">I44:I46</f>
        <v>-7.331223859400135E-2</v>
      </c>
      <c r="N49" s="3"/>
      <c r="O49" s="27"/>
      <c r="P49" s="3"/>
      <c r="U49" s="18">
        <f t="array" ref="U49:U51">1/(1+EXP(-U53:U55))</f>
        <v>0.4541541331477843</v>
      </c>
      <c r="V49" s="21">
        <f t="array" ref="V49:V51">V44:V46</f>
        <v>3.0803563434386234E-2</v>
      </c>
      <c r="AA49" s="3"/>
      <c r="AB49" s="27"/>
      <c r="AC49" s="3"/>
      <c r="AH49" s="18">
        <f t="array" ref="AH49:AH51">1/(1+EXP(-AH53:AH55))</f>
        <v>0.50427489583198348</v>
      </c>
      <c r="AI49" s="21">
        <f t="array" ref="AI49:AI51">AI44:AI46</f>
        <v>-0.13541831779801733</v>
      </c>
      <c r="AN49" s="3"/>
      <c r="AO49" s="27"/>
    </row>
    <row r="50" spans="2:54" x14ac:dyDescent="0.3">
      <c r="B50" s="27"/>
      <c r="C50" s="3"/>
      <c r="H50" s="19">
        <v>0.6923651580609177</v>
      </c>
      <c r="I50" s="22">
        <v>-7.8857158572081601E-2</v>
      </c>
      <c r="N50" s="3"/>
      <c r="O50" s="27"/>
      <c r="P50" s="3"/>
      <c r="U50" s="19">
        <v>0.78951426195473196</v>
      </c>
      <c r="V50" s="22">
        <v>3.0527684130325E-2</v>
      </c>
      <c r="AA50" s="3"/>
      <c r="AB50" s="27"/>
      <c r="AC50" s="3"/>
      <c r="AH50" s="19">
        <v>0.74115876909756462</v>
      </c>
      <c r="AI50" s="22">
        <v>-0.16355407807514805</v>
      </c>
      <c r="AN50" s="3"/>
      <c r="AO50" s="27"/>
    </row>
    <row r="51" spans="2:54" ht="15" thickBot="1" x14ac:dyDescent="0.35">
      <c r="B51" s="27"/>
      <c r="C51" s="3"/>
      <c r="H51" s="20">
        <v>0.44250543686239413</v>
      </c>
      <c r="I51" s="23">
        <v>3.1432689644943231E-2</v>
      </c>
      <c r="N51" s="3"/>
      <c r="O51" s="27"/>
      <c r="P51" s="3"/>
      <c r="U51" s="20">
        <v>0.40726097818942369</v>
      </c>
      <c r="V51" s="23">
        <v>2.6384532913217851E-4</v>
      </c>
      <c r="AA51" s="3"/>
      <c r="AB51" s="27"/>
      <c r="AC51" s="3"/>
      <c r="AH51" s="20">
        <v>0.43209712991226085</v>
      </c>
      <c r="AI51" s="23">
        <v>0.15056669719867644</v>
      </c>
      <c r="AN51" s="3"/>
      <c r="AO51" s="27"/>
    </row>
    <row r="52" spans="2:54" ht="15" thickBot="1" x14ac:dyDescent="0.35">
      <c r="B52" s="27"/>
      <c r="C52" s="3"/>
      <c r="H52" s="16" t="s">
        <v>6</v>
      </c>
      <c r="I52" s="17" t="s">
        <v>10</v>
      </c>
      <c r="N52" s="3"/>
      <c r="O52" s="27"/>
      <c r="P52" s="3"/>
      <c r="U52" s="16" t="s">
        <v>6</v>
      </c>
      <c r="V52" s="17" t="s">
        <v>10</v>
      </c>
      <c r="AA52" s="3"/>
      <c r="AB52" s="27"/>
      <c r="AC52" s="3"/>
      <c r="AH52" s="16" t="s">
        <v>6</v>
      </c>
      <c r="AI52" s="17" t="s">
        <v>10</v>
      </c>
      <c r="AN52" s="3"/>
      <c r="AO52" s="27"/>
    </row>
    <row r="53" spans="2:54" x14ac:dyDescent="0.3">
      <c r="B53" s="27"/>
      <c r="C53" s="3"/>
      <c r="H53" s="18">
        <f t="array" ref="H53:H55">MMULT(E58:F60,H63:H64)+G58:G60</f>
        <v>0.20899999999999996</v>
      </c>
      <c r="I53" s="21">
        <f t="array" ref="I53:I55">I49:I51*(H49:H51*(1-H49:H51))</f>
        <v>-1.8129360792855917E-2</v>
      </c>
      <c r="N53" s="3"/>
      <c r="O53" s="27"/>
      <c r="P53" s="3"/>
      <c r="U53" s="18">
        <f t="array" ref="U53:U55">MMULT(R58:S60,U63:U64)+T58:T60</f>
        <v>-0.18390000000000006</v>
      </c>
      <c r="V53" s="21">
        <f t="array" ref="V53:V55">V49:V51*(U49:U51*(1-U49:U51))</f>
        <v>7.6361465887862523E-3</v>
      </c>
      <c r="AA53" s="3"/>
      <c r="AB53" s="27"/>
      <c r="AC53" s="3"/>
      <c r="AH53" s="18">
        <f t="array" ref="AH53:AH55">MMULT(AE58:AF60,AH63:AH64)+AG58:AG60</f>
        <v>1.7099999999999949E-2</v>
      </c>
      <c r="AI53" s="21">
        <f t="array" ref="AI53:AI55">AI49:AI51*(AH49:AH51*(1-AH49:AH51))</f>
        <v>-3.385210471571716E-2</v>
      </c>
      <c r="AN53" s="3"/>
      <c r="AO53" s="27"/>
    </row>
    <row r="54" spans="2:54" x14ac:dyDescent="0.3">
      <c r="B54" s="27"/>
      <c r="C54" s="3"/>
      <c r="H54" s="19">
        <v>0.81120000000000003</v>
      </c>
      <c r="I54" s="22">
        <v>-1.6796231428961726E-2</v>
      </c>
      <c r="N54" s="3"/>
      <c r="O54" s="27"/>
      <c r="P54" s="3"/>
      <c r="U54" s="19">
        <v>1.3220000000000001</v>
      </c>
      <c r="V54" s="22">
        <v>5.073136099892195E-3</v>
      </c>
      <c r="AA54" s="3"/>
      <c r="AB54" s="27"/>
      <c r="AC54" s="3"/>
      <c r="AH54" s="19">
        <v>1.052</v>
      </c>
      <c r="AI54" s="22">
        <v>-3.1376614732605571E-2</v>
      </c>
      <c r="AN54" s="3"/>
      <c r="AO54" s="27"/>
    </row>
    <row r="55" spans="2:54" ht="15" thickBot="1" x14ac:dyDescent="0.35">
      <c r="B55" s="27"/>
      <c r="C55" s="3"/>
      <c r="H55" s="20">
        <v>-0.23100000000000009</v>
      </c>
      <c r="I55" s="23">
        <v>7.7542677331170311E-3</v>
      </c>
      <c r="N55" s="3"/>
      <c r="O55" s="27"/>
      <c r="P55" s="3"/>
      <c r="U55" s="20">
        <v>-0.37530000000000002</v>
      </c>
      <c r="V55" s="23">
        <v>6.3692123625965516E-5</v>
      </c>
      <c r="AA55" s="3"/>
      <c r="AB55" s="27"/>
      <c r="AC55" s="3"/>
      <c r="AH55" s="20">
        <v>-0.27329999999999999</v>
      </c>
      <c r="AI55" s="23">
        <v>3.6947441407435111E-2</v>
      </c>
      <c r="AN55" s="3"/>
      <c r="AO55" s="27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2:54" x14ac:dyDescent="0.3">
      <c r="B56" s="27"/>
      <c r="C56" s="3"/>
      <c r="D56" s="15"/>
      <c r="E56" s="15"/>
      <c r="F56" s="15"/>
      <c r="G56" s="15"/>
      <c r="H56" s="16"/>
      <c r="I56" s="17"/>
      <c r="J56" s="15"/>
      <c r="K56" s="15"/>
      <c r="L56" s="15"/>
      <c r="M56" s="15"/>
      <c r="N56" s="3"/>
      <c r="O56" s="27"/>
      <c r="P56" s="3"/>
      <c r="Q56" s="15"/>
      <c r="R56" s="15"/>
      <c r="S56" s="15"/>
      <c r="T56" s="15"/>
      <c r="U56" s="16"/>
      <c r="V56" s="17"/>
      <c r="W56" s="15"/>
      <c r="X56" s="15"/>
      <c r="Y56" s="15"/>
      <c r="Z56" s="15"/>
      <c r="AA56" s="3"/>
      <c r="AB56" s="27"/>
      <c r="AC56" s="3"/>
      <c r="AD56" s="15"/>
      <c r="AE56" s="15"/>
      <c r="AF56" s="15"/>
      <c r="AG56" s="15"/>
      <c r="AH56" s="16"/>
      <c r="AI56" s="17"/>
      <c r="AJ56" s="15"/>
      <c r="AK56" s="15"/>
      <c r="AL56" s="15"/>
      <c r="AM56" s="15"/>
      <c r="AN56" s="3"/>
      <c r="AO56" s="27"/>
      <c r="AP56" s="3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3"/>
    </row>
    <row r="57" spans="2:54" ht="15" thickBot="1" x14ac:dyDescent="0.35">
      <c r="B57" s="27"/>
      <c r="C57" s="3"/>
      <c r="D57" s="15"/>
      <c r="E57" t="s">
        <v>2</v>
      </c>
      <c r="G57" t="s">
        <v>4</v>
      </c>
      <c r="H57" s="16"/>
      <c r="I57" s="17"/>
      <c r="J57" t="s">
        <v>11</v>
      </c>
      <c r="L57" t="s">
        <v>12</v>
      </c>
      <c r="M57" s="15"/>
      <c r="N57" s="3"/>
      <c r="O57" s="27"/>
      <c r="P57" s="3"/>
      <c r="Q57" s="15"/>
      <c r="R57" t="s">
        <v>2</v>
      </c>
      <c r="T57" t="s">
        <v>4</v>
      </c>
      <c r="U57" s="16"/>
      <c r="V57" s="17"/>
      <c r="W57" t="s">
        <v>11</v>
      </c>
      <c r="Y57" t="s">
        <v>12</v>
      </c>
      <c r="Z57" s="15"/>
      <c r="AA57" s="3"/>
      <c r="AB57" s="27"/>
      <c r="AC57" s="3"/>
      <c r="AD57" s="15"/>
      <c r="AE57" t="s">
        <v>2</v>
      </c>
      <c r="AG57" t="s">
        <v>4</v>
      </c>
      <c r="AH57" s="16"/>
      <c r="AI57" s="17"/>
      <c r="AJ57" t="s">
        <v>11</v>
      </c>
      <c r="AL57" t="s">
        <v>12</v>
      </c>
      <c r="AM57" s="15"/>
      <c r="AN57" s="3"/>
      <c r="AO57" s="27"/>
      <c r="AP57" s="3"/>
      <c r="AQ57" t="s">
        <v>26</v>
      </c>
      <c r="AR57" t="s">
        <v>2</v>
      </c>
      <c r="AT57" t="s">
        <v>4</v>
      </c>
      <c r="AU57" t="s">
        <v>50</v>
      </c>
      <c r="AW57" t="s">
        <v>51</v>
      </c>
      <c r="AX57" t="s">
        <v>52</v>
      </c>
      <c r="AZ57" t="s">
        <v>53</v>
      </c>
      <c r="BA57" s="15"/>
      <c r="BB57" s="3"/>
    </row>
    <row r="58" spans="2:54" x14ac:dyDescent="0.3">
      <c r="B58" s="27"/>
      <c r="C58" s="3"/>
      <c r="D58" s="15"/>
      <c r="E58" s="6">
        <v>0.1</v>
      </c>
      <c r="F58" s="7">
        <v>-0.67</v>
      </c>
      <c r="G58" s="7">
        <v>0.35399999999999998</v>
      </c>
      <c r="H58" s="16"/>
      <c r="I58" s="17"/>
      <c r="J58" s="6">
        <f t="array" ref="J58:K60">MMULT(I53:I55, TRANSPOSE(H63:H64))</f>
        <v>-1.0152442043999314E-2</v>
      </c>
      <c r="K58" s="7">
        <v>-5.4388082378567749E-3</v>
      </c>
      <c r="L58" s="12">
        <f t="array" ref="L58:L60">I53:I55</f>
        <v>-1.8129360792855917E-2</v>
      </c>
      <c r="M58" s="15"/>
      <c r="N58" s="3"/>
      <c r="O58" s="27"/>
      <c r="P58" s="3"/>
      <c r="Q58" s="15"/>
      <c r="R58" s="6">
        <v>0.1</v>
      </c>
      <c r="S58" s="7">
        <v>-0.67</v>
      </c>
      <c r="T58" s="7">
        <f t="array" ref="T58:T60">G58:G60</f>
        <v>0.35399999999999998</v>
      </c>
      <c r="U58" s="16"/>
      <c r="V58" s="17"/>
      <c r="W58" s="6">
        <f t="array" ref="W58:X60">MMULT(V53:V55, TRANSPOSE(U63:U64))</f>
        <v>3.4362659649538134E-3</v>
      </c>
      <c r="X58" s="7">
        <v>6.6434475322440399E-3</v>
      </c>
      <c r="Y58" s="12">
        <f t="array" ref="Y58:Y60">V53:V55</f>
        <v>7.6361465887862523E-3</v>
      </c>
      <c r="Z58" s="15"/>
      <c r="AA58" s="3"/>
      <c r="AB58" s="27"/>
      <c r="AC58" s="3"/>
      <c r="AD58" s="15"/>
      <c r="AE58" s="6">
        <v>0.1</v>
      </c>
      <c r="AF58" s="7">
        <v>-0.67</v>
      </c>
      <c r="AG58" s="7">
        <f t="array" ref="AG58:AG60">T58:T60</f>
        <v>0.35399999999999998</v>
      </c>
      <c r="AH58" s="16"/>
      <c r="AI58" s="17"/>
      <c r="AJ58" s="6">
        <f t="array" ref="AJ58:AK60">MMULT(AI53:AI55, TRANSPOSE(AH63:AH64))</f>
        <v>-1.5233447122072722E-2</v>
      </c>
      <c r="AK58" s="7">
        <v>-1.929569968795878E-2</v>
      </c>
      <c r="AL58" s="12">
        <f t="array" ref="AL58:AL60">AI53:AI55</f>
        <v>-3.385210471571716E-2</v>
      </c>
      <c r="AM58" s="15"/>
      <c r="AN58" s="3"/>
      <c r="AO58" s="27"/>
      <c r="AP58" s="3"/>
      <c r="AQ58">
        <v>0.25</v>
      </c>
      <c r="AR58" s="6">
        <f t="array" ref="AR58:AS60">AE58:AF60</f>
        <v>0.1</v>
      </c>
      <c r="AS58" s="7">
        <v>-0.67</v>
      </c>
      <c r="AT58" s="7">
        <f t="array" ref="AT58:AT60">AG58:AG60</f>
        <v>0.35399999999999998</v>
      </c>
      <c r="AU58" s="6">
        <f t="array" ref="AU58:AV60">J58:K60+W58:X60+AJ58:AK60</f>
        <v>-2.1949623201118221E-2</v>
      </c>
      <c r="AV58" s="7">
        <v>-1.8091060393571515E-2</v>
      </c>
      <c r="AW58" s="12">
        <f t="array" ref="AW58:AW60">L58:L60+Y58:Y60+AL58:AL60</f>
        <v>-4.4345318919786825E-2</v>
      </c>
      <c r="AX58" s="6">
        <f t="array" ref="AX58:AY60">AR58:AS60-((1/AQ60) * AQ58*AU58:AV60)</f>
        <v>0.10182913526675985</v>
      </c>
      <c r="AY58" s="7">
        <v>-0.66849241163386908</v>
      </c>
      <c r="AZ58" s="7">
        <f t="array" ref="AZ58:AZ60">AT58:AT60-((1/AQ60)*AQ58*AW58:AW60)</f>
        <v>0.35769544324331554</v>
      </c>
      <c r="BA58" s="15"/>
      <c r="BB58" s="3"/>
    </row>
    <row r="59" spans="2:54" x14ac:dyDescent="0.3">
      <c r="B59" s="27"/>
      <c r="C59" s="3"/>
      <c r="D59" s="15"/>
      <c r="E59" s="8">
        <v>0.02</v>
      </c>
      <c r="F59" s="9">
        <v>0.9</v>
      </c>
      <c r="G59" s="9">
        <v>0.53</v>
      </c>
      <c r="H59" s="16"/>
      <c r="I59" s="17"/>
      <c r="J59" s="8">
        <v>-9.4058896002185664E-3</v>
      </c>
      <c r="K59" s="9">
        <v>-5.0388694286885175E-3</v>
      </c>
      <c r="L59" s="13">
        <v>-1.6796231428961726E-2</v>
      </c>
      <c r="M59" s="15"/>
      <c r="N59" s="3"/>
      <c r="O59" s="27"/>
      <c r="P59" s="3"/>
      <c r="Q59" s="15"/>
      <c r="R59" s="8">
        <v>0.02</v>
      </c>
      <c r="S59" s="9">
        <v>0.9</v>
      </c>
      <c r="T59" s="9">
        <v>0.53</v>
      </c>
      <c r="U59" s="16"/>
      <c r="V59" s="17"/>
      <c r="W59" s="8">
        <v>2.2829112449514878E-3</v>
      </c>
      <c r="X59" s="9">
        <v>4.4136284069062094E-3</v>
      </c>
      <c r="Y59" s="13">
        <v>5.073136099892195E-3</v>
      </c>
      <c r="Z59" s="15"/>
      <c r="AA59" s="3"/>
      <c r="AB59" s="27"/>
      <c r="AC59" s="3"/>
      <c r="AD59" s="15"/>
      <c r="AE59" s="8">
        <v>0.02</v>
      </c>
      <c r="AF59" s="9">
        <v>0.9</v>
      </c>
      <c r="AG59" s="9">
        <v>0.53</v>
      </c>
      <c r="AH59" s="16"/>
      <c r="AI59" s="17"/>
      <c r="AJ59" s="8">
        <v>-1.4119476629672507E-2</v>
      </c>
      <c r="AK59" s="9">
        <v>-1.7884670397585175E-2</v>
      </c>
      <c r="AL59" s="13">
        <v>-3.1376614732605571E-2</v>
      </c>
      <c r="AM59" s="15"/>
      <c r="AN59" s="3"/>
      <c r="AO59" s="27"/>
      <c r="AP59" s="3"/>
      <c r="AQ59" t="s">
        <v>25</v>
      </c>
      <c r="AR59" s="8">
        <v>0.02</v>
      </c>
      <c r="AS59" s="9">
        <v>0.9</v>
      </c>
      <c r="AT59" s="9">
        <v>0.53</v>
      </c>
      <c r="AU59" s="8">
        <v>-2.1242454984939586E-2</v>
      </c>
      <c r="AV59" s="9">
        <v>-1.8509911419367482E-2</v>
      </c>
      <c r="AW59" s="13">
        <v>-4.3099710061675102E-2</v>
      </c>
      <c r="AX59" s="8">
        <v>2.17702045820783E-2</v>
      </c>
      <c r="AY59" s="9">
        <v>0.90154249261828068</v>
      </c>
      <c r="AZ59" s="9">
        <v>0.53359164250513957</v>
      </c>
      <c r="BA59" s="15"/>
      <c r="BB59" s="3"/>
    </row>
    <row r="60" spans="2:54" ht="15" thickBot="1" x14ac:dyDescent="0.35">
      <c r="B60" s="27"/>
      <c r="C60" s="3"/>
      <c r="D60" s="15"/>
      <c r="E60" s="10">
        <v>-0.45</v>
      </c>
      <c r="F60" s="11">
        <v>-0.34</v>
      </c>
      <c r="G60" s="11">
        <v>0.123</v>
      </c>
      <c r="H60" s="16"/>
      <c r="I60" s="17"/>
      <c r="J60" s="10">
        <v>4.3423899305455376E-3</v>
      </c>
      <c r="K60" s="11">
        <v>2.3262803199351092E-3</v>
      </c>
      <c r="L60" s="14">
        <v>7.7542677331170311E-3</v>
      </c>
      <c r="M60" s="15"/>
      <c r="N60" s="3"/>
      <c r="O60" s="27"/>
      <c r="P60" s="3"/>
      <c r="Q60" s="15"/>
      <c r="R60" s="10">
        <v>-0.45</v>
      </c>
      <c r="S60" s="11">
        <v>-0.34</v>
      </c>
      <c r="T60" s="11">
        <v>0.123</v>
      </c>
      <c r="U60" s="16"/>
      <c r="V60" s="17"/>
      <c r="W60" s="10">
        <v>2.8661455631684484E-5</v>
      </c>
      <c r="X60" s="11">
        <v>5.5412147554589997E-5</v>
      </c>
      <c r="Y60" s="14">
        <v>6.3692123625965516E-5</v>
      </c>
      <c r="Z60" s="15"/>
      <c r="AA60" s="3"/>
      <c r="AB60" s="27"/>
      <c r="AC60" s="3"/>
      <c r="AD60" s="15"/>
      <c r="AE60" s="10">
        <v>-0.45</v>
      </c>
      <c r="AF60" s="11">
        <v>-0.34</v>
      </c>
      <c r="AG60" s="11">
        <v>0.123</v>
      </c>
      <c r="AH60" s="16"/>
      <c r="AI60" s="17"/>
      <c r="AJ60" s="10">
        <v>1.6626348633345802E-2</v>
      </c>
      <c r="AK60" s="11">
        <v>2.1060041602238011E-2</v>
      </c>
      <c r="AL60" s="14">
        <v>3.6947441407435111E-2</v>
      </c>
      <c r="AM60" s="15"/>
      <c r="AN60" s="3"/>
      <c r="AO60" s="27"/>
      <c r="AP60" s="3"/>
      <c r="AQ60">
        <v>3</v>
      </c>
      <c r="AR60" s="10">
        <v>-0.45</v>
      </c>
      <c r="AS60" s="11">
        <v>-0.34</v>
      </c>
      <c r="AT60" s="11">
        <v>0.123</v>
      </c>
      <c r="AU60" s="10">
        <v>2.0997400019523025E-2</v>
      </c>
      <c r="AV60" s="11">
        <v>2.3441734069727709E-2</v>
      </c>
      <c r="AW60" s="14">
        <v>4.4765401264178106E-2</v>
      </c>
      <c r="AX60" s="10">
        <v>-0.45174978333496024</v>
      </c>
      <c r="AY60" s="11">
        <v>-0.34195347783914398</v>
      </c>
      <c r="AZ60" s="11">
        <v>0.11926954989465183</v>
      </c>
      <c r="BA60" s="15"/>
      <c r="BB60" s="3"/>
    </row>
    <row r="61" spans="2:54" x14ac:dyDescent="0.3">
      <c r="B61" s="27"/>
      <c r="C61" s="3"/>
      <c r="D61" s="15"/>
      <c r="E61" s="15"/>
      <c r="F61" s="15"/>
      <c r="G61" s="15"/>
      <c r="H61" s="16"/>
      <c r="I61" s="17"/>
      <c r="J61" s="15"/>
      <c r="K61" s="15"/>
      <c r="L61" s="15"/>
      <c r="M61" s="15"/>
      <c r="N61" s="3"/>
      <c r="O61" s="27"/>
      <c r="P61" s="3"/>
      <c r="Q61" s="15"/>
      <c r="R61" s="15"/>
      <c r="S61" s="15"/>
      <c r="T61" s="15"/>
      <c r="U61" s="16"/>
      <c r="V61" s="17"/>
      <c r="W61" s="15"/>
      <c r="X61" s="15"/>
      <c r="Y61" s="15"/>
      <c r="Z61" s="15"/>
      <c r="AA61" s="3"/>
      <c r="AB61" s="27"/>
      <c r="AC61" s="3"/>
      <c r="AD61" s="15"/>
      <c r="AE61" s="15"/>
      <c r="AF61" s="15"/>
      <c r="AG61" s="15"/>
      <c r="AH61" s="16"/>
      <c r="AI61" s="17"/>
      <c r="AJ61" s="15"/>
      <c r="AK61" s="15"/>
      <c r="AL61" s="15"/>
      <c r="AM61" s="15"/>
      <c r="AN61" s="3"/>
      <c r="AO61" s="27"/>
      <c r="AP61" s="3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3"/>
    </row>
    <row r="62" spans="2:54" ht="15" thickBot="1" x14ac:dyDescent="0.35">
      <c r="B62" s="27"/>
      <c r="C62" s="3"/>
      <c r="H62" s="16" t="s">
        <v>3</v>
      </c>
      <c r="I62" s="17" t="s">
        <v>13</v>
      </c>
      <c r="N62" s="3"/>
      <c r="O62" s="27"/>
      <c r="P62" s="3"/>
      <c r="U62" s="16" t="s">
        <v>3</v>
      </c>
      <c r="V62" s="17" t="s">
        <v>13</v>
      </c>
      <c r="AA62" s="3"/>
      <c r="AB62" s="27"/>
      <c r="AC62" s="3"/>
      <c r="AH62" s="16" t="s">
        <v>3</v>
      </c>
      <c r="AI62" s="17" t="s">
        <v>13</v>
      </c>
      <c r="AN62" s="3"/>
      <c r="AO62" s="27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2:54" x14ac:dyDescent="0.3">
      <c r="B63" s="27"/>
      <c r="C63" s="3"/>
      <c r="H63" s="18">
        <f t="array" ref="H63:H64">H67:H68</f>
        <v>0.56000000000000005</v>
      </c>
      <c r="I63" s="21">
        <f t="array" ref="I63:I64">MMULT(TRANSPOSE(E58:F60),I53:I55)</f>
        <v>-5.638281187767491E-3</v>
      </c>
      <c r="N63" s="3"/>
      <c r="O63" s="27"/>
      <c r="P63" s="3"/>
      <c r="U63" s="18">
        <f t="array" ref="U63:U64">U67:U68</f>
        <v>0.45</v>
      </c>
      <c r="V63" s="21">
        <f t="array" ref="V63:V64">MMULT(TRANSPOSE(R58:S60),V53:V55)</f>
        <v>8.3641592524478473E-4</v>
      </c>
      <c r="AA63" s="3"/>
      <c r="AB63" s="27"/>
      <c r="AC63" s="3"/>
      <c r="AH63" s="18">
        <f t="array" ref="AH63:AH64">AH67:AH68</f>
        <v>0.45</v>
      </c>
      <c r="AI63" s="21">
        <f t="array" ref="AI63:AI64">MMULT(TRANSPOSE(AE58:AF60),AI53:AI55)</f>
        <v>-2.0639091399569629E-2</v>
      </c>
      <c r="AN63" s="3"/>
      <c r="AO63" s="27"/>
    </row>
    <row r="64" spans="2:54" ht="15" thickBot="1" x14ac:dyDescent="0.35">
      <c r="B64" s="27"/>
      <c r="C64" s="3"/>
      <c r="H64" s="20">
        <v>0.3</v>
      </c>
      <c r="I64" s="23">
        <v>-5.6063875841118795E-3</v>
      </c>
      <c r="N64" s="3"/>
      <c r="O64" s="27"/>
      <c r="P64" s="3"/>
      <c r="U64" s="20">
        <v>0.87</v>
      </c>
      <c r="V64" s="23">
        <v>-5.7205104661664171E-4</v>
      </c>
      <c r="AA64" s="3"/>
      <c r="AB64" s="27"/>
      <c r="AC64" s="3"/>
      <c r="AH64" s="20">
        <v>0.56999999999999995</v>
      </c>
      <c r="AI64" s="23">
        <v>-1.8120173178342455E-2</v>
      </c>
      <c r="AN64" s="3"/>
      <c r="AO64" s="27"/>
    </row>
    <row r="65" spans="2:41" x14ac:dyDescent="0.3">
      <c r="B65" s="2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27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27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27"/>
    </row>
    <row r="66" spans="2:41" ht="15" thickBot="1" x14ac:dyDescent="0.35">
      <c r="B66" s="27"/>
      <c r="C66" s="3"/>
      <c r="D66" s="26" t="s">
        <v>42</v>
      </c>
      <c r="H66" s="16" t="s">
        <v>3</v>
      </c>
      <c r="N66" s="3"/>
      <c r="O66" s="27"/>
      <c r="P66" s="3"/>
      <c r="Q66" s="26" t="s">
        <v>42</v>
      </c>
      <c r="U66" s="16" t="s">
        <v>3</v>
      </c>
      <c r="AA66" s="3"/>
      <c r="AB66" s="27"/>
      <c r="AC66" s="3"/>
      <c r="AD66" s="26" t="s">
        <v>42</v>
      </c>
      <c r="AH66" s="16" t="s">
        <v>3</v>
      </c>
      <c r="AN66" s="3"/>
      <c r="AO66" s="27"/>
    </row>
    <row r="67" spans="2:41" x14ac:dyDescent="0.3">
      <c r="B67" s="27"/>
      <c r="C67" s="3"/>
      <c r="H67" s="18">
        <v>0.56000000000000005</v>
      </c>
      <c r="N67" s="3"/>
      <c r="O67" s="27"/>
      <c r="P67" s="3"/>
      <c r="U67" s="18">
        <v>0.45</v>
      </c>
      <c r="AA67" s="3"/>
      <c r="AB67" s="27"/>
      <c r="AC67" s="3"/>
      <c r="AH67" s="18">
        <v>0.45</v>
      </c>
      <c r="AN67" s="3"/>
      <c r="AO67" s="27"/>
    </row>
    <row r="68" spans="2:41" ht="15" thickBot="1" x14ac:dyDescent="0.35">
      <c r="B68" s="27"/>
      <c r="C68" s="3"/>
      <c r="H68" s="20">
        <v>0.3</v>
      </c>
      <c r="N68" s="3"/>
      <c r="O68" s="27"/>
      <c r="P68" s="3"/>
      <c r="U68" s="20">
        <v>0.87</v>
      </c>
      <c r="AA68" s="3"/>
      <c r="AB68" s="27"/>
      <c r="AC68" s="3"/>
      <c r="AH68" s="20">
        <v>0.56999999999999995</v>
      </c>
      <c r="AN68" s="3"/>
      <c r="AO68" s="27"/>
    </row>
    <row r="69" spans="2:41" x14ac:dyDescent="0.3">
      <c r="B69" s="2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27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27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7"/>
    </row>
    <row r="70" spans="2:41" x14ac:dyDescent="0.3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Dense</vt:lpstr>
      <vt:lpstr>Cost</vt:lpstr>
      <vt:lpstr>Templates</vt:lpstr>
      <vt:lpstr>Full Mini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Jotham Hughes</dc:creator>
  <cp:lastModifiedBy>Jotham Hughes</cp:lastModifiedBy>
  <dcterms:created xsi:type="dcterms:W3CDTF">2015-06-05T18:17:20Z</dcterms:created>
  <dcterms:modified xsi:type="dcterms:W3CDTF">2023-12-12T13:16:31Z</dcterms:modified>
</cp:coreProperties>
</file>