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enTab\Docs\Résultats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19" i="1" l="1"/>
  <c r="I19" i="1" s="1"/>
  <c r="H20" i="1"/>
  <c r="I20" i="1" s="1"/>
  <c r="H22" i="1"/>
  <c r="I22" i="1" s="1"/>
  <c r="F24" i="1"/>
  <c r="N24" i="1"/>
  <c r="M24" i="1"/>
  <c r="L24" i="1"/>
  <c r="K24" i="1"/>
  <c r="J24" i="1"/>
  <c r="H23" i="1"/>
  <c r="I23" i="1" s="1"/>
  <c r="H21" i="1"/>
  <c r="I21" i="1" s="1"/>
  <c r="L9" i="1"/>
  <c r="J9" i="1"/>
  <c r="K9" i="1"/>
  <c r="M9" i="1"/>
  <c r="N9" i="1"/>
  <c r="F9" i="1"/>
  <c r="H7" i="1"/>
  <c r="I7" i="1" s="1"/>
  <c r="G9" i="1"/>
  <c r="H18" i="1" l="1"/>
  <c r="I18" i="1" s="1"/>
  <c r="G24" i="1"/>
  <c r="H6" i="1"/>
  <c r="I6" i="1" s="1"/>
  <c r="H4" i="1" l="1"/>
  <c r="I4" i="1" s="1"/>
  <c r="H5" i="1"/>
  <c r="I5" i="1" s="1"/>
  <c r="H8" i="1"/>
  <c r="I8" i="1" s="1"/>
  <c r="H3" i="1"/>
  <c r="I3" i="1" s="1"/>
  <c r="H9" i="1" s="1"/>
</calcChain>
</file>

<file path=xl/sharedStrings.xml><?xml version="1.0" encoding="utf-8"?>
<sst xmlns="http://schemas.openxmlformats.org/spreadsheetml/2006/main" count="59" uniqueCount="29">
  <si>
    <t>Titre</t>
  </si>
  <si>
    <t>DayTripper</t>
  </si>
  <si>
    <t>Aller-Retour diatonique</t>
  </si>
  <si>
    <t>Heart &amp; Soul</t>
  </si>
  <si>
    <t>Seven Nation Army</t>
  </si>
  <si>
    <t>Hardest Button to Button</t>
  </si>
  <si>
    <t>Type</t>
  </si>
  <si>
    <t>CD</t>
  </si>
  <si>
    <t>Synthétique</t>
  </si>
  <si>
    <t>Enregistré</t>
  </si>
  <si>
    <t>Taux de succès tons</t>
  </si>
  <si>
    <t>Taux de succès octave</t>
  </si>
  <si>
    <t>Taux de succès onset</t>
  </si>
  <si>
    <t>Taux de succès durées (si tempo corrigé)</t>
  </si>
  <si>
    <t>Taux de fausses détections</t>
  </si>
  <si>
    <t>Taux de détections manquées</t>
  </si>
  <si>
    <t>Durée (s)</t>
  </si>
  <si>
    <t>No Surprises</t>
  </si>
  <si>
    <t>Taux de succès durées (brut)</t>
  </si>
  <si>
    <t>Moyennes</t>
  </si>
  <si>
    <t>Rapport tempos abs((attendu-détecté)/ attendu)</t>
  </si>
  <si>
    <t>Changements importants</t>
  </si>
  <si>
    <t>Modification des probabilités et de la méthode de détermination des durées</t>
  </si>
  <si>
    <t>Parmi les notes détectées</t>
  </si>
  <si>
    <t>Utilisation de spectral flux</t>
  </si>
  <si>
    <t>Utilisation de combinaison sf et complex domain (poids: 0,8 et 1,2)</t>
  </si>
  <si>
    <t>Non prise en compte du dernier onset attendu dans l'évaluation</t>
  </si>
  <si>
    <t>Conséquence =&gt; l'onset est en retard par rapport à la réalité =&gt; la note est mal analysée en ton</t>
  </si>
  <si>
    <t>Nombre de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</si>
</sst>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1" applyNumberFormat="0" applyFill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10" fontId="0" fillId="0" borderId="0" xfId="0" applyNumberFormat="1" applyBorder="1"/>
    <xf numFmtId="10" fontId="0" fillId="0" borderId="2" xfId="0" applyNumberFormat="1" applyBorder="1"/>
    <xf numFmtId="9" fontId="0" fillId="0" borderId="0" xfId="0" applyNumberFormat="1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10" fontId="0" fillId="0" borderId="4" xfId="0" applyNumberFormat="1" applyBorder="1"/>
    <xf numFmtId="9" fontId="0" fillId="0" borderId="4" xfId="0" applyNumberFormat="1" applyBorder="1"/>
    <xf numFmtId="10" fontId="0" fillId="0" borderId="5" xfId="0" applyNumberFormat="1" applyBorder="1"/>
    <xf numFmtId="10" fontId="0" fillId="0" borderId="1" xfId="0" applyNumberFormat="1" applyBorder="1"/>
    <xf numFmtId="9" fontId="0" fillId="0" borderId="1" xfId="0" applyNumberFormat="1" applyBorder="1"/>
    <xf numFmtId="10" fontId="0" fillId="0" borderId="3" xfId="0" applyNumberFormat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10" fontId="0" fillId="0" borderId="0" xfId="0" applyNumberFormat="1"/>
    <xf numFmtId="9" fontId="0" fillId="0" borderId="3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0" fontId="0" fillId="0" borderId="9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0" xfId="0" applyBorder="1" applyAlignment="1">
      <alignment wrapText="1"/>
    </xf>
    <xf numFmtId="10" fontId="0" fillId="0" borderId="12" xfId="0" applyNumberFormat="1" applyBorder="1"/>
    <xf numFmtId="0" fontId="0" fillId="0" borderId="0" xfId="0" applyFill="1" applyBorder="1"/>
    <xf numFmtId="0" fontId="1" fillId="0" borderId="11" xfId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0" fillId="0" borderId="10" xfId="0" applyBorder="1"/>
    <xf numFmtId="0" fontId="0" fillId="0" borderId="2" xfId="0" applyBorder="1"/>
    <xf numFmtId="0" fontId="0" fillId="0" borderId="2" xfId="0" applyFill="1" applyBorder="1"/>
    <xf numFmtId="0" fontId="0" fillId="0" borderId="5" xfId="0" applyBorder="1"/>
  </cellXfs>
  <cellStyles count="2">
    <cellStyle name="Normal" xfId="0" builtinId="0"/>
    <cellStyle name="Titre 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C11" workbookViewId="0">
      <selection activeCell="M29" sqref="M28:M29"/>
    </sheetView>
  </sheetViews>
  <sheetFormatPr baseColWidth="10" defaultRowHeight="15" x14ac:dyDescent="0.25"/>
  <cols>
    <col min="2" max="2" width="23.28515625" bestFit="1" customWidth="1"/>
    <col min="3" max="3" width="11.85546875" bestFit="1" customWidth="1"/>
    <col min="4" max="5" width="9.28515625" customWidth="1"/>
    <col min="6" max="6" width="13.85546875" customWidth="1"/>
    <col min="7" max="7" width="18.7109375" customWidth="1"/>
    <col min="8" max="9" width="14.140625" customWidth="1"/>
    <col min="10" max="10" width="14.42578125" customWidth="1"/>
    <col min="11" max="11" width="14.140625" customWidth="1"/>
    <col min="12" max="12" width="18.140625" customWidth="1"/>
    <col min="13" max="13" width="15.28515625" customWidth="1"/>
    <col min="14" max="14" width="20.85546875" customWidth="1"/>
  </cols>
  <sheetData>
    <row r="1" spans="1:14" ht="15.75" thickBot="1" x14ac:dyDescent="0.3">
      <c r="J1" s="29" t="s">
        <v>23</v>
      </c>
      <c r="K1" s="30"/>
      <c r="L1" s="30"/>
      <c r="M1" s="30"/>
      <c r="N1" s="31"/>
    </row>
    <row r="2" spans="1:14" s="1" customFormat="1" ht="45.75" thickBot="1" x14ac:dyDescent="0.3">
      <c r="A2" s="16"/>
      <c r="B2" s="17" t="s">
        <v>0</v>
      </c>
      <c r="C2" s="17" t="s">
        <v>6</v>
      </c>
      <c r="D2" s="18" t="s">
        <v>16</v>
      </c>
      <c r="E2" s="24" t="s">
        <v>28</v>
      </c>
      <c r="F2" s="23" t="s">
        <v>14</v>
      </c>
      <c r="G2" s="24" t="s">
        <v>15</v>
      </c>
      <c r="H2" s="25" t="s">
        <v>12</v>
      </c>
      <c r="I2" s="24"/>
      <c r="J2" s="17" t="s">
        <v>10</v>
      </c>
      <c r="K2" s="17" t="s">
        <v>11</v>
      </c>
      <c r="L2" s="16" t="s">
        <v>20</v>
      </c>
      <c r="M2" s="18" t="s">
        <v>18</v>
      </c>
      <c r="N2" s="18" t="s">
        <v>13</v>
      </c>
    </row>
    <row r="3" spans="1:14" x14ac:dyDescent="0.25">
      <c r="A3" s="2">
        <v>1</v>
      </c>
      <c r="B3" s="3" t="s">
        <v>1</v>
      </c>
      <c r="C3" s="3" t="s">
        <v>7</v>
      </c>
      <c r="D3" s="3">
        <v>8</v>
      </c>
      <c r="E3" s="3">
        <v>21</v>
      </c>
      <c r="F3" s="21">
        <v>0</v>
      </c>
      <c r="G3" s="26">
        <v>0.19047619047619002</v>
      </c>
      <c r="H3" s="22">
        <f>100%-(F3)-(G3)</f>
        <v>0.80952380952380998</v>
      </c>
      <c r="I3" s="4">
        <f>H3*E3</f>
        <v>17.000000000000011</v>
      </c>
      <c r="J3" s="4">
        <v>0.57140000000000002</v>
      </c>
      <c r="K3" s="4">
        <v>0.35709999999999997</v>
      </c>
      <c r="L3" s="21">
        <v>0.34279999999999999</v>
      </c>
      <c r="M3" s="26">
        <v>0.57140000000000002</v>
      </c>
      <c r="N3" s="22">
        <v>0.78569999999999995</v>
      </c>
    </row>
    <row r="4" spans="1:14" x14ac:dyDescent="0.25">
      <c r="A4" s="2">
        <v>2</v>
      </c>
      <c r="B4" s="3" t="s">
        <v>2</v>
      </c>
      <c r="C4" s="3" t="s">
        <v>8</v>
      </c>
      <c r="D4" s="3">
        <v>8</v>
      </c>
      <c r="E4" s="3">
        <v>16</v>
      </c>
      <c r="F4" s="13">
        <v>0</v>
      </c>
      <c r="G4" s="4">
        <v>6.25E-2</v>
      </c>
      <c r="H4" s="5">
        <f t="shared" ref="H4:H8" si="0">100%-(F4)-(G4)</f>
        <v>0.9375</v>
      </c>
      <c r="I4" s="4">
        <f t="shared" ref="I4:I8" si="1">H4*E4</f>
        <v>15</v>
      </c>
      <c r="J4" s="6">
        <v>1</v>
      </c>
      <c r="K4" s="6">
        <v>1</v>
      </c>
      <c r="L4" s="14">
        <v>0</v>
      </c>
      <c r="M4" s="6">
        <v>1</v>
      </c>
      <c r="N4" s="7">
        <v>1</v>
      </c>
    </row>
    <row r="5" spans="1:14" x14ac:dyDescent="0.25">
      <c r="A5" s="2">
        <v>3</v>
      </c>
      <c r="B5" s="3" t="s">
        <v>3</v>
      </c>
      <c r="C5" s="3" t="s">
        <v>8</v>
      </c>
      <c r="D5" s="3">
        <v>16</v>
      </c>
      <c r="E5" s="3">
        <v>38</v>
      </c>
      <c r="F5" s="13">
        <v>0</v>
      </c>
      <c r="G5" s="4">
        <v>2.6315789473684199E-2</v>
      </c>
      <c r="H5" s="5">
        <f t="shared" si="0"/>
        <v>0.97368421052631582</v>
      </c>
      <c r="I5" s="4">
        <f t="shared" si="1"/>
        <v>37</v>
      </c>
      <c r="J5" s="6">
        <v>1</v>
      </c>
      <c r="K5" s="6">
        <v>1</v>
      </c>
      <c r="L5" s="14">
        <v>0.96</v>
      </c>
      <c r="M5" s="6">
        <v>0</v>
      </c>
      <c r="N5" s="7">
        <v>1</v>
      </c>
    </row>
    <row r="6" spans="1:14" x14ac:dyDescent="0.25">
      <c r="A6" s="2">
        <v>4</v>
      </c>
      <c r="B6" s="3" t="s">
        <v>17</v>
      </c>
      <c r="C6" s="3" t="s">
        <v>9</v>
      </c>
      <c r="D6" s="3">
        <v>26</v>
      </c>
      <c r="E6" s="27">
        <v>40</v>
      </c>
      <c r="F6" s="13">
        <v>0</v>
      </c>
      <c r="G6" s="4">
        <v>2.5000000000000001E-2</v>
      </c>
      <c r="H6" s="5">
        <f t="shared" si="0"/>
        <v>0.97499999999999998</v>
      </c>
      <c r="I6" s="4">
        <f t="shared" si="1"/>
        <v>39</v>
      </c>
      <c r="J6" s="6">
        <v>0</v>
      </c>
      <c r="K6" s="6">
        <v>0</v>
      </c>
      <c r="L6" s="14">
        <v>0</v>
      </c>
      <c r="M6" s="6">
        <v>1</v>
      </c>
      <c r="N6" s="7">
        <v>1</v>
      </c>
    </row>
    <row r="7" spans="1:14" x14ac:dyDescent="0.25">
      <c r="A7" s="2">
        <v>5</v>
      </c>
      <c r="B7" s="3" t="s">
        <v>4</v>
      </c>
      <c r="C7" s="3" t="s">
        <v>9</v>
      </c>
      <c r="D7" s="3">
        <v>30</v>
      </c>
      <c r="E7" s="27">
        <v>47</v>
      </c>
      <c r="F7" s="13">
        <v>0.12765957446808499</v>
      </c>
      <c r="G7" s="4">
        <v>4.2553191489361701E-2</v>
      </c>
      <c r="H7" s="5">
        <f>100%-(F7)-(G7)</f>
        <v>0.82978723404255339</v>
      </c>
      <c r="I7" s="4">
        <f t="shared" si="1"/>
        <v>39.000000000000007</v>
      </c>
      <c r="J7" s="6">
        <v>0.84199999999999997</v>
      </c>
      <c r="K7" s="6">
        <v>0.71052000000000004</v>
      </c>
      <c r="L7" s="14">
        <v>0.5</v>
      </c>
      <c r="M7" s="6">
        <v>7.8899999999999998E-2</v>
      </c>
      <c r="N7" s="7">
        <v>0.57899999999999996</v>
      </c>
    </row>
    <row r="8" spans="1:14" ht="15.75" thickBot="1" x14ac:dyDescent="0.3">
      <c r="A8" s="8">
        <v>6</v>
      </c>
      <c r="B8" s="9" t="s">
        <v>5</v>
      </c>
      <c r="C8" s="9" t="s">
        <v>9</v>
      </c>
      <c r="D8" s="9">
        <v>35</v>
      </c>
      <c r="E8" s="9">
        <v>91</v>
      </c>
      <c r="F8" s="15">
        <v>4.3956043956044001E-2</v>
      </c>
      <c r="G8" s="10">
        <v>9.8901098901098911E-2</v>
      </c>
      <c r="H8" s="12">
        <f t="shared" si="0"/>
        <v>0.8571428571428571</v>
      </c>
      <c r="I8" s="4">
        <f t="shared" si="1"/>
        <v>78</v>
      </c>
      <c r="J8" s="11">
        <v>0.73839999999999995</v>
      </c>
      <c r="K8" s="10">
        <v>0.61529999999999996</v>
      </c>
      <c r="L8" s="20">
        <v>0.59670000000000001</v>
      </c>
      <c r="M8" s="11">
        <v>7.6899999999999996E-2</v>
      </c>
      <c r="N8" s="12">
        <v>0.76919999999999999</v>
      </c>
    </row>
    <row r="9" spans="1:14" x14ac:dyDescent="0.25">
      <c r="B9" s="27" t="s">
        <v>19</v>
      </c>
      <c r="F9" s="19">
        <f>AVERAGE(F3:F8)</f>
        <v>2.8602603070688164E-2</v>
      </c>
      <c r="G9" s="19">
        <f t="shared" ref="G9:N9" si="2">AVERAGE(G3:G8)</f>
        <v>7.4291045056722474E-2</v>
      </c>
      <c r="H9" s="19">
        <f>SUM(I3:I8)/SUM(E3:E8)</f>
        <v>0.8893280632411068</v>
      </c>
      <c r="I9" s="19"/>
      <c r="J9" s="19">
        <f t="shared" si="2"/>
        <v>0.69196666666666662</v>
      </c>
      <c r="K9" s="19">
        <f t="shared" si="2"/>
        <v>0.61381999999999992</v>
      </c>
      <c r="L9" s="19">
        <f t="shared" si="2"/>
        <v>0.39991666666666664</v>
      </c>
      <c r="M9" s="19">
        <f t="shared" si="2"/>
        <v>0.4545333333333334</v>
      </c>
      <c r="N9" s="19">
        <f t="shared" si="2"/>
        <v>0.85564999999999991</v>
      </c>
    </row>
    <row r="10" spans="1:14" x14ac:dyDescent="0.25">
      <c r="H10" s="19"/>
      <c r="I10" s="19"/>
    </row>
    <row r="13" spans="1:14" ht="20.25" thickBot="1" x14ac:dyDescent="0.35">
      <c r="C13" s="28" t="s">
        <v>21</v>
      </c>
    </row>
    <row r="14" spans="1:14" ht="15.75" thickTop="1" x14ac:dyDescent="0.25">
      <c r="C14" t="s">
        <v>24</v>
      </c>
    </row>
    <row r="15" spans="1:14" x14ac:dyDescent="0.25">
      <c r="C15" t="s">
        <v>22</v>
      </c>
    </row>
    <row r="16" spans="1:14" ht="15.75" thickBot="1" x14ac:dyDescent="0.3"/>
    <row r="17" spans="1:14" s="1" customFormat="1" ht="45.75" thickBot="1" x14ac:dyDescent="0.3">
      <c r="A17" s="23"/>
      <c r="B17" s="24" t="s">
        <v>0</v>
      </c>
      <c r="C17" s="24" t="s">
        <v>6</v>
      </c>
      <c r="D17" s="25" t="s">
        <v>16</v>
      </c>
      <c r="E17" s="24" t="s">
        <v>28</v>
      </c>
      <c r="F17" s="23" t="s">
        <v>14</v>
      </c>
      <c r="G17" s="24" t="s">
        <v>15</v>
      </c>
      <c r="H17" s="25" t="s">
        <v>12</v>
      </c>
      <c r="I17" s="24"/>
      <c r="J17" s="17" t="s">
        <v>10</v>
      </c>
      <c r="K17" s="17" t="s">
        <v>11</v>
      </c>
      <c r="L17" s="16" t="s">
        <v>20</v>
      </c>
      <c r="M17" s="18" t="s">
        <v>18</v>
      </c>
      <c r="N17" s="18" t="s">
        <v>13</v>
      </c>
    </row>
    <row r="18" spans="1:14" x14ac:dyDescent="0.25">
      <c r="A18" s="32">
        <v>1</v>
      </c>
      <c r="B18" s="33" t="s">
        <v>1</v>
      </c>
      <c r="C18" s="33" t="s">
        <v>7</v>
      </c>
      <c r="D18" s="33">
        <v>8</v>
      </c>
      <c r="E18" s="34">
        <v>21</v>
      </c>
      <c r="F18" s="21">
        <v>0</v>
      </c>
      <c r="G18" s="26">
        <v>0.05</v>
      </c>
      <c r="H18" s="22">
        <f>100%-(F18)-(G18)</f>
        <v>0.95</v>
      </c>
      <c r="I18" s="4">
        <f>H18*E18</f>
        <v>19.95</v>
      </c>
      <c r="J18" s="4">
        <v>0.55549999999999999</v>
      </c>
      <c r="K18" s="4">
        <v>0.44440000000000002</v>
      </c>
      <c r="L18" s="21">
        <v>0.35709999999999997</v>
      </c>
      <c r="M18" s="26">
        <v>0.44440000000000002</v>
      </c>
      <c r="N18" s="22">
        <v>0.94440000000000002</v>
      </c>
    </row>
    <row r="19" spans="1:14" x14ac:dyDescent="0.25">
      <c r="A19" s="2">
        <v>2</v>
      </c>
      <c r="B19" s="3" t="s">
        <v>2</v>
      </c>
      <c r="C19" s="3" t="s">
        <v>8</v>
      </c>
      <c r="D19" s="3">
        <v>8</v>
      </c>
      <c r="E19" s="35">
        <v>16</v>
      </c>
      <c r="F19" s="13">
        <v>0</v>
      </c>
      <c r="G19" s="4">
        <v>0</v>
      </c>
      <c r="H19" s="5">
        <f>100%-(F19)-(G19)</f>
        <v>1</v>
      </c>
      <c r="I19" s="4">
        <f t="shared" ref="I19:I23" si="3">H19*E19</f>
        <v>16</v>
      </c>
      <c r="J19" s="6">
        <v>1</v>
      </c>
      <c r="K19" s="6">
        <v>1</v>
      </c>
      <c r="L19" s="14">
        <v>0</v>
      </c>
      <c r="M19" s="6">
        <v>1</v>
      </c>
      <c r="N19" s="7">
        <v>1</v>
      </c>
    </row>
    <row r="20" spans="1:14" x14ac:dyDescent="0.25">
      <c r="A20" s="2">
        <v>3</v>
      </c>
      <c r="B20" s="3" t="s">
        <v>3</v>
      </c>
      <c r="C20" s="3" t="s">
        <v>8</v>
      </c>
      <c r="D20" s="3">
        <v>16</v>
      </c>
      <c r="E20" s="35">
        <v>38</v>
      </c>
      <c r="F20" s="13">
        <v>0</v>
      </c>
      <c r="G20" s="4">
        <v>0</v>
      </c>
      <c r="H20" s="5">
        <f>100%-(F20)-(G20)</f>
        <v>1</v>
      </c>
      <c r="I20" s="4">
        <f t="shared" si="3"/>
        <v>38</v>
      </c>
      <c r="J20" s="6">
        <v>1</v>
      </c>
      <c r="K20" s="6">
        <v>1</v>
      </c>
      <c r="L20" s="14">
        <v>0.96599999999999997</v>
      </c>
      <c r="M20" s="6">
        <v>0</v>
      </c>
      <c r="N20" s="7">
        <v>1</v>
      </c>
    </row>
    <row r="21" spans="1:14" x14ac:dyDescent="0.25">
      <c r="A21" s="2">
        <v>4</v>
      </c>
      <c r="B21" s="3" t="s">
        <v>17</v>
      </c>
      <c r="C21" s="3" t="s">
        <v>9</v>
      </c>
      <c r="D21" s="3">
        <v>26</v>
      </c>
      <c r="E21" s="36">
        <v>40</v>
      </c>
      <c r="F21" s="13">
        <v>0</v>
      </c>
      <c r="G21" s="4">
        <v>0</v>
      </c>
      <c r="H21" s="5">
        <f>100%-(F21)-(G21)</f>
        <v>1</v>
      </c>
      <c r="I21" s="4">
        <f t="shared" si="3"/>
        <v>40</v>
      </c>
      <c r="J21" s="6">
        <v>0</v>
      </c>
      <c r="K21" s="6">
        <v>0</v>
      </c>
      <c r="L21" s="14">
        <v>0</v>
      </c>
      <c r="M21" s="6">
        <v>1</v>
      </c>
      <c r="N21" s="7">
        <v>1</v>
      </c>
    </row>
    <row r="22" spans="1:14" x14ac:dyDescent="0.25">
      <c r="A22" s="2">
        <v>5</v>
      </c>
      <c r="B22" s="3" t="s">
        <v>4</v>
      </c>
      <c r="C22" s="3" t="s">
        <v>9</v>
      </c>
      <c r="D22" s="3">
        <v>30</v>
      </c>
      <c r="E22" s="36">
        <v>47</v>
      </c>
      <c r="F22" s="13">
        <v>8.6956521739130391E-2</v>
      </c>
      <c r="G22" s="4">
        <v>2.1739130434782598E-2</v>
      </c>
      <c r="H22" s="5">
        <f>100%-(F22)-(G22)</f>
        <v>0.89130434782608703</v>
      </c>
      <c r="I22" s="4">
        <f t="shared" si="3"/>
        <v>41.891304347826093</v>
      </c>
      <c r="J22" s="6">
        <v>0.82499999999999996</v>
      </c>
      <c r="K22" s="6">
        <v>0.67500000000000004</v>
      </c>
      <c r="L22" s="14">
        <v>0.5</v>
      </c>
      <c r="M22" s="6">
        <v>7.8899999999999998E-2</v>
      </c>
      <c r="N22" s="7">
        <v>0.89129999999999998</v>
      </c>
    </row>
    <row r="23" spans="1:14" ht="15.75" thickBot="1" x14ac:dyDescent="0.3">
      <c r="A23" s="8">
        <v>6</v>
      </c>
      <c r="B23" s="9" t="s">
        <v>5</v>
      </c>
      <c r="C23" s="9" t="s">
        <v>9</v>
      </c>
      <c r="D23" s="9">
        <v>35</v>
      </c>
      <c r="E23" s="37">
        <v>91</v>
      </c>
      <c r="F23" s="15">
        <v>2.2222222222222202E-2</v>
      </c>
      <c r="G23" s="10">
        <v>8.8888888888888892E-2</v>
      </c>
      <c r="H23" s="12">
        <f>100%-(F23)-(G23)</f>
        <v>0.88888888888888884</v>
      </c>
      <c r="I23" s="4">
        <f t="shared" si="3"/>
        <v>80.888888888888886</v>
      </c>
      <c r="J23" s="11">
        <v>0.78869999999999996</v>
      </c>
      <c r="K23" s="10">
        <v>0.57740000000000002</v>
      </c>
      <c r="L23" s="20">
        <v>0.59670000000000001</v>
      </c>
      <c r="M23" s="11">
        <v>0.11260000000000001</v>
      </c>
      <c r="N23" s="12">
        <v>0.76049999999999995</v>
      </c>
    </row>
    <row r="24" spans="1:14" x14ac:dyDescent="0.25">
      <c r="B24" s="27" t="s">
        <v>19</v>
      </c>
      <c r="F24" s="19">
        <f>AVERAGE(F18:F23)</f>
        <v>1.8196457326892099E-2</v>
      </c>
      <c r="G24" s="19">
        <f>AVERAGE(G18:G23)</f>
        <v>2.6771336553945247E-2</v>
      </c>
      <c r="H24" s="19">
        <f>SUM(I18:I23)/SUM(E18:E23)</f>
        <v>0.93569246338622525</v>
      </c>
      <c r="I24" s="19"/>
      <c r="J24" s="19">
        <f t="shared" ref="J24" si="4">AVERAGE(J18:J23)</f>
        <v>0.69486666666666663</v>
      </c>
      <c r="K24" s="19">
        <f t="shared" ref="K24" si="5">AVERAGE(K18:K23)</f>
        <v>0.61613333333333331</v>
      </c>
      <c r="L24" s="19">
        <f t="shared" ref="L24" si="6">AVERAGE(L18:L23)</f>
        <v>0.40329999999999999</v>
      </c>
      <c r="M24" s="19">
        <f t="shared" ref="M24" si="7">AVERAGE(M18:M23)</f>
        <v>0.43931666666666663</v>
      </c>
      <c r="N24" s="19">
        <f t="shared" ref="N24" si="8">AVERAGE(N18:N23)</f>
        <v>0.93269999999999997</v>
      </c>
    </row>
    <row r="27" spans="1:14" ht="20.25" thickBot="1" x14ac:dyDescent="0.35">
      <c r="C27" s="28" t="s">
        <v>21</v>
      </c>
    </row>
    <row r="28" spans="1:14" ht="15.75" thickTop="1" x14ac:dyDescent="0.25">
      <c r="C28" t="s">
        <v>25</v>
      </c>
      <c r="J28" t="s">
        <v>27</v>
      </c>
    </row>
    <row r="29" spans="1:14" x14ac:dyDescent="0.25">
      <c r="C29" t="s">
        <v>22</v>
      </c>
    </row>
    <row r="30" spans="1:14" x14ac:dyDescent="0.25">
      <c r="C30" t="s">
        <v>26</v>
      </c>
    </row>
  </sheetData>
  <mergeCells count="1">
    <mergeCell ref="J1:N1"/>
  </mergeCells>
  <conditionalFormatting sqref="F3:G9 L3:L9">
    <cfRule type="colorScale" priority="7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H3:H9 N3:N8">
    <cfRule type="colorScale" priority="6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J3:K9">
    <cfRule type="colorScale" priority="5">
      <colorScale>
        <cfvo type="num" val="0"/>
        <cfvo type="num" val="0.5"/>
        <cfvo type="num" val="1"/>
        <color rgb="FFFF0000"/>
        <color theme="0"/>
        <color rgb="FF92D050"/>
      </colorScale>
    </cfRule>
  </conditionalFormatting>
  <conditionalFormatting sqref="F18:G24 L18:L24">
    <cfRule type="colorScale" priority="4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N18:N23 I24 H18:H23">
    <cfRule type="colorScale" priority="3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J18:K24">
    <cfRule type="colorScale" priority="2">
      <colorScale>
        <cfvo type="num" val="0"/>
        <cfvo type="num" val="0.5"/>
        <cfvo type="num" val="1"/>
        <color rgb="FFFF0000"/>
        <color theme="0"/>
        <color rgb="FF92D050"/>
      </colorScale>
    </cfRule>
  </conditionalFormatting>
  <conditionalFormatting sqref="H24">
    <cfRule type="colorScale" priority="1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2015-10-21T09:32:56Z</dcterms:created>
  <dcterms:modified xsi:type="dcterms:W3CDTF">2015-11-04T14:26:24Z</dcterms:modified>
</cp:coreProperties>
</file>