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7" l="1"/>
  <c r="E59" i="7"/>
  <c r="B40" i="7"/>
  <c r="G13" i="7"/>
  <c r="B31" i="7"/>
  <c r="E4" i="7"/>
  <c r="E6" i="7" s="1"/>
  <c r="E13" i="7"/>
  <c r="D48" i="1" l="1"/>
  <c r="D15" i="7"/>
  <c r="D6" i="7"/>
  <c r="C15" i="7"/>
  <c r="F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8" i="1"/>
  <c r="C48" i="1" l="1"/>
  <c r="B38" i="7"/>
  <c r="L13" i="1" l="1"/>
  <c r="J3" i="1"/>
  <c r="U3" i="1"/>
  <c r="B30" i="1"/>
  <c r="B31" i="1"/>
  <c r="C3" i="1"/>
  <c r="G8" i="1"/>
  <c r="B47" i="7"/>
  <c r="J8" i="7"/>
  <c r="X8" i="7"/>
  <c r="W8" i="7"/>
  <c r="V8" i="7"/>
  <c r="AB3" i="7"/>
  <c r="L3" i="7"/>
  <c r="L7" i="7" s="1"/>
  <c r="K8" i="7"/>
  <c r="AF8" i="7"/>
  <c r="AE8" i="7"/>
  <c r="AD8" i="7"/>
  <c r="AC8" i="7"/>
  <c r="AB8" i="7"/>
  <c r="AA8" i="7"/>
  <c r="Z8" i="7"/>
  <c r="Y8" i="7"/>
  <c r="U8" i="7"/>
  <c r="T8" i="7"/>
  <c r="S8" i="7"/>
  <c r="R8" i="7"/>
  <c r="Q8" i="7"/>
  <c r="P8" i="7"/>
  <c r="O8" i="7"/>
  <c r="N8" i="7"/>
  <c r="M8" i="7"/>
  <c r="L8" i="7"/>
  <c r="I8" i="7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S7" i="7" s="1"/>
  <c r="R3" i="7"/>
  <c r="R7" i="7" s="1"/>
  <c r="Q3" i="7"/>
  <c r="Q7" i="7" s="1"/>
  <c r="P3" i="7"/>
  <c r="P7" i="7" s="1"/>
  <c r="O3" i="7"/>
  <c r="O7" i="7" s="1"/>
  <c r="N3" i="7"/>
  <c r="N7" i="7" s="1"/>
  <c r="M3" i="7"/>
  <c r="K3" i="7"/>
  <c r="J3" i="7"/>
  <c r="I3" i="7"/>
  <c r="H3" i="7"/>
  <c r="G3" i="7"/>
  <c r="F3" i="7"/>
  <c r="E3" i="7"/>
  <c r="D3" i="7"/>
  <c r="C3" i="7"/>
  <c r="C6" i="7" s="1"/>
  <c r="C7" i="7" s="1"/>
  <c r="B3" i="7"/>
  <c r="G6" i="7" l="1"/>
  <c r="G7" i="7" s="1"/>
  <c r="B34" i="7"/>
  <c r="B33" i="7" s="1"/>
  <c r="B39" i="7"/>
  <c r="E7" i="7"/>
  <c r="B37" i="7"/>
  <c r="D7" i="7"/>
  <c r="B32" i="7"/>
  <c r="AE7" i="7"/>
  <c r="H7" i="7"/>
  <c r="U7" i="7"/>
  <c r="Z7" i="7"/>
  <c r="AB7" i="7"/>
  <c r="I7" i="7"/>
  <c r="V7" i="7"/>
  <c r="J7" i="7"/>
  <c r="T7" i="7"/>
  <c r="H59" i="7"/>
  <c r="K7" i="7"/>
  <c r="X7" i="7"/>
  <c r="M7" i="7"/>
  <c r="G59" i="7"/>
  <c r="AA7" i="7"/>
  <c r="W7" i="7"/>
  <c r="F7" i="7"/>
  <c r="D51" i="1"/>
  <c r="B39" i="1"/>
  <c r="Z4" i="1"/>
  <c r="F59" i="7" l="1"/>
  <c r="I59" i="7"/>
  <c r="B35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B36" i="7" l="1"/>
  <c r="C35" i="7"/>
  <c r="I61" i="7"/>
  <c r="I60" i="7"/>
  <c r="Y4" i="1"/>
  <c r="Z12" i="1"/>
  <c r="B37" i="1"/>
  <c r="C49" i="1"/>
  <c r="Z16" i="1"/>
  <c r="Z14" i="1"/>
  <c r="Q4" i="1" l="1"/>
  <c r="Y14" i="1"/>
  <c r="U31" i="1" l="1"/>
  <c r="X14" i="1"/>
  <c r="X12" i="1"/>
  <c r="W14" i="1"/>
  <c r="V4" i="1" l="1"/>
  <c r="V7" i="1"/>
  <c r="V14" i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<sst xmlns="http://schemas.openxmlformats.org/spreadsheetml/2006/main" count="385" uniqueCount="306">
  <si>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</si>
  <si>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</si>
  <si>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</si>
  <si>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</si>
  <si>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</si>
  <si>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</si>
  <si>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</si>
  <si>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</si>
  <si>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</si>
  <si>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</si>
  <si>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</si>
  <si>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</si>
  <si>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</si>
  <si>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</si>
  <si>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</si>
  <si>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</si>
  <si>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</si>
  <si>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</si>
  <si>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</si>
  <si>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</si>
  <si>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</si>
  <si>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</si>
  <si>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</si>
  <si>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</si>
  <si>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</si>
  <si>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</si>
  <si>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</si>
  <si>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</si>
  <si>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</si>
  <si>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</si>
  <si>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</si>
  <si>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</si>
  <si>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</si>
  <si>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</si>
  <si>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</si>
  <si>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</si>
  <si>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</si>
  <si>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</si>
  <si>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</si>
  <si>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</si>
  <si>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</si>
  <si>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</si>
  <si>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</si>
  <si>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</si>
  <si>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</si>
  <si>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</si>
  <si>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</si>
  <si>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</si>
  <si>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</si>
  <si>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</si>
  <si>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</si>
  <si>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</si>
  <si>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</si>
  <si>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</si>
  <si>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</si>
  <si>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</si>
  <si>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</si>
  <si>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</si>
  <si>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</si>
  <si>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</si>
  <si>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</si>
  <si>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</si>
  <si>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</si>
  <si>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</si>
  <si>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</si>
  <si>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</si>
  <si>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</si>
  <si>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</si>
  <si>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</si>
  <si>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</si>
  <si>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</si>
  <si>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</si>
  <si>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</si>
  <si>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</si>
  <si>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</si>
  <si>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</si>
  <si>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</si>
  <si>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</si>
  <si>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</si>
  <si>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</si>
  <si>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</si>
  <si>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</si>
  <si>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</si>
  <si>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</si>
  <si>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</si>
  <si>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</si>
  <si>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</si>
  <si>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</si>
  <si>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</si>
  <si>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</si>
  <si>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</si>
  <si>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</si>
  <si>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</si>
  <si>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</si>
  <si>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</si>
  <si>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</si>
  <si>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</si>
  <si>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</si>
  <si>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</si>
  <si>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</si>
  <si>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</si>
  <si>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</si>
  <si>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</si>
  <si>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</si>
  <si>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</si>
  <si>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</si>
  <si>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</si>
  <si>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</si>
  <si>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</si>
  <si>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</si>
  <si>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</si>
  <si>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</si>
  <si>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</si>
  <si>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</si>
  <si>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</si>
  <si>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</si>
  <si>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</si>
  <si>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</si>
  <si>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</si>
  <si>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</si>
  <si>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</si>
  <si>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</si>
  <si>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</si>
  <si>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</si>
  <si>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</si>
  <si>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</si>
  <si>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</si>
  <si>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</si>
  <si>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</si>
  <si>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</si>
  <si>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</si>
  <si>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</si>
  <si>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</si>
  <si>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</si>
  <si>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</si>
  <si>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</si>
  <si>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</si>
  <si>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</si>
  <si>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</si>
  <si>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</si>
  <si>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</si>
  <si>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</si>
  <si>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</si>
  <si>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</si>
  <si>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</si>
  <si>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</si>
  <si>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</si>
  <si>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</si>
  <si>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</si>
  <si>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</si>
  <si>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</si>
  <si>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</si>
  <si>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</si>
  <si>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</si>
  <si>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</si>
  <si>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</si>
  <si>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</si>
  <si>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</si>
  <si>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</si>
  <si>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</si>
  <si>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</si>
  <si>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</si>
  <si>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</si>
  <si>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</si>
  <si>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</si>
  <si>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</si>
  <si>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</si>
  <si>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</si>
  <si>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</si>
  <si>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</si>
  <si>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</si>
  <si>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</si>
  <si>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</si>
  <si>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</si>
  <si>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</si>
  <si>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</si>
  <si>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</si>
  <si>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</si>
  <si>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</si>
  <si>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</si>
  <si>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</si>
  <si>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</si>
  <si>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</si>
  <si>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</si>
  <si>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</si>
  <si>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</si>
  <si>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</si>
  <si>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</si>
  <si>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</si>
  <si>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</si>
  <si>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</si>
  <si>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</si>
  <si>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</si>
  <si>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</si>
  <si>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</si>
  <si>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</si>
  <si>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</si>
  <si>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</si>
  <si>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</si>
  <si>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</si>
  <si>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</si>
  <si>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</si>
  <si>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</si>
  <si>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</si>
  <si>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</si>
  <si>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</si>
  <si>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</si>
  <si>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</si>
  <si>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</si>
  <si>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</si>
  <si>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</si>
  <si>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</si>
  <si>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</si>
  <si>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</si>
  <si>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</si>
  <si>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</si>
  <si>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</si>
  <si>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</si>
  <si>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</si>
  <si>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</si>
  <si>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</si>
  <si>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</si>
  <si>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</si>
  <si>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</si>
  <si>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</si>
  <si>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</si>
  <si>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</si>
  <si>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</si>
  <si>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</si>
  <si>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</si>
  <si>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</si>
  <si>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</si>
  <si>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</si>
  <si>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</si>
  <si>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</si>
  <si>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</si>
  <si>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</si>
  <si>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</si>
  <si>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</si>
  <si>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</si>
  <si>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</si>
  <si>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</si>
  <si>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</si>
  <si>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</si>
  <si>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</si>
  <si>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</si>
  <si>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</si>
  <si>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</si>
  <si>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</si>
  <si>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</si>
  <si>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</si>
  <si>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</si>
  <si>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</si>
  <si>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</si>
  <si>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</si>
  <si>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</si>
  <si>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</si>
  <si>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</si>
  <si>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</si>
  <si>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</si>
  <si>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</si>
  <si>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</si>
  <si>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</si>
  <si>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</si>
  <si>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</si>
  <si>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</si>
  <si>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</si>
  <si>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</si>
  <si>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</si>
  <si>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</si>
  <si>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</si>
  <si>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</si>
  <si>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</si>
  <si>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</si>
  <si>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</si>
  <si>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</si>
  <si>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</si>
  <si>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</si>
  <si>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</si>
  <si>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</si>
  <si>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</si>
  <si>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</si>
  <si>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</si>
  <si>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</si>
  <si>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</si>
  <si>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</si>
  <si>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</si>
  <si>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</si>
  <si>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5주차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</si>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</sst>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zoomScale="80" zoomScaleNormal="80" workbookViewId="0">
      <selection activeCell="G16" sqref="G16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259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246</v>
      </c>
      <c r="U25" s="21" t="s">
        <v>253</v>
      </c>
      <c r="W25" s="21" t="s">
        <v>254</v>
      </c>
      <c r="X25" s="21" t="s">
        <v>270</v>
      </c>
      <c r="Y25" s="21" t="s">
        <v>256</v>
      </c>
      <c r="Z25" s="116" t="s">
        <v>284</v>
      </c>
      <c r="AA25" s="21" t="s">
        <v>271</v>
      </c>
      <c r="AB25" s="21" t="s">
        <v>274</v>
      </c>
      <c r="AC25" s="21" t="s">
        <v>277</v>
      </c>
      <c r="AD25" s="21" t="s">
        <v>279</v>
      </c>
      <c r="AE25" s="21" t="s">
        <v>280</v>
      </c>
      <c r="AF25" s="21" t="s">
        <v>277</v>
      </c>
      <c r="AG25" s="21" t="s">
        <v>285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98">
        <f>SUM(B2:AG2)+1558090</f>
        <v>5758090</v>
      </c>
      <c r="C30" s="98" t="s">
        <v>245</v>
      </c>
      <c r="J30" s="9" t="s">
        <v>218</v>
      </c>
      <c r="U30" s="99" t="s">
        <v>250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99">
        <f>25690+25790+4000+(27390*5)</f>
        <v>192430</v>
      </c>
    </row>
    <row r="32" spans="1:33" s="9" customFormat="1" ht="18" thickBot="1" x14ac:dyDescent="0.35">
      <c r="A32" s="74" t="s">
        <v>248</v>
      </c>
      <c r="B32" s="75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9" t="s">
        <v>249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99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0" t="s">
        <v>251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257</v>
      </c>
      <c r="Z40" s="78" t="s">
        <v>282</v>
      </c>
      <c r="AA40" s="115" t="s">
        <v>258</v>
      </c>
      <c r="AD40" s="115" t="s">
        <v>278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5">
        <v>36300</v>
      </c>
      <c r="AD41" s="115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276</v>
      </c>
      <c r="Z42" s="87" t="s">
        <v>283</v>
      </c>
      <c r="AA42" s="115" t="s">
        <v>268</v>
      </c>
    </row>
    <row r="43" spans="1:30" x14ac:dyDescent="0.3">
      <c r="J43" s="80"/>
      <c r="AA43" s="115" t="s">
        <v>269</v>
      </c>
    </row>
    <row r="44" spans="1:30" x14ac:dyDescent="0.3">
      <c r="A44" s="1" t="s">
        <v>238</v>
      </c>
      <c r="B44" s="97">
        <v>758090</v>
      </c>
      <c r="AA44" s="115">
        <v>30000</v>
      </c>
    </row>
    <row r="45" spans="1:30" x14ac:dyDescent="0.3">
      <c r="A45" s="1" t="s">
        <v>241</v>
      </c>
      <c r="B45" s="1">
        <v>800000</v>
      </c>
      <c r="AA45" s="115" t="s">
        <v>268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3"/>
      <c r="F55" s="103"/>
      <c r="G55" s="103"/>
      <c r="H55" s="103"/>
      <c r="I55" s="103"/>
    </row>
    <row r="56" spans="3:10" ht="18" thickTop="1" thickBot="1" x14ac:dyDescent="0.35">
      <c r="D56" s="101"/>
      <c r="E56" s="120" t="s">
        <v>266</v>
      </c>
      <c r="F56" s="121"/>
      <c r="G56" s="121"/>
      <c r="H56" s="121"/>
      <c r="I56" s="122"/>
      <c r="J56" s="102"/>
    </row>
    <row r="57" spans="3:10" ht="18" thickTop="1" thickBot="1" x14ac:dyDescent="0.35">
      <c r="D57" s="101"/>
      <c r="E57" s="105" t="s">
        <v>260</v>
      </c>
      <c r="F57" s="107" t="s">
        <v>261</v>
      </c>
      <c r="G57" s="109" t="s">
        <v>262</v>
      </c>
      <c r="H57" s="113" t="s">
        <v>263</v>
      </c>
      <c r="I57" s="111" t="s">
        <v>264</v>
      </c>
      <c r="J57" s="102"/>
    </row>
    <row r="58" spans="3:10" ht="18" thickTop="1" thickBot="1" x14ac:dyDescent="0.35">
      <c r="D58" s="101"/>
      <c r="E58" s="106">
        <f>SUM(B5:E5)</f>
        <v>2840000</v>
      </c>
      <c r="F58" s="108">
        <f>SUM(F5:L5)</f>
        <v>5998000</v>
      </c>
      <c r="G58" s="110">
        <f>SUM(M5:S5)</f>
        <v>3117000</v>
      </c>
      <c r="H58" s="114">
        <f>SUM(T5:Z5)</f>
        <v>5525700</v>
      </c>
      <c r="I58" s="112">
        <f>SUM(AA5:AG5)</f>
        <v>3832000</v>
      </c>
      <c r="J58" s="15"/>
    </row>
    <row r="59" spans="3:10" ht="18" thickTop="1" thickBot="1" x14ac:dyDescent="0.35">
      <c r="E59" s="104"/>
      <c r="F59" s="104"/>
      <c r="G59" s="104"/>
      <c r="H59" s="106" t="s">
        <v>265</v>
      </c>
      <c r="I59" s="106">
        <f>SUM(E58:I58)</f>
        <v>21312700</v>
      </c>
    </row>
    <row r="60" spans="3:10" ht="18" thickTop="1" thickBot="1" x14ac:dyDescent="0.35">
      <c r="H60" s="106" t="s">
        <v>267</v>
      </c>
      <c r="I60" s="106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zoomScale="80" zoomScaleNormal="80" workbookViewId="0">
      <selection activeCell="D35" sqref="D35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  <c r="E2" s="73">
        <v>160000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0</v>
      </c>
      <c r="I3" s="5">
        <f t="shared" si="0"/>
        <v>0</v>
      </c>
      <c r="J3" s="5">
        <f>SUM(J12,J14,J16,J18,J20,J22,J24,J25,J32,J33,J34)</f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9" customFormat="1" ht="17.25" x14ac:dyDescent="0.3">
      <c r="A4" s="118" t="s">
        <v>290</v>
      </c>
      <c r="B4" s="119">
        <v>0</v>
      </c>
      <c r="C4" s="119">
        <v>630000</v>
      </c>
      <c r="D4" s="119">
        <v>0</v>
      </c>
      <c r="E4" s="119">
        <f>160000+320000</f>
        <v>480000</v>
      </c>
      <c r="G4" s="119">
        <v>480000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  <c r="D5" s="6">
        <v>480000</v>
      </c>
      <c r="E5" s="6">
        <v>0</v>
      </c>
      <c r="G5" s="6">
        <v>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E6:AF6" si="1">F3+F4+F5</f>
        <v>0</v>
      </c>
      <c r="G6" s="7">
        <f t="shared" si="1"/>
        <v>605000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0</v>
      </c>
      <c r="I7" s="8">
        <f>I6+I8</f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2"/>
        <v>0</v>
      </c>
      <c r="O7" s="8">
        <f t="shared" si="2"/>
        <v>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 t="shared" si="2"/>
        <v>0</v>
      </c>
    </row>
    <row r="8" spans="1:35" s="18" customFormat="1" ht="17.25" x14ac:dyDescent="0.3">
      <c r="A8" s="54" t="s">
        <v>195</v>
      </c>
      <c r="B8" s="18">
        <f t="shared" ref="B8:AF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 t="shared" si="3"/>
        <v>-264000</v>
      </c>
      <c r="H8" s="18">
        <f t="shared" si="3"/>
        <v>0</v>
      </c>
      <c r="I8" s="18">
        <f t="shared" si="3"/>
        <v>0</v>
      </c>
      <c r="J8" s="18">
        <f t="shared" si="3"/>
        <v>0</v>
      </c>
      <c r="K8" s="18">
        <f t="shared" si="3"/>
        <v>0</v>
      </c>
      <c r="L8" s="18">
        <f t="shared" si="3"/>
        <v>0</v>
      </c>
      <c r="M8" s="18">
        <f t="shared" si="3"/>
        <v>0</v>
      </c>
      <c r="N8" s="18">
        <f t="shared" si="3"/>
        <v>0</v>
      </c>
      <c r="O8" s="18">
        <f t="shared" si="3"/>
        <v>0</v>
      </c>
      <c r="P8" s="18">
        <f t="shared" si="3"/>
        <v>0</v>
      </c>
      <c r="Q8" s="18">
        <f t="shared" si="3"/>
        <v>0</v>
      </c>
      <c r="R8" s="18">
        <f t="shared" si="3"/>
        <v>0</v>
      </c>
      <c r="S8" s="18">
        <f>SUM(S13,S15,S17,S19,S21,S23,S23)</f>
        <v>0</v>
      </c>
      <c r="T8" s="18">
        <f>SUM(T13,T15,T17,T19,T21,T23,T23)</f>
        <v>0</v>
      </c>
      <c r="U8" s="18">
        <f t="shared" si="3"/>
        <v>0</v>
      </c>
      <c r="V8" s="18">
        <f>SUM(V13,V15,V17,V19,V21,V23,V23)</f>
        <v>0</v>
      </c>
      <c r="W8" s="18">
        <f t="shared" si="3"/>
        <v>0</v>
      </c>
      <c r="X8" s="18">
        <f t="shared" si="3"/>
        <v>0</v>
      </c>
      <c r="Y8" s="18">
        <f t="shared" si="3"/>
        <v>0</v>
      </c>
      <c r="Z8" s="18">
        <f t="shared" si="3"/>
        <v>0</v>
      </c>
      <c r="AA8" s="18">
        <f>SUM(AA13,AA15,AA17,AA19,AA21,AA23,AA23)</f>
        <v>0</v>
      </c>
      <c r="AB8" s="18">
        <f t="shared" si="3"/>
        <v>0</v>
      </c>
      <c r="AC8" s="18">
        <f t="shared" si="3"/>
        <v>0</v>
      </c>
      <c r="AD8" s="18">
        <f t="shared" si="3"/>
        <v>0</v>
      </c>
      <c r="AE8" s="18">
        <f t="shared" si="3"/>
        <v>0</v>
      </c>
      <c r="AF8" s="18">
        <f t="shared" si="3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AA13" s="10"/>
    </row>
    <row r="14" spans="1:35" s="12" customFormat="1" ht="17.25" x14ac:dyDescent="0.3">
      <c r="A14" s="60" t="s">
        <v>7</v>
      </c>
      <c r="C14" s="12" t="s">
        <v>291</v>
      </c>
      <c r="D14" s="12">
        <v>45000</v>
      </c>
      <c r="G14" s="12">
        <v>125000</v>
      </c>
    </row>
    <row r="15" spans="1:35" s="10" customFormat="1" ht="17.25" x14ac:dyDescent="0.3">
      <c r="A15" s="58" t="s">
        <v>9</v>
      </c>
      <c r="C15" s="10">
        <f>-1000</f>
        <v>-1000</v>
      </c>
      <c r="D15" s="10">
        <f>-120000-120000</f>
        <v>-240000</v>
      </c>
      <c r="E15" s="10">
        <v>-12000</v>
      </c>
    </row>
    <row r="16" spans="1:35" s="12" customFormat="1" ht="17.25" x14ac:dyDescent="0.3">
      <c r="A16" s="60" t="s">
        <v>6</v>
      </c>
      <c r="C16" s="12" t="s">
        <v>292</v>
      </c>
      <c r="I16" s="77"/>
      <c r="Z16" s="77"/>
    </row>
    <row r="17" spans="1:30" s="10" customFormat="1" ht="17.25" x14ac:dyDescent="0.3">
      <c r="A17" s="58" t="s">
        <v>8</v>
      </c>
      <c r="C17" s="10">
        <v>-12000</v>
      </c>
    </row>
    <row r="18" spans="1:30" s="12" customFormat="1" ht="17.25" x14ac:dyDescent="0.3">
      <c r="A18" s="60" t="s">
        <v>10</v>
      </c>
      <c r="C18" s="12" t="s">
        <v>293</v>
      </c>
    </row>
    <row r="19" spans="1:30" s="10" customFormat="1" ht="17.25" x14ac:dyDescent="0.3">
      <c r="A19" s="58" t="s">
        <v>11</v>
      </c>
      <c r="I19" s="76"/>
    </row>
    <row r="20" spans="1:30" s="12" customFormat="1" ht="17.25" x14ac:dyDescent="0.3">
      <c r="A20" s="60" t="s">
        <v>10</v>
      </c>
      <c r="C20" s="12">
        <v>33000</v>
      </c>
    </row>
    <row r="21" spans="1:30" s="10" customFormat="1" ht="17.25" x14ac:dyDescent="0.3">
      <c r="A21" s="58" t="s">
        <v>11</v>
      </c>
    </row>
    <row r="22" spans="1:30" s="12" customFormat="1" ht="17.25" x14ac:dyDescent="0.3">
      <c r="A22" s="60" t="s">
        <v>12</v>
      </c>
    </row>
    <row r="23" spans="1:30" s="10" customFormat="1" ht="17.25" x14ac:dyDescent="0.3">
      <c r="A23" s="58" t="s">
        <v>13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B26" s="21" t="s">
        <v>294</v>
      </c>
      <c r="C26" s="21" t="s">
        <v>295</v>
      </c>
      <c r="D26" s="21" t="s">
        <v>304</v>
      </c>
      <c r="F26" s="21" t="s">
        <v>303</v>
      </c>
      <c r="G26" s="21" t="s">
        <v>305</v>
      </c>
      <c r="J26" s="81"/>
      <c r="R26" s="84"/>
      <c r="Z26" s="116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98">
        <f>SUM(B2:AF2)</f>
        <v>160000</v>
      </c>
      <c r="C31" s="98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490000</v>
      </c>
      <c r="C32" s="13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248</v>
      </c>
      <c r="B33" s="75">
        <f>B34-B31</f>
        <v>203830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500000-D81+SUM(B3:AF3)</f>
        <v>363830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2283000</v>
      </c>
      <c r="C35" s="15">
        <f>B35*0.1</f>
        <v>228300</v>
      </c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1262000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-1021000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</f>
        <v>555000</v>
      </c>
      <c r="C39" s="15"/>
      <c r="Y39" s="9"/>
      <c r="AE39" s="9"/>
    </row>
    <row r="40" spans="1:31" ht="18" thickBot="1" x14ac:dyDescent="0.35">
      <c r="A40" s="91" t="s">
        <v>197</v>
      </c>
      <c r="B40" s="92">
        <f>5291060+SUM(B4:AF4)</f>
        <v>6881060</v>
      </c>
      <c r="C40" s="9"/>
      <c r="Y40" s="9"/>
      <c r="AE40" s="9"/>
    </row>
    <row r="41" spans="1:31" x14ac:dyDescent="0.3">
      <c r="Y41" s="9"/>
      <c r="AE41" s="9"/>
    </row>
    <row r="42" spans="1:31" x14ac:dyDescent="0.3">
      <c r="A42" s="85" t="s">
        <v>231</v>
      </c>
      <c r="B42" s="86">
        <f>SUM(B7:AF7)</f>
        <v>1262000</v>
      </c>
      <c r="Y42" s="9"/>
      <c r="AE42" s="9"/>
    </row>
    <row r="43" spans="1:31" x14ac:dyDescent="0.3">
      <c r="A43" s="89" t="s">
        <v>232</v>
      </c>
      <c r="B43" s="90">
        <f>B33+B39+B40</f>
        <v>7639890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287</v>
      </c>
      <c r="B45" s="19">
        <v>758090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17">
        <f>SUM(B45:B46)</f>
        <v>1558090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3"/>
      <c r="F56" s="103"/>
      <c r="G56" s="103"/>
      <c r="H56" s="103"/>
      <c r="I56" s="103"/>
    </row>
    <row r="57" spans="4:31" ht="18" thickTop="1" thickBot="1" x14ac:dyDescent="0.35">
      <c r="D57" s="101"/>
      <c r="E57" s="120" t="s">
        <v>266</v>
      </c>
      <c r="F57" s="121"/>
      <c r="G57" s="121"/>
      <c r="H57" s="121"/>
      <c r="I57" s="122"/>
      <c r="J57" s="102"/>
    </row>
    <row r="58" spans="4:31" ht="18" thickTop="1" thickBot="1" x14ac:dyDescent="0.35">
      <c r="D58" s="101"/>
      <c r="E58" s="107" t="s">
        <v>261</v>
      </c>
      <c r="F58" s="109" t="s">
        <v>262</v>
      </c>
      <c r="G58" s="113" t="s">
        <v>263</v>
      </c>
      <c r="H58" s="111" t="s">
        <v>264</v>
      </c>
      <c r="I58" s="111" t="s">
        <v>288</v>
      </c>
      <c r="J58" s="102"/>
    </row>
    <row r="59" spans="4:31" ht="18" thickTop="1" thickBot="1" x14ac:dyDescent="0.35">
      <c r="D59" s="101"/>
      <c r="E59" s="106">
        <f>SUM(B6:E6)</f>
        <v>1678000</v>
      </c>
      <c r="F59" s="108">
        <f>SUM(F6:L6)</f>
        <v>605000</v>
      </c>
      <c r="G59" s="110">
        <f>SUM(M6:S6)</f>
        <v>0</v>
      </c>
      <c r="H59" s="114">
        <f>SUM(T6:Z6)</f>
        <v>0</v>
      </c>
      <c r="I59" s="112">
        <f>SUM(AA6:AF6)</f>
        <v>0</v>
      </c>
      <c r="J59" s="15"/>
    </row>
    <row r="60" spans="4:31" ht="18" thickTop="1" thickBot="1" x14ac:dyDescent="0.35">
      <c r="E60" s="104"/>
      <c r="F60" s="104"/>
      <c r="G60" s="104"/>
      <c r="H60" s="106" t="s">
        <v>265</v>
      </c>
      <c r="I60" s="106">
        <f>SUM(E59:I59)</f>
        <v>2283000</v>
      </c>
    </row>
    <row r="61" spans="4:31" ht="18" thickTop="1" thickBot="1" x14ac:dyDescent="0.35">
      <c r="H61" s="106" t="s">
        <v>267</v>
      </c>
      <c r="I61" s="106">
        <f>AVERAGE(E59:I59)</f>
        <v>456600</v>
      </c>
    </row>
    <row r="62" spans="4:31" ht="17.25" thickTop="1" x14ac:dyDescent="0.3"/>
    <row r="81" spans="3:4" x14ac:dyDescent="0.3">
      <c r="C81" s="1" t="s">
        <v>289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26" t="s">
        <v>129</v>
      </c>
      <c r="I1" s="126"/>
      <c r="J1" s="126"/>
      <c r="K1" s="126"/>
      <c r="L1" s="126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7" t="s">
        <v>125</v>
      </c>
      <c r="I2" s="128"/>
      <c r="J2" s="128"/>
      <c r="K2" s="128"/>
      <c r="L2" s="129"/>
    </row>
    <row r="3" spans="2:12" x14ac:dyDescent="0.3">
      <c r="B3" s="123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7"/>
      <c r="I3" s="128"/>
      <c r="J3" s="128"/>
      <c r="K3" s="128"/>
      <c r="L3" s="129"/>
    </row>
    <row r="4" spans="2:12" x14ac:dyDescent="0.3">
      <c r="B4" s="124"/>
      <c r="C4" s="25" t="s">
        <v>122</v>
      </c>
      <c r="D4" s="25"/>
      <c r="E4" s="25"/>
      <c r="F4" s="25"/>
      <c r="G4" s="25" t="s">
        <v>121</v>
      </c>
      <c r="H4" s="127"/>
      <c r="I4" s="128"/>
      <c r="J4" s="128"/>
      <c r="K4" s="128"/>
      <c r="L4" s="129"/>
    </row>
    <row r="5" spans="2:12" x14ac:dyDescent="0.3">
      <c r="B5" s="125"/>
      <c r="C5" s="25"/>
      <c r="D5" s="25"/>
      <c r="E5" s="25" t="s">
        <v>120</v>
      </c>
      <c r="F5" s="25"/>
      <c r="G5" s="25">
        <v>707266</v>
      </c>
      <c r="H5" s="127"/>
      <c r="I5" s="128"/>
      <c r="J5" s="128"/>
      <c r="K5" s="128"/>
      <c r="L5" s="129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7"/>
      <c r="I6" s="128"/>
      <c r="J6" s="128"/>
      <c r="K6" s="128"/>
      <c r="L6" s="129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7"/>
      <c r="I7" s="128"/>
      <c r="J7" s="128"/>
      <c r="K7" s="128"/>
      <c r="L7" s="129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7"/>
      <c r="I8" s="128"/>
      <c r="J8" s="128"/>
      <c r="K8" s="128"/>
      <c r="L8" s="129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7"/>
      <c r="I9" s="128"/>
      <c r="J9" s="128"/>
      <c r="K9" s="128"/>
      <c r="L9" s="129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7"/>
      <c r="I10" s="128"/>
      <c r="J10" s="128"/>
      <c r="K10" s="128"/>
      <c r="L10" s="129"/>
    </row>
    <row r="11" spans="2:12" x14ac:dyDescent="0.3">
      <c r="B11" s="25"/>
      <c r="C11" s="25"/>
      <c r="D11" s="25"/>
      <c r="E11" s="25"/>
      <c r="F11" s="25"/>
      <c r="G11" s="25"/>
      <c r="H11" s="127"/>
      <c r="I11" s="128"/>
      <c r="J11" s="128"/>
      <c r="K11" s="128"/>
      <c r="L11" s="129"/>
    </row>
    <row r="12" spans="2:12" x14ac:dyDescent="0.3">
      <c r="B12" s="25"/>
      <c r="C12" s="25"/>
      <c r="D12" s="25"/>
      <c r="E12" s="25"/>
      <c r="F12" s="25"/>
      <c r="G12" s="25"/>
      <c r="H12" s="127"/>
      <c r="I12" s="128"/>
      <c r="J12" s="128"/>
      <c r="K12" s="128"/>
      <c r="L12" s="129"/>
    </row>
    <row r="13" spans="2:12" x14ac:dyDescent="0.3">
      <c r="B13" s="25"/>
      <c r="C13" s="25"/>
      <c r="D13" s="25"/>
      <c r="E13" s="25"/>
      <c r="F13" s="25"/>
      <c r="G13" s="25"/>
      <c r="H13" s="127"/>
      <c r="I13" s="128"/>
      <c r="J13" s="128"/>
      <c r="K13" s="128"/>
      <c r="L13" s="129"/>
    </row>
    <row r="14" spans="2:12" x14ac:dyDescent="0.3">
      <c r="B14" s="25"/>
      <c r="C14" s="25"/>
      <c r="D14" s="25"/>
      <c r="E14" s="25"/>
      <c r="F14" s="25"/>
      <c r="G14" s="25"/>
      <c r="H14" s="127"/>
      <c r="I14" s="128"/>
      <c r="J14" s="128"/>
      <c r="K14" s="128"/>
      <c r="L14" s="129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0" t="s">
        <v>138</v>
      </c>
      <c r="H1" s="131"/>
      <c r="I1" s="131"/>
      <c r="J1" s="131"/>
      <c r="K1" s="131"/>
      <c r="L1" s="132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M31" sqref="L31:M31"/>
    </sheetView>
  </sheetViews>
  <sheetFormatPr defaultRowHeight="16.5" x14ac:dyDescent="0.3"/>
  <sheetData>
    <row r="2" spans="2:8" x14ac:dyDescent="0.3">
      <c r="B2" t="s">
        <v>302</v>
      </c>
    </row>
    <row r="3" spans="2:8" x14ac:dyDescent="0.3">
      <c r="H3" t="s">
        <v>301</v>
      </c>
    </row>
    <row r="5" spans="2:8" x14ac:dyDescent="0.3">
      <c r="H5" t="s">
        <v>296</v>
      </c>
    </row>
    <row r="7" spans="2:8" x14ac:dyDescent="0.3">
      <c r="H7" t="s">
        <v>297</v>
      </c>
    </row>
    <row r="9" spans="2:8" x14ac:dyDescent="0.3">
      <c r="H9" t="s">
        <v>298</v>
      </c>
    </row>
    <row r="11" spans="2:8" x14ac:dyDescent="0.3">
      <c r="H11" t="s">
        <v>299</v>
      </c>
    </row>
    <row r="13" spans="2:8" x14ac:dyDescent="0.3">
      <c r="H13" t="s">
        <v>300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2022-08-06T16:32:39Z</dcterms:modified>
</cp:coreProperties>
</file>