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7월 매출" sheetId="1" r:id="rId1"/>
    <sheet name="정보" sheetId="2" r:id="rId2"/>
    <sheet name="계좌,카드" sheetId="3" r:id="rId3"/>
    <sheet name="아이디,비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F2" i="1"/>
  <c r="B37" i="1"/>
  <c r="B5" i="1"/>
  <c r="B30" i="1"/>
  <c r="D5" i="1"/>
  <c r="C5" i="1"/>
  <c r="E5" i="1"/>
  <c r="F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F6" i="1"/>
  <c r="B35" i="1"/>
  <c r="D4" i="1"/>
  <c r="D2" i="1" l="1"/>
  <c r="B2" i="1"/>
  <c r="C6" i="1" l="1"/>
  <c r="C2" i="1"/>
  <c r="C4" i="1" s="1"/>
  <c r="C11" i="1"/>
  <c r="B6" i="1"/>
  <c r="B4" i="1"/>
  <c r="E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D6" i="1"/>
  <c r="AG2" i="1"/>
  <c r="AG4" i="1" s="1"/>
  <c r="AF2" i="1"/>
  <c r="AF4" i="1" s="1"/>
  <c r="AE2" i="1"/>
  <c r="AE4" i="1" s="1"/>
  <c r="AD2" i="1"/>
  <c r="AD4" i="1" s="1"/>
  <c r="AC2" i="1"/>
  <c r="AC4" i="1" s="1"/>
  <c r="AB2" i="1"/>
  <c r="AB4" i="1" s="1"/>
  <c r="AA2" i="1"/>
  <c r="AA4" i="1" s="1"/>
  <c r="Z2" i="1"/>
  <c r="Z4" i="1" s="1"/>
  <c r="Y2" i="1"/>
  <c r="Y4" i="1" s="1"/>
  <c r="X2" i="1"/>
  <c r="X4" i="1" s="1"/>
  <c r="W2" i="1"/>
  <c r="W4" i="1" s="1"/>
  <c r="V2" i="1"/>
  <c r="V4" i="1" s="1"/>
  <c r="U2" i="1"/>
  <c r="U4" i="1" s="1"/>
  <c r="T2" i="1"/>
  <c r="T4" i="1" s="1"/>
  <c r="S2" i="1"/>
  <c r="S4" i="1" s="1"/>
  <c r="R2" i="1"/>
  <c r="R4" i="1" s="1"/>
  <c r="Q2" i="1"/>
  <c r="Q4" i="1" s="1"/>
  <c r="P2" i="1"/>
  <c r="P4" i="1" s="1"/>
  <c r="O2" i="1"/>
  <c r="O4" i="1" s="1"/>
  <c r="N2" i="1"/>
  <c r="N4" i="1" s="1"/>
  <c r="M2" i="1"/>
  <c r="M4" i="1" s="1"/>
  <c r="L2" i="1"/>
  <c r="L4" i="1" s="1"/>
  <c r="K2" i="1"/>
  <c r="K4" i="1" s="1"/>
  <c r="J2" i="1"/>
  <c r="J4" i="1" s="1"/>
  <c r="I2" i="1"/>
  <c r="I4" i="1" s="1"/>
  <c r="H2" i="1"/>
  <c r="G2" i="1"/>
  <c r="G4" i="1" s="1"/>
  <c r="E2" i="1"/>
  <c r="E4" i="1" s="1"/>
  <c r="F4" i="1"/>
  <c r="F13" i="1"/>
  <c r="B36" i="1" l="1"/>
  <c r="B34" i="1"/>
  <c r="H4" i="1"/>
  <c r="B31" i="1"/>
  <c r="G5" i="1"/>
  <c r="B32" i="1" l="1"/>
  <c r="B33" i="1" s="1"/>
  <c r="H5" i="1"/>
</calcChain>
</file>

<file path=xl/sharedStrings.xml><?xml version="1.0" encoding="utf-8"?>
<sst xmlns="http://schemas.openxmlformats.org/spreadsheetml/2006/main" count="239" uniqueCount="206">
  <si>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</si>
  <si>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</si>
  <si>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</si>
  <si>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</si>
  <si>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</si>
  <si>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</si>
  <si>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</si>
  <si>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</si>
  <si>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</si>
  <si>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</si>
  <si>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</si>
  <si>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</si>
  <si>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</si>
  <si>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</si>
  <si>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</si>
  <si>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현재 총매출</t>
    <phoneticPr fontId="2" type="noConversion"/>
  </si>
  <si>
    <t>현재 순매출</t>
    <phoneticPr fontId="2" type="noConversion"/>
  </si>
  <si>
    <t>A1</t>
    <phoneticPr fontId="2" type="noConversion"/>
  </si>
  <si>
    <t>현재 총 카드매출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</si>
  <si>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</si>
  <si>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</si>
  <si>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</si>
  <si>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</si>
  <si>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</si>
  <si>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</si>
  <si>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</si>
  <si>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</si>
  <si>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</si>
  <si>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</si>
  <si>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</si>
  <si>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</si>
  <si>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</si>
  <si>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</si>
  <si>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</si>
  <si>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</si>
  <si>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</si>
  <si>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</si>
  <si>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</si>
  <si>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</si>
  <si>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</si>
  <si>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</si>
  <si>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</si>
  <si>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</si>
  <si>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</si>
  <si>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</si>
  <si>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</si>
  <si>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</si>
  <si>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</si>
  <si>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</si>
  <si>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</si>
  <si>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</si>
  <si>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</si>
  <si>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</si>
  <si>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</si>
  <si>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</si>
  <si>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</si>
  <si>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</si>
  <si>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</si>
  <si>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</si>
  <si>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</si>
  <si>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</si>
  <si>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</si>
  <si>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</si>
  <si>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</si>
  <si>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</si>
  <si>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</si>
  <si>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</si>
  <si>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</si>
  <si>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</si>
  <si>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</si>
  <si>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</si>
  <si>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</si>
  <si>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</si>
  <si>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</si>
  <si>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</si>
  <si>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</si>
  <si>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</si>
  <si>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</si>
  <si>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</si>
  <si>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</si>
  <si>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</si>
  <si>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</si>
  <si>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</si>
  <si>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</si>
  <si>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</si>
  <si>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</si>
  <si>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</si>
  <si>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</si>
  <si>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</si>
  <si>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</si>
  <si>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</si>
  <si>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</si>
  <si>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</si>
  <si>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</si>
  <si>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</si>
  <si>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</si>
  <si>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</si>
  <si>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</si>
  <si>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</si>
  <si>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</si>
  <si>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</si>
  <si>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</si>
  <si>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</si>
  <si>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</si>
  <si>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</si>
  <si>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</si>
  <si>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</si>
  <si>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</si>
  <si>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</si>
  <si>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</si>
  <si>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</si>
  <si>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</si>
  <si>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</si>
  <si>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</si>
  <si>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</si>
  <si>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</si>
  <si>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</si>
  <si>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</si>
  <si>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</si>
  <si>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</si>
  <si>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</si>
  <si>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</si>
  <si>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</si>
  <si>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</si>
  <si>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</si>
  <si>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</si>
  <si>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</si>
  <si>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</si>
  <si>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</si>
  <si>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</si>
  <si>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</si>
  <si>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</si>
  <si>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</si>
  <si>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</si>
  <si>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</si>
  <si>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</si>
  <si>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</si>
  <si>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</si>
  <si>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</si>
  <si>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</si>
  <si>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</si>
  <si>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</si>
  <si>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</si>
  <si>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</si>
  <si>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</si>
  <si>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</si>
  <si>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</si>
  <si>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</si>
  <si>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</si>
  <si>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</si>
  <si>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</si>
  <si>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</si>
  <si>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</si>
  <si>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</si>
  <si>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</si>
  <si>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</si>
  <si>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</si>
  <si>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</si>
  <si>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</si>
  <si>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</si>
  <si>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</si>
  <si>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</si>
  <si>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</si>
  <si>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</si>
  <si>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</si>
  <si>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</si>
  <si>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</si>
  <si>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</si>
  <si>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</si>
  <si>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</si>
  <si>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</si>
  <si>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</si>
  <si>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</si>
  <si>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</si>
  <si>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</si>
  <si>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</si>
  <si>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</si>
  <si>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</si>
  <si>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</si>
  <si>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</si>
  <si>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</si>
  <si>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</si>
  <si>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</si>
  <si>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</si>
  <si>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</si>
  <si>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</si>
  <si>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</si>
  <si>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</si>
  <si>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</si>
  <si>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</si>
  <si>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</si>
  <si>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</si>
  <si>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</si>
  <si>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현욱팁 2만원현금추가</t>
    <phoneticPr fontId="2" type="noConversion"/>
  </si>
  <si>
    <t>구매</t>
    <phoneticPr fontId="2" type="noConversion"/>
  </si>
  <si>
    <t>현찰 총</t>
    <phoneticPr fontId="2" type="noConversion"/>
  </si>
  <si>
    <t>현금값음2022-07-05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</si>
  <si>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</si>
  <si>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</si>
  <si>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삼촌150만원 현금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</si>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</sst>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0" fillId="0" borderId="4" xfId="0" applyNumberFormat="1" applyBorder="1"/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0" borderId="6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0" fontId="6" fillId="0" borderId="4" xfId="0" applyFont="1" applyBorder="1"/>
    <xf numFmtId="176" fontId="6" fillId="5" borderId="4" xfId="0" applyNumberFormat="1" applyFont="1" applyFill="1" applyBorder="1"/>
    <xf numFmtId="14" fontId="0" fillId="0" borderId="1" xfId="0" applyNumberFormat="1" applyBorder="1"/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9"/>
  <sheetViews>
    <sheetView tabSelected="1" zoomScale="85" zoomScaleNormal="85" workbookViewId="0">
      <selection activeCell="H14" sqref="H14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86">
        <v>44742</v>
      </c>
      <c r="C1" s="86">
        <v>44743</v>
      </c>
      <c r="D1" s="86">
        <v>44744</v>
      </c>
      <c r="E1" s="86">
        <v>44745</v>
      </c>
      <c r="F1" s="86">
        <v>44746</v>
      </c>
      <c r="G1" s="86">
        <v>44747</v>
      </c>
      <c r="H1" s="86">
        <v>44748</v>
      </c>
      <c r="I1" s="86">
        <v>44749</v>
      </c>
      <c r="J1" s="86">
        <v>44750</v>
      </c>
      <c r="K1" s="86">
        <v>44751</v>
      </c>
      <c r="L1" s="86">
        <v>44752</v>
      </c>
      <c r="M1" s="86">
        <v>44753</v>
      </c>
      <c r="N1" s="86">
        <v>44754</v>
      </c>
      <c r="O1" s="86">
        <v>44755</v>
      </c>
      <c r="P1" s="86">
        <v>44756</v>
      </c>
      <c r="Q1" s="86">
        <v>44757</v>
      </c>
      <c r="R1" s="86">
        <v>44758</v>
      </c>
      <c r="S1" s="86">
        <v>44759</v>
      </c>
      <c r="T1" s="86">
        <v>44760</v>
      </c>
      <c r="U1" s="86">
        <v>44761</v>
      </c>
      <c r="V1" s="86">
        <v>44762</v>
      </c>
      <c r="W1" s="86">
        <v>44763</v>
      </c>
      <c r="X1" s="86">
        <v>44764</v>
      </c>
      <c r="Y1" s="86">
        <v>44765</v>
      </c>
      <c r="Z1" s="86">
        <v>44766</v>
      </c>
      <c r="AA1" s="86">
        <v>44767</v>
      </c>
      <c r="AB1" s="86">
        <v>44768</v>
      </c>
      <c r="AC1" s="86">
        <v>44769</v>
      </c>
      <c r="AD1" s="86">
        <v>44770</v>
      </c>
      <c r="AE1" s="86">
        <v>44771</v>
      </c>
      <c r="AF1" s="86">
        <v>44772</v>
      </c>
      <c r="AG1" s="86">
        <v>44773</v>
      </c>
      <c r="AH1" s="3"/>
      <c r="AI1" s="3"/>
      <c r="AJ1" s="3"/>
    </row>
    <row r="2" spans="1:36" s="5" customFormat="1" ht="17.25" x14ac:dyDescent="0.3">
      <c r="A2" s="63" t="s">
        <v>4</v>
      </c>
      <c r="B2" s="5">
        <f t="shared" ref="B2:AG2" si="0">SUM(B10,B12,B14,B16,B18,B20)</f>
        <v>0</v>
      </c>
      <c r="C2" s="5">
        <f t="shared" si="0"/>
        <v>1600000</v>
      </c>
      <c r="D2" s="5">
        <f t="shared" si="0"/>
        <v>170000</v>
      </c>
      <c r="E2" s="5">
        <f t="shared" si="0"/>
        <v>365000</v>
      </c>
      <c r="F2" s="5">
        <f>SUM(F10,F12,F14,F16,F18,F20)</f>
        <v>781000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5">
        <f t="shared" si="0"/>
        <v>0</v>
      </c>
      <c r="R2" s="5">
        <f t="shared" si="0"/>
        <v>0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 t="shared" si="0"/>
        <v>0</v>
      </c>
      <c r="W2" s="5">
        <f t="shared" si="0"/>
        <v>0</v>
      </c>
      <c r="X2" s="5">
        <f t="shared" si="0"/>
        <v>0</v>
      </c>
      <c r="Y2" s="5">
        <f t="shared" si="0"/>
        <v>0</v>
      </c>
      <c r="Z2" s="5">
        <f t="shared" si="0"/>
        <v>0</v>
      </c>
      <c r="AA2" s="5">
        <f t="shared" si="0"/>
        <v>0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5">
        <f t="shared" si="0"/>
        <v>0</v>
      </c>
      <c r="AF2" s="5">
        <f t="shared" si="0"/>
        <v>0</v>
      </c>
      <c r="AG2" s="5">
        <f t="shared" si="0"/>
        <v>0</v>
      </c>
    </row>
    <row r="3" spans="1:36" s="6" customFormat="1" ht="17.25" x14ac:dyDescent="0.3">
      <c r="A3" s="64" t="s">
        <v>0</v>
      </c>
      <c r="B3" s="6">
        <v>480000</v>
      </c>
      <c r="C3" s="6">
        <v>160000</v>
      </c>
      <c r="D3" s="6">
        <v>65000</v>
      </c>
      <c r="E3" s="6">
        <v>20000</v>
      </c>
      <c r="F3" s="6">
        <v>0</v>
      </c>
      <c r="G3" s="6">
        <v>90000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6" s="7" customFormat="1" ht="17.25" x14ac:dyDescent="0.3">
      <c r="A4" s="65" t="s">
        <v>1</v>
      </c>
      <c r="B4" s="7">
        <f t="shared" ref="B4:AG4" si="1">B2+B3</f>
        <v>480000</v>
      </c>
      <c r="C4" s="7">
        <f t="shared" si="1"/>
        <v>1760000</v>
      </c>
      <c r="D4" s="7">
        <f>D2+D3</f>
        <v>235000</v>
      </c>
      <c r="E4" s="7">
        <f t="shared" si="1"/>
        <v>385000</v>
      </c>
      <c r="F4" s="7">
        <f t="shared" si="1"/>
        <v>781000</v>
      </c>
      <c r="G4" s="7">
        <f t="shared" si="1"/>
        <v>90000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 t="shared" si="1"/>
        <v>0</v>
      </c>
      <c r="X4" s="7">
        <f t="shared" si="1"/>
        <v>0</v>
      </c>
      <c r="Y4" s="7">
        <f t="shared" si="1"/>
        <v>0</v>
      </c>
      <c r="Z4" s="7">
        <f t="shared" si="1"/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</row>
    <row r="5" spans="1:36" s="8" customFormat="1" ht="17.25" x14ac:dyDescent="0.3">
      <c r="A5" s="66" t="s">
        <v>2</v>
      </c>
      <c r="B5" s="8">
        <f>B4+B6</f>
        <v>218000</v>
      </c>
      <c r="C5" s="8">
        <f>C4+C6</f>
        <v>1180000</v>
      </c>
      <c r="D5" s="8">
        <f>D4+D6</f>
        <v>143000</v>
      </c>
      <c r="E5" s="8">
        <f>E4+E6</f>
        <v>265000</v>
      </c>
      <c r="F5" s="8">
        <f>F4+F6</f>
        <v>461000</v>
      </c>
      <c r="G5" s="8">
        <f>G4+G6</f>
        <v>62000</v>
      </c>
      <c r="H5" s="8">
        <f t="shared" ref="G5:AG5" si="2">H4+H6</f>
        <v>0</v>
      </c>
      <c r="I5" s="8">
        <f t="shared" si="2"/>
        <v>0</v>
      </c>
      <c r="J5" s="8">
        <f t="shared" si="2"/>
        <v>0</v>
      </c>
      <c r="K5" s="8">
        <f t="shared" si="2"/>
        <v>0</v>
      </c>
      <c r="L5" s="8">
        <f t="shared" si="2"/>
        <v>0</v>
      </c>
      <c r="M5" s="8">
        <f t="shared" si="2"/>
        <v>0</v>
      </c>
      <c r="N5" s="8">
        <f t="shared" si="2"/>
        <v>0</v>
      </c>
      <c r="O5" s="8">
        <f t="shared" si="2"/>
        <v>0</v>
      </c>
      <c r="P5" s="8">
        <f t="shared" si="2"/>
        <v>0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</row>
    <row r="6" spans="1:36" s="18" customFormat="1" ht="17.25" x14ac:dyDescent="0.3">
      <c r="A6" s="67" t="s">
        <v>202</v>
      </c>
      <c r="B6" s="18">
        <f>SUM(B11,B13,B15,B17,B19,B21,B21)</f>
        <v>-262000</v>
      </c>
      <c r="C6" s="18">
        <f>SUM(C11,C13,C15,C17,C19,C21,C21)</f>
        <v>-580000</v>
      </c>
      <c r="D6" s="18">
        <f>SUM(D11,D13,D15,D17,D19,D21,D21)</f>
        <v>-92000</v>
      </c>
      <c r="E6" s="18">
        <f>SUM(E11,E13,E15,E17,E19,E21,E21)</f>
        <v>-120000</v>
      </c>
      <c r="F6" s="18">
        <f>SUM(F11,F13,F15,F17,F19,F21,F21)</f>
        <v>-320000</v>
      </c>
      <c r="G6" s="18">
        <f>SUM(G11,G13,G15,G17,G19,G21,G21)</f>
        <v>-28000</v>
      </c>
      <c r="H6" s="18">
        <f t="shared" ref="G6:AG6" si="3">SUM(H11,H13,H15,H17,H19,H21,H21)</f>
        <v>0</v>
      </c>
      <c r="I6" s="18">
        <f t="shared" si="3"/>
        <v>0</v>
      </c>
      <c r="J6" s="18">
        <f t="shared" si="3"/>
        <v>0</v>
      </c>
      <c r="K6" s="18">
        <f t="shared" si="3"/>
        <v>0</v>
      </c>
      <c r="L6" s="18">
        <f t="shared" si="3"/>
        <v>0</v>
      </c>
      <c r="M6" s="18">
        <f t="shared" si="3"/>
        <v>0</v>
      </c>
      <c r="N6" s="18">
        <f t="shared" si="3"/>
        <v>0</v>
      </c>
      <c r="O6" s="18">
        <f t="shared" si="3"/>
        <v>0</v>
      </c>
      <c r="P6" s="18">
        <f t="shared" si="3"/>
        <v>0</v>
      </c>
      <c r="Q6" s="18">
        <f t="shared" si="3"/>
        <v>0</v>
      </c>
      <c r="R6" s="18">
        <f t="shared" si="3"/>
        <v>0</v>
      </c>
      <c r="S6" s="18">
        <f t="shared" si="3"/>
        <v>0</v>
      </c>
      <c r="T6" s="18">
        <f t="shared" si="3"/>
        <v>0</v>
      </c>
      <c r="U6" s="18">
        <f t="shared" si="3"/>
        <v>0</v>
      </c>
      <c r="V6" s="18">
        <f t="shared" si="3"/>
        <v>0</v>
      </c>
      <c r="W6" s="18">
        <f t="shared" si="3"/>
        <v>0</v>
      </c>
      <c r="X6" s="18">
        <f t="shared" si="3"/>
        <v>0</v>
      </c>
      <c r="Y6" s="18">
        <f t="shared" si="3"/>
        <v>0</v>
      </c>
      <c r="Z6" s="18">
        <f t="shared" si="3"/>
        <v>0</v>
      </c>
      <c r="AA6" s="18">
        <f t="shared" si="3"/>
        <v>0</v>
      </c>
      <c r="AB6" s="18">
        <f t="shared" si="3"/>
        <v>0</v>
      </c>
      <c r="AC6" s="18">
        <f t="shared" si="3"/>
        <v>0</v>
      </c>
      <c r="AD6" s="18">
        <f t="shared" si="3"/>
        <v>0</v>
      </c>
      <c r="AE6" s="18">
        <f t="shared" si="3"/>
        <v>0</v>
      </c>
      <c r="AF6" s="18">
        <f t="shared" si="3"/>
        <v>0</v>
      </c>
      <c r="AG6" s="18">
        <f t="shared" si="3"/>
        <v>0</v>
      </c>
    </row>
    <row r="7" spans="1:36" s="47" customFormat="1" ht="17.25" x14ac:dyDescent="0.3">
      <c r="A7" s="68" t="s">
        <v>201</v>
      </c>
      <c r="F7" s="47">
        <v>218000</v>
      </c>
      <c r="G7" s="47">
        <f>1500000+G11+G13+G15+G17+G19+G21+8000</f>
        <v>1480000</v>
      </c>
    </row>
    <row r="8" spans="1:36" s="19" customFormat="1" ht="17.25" x14ac:dyDescent="0.3">
      <c r="A8" s="69"/>
    </row>
    <row r="9" spans="1:36" s="19" customFormat="1" ht="17.25" x14ac:dyDescent="0.3">
      <c r="A9" s="70" t="s">
        <v>27</v>
      </c>
    </row>
    <row r="10" spans="1:36" s="10" customFormat="1" ht="17.25" x14ac:dyDescent="0.3">
      <c r="A10" s="71" t="s">
        <v>5</v>
      </c>
      <c r="B10" s="10">
        <v>0</v>
      </c>
      <c r="C10" s="10">
        <v>1100000</v>
      </c>
      <c r="D10" s="10">
        <v>170000</v>
      </c>
      <c r="E10" s="10">
        <v>178000</v>
      </c>
      <c r="F10" s="10">
        <v>99000</v>
      </c>
      <c r="G10" s="46" t="s">
        <v>203</v>
      </c>
    </row>
    <row r="11" spans="1:36" s="11" customFormat="1" ht="17.25" x14ac:dyDescent="0.3">
      <c r="A11" s="72" t="s">
        <v>17</v>
      </c>
      <c r="B11" s="11">
        <v>-250000</v>
      </c>
      <c r="C11" s="11">
        <f>1020000-1600000</f>
        <v>-580000</v>
      </c>
      <c r="D11" s="11">
        <v>-12000</v>
      </c>
      <c r="E11" s="11">
        <v>-40000</v>
      </c>
      <c r="G11" s="11">
        <v>-8000</v>
      </c>
    </row>
    <row r="12" spans="1:36" s="12" customFormat="1" ht="17.25" x14ac:dyDescent="0.3">
      <c r="A12" s="73" t="s">
        <v>7</v>
      </c>
      <c r="C12" s="12">
        <v>500000</v>
      </c>
      <c r="E12" s="12">
        <v>187000</v>
      </c>
      <c r="F12" s="12">
        <v>682000</v>
      </c>
      <c r="G12" s="12" t="s">
        <v>197</v>
      </c>
    </row>
    <row r="13" spans="1:36" s="10" customFormat="1" ht="17.25" x14ac:dyDescent="0.3">
      <c r="A13" s="71" t="s">
        <v>9</v>
      </c>
      <c r="B13" s="10">
        <v>-12000</v>
      </c>
      <c r="D13" s="10">
        <v>-80000</v>
      </c>
      <c r="E13" s="10">
        <v>-80000</v>
      </c>
      <c r="F13" s="10">
        <f>-240000-60000</f>
        <v>-300000</v>
      </c>
      <c r="G13" s="10">
        <v>-20000</v>
      </c>
    </row>
    <row r="14" spans="1:36" s="12" customFormat="1" ht="17.25" x14ac:dyDescent="0.3">
      <c r="A14" s="73" t="s">
        <v>6</v>
      </c>
    </row>
    <row r="15" spans="1:36" s="10" customFormat="1" ht="17.25" x14ac:dyDescent="0.3">
      <c r="A15" s="71" t="s">
        <v>8</v>
      </c>
      <c r="F15" s="10">
        <v>-20000</v>
      </c>
    </row>
    <row r="16" spans="1:36" s="12" customFormat="1" ht="17.25" x14ac:dyDescent="0.3">
      <c r="A16" s="73" t="s">
        <v>10</v>
      </c>
    </row>
    <row r="17" spans="1:7" s="10" customFormat="1" ht="17.25" x14ac:dyDescent="0.3">
      <c r="A17" s="71" t="s">
        <v>11</v>
      </c>
    </row>
    <row r="18" spans="1:7" s="12" customFormat="1" ht="17.25" x14ac:dyDescent="0.3">
      <c r="A18" s="73" t="s">
        <v>10</v>
      </c>
    </row>
    <row r="19" spans="1:7" s="10" customFormat="1" ht="17.25" x14ac:dyDescent="0.3">
      <c r="A19" s="71" t="s">
        <v>11</v>
      </c>
    </row>
    <row r="20" spans="1:7" s="12" customFormat="1" ht="17.25" x14ac:dyDescent="0.3">
      <c r="A20" s="73" t="s">
        <v>12</v>
      </c>
    </row>
    <row r="21" spans="1:7" s="10" customFormat="1" ht="17.25" x14ac:dyDescent="0.3">
      <c r="A21" s="71" t="s">
        <v>13</v>
      </c>
    </row>
    <row r="22" spans="1:7" s="9" customFormat="1" ht="17.25" x14ac:dyDescent="0.3">
      <c r="A22" s="74"/>
    </row>
    <row r="23" spans="1:7" s="9" customFormat="1" ht="17.25" x14ac:dyDescent="0.3">
      <c r="A23" s="74"/>
    </row>
    <row r="24" spans="1:7" s="21" customFormat="1" ht="17.25" x14ac:dyDescent="0.3">
      <c r="A24" s="75" t="s">
        <v>20</v>
      </c>
      <c r="B24" s="20"/>
      <c r="C24" s="20" t="s">
        <v>22</v>
      </c>
      <c r="D24" s="21" t="s">
        <v>26</v>
      </c>
      <c r="E24" s="21" t="s">
        <v>193</v>
      </c>
      <c r="F24" s="21" t="s">
        <v>3</v>
      </c>
      <c r="G24" s="21" t="s">
        <v>198</v>
      </c>
    </row>
    <row r="25" spans="1:7" s="20" customFormat="1" ht="17.25" x14ac:dyDescent="0.3">
      <c r="A25" s="76"/>
      <c r="B25" s="21"/>
      <c r="C25" s="21" t="s">
        <v>21</v>
      </c>
      <c r="F25" s="20" t="s">
        <v>14</v>
      </c>
      <c r="G25" s="20" t="s">
        <v>205</v>
      </c>
    </row>
    <row r="26" spans="1:7" s="20" customFormat="1" ht="17.25" x14ac:dyDescent="0.3">
      <c r="A26" s="76"/>
      <c r="B26" s="21"/>
      <c r="C26" s="21"/>
    </row>
    <row r="27" spans="1:7" s="20" customFormat="1" ht="17.25" x14ac:dyDescent="0.3">
      <c r="A27" s="76"/>
      <c r="C27" s="20" t="s">
        <v>23</v>
      </c>
      <c r="D27" s="20" t="s">
        <v>24</v>
      </c>
    </row>
    <row r="28" spans="1:7" s="22" customFormat="1" ht="17.25" x14ac:dyDescent="0.3">
      <c r="A28" s="77" t="s">
        <v>25</v>
      </c>
      <c r="C28" s="22">
        <v>740000</v>
      </c>
      <c r="D28" s="22">
        <v>260000</v>
      </c>
      <c r="F28" s="22">
        <v>300000</v>
      </c>
      <c r="G28" s="22">
        <v>342300</v>
      </c>
    </row>
    <row r="29" spans="1:7" s="9" customFormat="1" ht="17.25" x14ac:dyDescent="0.3">
      <c r="A29" s="78"/>
    </row>
    <row r="30" spans="1:7" s="9" customFormat="1" ht="18" thickBot="1" x14ac:dyDescent="0.35">
      <c r="A30" s="79" t="s">
        <v>195</v>
      </c>
      <c r="B30" s="13">
        <f>SUM(B3:AG3)</f>
        <v>815000</v>
      </c>
      <c r="C30" s="13"/>
      <c r="G30" s="9" t="s">
        <v>194</v>
      </c>
    </row>
    <row r="31" spans="1:7" s="9" customFormat="1" ht="18" thickBot="1" x14ac:dyDescent="0.35">
      <c r="A31" s="80" t="s">
        <v>18</v>
      </c>
      <c r="B31" s="14">
        <f>SUM(B2:AG2)</f>
        <v>2916000</v>
      </c>
      <c r="C31" s="15"/>
      <c r="D31" s="15"/>
      <c r="G31" s="9" t="s">
        <v>189</v>
      </c>
    </row>
    <row r="32" spans="1:7" s="9" customFormat="1" ht="18" thickBot="1" x14ac:dyDescent="0.35">
      <c r="A32" s="81" t="s">
        <v>15</v>
      </c>
      <c r="B32" s="16">
        <f>SUM(B4:AG4)</f>
        <v>3731000</v>
      </c>
      <c r="C32" s="15"/>
      <c r="D32" s="15"/>
      <c r="G32" s="9" t="s">
        <v>190</v>
      </c>
    </row>
    <row r="33" spans="1:7" s="9" customFormat="1" ht="18" thickBot="1" x14ac:dyDescent="0.35">
      <c r="A33" s="82" t="s">
        <v>16</v>
      </c>
      <c r="B33" s="17">
        <f>B32-B35</f>
        <v>2588700</v>
      </c>
      <c r="C33" s="15"/>
      <c r="D33" s="15"/>
      <c r="G33" s="9" t="s">
        <v>191</v>
      </c>
    </row>
    <row r="34" spans="1:7" ht="18" thickBot="1" x14ac:dyDescent="0.35">
      <c r="A34" s="83" t="s">
        <v>19</v>
      </c>
      <c r="B34" s="50">
        <f>SUM(B6:AG6)</f>
        <v>-1402000</v>
      </c>
      <c r="C34" s="48"/>
      <c r="G34" s="1" t="s">
        <v>199</v>
      </c>
    </row>
    <row r="35" spans="1:7" ht="18" thickBot="1" x14ac:dyDescent="0.35">
      <c r="A35" s="84" t="s">
        <v>192</v>
      </c>
      <c r="B35" s="51">
        <f>SUM(B28:AG28)-SUM(39:39)</f>
        <v>1142300</v>
      </c>
    </row>
    <row r="36" spans="1:7" ht="18" thickBot="1" x14ac:dyDescent="0.35">
      <c r="A36" s="85" t="s">
        <v>200</v>
      </c>
      <c r="B36" s="52">
        <f>SUM(B7:AG7)-SUM(H6:AG6)</f>
        <v>1698000</v>
      </c>
      <c r="C36" s="48"/>
    </row>
    <row r="37" spans="1:7" ht="18" thickBot="1" x14ac:dyDescent="0.35">
      <c r="A37" s="85" t="s">
        <v>204</v>
      </c>
      <c r="B37" s="52">
        <f>SUM(E3,G3)</f>
        <v>110000</v>
      </c>
      <c r="C37" s="48"/>
    </row>
    <row r="38" spans="1:7" x14ac:dyDescent="0.3">
      <c r="A38" s="49"/>
      <c r="B38" s="49"/>
      <c r="D38" s="87" t="s">
        <v>196</v>
      </c>
    </row>
    <row r="39" spans="1:7" x14ac:dyDescent="0.3">
      <c r="D39" s="48">
        <v>500000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187</v>
      </c>
      <c r="C2" s="45" t="s">
        <v>188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104</v>
      </c>
      <c r="C1" s="28" t="s">
        <v>105</v>
      </c>
      <c r="D1" s="28" t="s">
        <v>136</v>
      </c>
      <c r="E1" s="28" t="s">
        <v>135</v>
      </c>
      <c r="F1" s="28" t="s">
        <v>134</v>
      </c>
      <c r="G1" s="28" t="s">
        <v>133</v>
      </c>
      <c r="H1" s="56" t="s">
        <v>132</v>
      </c>
      <c r="I1" s="56"/>
      <c r="J1" s="56"/>
      <c r="K1" s="56"/>
      <c r="L1" s="56"/>
    </row>
    <row r="2" spans="2:12" x14ac:dyDescent="0.3">
      <c r="B2" s="25" t="s">
        <v>131</v>
      </c>
      <c r="C2" s="25" t="s">
        <v>130</v>
      </c>
      <c r="D2" s="25" t="s">
        <v>87</v>
      </c>
      <c r="E2" s="25" t="s">
        <v>129</v>
      </c>
      <c r="F2" s="25"/>
      <c r="G2" s="25"/>
      <c r="H2" s="57" t="s">
        <v>128</v>
      </c>
      <c r="I2" s="58"/>
      <c r="J2" s="58"/>
      <c r="K2" s="58"/>
      <c r="L2" s="59"/>
    </row>
    <row r="3" spans="2:12" x14ac:dyDescent="0.3">
      <c r="B3" s="53" t="s">
        <v>33</v>
      </c>
      <c r="C3" s="25" t="s">
        <v>127</v>
      </c>
      <c r="D3" s="25" t="s">
        <v>78</v>
      </c>
      <c r="E3" s="25" t="s">
        <v>115</v>
      </c>
      <c r="F3" s="25"/>
      <c r="G3" s="25" t="s">
        <v>126</v>
      </c>
      <c r="H3" s="57"/>
      <c r="I3" s="58"/>
      <c r="J3" s="58"/>
      <c r="K3" s="58"/>
      <c r="L3" s="59"/>
    </row>
    <row r="4" spans="2:12" x14ac:dyDescent="0.3">
      <c r="B4" s="54"/>
      <c r="C4" s="25" t="s">
        <v>125</v>
      </c>
      <c r="D4" s="25"/>
      <c r="E4" s="25"/>
      <c r="F4" s="25"/>
      <c r="G4" s="25" t="s">
        <v>124</v>
      </c>
      <c r="H4" s="57"/>
      <c r="I4" s="58"/>
      <c r="J4" s="58"/>
      <c r="K4" s="58"/>
      <c r="L4" s="59"/>
    </row>
    <row r="5" spans="2:12" x14ac:dyDescent="0.3">
      <c r="B5" s="55"/>
      <c r="C5" s="25"/>
      <c r="D5" s="25"/>
      <c r="E5" s="25" t="s">
        <v>123</v>
      </c>
      <c r="F5" s="25"/>
      <c r="G5" s="25">
        <v>707266</v>
      </c>
      <c r="H5" s="57"/>
      <c r="I5" s="58"/>
      <c r="J5" s="58"/>
      <c r="K5" s="58"/>
      <c r="L5" s="59"/>
    </row>
    <row r="6" spans="2:12" x14ac:dyDescent="0.3">
      <c r="B6" s="25" t="s">
        <v>67</v>
      </c>
      <c r="C6" s="25" t="s">
        <v>122</v>
      </c>
      <c r="D6" s="25" t="s">
        <v>87</v>
      </c>
      <c r="E6" s="25" t="s">
        <v>115</v>
      </c>
      <c r="F6" s="25"/>
      <c r="G6" s="25"/>
      <c r="H6" s="57"/>
      <c r="I6" s="58"/>
      <c r="J6" s="58"/>
      <c r="K6" s="58"/>
      <c r="L6" s="59"/>
    </row>
    <row r="7" spans="2:12" x14ac:dyDescent="0.3">
      <c r="B7" s="25" t="s">
        <v>121</v>
      </c>
      <c r="C7" s="25" t="s">
        <v>120</v>
      </c>
      <c r="D7" s="25" t="s">
        <v>119</v>
      </c>
      <c r="E7" s="25" t="s">
        <v>115</v>
      </c>
      <c r="F7" s="25" t="s">
        <v>118</v>
      </c>
      <c r="G7" s="25" t="s">
        <v>117</v>
      </c>
      <c r="H7" s="57"/>
      <c r="I7" s="58"/>
      <c r="J7" s="58"/>
      <c r="K7" s="58"/>
      <c r="L7" s="59"/>
    </row>
    <row r="8" spans="2:12" x14ac:dyDescent="0.3">
      <c r="B8" s="25" t="s">
        <v>40</v>
      </c>
      <c r="C8" s="25" t="s">
        <v>116</v>
      </c>
      <c r="D8" s="25" t="s">
        <v>78</v>
      </c>
      <c r="E8" s="25" t="s">
        <v>115</v>
      </c>
      <c r="F8" s="25"/>
      <c r="G8" s="25" t="s">
        <v>114</v>
      </c>
      <c r="H8" s="57"/>
      <c r="I8" s="58"/>
      <c r="J8" s="58"/>
      <c r="K8" s="58"/>
      <c r="L8" s="59"/>
    </row>
    <row r="9" spans="2:12" x14ac:dyDescent="0.3">
      <c r="B9" s="25" t="s">
        <v>49</v>
      </c>
      <c r="C9" s="25" t="s">
        <v>113</v>
      </c>
      <c r="D9" s="25"/>
      <c r="E9" s="25"/>
      <c r="F9" s="25"/>
      <c r="G9" s="25"/>
      <c r="H9" s="57"/>
      <c r="I9" s="58"/>
      <c r="J9" s="58"/>
      <c r="K9" s="58"/>
      <c r="L9" s="59"/>
    </row>
    <row r="10" spans="2:12" x14ac:dyDescent="0.3">
      <c r="B10" s="25" t="s">
        <v>112</v>
      </c>
      <c r="C10" s="25" t="s">
        <v>111</v>
      </c>
      <c r="D10" s="25" t="s">
        <v>110</v>
      </c>
      <c r="E10" s="25"/>
      <c r="F10" s="25"/>
      <c r="G10" s="25"/>
      <c r="H10" s="57"/>
      <c r="I10" s="58"/>
      <c r="J10" s="58"/>
      <c r="K10" s="58"/>
      <c r="L10" s="59"/>
    </row>
    <row r="11" spans="2:12" x14ac:dyDescent="0.3">
      <c r="B11" s="25"/>
      <c r="C11" s="25"/>
      <c r="D11" s="25"/>
      <c r="E11" s="25"/>
      <c r="F11" s="25"/>
      <c r="G11" s="25"/>
      <c r="H11" s="57"/>
      <c r="I11" s="58"/>
      <c r="J11" s="58"/>
      <c r="K11" s="58"/>
      <c r="L11" s="59"/>
    </row>
    <row r="12" spans="2:12" x14ac:dyDescent="0.3">
      <c r="B12" s="25"/>
      <c r="C12" s="25"/>
      <c r="D12" s="25"/>
      <c r="E12" s="25"/>
      <c r="F12" s="25"/>
      <c r="G12" s="25"/>
      <c r="H12" s="57"/>
      <c r="I12" s="58"/>
      <c r="J12" s="58"/>
      <c r="K12" s="58"/>
      <c r="L12" s="59"/>
    </row>
    <row r="13" spans="2:12" x14ac:dyDescent="0.3">
      <c r="B13" s="25"/>
      <c r="C13" s="25"/>
      <c r="D13" s="25"/>
      <c r="E13" s="25"/>
      <c r="F13" s="25"/>
      <c r="G13" s="25"/>
      <c r="H13" s="57"/>
      <c r="I13" s="58"/>
      <c r="J13" s="58"/>
      <c r="K13" s="58"/>
      <c r="L13" s="59"/>
    </row>
    <row r="14" spans="2:12" x14ac:dyDescent="0.3">
      <c r="B14" s="25"/>
      <c r="C14" s="25"/>
      <c r="D14" s="25"/>
      <c r="E14" s="25"/>
      <c r="F14" s="25"/>
      <c r="G14" s="25"/>
      <c r="H14" s="57"/>
      <c r="I14" s="58"/>
      <c r="J14" s="58"/>
      <c r="K14" s="58"/>
      <c r="L14" s="59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109</v>
      </c>
      <c r="C18" s="31" t="s">
        <v>108</v>
      </c>
      <c r="D18" s="30" t="s">
        <v>107</v>
      </c>
      <c r="E18" s="29"/>
      <c r="F18" s="29"/>
      <c r="G18" s="29"/>
    </row>
    <row r="20" spans="2:11" ht="27.6" customHeight="1" x14ac:dyDescent="0.3">
      <c r="B20" s="28" t="s">
        <v>106</v>
      </c>
      <c r="C20" s="28" t="s">
        <v>105</v>
      </c>
      <c r="D20" s="28" t="s">
        <v>104</v>
      </c>
      <c r="E20" s="28" t="s">
        <v>103</v>
      </c>
      <c r="F20" s="28"/>
      <c r="G20" s="28"/>
      <c r="I20" s="28" t="s">
        <v>102</v>
      </c>
      <c r="J20" s="28" t="s">
        <v>101</v>
      </c>
      <c r="K20" s="28" t="s">
        <v>100</v>
      </c>
    </row>
    <row r="21" spans="2:11" x14ac:dyDescent="0.3">
      <c r="B21" s="25" t="s">
        <v>99</v>
      </c>
      <c r="C21" s="25" t="s">
        <v>98</v>
      </c>
      <c r="D21" s="25" t="s">
        <v>67</v>
      </c>
      <c r="E21" s="25"/>
      <c r="F21" s="25"/>
      <c r="G21" s="25"/>
      <c r="I21" s="25" t="s">
        <v>97</v>
      </c>
      <c r="J21" s="25" t="s">
        <v>96</v>
      </c>
      <c r="K21" s="27" t="s">
        <v>95</v>
      </c>
    </row>
    <row r="22" spans="2:11" x14ac:dyDescent="0.3">
      <c r="B22" s="25" t="s">
        <v>94</v>
      </c>
      <c r="C22" s="25" t="s">
        <v>93</v>
      </c>
      <c r="D22" s="25" t="s">
        <v>67</v>
      </c>
      <c r="E22" s="25"/>
      <c r="F22" s="25"/>
      <c r="G22" s="25"/>
      <c r="I22" s="26" t="s">
        <v>92</v>
      </c>
      <c r="J22" s="25" t="s">
        <v>91</v>
      </c>
      <c r="K22" s="26" t="s">
        <v>90</v>
      </c>
    </row>
    <row r="23" spans="2:11" x14ac:dyDescent="0.3">
      <c r="B23" s="25" t="s">
        <v>89</v>
      </c>
      <c r="C23" s="25" t="s">
        <v>88</v>
      </c>
      <c r="D23" s="25" t="s">
        <v>40</v>
      </c>
      <c r="E23" s="25"/>
      <c r="F23" s="25"/>
      <c r="G23" s="25"/>
      <c r="I23" s="25" t="s">
        <v>87</v>
      </c>
      <c r="J23" s="25" t="s">
        <v>86</v>
      </c>
      <c r="K23" s="26" t="s">
        <v>85</v>
      </c>
    </row>
    <row r="24" spans="2:11" x14ac:dyDescent="0.3">
      <c r="B24" s="25" t="s">
        <v>84</v>
      </c>
      <c r="C24" s="25" t="s">
        <v>83</v>
      </c>
      <c r="D24" s="25" t="s">
        <v>40</v>
      </c>
      <c r="E24" s="25"/>
      <c r="F24" s="25"/>
      <c r="G24" s="25"/>
      <c r="I24" s="25" t="s">
        <v>82</v>
      </c>
      <c r="J24" s="25" t="s">
        <v>81</v>
      </c>
      <c r="K24" s="25" t="s">
        <v>76</v>
      </c>
    </row>
    <row r="25" spans="2:11" x14ac:dyDescent="0.3">
      <c r="B25" s="25" t="s">
        <v>80</v>
      </c>
      <c r="C25" s="25" t="s">
        <v>79</v>
      </c>
      <c r="D25" s="25" t="s">
        <v>40</v>
      </c>
      <c r="E25" s="25"/>
      <c r="F25" s="25"/>
      <c r="G25" s="25"/>
      <c r="I25" s="25" t="s">
        <v>78</v>
      </c>
      <c r="J25" s="25" t="s">
        <v>77</v>
      </c>
      <c r="K25" s="25" t="s">
        <v>76</v>
      </c>
    </row>
    <row r="26" spans="2:11" x14ac:dyDescent="0.3">
      <c r="B26" s="25" t="s">
        <v>75</v>
      </c>
      <c r="C26" s="25" t="s">
        <v>74</v>
      </c>
      <c r="D26" s="25" t="s">
        <v>28</v>
      </c>
      <c r="E26" s="25" t="s">
        <v>73</v>
      </c>
      <c r="F26" s="25"/>
      <c r="G26" s="25"/>
      <c r="I26" s="26" t="s">
        <v>72</v>
      </c>
      <c r="J26" s="25" t="s">
        <v>71</v>
      </c>
      <c r="K26" s="26" t="s">
        <v>70</v>
      </c>
    </row>
    <row r="27" spans="2:11" x14ac:dyDescent="0.3">
      <c r="B27" s="25" t="s">
        <v>69</v>
      </c>
      <c r="C27" s="25" t="s">
        <v>68</v>
      </c>
      <c r="D27" s="25" t="s">
        <v>67</v>
      </c>
      <c r="E27" s="25"/>
      <c r="F27" s="25"/>
      <c r="G27" s="25"/>
      <c r="I27" s="26" t="s">
        <v>66</v>
      </c>
      <c r="J27" s="25" t="s">
        <v>65</v>
      </c>
      <c r="K27" s="26" t="s">
        <v>60</v>
      </c>
    </row>
    <row r="28" spans="2:11" x14ac:dyDescent="0.3">
      <c r="B28" s="25" t="s">
        <v>64</v>
      </c>
      <c r="C28" s="25" t="s">
        <v>63</v>
      </c>
      <c r="D28" s="25" t="s">
        <v>40</v>
      </c>
      <c r="E28" s="25"/>
      <c r="F28" s="25"/>
      <c r="G28" s="25"/>
      <c r="I28" s="25" t="s">
        <v>62</v>
      </c>
      <c r="J28" s="25" t="s">
        <v>61</v>
      </c>
      <c r="K28" s="26" t="s">
        <v>60</v>
      </c>
    </row>
    <row r="29" spans="2:11" x14ac:dyDescent="0.3">
      <c r="B29" s="25" t="s">
        <v>59</v>
      </c>
      <c r="C29" s="25" t="s">
        <v>58</v>
      </c>
      <c r="D29" s="25" t="s">
        <v>57</v>
      </c>
      <c r="E29" s="25"/>
      <c r="F29" s="25"/>
      <c r="G29" s="25"/>
      <c r="I29" s="25" t="s">
        <v>56</v>
      </c>
      <c r="J29" s="25" t="s">
        <v>55</v>
      </c>
      <c r="K29" s="26" t="s">
        <v>54</v>
      </c>
    </row>
    <row r="30" spans="2:11" x14ac:dyDescent="0.3">
      <c r="B30" s="25" t="s">
        <v>53</v>
      </c>
      <c r="C30" s="25" t="s">
        <v>52</v>
      </c>
      <c r="D30" s="25" t="s">
        <v>40</v>
      </c>
      <c r="E30" s="25"/>
      <c r="F30" s="25"/>
      <c r="G30" s="25"/>
      <c r="I30" s="24"/>
      <c r="J30" s="24"/>
      <c r="K30" s="24"/>
    </row>
    <row r="31" spans="2:11" x14ac:dyDescent="0.3">
      <c r="B31" s="25" t="s">
        <v>51</v>
      </c>
      <c r="C31" s="25" t="s">
        <v>50</v>
      </c>
      <c r="D31" s="25" t="s">
        <v>49</v>
      </c>
      <c r="E31" s="25"/>
      <c r="F31" s="25"/>
      <c r="G31" s="25"/>
      <c r="I31" s="24"/>
      <c r="J31" s="24"/>
      <c r="K31" s="24"/>
    </row>
    <row r="32" spans="2:11" x14ac:dyDescent="0.3">
      <c r="B32" s="25" t="s">
        <v>48</v>
      </c>
      <c r="C32" s="25" t="s">
        <v>47</v>
      </c>
      <c r="D32" s="25" t="s">
        <v>40</v>
      </c>
      <c r="E32" s="25"/>
      <c r="F32" s="25"/>
      <c r="G32" s="25"/>
      <c r="I32" s="24"/>
      <c r="J32" s="24"/>
      <c r="K32" s="24"/>
    </row>
    <row r="33" spans="2:11" x14ac:dyDescent="0.3">
      <c r="B33" s="25" t="s">
        <v>46</v>
      </c>
      <c r="C33" s="25" t="s">
        <v>45</v>
      </c>
      <c r="D33" s="25" t="s">
        <v>40</v>
      </c>
      <c r="E33" s="25"/>
      <c r="F33" s="25"/>
      <c r="G33" s="25"/>
      <c r="I33" s="24"/>
      <c r="J33" s="24"/>
      <c r="K33" s="24"/>
    </row>
    <row r="34" spans="2:11" x14ac:dyDescent="0.3">
      <c r="B34" s="25" t="s">
        <v>44</v>
      </c>
      <c r="C34" s="25" t="s">
        <v>43</v>
      </c>
      <c r="D34" s="25" t="s">
        <v>28</v>
      </c>
      <c r="E34" s="25"/>
      <c r="F34" s="25"/>
      <c r="G34" s="25"/>
      <c r="I34" s="24"/>
      <c r="J34" s="24"/>
      <c r="K34" s="24"/>
    </row>
    <row r="35" spans="2:11" x14ac:dyDescent="0.3">
      <c r="B35" s="25" t="s">
        <v>42</v>
      </c>
      <c r="C35" s="25" t="s">
        <v>41</v>
      </c>
      <c r="D35" s="25" t="s">
        <v>40</v>
      </c>
      <c r="E35" s="25"/>
      <c r="F35" s="25"/>
      <c r="G35" s="25"/>
      <c r="I35" s="24"/>
      <c r="J35" s="24"/>
      <c r="K35" s="24"/>
    </row>
    <row r="36" spans="2:11" x14ac:dyDescent="0.3">
      <c r="B36" s="25" t="s">
        <v>39</v>
      </c>
      <c r="C36" s="25" t="s">
        <v>38</v>
      </c>
      <c r="D36" s="25" t="s">
        <v>33</v>
      </c>
      <c r="E36" s="25"/>
      <c r="F36" s="25"/>
      <c r="G36" s="25"/>
    </row>
    <row r="37" spans="2:11" x14ac:dyDescent="0.3">
      <c r="B37" s="25" t="s">
        <v>37</v>
      </c>
      <c r="C37" s="25" t="s">
        <v>36</v>
      </c>
      <c r="D37" s="25" t="s">
        <v>28</v>
      </c>
      <c r="E37" s="25"/>
      <c r="F37" s="25"/>
      <c r="G37" s="25"/>
    </row>
    <row r="38" spans="2:11" x14ac:dyDescent="0.3">
      <c r="B38" s="25" t="s">
        <v>35</v>
      </c>
      <c r="C38" s="25" t="s">
        <v>34</v>
      </c>
      <c r="D38" s="25" t="s">
        <v>33</v>
      </c>
      <c r="E38" s="25"/>
      <c r="F38" s="25"/>
      <c r="G38" s="25"/>
    </row>
    <row r="39" spans="2:11" x14ac:dyDescent="0.3">
      <c r="B39" s="26" t="s">
        <v>32</v>
      </c>
      <c r="C39" s="25" t="s">
        <v>31</v>
      </c>
      <c r="D39" s="25"/>
      <c r="E39" s="25"/>
      <c r="F39" s="25"/>
      <c r="G39" s="25"/>
    </row>
    <row r="40" spans="2:11" x14ac:dyDescent="0.3">
      <c r="B40" s="25" t="s">
        <v>30</v>
      </c>
      <c r="C40" s="25" t="s">
        <v>29</v>
      </c>
      <c r="D40" s="25" t="s">
        <v>28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topLeftCell="A10"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137</v>
      </c>
      <c r="C1" s="28" t="s">
        <v>138</v>
      </c>
      <c r="D1" s="28" t="s">
        <v>139</v>
      </c>
      <c r="E1" s="28" t="s">
        <v>140</v>
      </c>
      <c r="G1" s="60" t="s">
        <v>141</v>
      </c>
      <c r="H1" s="61"/>
      <c r="I1" s="61"/>
      <c r="J1" s="61"/>
      <c r="K1" s="61"/>
      <c r="L1" s="62"/>
    </row>
    <row r="2" spans="2:12" x14ac:dyDescent="0.3">
      <c r="B2" s="25" t="s">
        <v>142</v>
      </c>
      <c r="C2" s="25" t="s">
        <v>143</v>
      </c>
      <c r="D2" s="25" t="s">
        <v>144</v>
      </c>
      <c r="E2" s="25"/>
      <c r="G2" s="34" t="s">
        <v>145</v>
      </c>
      <c r="H2" s="35"/>
      <c r="I2" s="35"/>
      <c r="J2" s="35"/>
      <c r="K2" s="35"/>
      <c r="L2" s="36"/>
    </row>
    <row r="3" spans="2:12" x14ac:dyDescent="0.3">
      <c r="B3" s="25" t="s">
        <v>146</v>
      </c>
      <c r="C3" s="25" t="s">
        <v>143</v>
      </c>
      <c r="D3" s="25" t="s">
        <v>147</v>
      </c>
      <c r="E3" s="25"/>
      <c r="G3" s="34" t="s">
        <v>148</v>
      </c>
      <c r="H3" s="35"/>
      <c r="I3" s="35"/>
      <c r="J3" s="35"/>
      <c r="K3" s="35"/>
      <c r="L3" s="36"/>
    </row>
    <row r="4" spans="2:12" x14ac:dyDescent="0.3">
      <c r="B4" s="25" t="s">
        <v>149</v>
      </c>
      <c r="C4" s="25" t="s">
        <v>143</v>
      </c>
      <c r="D4" s="25" t="s">
        <v>147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150</v>
      </c>
      <c r="C5" s="25">
        <v>5326710</v>
      </c>
      <c r="D5" s="25"/>
      <c r="E5" s="25"/>
      <c r="G5" s="34" t="s">
        <v>151</v>
      </c>
      <c r="H5" s="35"/>
      <c r="I5" s="35"/>
      <c r="J5" s="35"/>
      <c r="K5" s="35"/>
      <c r="L5" s="36"/>
    </row>
    <row r="6" spans="2:12" x14ac:dyDescent="0.3">
      <c r="B6" s="25" t="s">
        <v>152</v>
      </c>
      <c r="C6" s="25" t="s">
        <v>153</v>
      </c>
      <c r="D6" s="25" t="s">
        <v>154</v>
      </c>
      <c r="E6" s="25"/>
      <c r="G6" s="34" t="s">
        <v>155</v>
      </c>
      <c r="H6" s="35"/>
      <c r="I6" s="35"/>
      <c r="J6" s="35"/>
      <c r="K6" s="35"/>
      <c r="L6" s="36"/>
    </row>
    <row r="7" spans="2:12" x14ac:dyDescent="0.3">
      <c r="B7" s="25" t="s">
        <v>156</v>
      </c>
      <c r="C7" s="25" t="s">
        <v>157</v>
      </c>
      <c r="D7" s="25" t="s">
        <v>158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159</v>
      </c>
      <c r="C8" s="25" t="s">
        <v>160</v>
      </c>
      <c r="D8" s="25" t="s">
        <v>161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162</v>
      </c>
      <c r="D9" s="25" t="s">
        <v>163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164</v>
      </c>
      <c r="C10" s="25" t="s">
        <v>165</v>
      </c>
      <c r="D10" s="25"/>
      <c r="E10" s="25"/>
      <c r="G10" s="37" t="s">
        <v>186</v>
      </c>
      <c r="H10" s="38"/>
      <c r="I10" s="38"/>
      <c r="J10" s="38"/>
      <c r="K10" s="38"/>
      <c r="L10" s="39"/>
    </row>
    <row r="11" spans="2:12" x14ac:dyDescent="0.3">
      <c r="B11" s="25"/>
      <c r="C11" s="25" t="s">
        <v>166</v>
      </c>
      <c r="D11" s="25" t="s">
        <v>167</v>
      </c>
      <c r="E11" s="25"/>
      <c r="G11" s="40" t="s">
        <v>168</v>
      </c>
      <c r="H11" s="35"/>
      <c r="I11" s="35"/>
      <c r="J11" s="35"/>
      <c r="K11" s="35"/>
      <c r="L11" s="41"/>
    </row>
    <row r="12" spans="2:12" x14ac:dyDescent="0.3">
      <c r="B12" s="25" t="s">
        <v>169</v>
      </c>
      <c r="C12" s="25" t="s">
        <v>170</v>
      </c>
      <c r="D12" s="25" t="s">
        <v>171</v>
      </c>
      <c r="E12" s="25"/>
      <c r="G12" s="40" t="s">
        <v>172</v>
      </c>
      <c r="H12" s="35"/>
      <c r="I12" s="35"/>
      <c r="J12" s="35"/>
      <c r="K12" s="35"/>
      <c r="L12" s="41"/>
    </row>
    <row r="13" spans="2:12" x14ac:dyDescent="0.3">
      <c r="B13" s="25" t="s">
        <v>173</v>
      </c>
      <c r="C13" s="25" t="s">
        <v>174</v>
      </c>
      <c r="D13" s="25" t="s">
        <v>175</v>
      </c>
      <c r="E13" s="25"/>
      <c r="G13" s="40" t="s">
        <v>176</v>
      </c>
      <c r="H13" s="35"/>
      <c r="I13" s="35"/>
      <c r="J13" s="35"/>
      <c r="K13" s="35"/>
      <c r="L13" s="41"/>
    </row>
    <row r="14" spans="2:12" x14ac:dyDescent="0.3">
      <c r="B14" s="25" t="s">
        <v>177</v>
      </c>
      <c r="C14" s="25" t="s">
        <v>178</v>
      </c>
      <c r="D14" s="25" t="s">
        <v>179</v>
      </c>
      <c r="E14" s="25" t="s">
        <v>180</v>
      </c>
      <c r="G14" s="40" t="s">
        <v>181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182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183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184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185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 매출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2022-07-05T18:35:56Z</dcterms:modified>
</cp:coreProperties>
</file>