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Sheet2" sheetId="6" r:id="rId2"/>
    <sheet name="Sheet1" sheetId="5" r:id="rId3"/>
    <sheet name="정보" sheetId="2" r:id="rId4"/>
    <sheet name="계좌,카드" sheetId="3" r:id="rId5"/>
    <sheet name="아이디,비번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B39" i="1"/>
  <c r="Z4" i="1"/>
  <c r="AE3" i="1" l="1"/>
  <c r="AE4" i="1"/>
  <c r="AE11" i="1"/>
  <c r="AE12" i="1"/>
  <c r="B30" i="1"/>
  <c r="AB4" i="1"/>
  <c r="AB13" i="1"/>
  <c r="AA14" i="1"/>
  <c r="AA18" i="1"/>
  <c r="AA16" i="1"/>
  <c r="AA12" i="1"/>
  <c r="AA7" i="1"/>
  <c r="X4" i="1"/>
  <c r="AA4" i="1"/>
  <c r="Y4" i="1" l="1"/>
  <c r="Z12" i="1"/>
  <c r="B37" i="1"/>
  <c r="D48" i="1" s="1"/>
  <c r="C49" i="1"/>
  <c r="E58" i="1"/>
  <c r="F58" i="1"/>
  <c r="G58" i="1"/>
  <c r="Z16" i="1"/>
  <c r="Z14" i="1"/>
  <c r="Q4" i="1" l="1"/>
  <c r="Y14" i="1"/>
  <c r="B6" i="6"/>
  <c r="U31" i="1" l="1"/>
  <c r="X14" i="1"/>
  <c r="X12" i="1"/>
  <c r="W14" i="1"/>
  <c r="V4" i="1" l="1"/>
  <c r="V7" i="1"/>
  <c r="V14" i="1"/>
  <c r="U4" i="1"/>
  <c r="B31" i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I4" i="1"/>
  <c r="J8" i="1"/>
  <c r="T7" i="1"/>
  <c r="B46" i="1" l="1"/>
  <c r="B6" i="1" l="1"/>
  <c r="L13" i="1" l="1"/>
  <c r="L14" i="1"/>
  <c r="K4" i="1" l="1"/>
  <c r="K16" i="1"/>
  <c r="K12" i="1"/>
  <c r="J5" i="1"/>
  <c r="J3" i="1"/>
  <c r="J16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AG7" i="1"/>
  <c r="B38" i="1" s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H58" i="1" s="1"/>
  <c r="Y3" i="1"/>
  <c r="Y5" i="1" s="1"/>
  <c r="X3" i="1"/>
  <c r="X5" i="1" s="1"/>
  <c r="W3" i="1"/>
  <c r="W5" i="1" s="1"/>
  <c r="V3" i="1"/>
  <c r="V5" i="1" s="1"/>
  <c r="U3" i="1"/>
  <c r="T3" i="1"/>
  <c r="S3" i="1"/>
  <c r="S5" i="1" s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AG6" i="1" l="1"/>
  <c r="AD6" i="1"/>
  <c r="AE5" i="1"/>
  <c r="AE6" i="1" s="1"/>
  <c r="B32" i="1"/>
  <c r="AA6" i="1"/>
  <c r="I58" i="1"/>
  <c r="I59" i="1" s="1"/>
  <c r="Y6" i="1"/>
  <c r="X6" i="1"/>
  <c r="U5" i="1"/>
  <c r="U6" i="1" s="1"/>
  <c r="B36" i="1"/>
  <c r="T5" i="1"/>
  <c r="B33" i="1"/>
  <c r="S6" i="1"/>
  <c r="R5" i="1"/>
  <c r="Q5" i="1"/>
  <c r="Q6" i="1" s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42" i="1" l="1"/>
  <c r="C48" i="1"/>
  <c r="I60" i="1"/>
  <c r="B41" i="1"/>
  <c r="B34" i="1"/>
  <c r="B35" i="1" s="1"/>
  <c r="R6" i="1"/>
  <c r="M6" i="1"/>
  <c r="L6" i="1"/>
  <c r="H6" i="1"/>
</calcChain>
</file>

<file path=xl/sharedStrings.xml><?xml version="1.0" encoding="utf-8"?>
<sst xmlns="http://schemas.openxmlformats.org/spreadsheetml/2006/main" count="327" uniqueCount="291">
  <si>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</si>
  <si>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</si>
  <si>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</si>
  <si>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</si>
  <si>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</si>
  <si>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</si>
  <si>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</si>
  <si>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</si>
  <si>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</si>
  <si>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</si>
  <si>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</si>
  <si>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</si>
  <si>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</si>
  <si>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</si>
  <si>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</si>
  <si>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</si>
  <si>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</si>
  <si>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</si>
  <si>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</si>
  <si>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</si>
  <si>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</si>
  <si>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</si>
  <si>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</si>
  <si>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</si>
  <si>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</si>
  <si>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</si>
  <si>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</si>
  <si>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</si>
  <si>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</si>
  <si>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</si>
  <si>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</si>
  <si>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</si>
  <si>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</si>
  <si>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</si>
  <si>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</si>
  <si>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</si>
  <si>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</si>
  <si>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</si>
  <si>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</si>
  <si>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</si>
  <si>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</si>
  <si>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</si>
  <si>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</si>
  <si>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</si>
  <si>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</si>
  <si>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</si>
  <si>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</si>
  <si>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</si>
  <si>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</si>
  <si>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</si>
  <si>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</si>
  <si>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</si>
  <si>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</si>
  <si>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</si>
  <si>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</si>
  <si>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</si>
  <si>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</si>
  <si>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</si>
  <si>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</si>
  <si>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</si>
  <si>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</si>
  <si>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</si>
  <si>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</si>
  <si>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</si>
  <si>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</si>
  <si>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</si>
  <si>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</si>
  <si>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</si>
  <si>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</si>
  <si>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</si>
  <si>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</si>
  <si>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</si>
  <si>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</si>
  <si>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</si>
  <si>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</si>
  <si>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</si>
  <si>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</si>
  <si>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</si>
  <si>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</si>
  <si>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</si>
  <si>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</si>
  <si>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</si>
  <si>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</si>
  <si>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</si>
  <si>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</si>
  <si>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</si>
  <si>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</si>
  <si>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</si>
  <si>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</si>
  <si>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</si>
  <si>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</si>
  <si>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</si>
  <si>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</si>
  <si>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</si>
  <si>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</si>
  <si>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</si>
  <si>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</si>
  <si>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</si>
  <si>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</si>
  <si>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</si>
  <si>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</si>
  <si>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</si>
  <si>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</si>
  <si>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</si>
  <si>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</si>
  <si>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</si>
  <si>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</si>
  <si>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</si>
  <si>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</si>
  <si>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</si>
  <si>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</si>
  <si>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</si>
  <si>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</si>
  <si>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</si>
  <si>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</si>
  <si>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</si>
  <si>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</si>
  <si>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</si>
  <si>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</si>
  <si>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</si>
  <si>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</si>
  <si>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</si>
  <si>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</si>
  <si>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</si>
  <si>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</si>
  <si>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</si>
  <si>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</si>
  <si>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</si>
  <si>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</si>
  <si>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</si>
  <si>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</si>
  <si>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</si>
  <si>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</si>
  <si>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</si>
  <si>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</si>
  <si>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</si>
  <si>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</si>
  <si>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</si>
  <si>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</si>
  <si>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</si>
  <si>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</si>
  <si>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</si>
  <si>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</si>
  <si>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</si>
  <si>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</si>
  <si>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</si>
  <si>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</si>
  <si>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</si>
  <si>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</si>
  <si>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</si>
  <si>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</si>
  <si>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</si>
  <si>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</si>
  <si>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</si>
  <si>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</si>
  <si>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</si>
  <si>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</si>
  <si>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</si>
  <si>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</si>
  <si>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</si>
  <si>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</si>
  <si>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</si>
  <si>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</si>
  <si>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</si>
  <si>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</si>
  <si>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</si>
  <si>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</si>
  <si>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</si>
  <si>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</si>
  <si>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</si>
  <si>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</si>
  <si>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</si>
  <si>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</si>
  <si>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</si>
  <si>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</si>
  <si>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</si>
  <si>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</si>
  <si>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</si>
  <si>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</si>
  <si>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</si>
  <si>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</si>
  <si>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</si>
  <si>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</si>
  <si>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</si>
  <si>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</si>
  <si>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</si>
  <si>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</si>
  <si>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</si>
  <si>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</si>
  <si>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</si>
  <si>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</si>
  <si>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</si>
  <si>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</si>
  <si>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</si>
  <si>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</si>
  <si>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</si>
  <si>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</si>
  <si>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</si>
  <si>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</si>
  <si>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</si>
  <si>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</si>
  <si>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</si>
  <si>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</si>
  <si>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</si>
  <si>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</si>
  <si>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</si>
  <si>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</si>
  <si>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</si>
  <si>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</si>
  <si>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</si>
  <si>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</si>
  <si>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</si>
  <si>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</si>
  <si>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</si>
  <si>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</si>
  <si>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</si>
  <si>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</si>
  <si>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</si>
  <si>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</si>
  <si>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</si>
  <si>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</si>
  <si>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</si>
  <si>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</si>
  <si>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</si>
  <si>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</si>
  <si>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</si>
  <si>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</si>
  <si>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</si>
  <si>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</si>
  <si>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</si>
  <si>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</si>
  <si>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</si>
  <si>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</si>
  <si>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</si>
  <si>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</si>
  <si>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</si>
  <si>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</si>
  <si>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</si>
  <si>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</si>
  <si>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</si>
  <si>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</si>
  <si>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</si>
  <si>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</si>
  <si>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</si>
  <si>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</si>
  <si>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</si>
  <si>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</si>
  <si>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</si>
  <si>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</si>
  <si>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</si>
  <si>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</si>
  <si>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</si>
  <si>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</si>
  <si>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</si>
  <si>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</si>
  <si>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</si>
  <si>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</si>
  <si>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</si>
  <si>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</si>
  <si>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</si>
  <si>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</si>
  <si>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</si>
  <si>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</si>
  <si>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 xml:space="preserve"> 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</si>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</sst>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abSelected="1" zoomScale="80" zoomScaleNormal="80" workbookViewId="0">
      <selection activeCell="H13" sqref="H13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 t="shared" si="0"/>
        <v>396000</v>
      </c>
      <c r="T3" s="5">
        <f t="shared" si="0"/>
        <v>352000</v>
      </c>
      <c r="U3" s="5">
        <f t="shared" si="0"/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164000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-90000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259</v>
      </c>
      <c r="AB11" s="10" t="s">
        <v>278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277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264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280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  <c r="W25" s="21" t="s">
        <v>258</v>
      </c>
      <c r="X25" s="21" t="s">
        <v>275</v>
      </c>
      <c r="Y25" s="21" t="s">
        <v>260</v>
      </c>
      <c r="Z25" s="134" t="s">
        <v>289</v>
      </c>
      <c r="AA25" s="21" t="s">
        <v>276</v>
      </c>
      <c r="AB25" s="21" t="s">
        <v>279</v>
      </c>
      <c r="AC25" s="21" t="s">
        <v>282</v>
      </c>
      <c r="AD25" s="21" t="s">
        <v>284</v>
      </c>
      <c r="AE25" s="21" t="s">
        <v>285</v>
      </c>
      <c r="AF25" s="21" t="s">
        <v>282</v>
      </c>
      <c r="AG25" s="21" t="s">
        <v>290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101">
        <f>SUM(B2:AG2)+1558090</f>
        <v>5758090</v>
      </c>
      <c r="C30" s="101" t="s">
        <v>246</v>
      </c>
      <c r="J30" s="9" t="s">
        <v>218</v>
      </c>
      <c r="U30" s="102" t="s">
        <v>254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102">
        <f>25690+25790+4000+(27390*5)</f>
        <v>192430</v>
      </c>
    </row>
    <row r="32" spans="1:33" s="9" customFormat="1" ht="18" thickBot="1" x14ac:dyDescent="0.35">
      <c r="A32" s="74" t="s">
        <v>252</v>
      </c>
      <c r="B32" s="75">
        <f>SUM(B3:AG3)-B30</f>
        <v>3328610</v>
      </c>
      <c r="C32" s="15" t="s">
        <v>263</v>
      </c>
      <c r="D32" s="15"/>
      <c r="G32" s="9" t="s">
        <v>186</v>
      </c>
      <c r="J32" s="9">
        <v>220000</v>
      </c>
      <c r="U32" s="102" t="s">
        <v>253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102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3" t="s">
        <v>255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/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-8883000</v>
      </c>
      <c r="C36" s="15"/>
      <c r="G36" s="1" t="s">
        <v>202</v>
      </c>
      <c r="J36" s="1" t="s">
        <v>217</v>
      </c>
      <c r="T36" s="1" t="s">
        <v>248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1098000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261</v>
      </c>
      <c r="Z40" s="78" t="s">
        <v>287</v>
      </c>
      <c r="AA40" s="133" t="s">
        <v>262</v>
      </c>
      <c r="AD40" s="133" t="s">
        <v>283</v>
      </c>
    </row>
    <row r="41" spans="1:30" x14ac:dyDescent="0.3">
      <c r="A41" s="85" t="s">
        <v>231</v>
      </c>
      <c r="B41" s="86">
        <f>SUM(B6:AG6)</f>
        <v>12429700</v>
      </c>
      <c r="I41" s="79">
        <v>560000</v>
      </c>
      <c r="J41" s="79">
        <v>480000</v>
      </c>
      <c r="X41" s="79">
        <v>240000</v>
      </c>
      <c r="Z41" s="79">
        <v>150000</v>
      </c>
      <c r="AA41" s="133">
        <v>36300</v>
      </c>
      <c r="AD41" s="133">
        <v>32760</v>
      </c>
    </row>
    <row r="42" spans="1:30" x14ac:dyDescent="0.3">
      <c r="A42" s="89" t="s">
        <v>232</v>
      </c>
      <c r="B42" s="90">
        <f>B32+B38+B39</f>
        <v>9717670</v>
      </c>
      <c r="I42" s="87" t="s">
        <v>222</v>
      </c>
      <c r="J42" s="87" t="s">
        <v>222</v>
      </c>
      <c r="X42" s="87" t="s">
        <v>281</v>
      </c>
      <c r="Z42" s="87" t="s">
        <v>288</v>
      </c>
      <c r="AA42" s="133" t="s">
        <v>273</v>
      </c>
    </row>
    <row r="43" spans="1:30" x14ac:dyDescent="0.3">
      <c r="J43" s="80"/>
      <c r="AA43" s="133" t="s">
        <v>274</v>
      </c>
    </row>
    <row r="44" spans="1:30" x14ac:dyDescent="0.3">
      <c r="A44" s="1" t="s">
        <v>238</v>
      </c>
      <c r="B44" s="97">
        <v>758090</v>
      </c>
      <c r="AA44" s="133">
        <v>30000</v>
      </c>
    </row>
    <row r="45" spans="1:30" x14ac:dyDescent="0.3">
      <c r="A45" s="1" t="s">
        <v>241</v>
      </c>
      <c r="B45" s="1">
        <v>800000</v>
      </c>
      <c r="AA45" s="133" t="s">
        <v>273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</f>
        <v>8575370</v>
      </c>
      <c r="D48" s="9">
        <f>B39+B37+2000000-1250000</f>
        <v>7183360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6"/>
      <c r="F55" s="106"/>
      <c r="G55" s="106"/>
      <c r="H55" s="106"/>
      <c r="I55" s="106"/>
    </row>
    <row r="56" spans="3:10" ht="18" thickTop="1" thickBot="1" x14ac:dyDescent="0.35">
      <c r="D56" s="104"/>
      <c r="E56" s="118" t="s">
        <v>271</v>
      </c>
      <c r="F56" s="119"/>
      <c r="G56" s="119"/>
      <c r="H56" s="119"/>
      <c r="I56" s="120"/>
      <c r="J56" s="105"/>
    </row>
    <row r="57" spans="3:10" ht="18" thickTop="1" thickBot="1" x14ac:dyDescent="0.35">
      <c r="D57" s="104"/>
      <c r="E57" s="108" t="s">
        <v>265</v>
      </c>
      <c r="F57" s="110" t="s">
        <v>266</v>
      </c>
      <c r="G57" s="112" t="s">
        <v>267</v>
      </c>
      <c r="H57" s="116" t="s">
        <v>268</v>
      </c>
      <c r="I57" s="114" t="s">
        <v>269</v>
      </c>
      <c r="J57" s="105"/>
    </row>
    <row r="58" spans="3:10" ht="18" thickTop="1" thickBot="1" x14ac:dyDescent="0.35">
      <c r="D58" s="104"/>
      <c r="E58" s="109">
        <f>SUM(B5:E5)</f>
        <v>2840000</v>
      </c>
      <c r="F58" s="111">
        <f>SUM(F5:L5)</f>
        <v>5998000</v>
      </c>
      <c r="G58" s="113">
        <f>SUM(M5:S5)</f>
        <v>3117000</v>
      </c>
      <c r="H58" s="117">
        <f>SUM(T5:Z5)</f>
        <v>5525700</v>
      </c>
      <c r="I58" s="115">
        <f>SUM(AA5:AG5)</f>
        <v>3832000</v>
      </c>
      <c r="J58" s="15"/>
    </row>
    <row r="59" spans="3:10" ht="18" thickTop="1" thickBot="1" x14ac:dyDescent="0.35">
      <c r="E59" s="107"/>
      <c r="F59" s="107"/>
      <c r="G59" s="107"/>
      <c r="H59" s="109" t="s">
        <v>270</v>
      </c>
      <c r="I59" s="109">
        <f>SUM(E58:I58)</f>
        <v>21312700</v>
      </c>
    </row>
    <row r="60" spans="3:10" ht="18" thickTop="1" thickBot="1" x14ac:dyDescent="0.35">
      <c r="H60" s="109" t="s">
        <v>272</v>
      </c>
      <c r="I60" s="109">
        <f>AVERAGE(E58:I58)</f>
        <v>4262540</v>
      </c>
    </row>
    <row r="61" spans="3:10" ht="17.25" thickTop="1" x14ac:dyDescent="0.3"/>
    <row r="73" spans="1:2" x14ac:dyDescent="0.3">
      <c r="A73" s="1" t="s">
        <v>286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8" sqref="D8"/>
    </sheetView>
  </sheetViews>
  <sheetFormatPr defaultRowHeight="16.5" x14ac:dyDescent="0.3"/>
  <sheetData>
    <row r="2" spans="2:2" x14ac:dyDescent="0.3">
      <c r="B2">
        <v>400000</v>
      </c>
    </row>
    <row r="3" spans="2:2" x14ac:dyDescent="0.3">
      <c r="B3">
        <v>330000</v>
      </c>
    </row>
    <row r="4" spans="2:2" x14ac:dyDescent="0.3">
      <c r="B4">
        <v>120000</v>
      </c>
    </row>
    <row r="5" spans="2:2" x14ac:dyDescent="0.3">
      <c r="B5">
        <v>200000</v>
      </c>
    </row>
    <row r="6" spans="2:2" x14ac:dyDescent="0.3">
      <c r="B6">
        <f>SUM(B2:B5)</f>
        <v>1050000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22">
        <v>44742</v>
      </c>
      <c r="B2" s="99" t="s">
        <v>249</v>
      </c>
      <c r="C2">
        <v>0</v>
      </c>
      <c r="D2">
        <v>0</v>
      </c>
    </row>
    <row r="3" spans="1:4" x14ac:dyDescent="0.3">
      <c r="A3" s="122"/>
      <c r="B3" s="100" t="s">
        <v>250</v>
      </c>
      <c r="C3">
        <v>480000</v>
      </c>
      <c r="D3">
        <v>-262000</v>
      </c>
    </row>
    <row r="4" spans="1:4" x14ac:dyDescent="0.3">
      <c r="A4" s="121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21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21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21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21">
        <v>44745</v>
      </c>
      <c r="B8" s="99" t="str">
        <f>B6</f>
        <v>카드</v>
      </c>
    </row>
    <row r="9" spans="1:4" x14ac:dyDescent="0.3">
      <c r="A9" s="121"/>
      <c r="B9" s="100" t="str">
        <f t="shared" si="0"/>
        <v>현찰</v>
      </c>
    </row>
    <row r="10" spans="1:4" x14ac:dyDescent="0.3">
      <c r="A10" s="121">
        <v>44746</v>
      </c>
      <c r="B10" s="99" t="str">
        <f>B8</f>
        <v>카드</v>
      </c>
    </row>
    <row r="11" spans="1:4" x14ac:dyDescent="0.3">
      <c r="A11" s="121"/>
      <c r="B11" s="100" t="str">
        <f t="shared" si="0"/>
        <v>현찰</v>
      </c>
    </row>
    <row r="12" spans="1:4" x14ac:dyDescent="0.3">
      <c r="A12" s="121">
        <v>44747</v>
      </c>
      <c r="B12" s="99" t="str">
        <f>B10</f>
        <v>카드</v>
      </c>
    </row>
    <row r="13" spans="1:4" x14ac:dyDescent="0.3">
      <c r="A13" s="121"/>
      <c r="B13" s="100" t="str">
        <f t="shared" si="0"/>
        <v>현찰</v>
      </c>
    </row>
    <row r="14" spans="1:4" x14ac:dyDescent="0.3">
      <c r="A14" s="121">
        <v>44748</v>
      </c>
      <c r="B14" s="99" t="str">
        <f>B12</f>
        <v>카드</v>
      </c>
    </row>
    <row r="15" spans="1:4" x14ac:dyDescent="0.3">
      <c r="A15" s="121"/>
      <c r="B15" s="100" t="str">
        <f t="shared" si="0"/>
        <v>현찰</v>
      </c>
    </row>
    <row r="16" spans="1:4" x14ac:dyDescent="0.3">
      <c r="A16" s="121">
        <v>44749</v>
      </c>
      <c r="B16" s="99" t="str">
        <f>B14</f>
        <v>카드</v>
      </c>
    </row>
    <row r="17" spans="1:2" x14ac:dyDescent="0.3">
      <c r="A17" s="121"/>
      <c r="B17" s="100" t="str">
        <f t="shared" si="0"/>
        <v>현찰</v>
      </c>
    </row>
    <row r="18" spans="1:2" x14ac:dyDescent="0.3">
      <c r="A18" s="121">
        <v>44750</v>
      </c>
      <c r="B18" s="99" t="str">
        <f>B16</f>
        <v>카드</v>
      </c>
    </row>
    <row r="19" spans="1:2" x14ac:dyDescent="0.3">
      <c r="A19" s="121"/>
      <c r="B19" s="100" t="str">
        <f t="shared" si="0"/>
        <v>현찰</v>
      </c>
    </row>
    <row r="20" spans="1:2" x14ac:dyDescent="0.3">
      <c r="A20" s="121">
        <v>44751</v>
      </c>
      <c r="B20" s="99" t="str">
        <f>B18</f>
        <v>카드</v>
      </c>
    </row>
    <row r="21" spans="1:2" x14ac:dyDescent="0.3">
      <c r="A21" s="121"/>
      <c r="B21" s="100" t="str">
        <f t="shared" si="0"/>
        <v>현찰</v>
      </c>
    </row>
    <row r="22" spans="1:2" x14ac:dyDescent="0.3">
      <c r="A22" s="121">
        <v>44752</v>
      </c>
      <c r="B22" s="99" t="str">
        <f>B20</f>
        <v>카드</v>
      </c>
    </row>
    <row r="23" spans="1:2" x14ac:dyDescent="0.3">
      <c r="A23" s="121"/>
      <c r="B23" s="100" t="str">
        <f t="shared" si="0"/>
        <v>현찰</v>
      </c>
    </row>
    <row r="24" spans="1:2" x14ac:dyDescent="0.3">
      <c r="A24" s="121">
        <v>44753</v>
      </c>
      <c r="B24" s="99" t="str">
        <f>B22</f>
        <v>카드</v>
      </c>
    </row>
    <row r="25" spans="1:2" x14ac:dyDescent="0.3">
      <c r="A25" s="121"/>
      <c r="B25" s="100" t="str">
        <f t="shared" si="0"/>
        <v>현찰</v>
      </c>
    </row>
    <row r="26" spans="1:2" x14ac:dyDescent="0.3">
      <c r="A26" s="121">
        <v>44754</v>
      </c>
      <c r="B26" s="99" t="str">
        <f>B24</f>
        <v>카드</v>
      </c>
    </row>
    <row r="27" spans="1:2" x14ac:dyDescent="0.3">
      <c r="A27" s="121"/>
      <c r="B27" s="100" t="str">
        <f t="shared" si="0"/>
        <v>현찰</v>
      </c>
    </row>
    <row r="28" spans="1:2" x14ac:dyDescent="0.3">
      <c r="A28" s="121">
        <v>44755</v>
      </c>
      <c r="B28" s="99" t="str">
        <f>B26</f>
        <v>카드</v>
      </c>
    </row>
    <row r="29" spans="1:2" x14ac:dyDescent="0.3">
      <c r="A29" s="121"/>
      <c r="B29" s="100" t="str">
        <f t="shared" si="0"/>
        <v>현찰</v>
      </c>
    </row>
    <row r="30" spans="1:2" x14ac:dyDescent="0.3">
      <c r="A30" s="121">
        <v>44756</v>
      </c>
      <c r="B30" s="99" t="str">
        <f>B28</f>
        <v>카드</v>
      </c>
    </row>
    <row r="31" spans="1:2" x14ac:dyDescent="0.3">
      <c r="A31" s="121"/>
      <c r="B31" s="100" t="str">
        <f t="shared" si="0"/>
        <v>현찰</v>
      </c>
    </row>
    <row r="32" spans="1:2" x14ac:dyDescent="0.3">
      <c r="A32" s="121">
        <v>44757</v>
      </c>
      <c r="B32" s="99" t="str">
        <f>B30</f>
        <v>카드</v>
      </c>
    </row>
    <row r="33" spans="1:2" x14ac:dyDescent="0.3">
      <c r="A33" s="121"/>
      <c r="B33" s="100" t="str">
        <f t="shared" si="0"/>
        <v>현찰</v>
      </c>
    </row>
    <row r="34" spans="1:2" x14ac:dyDescent="0.3">
      <c r="A34" s="121">
        <v>44758</v>
      </c>
      <c r="B34" s="99" t="str">
        <f>B32</f>
        <v>카드</v>
      </c>
    </row>
    <row r="35" spans="1:2" x14ac:dyDescent="0.3">
      <c r="A35" s="121"/>
      <c r="B35" s="100" t="str">
        <f t="shared" si="0"/>
        <v>현찰</v>
      </c>
    </row>
    <row r="36" spans="1:2" x14ac:dyDescent="0.3">
      <c r="A36" s="121">
        <v>44759</v>
      </c>
      <c r="B36" s="99" t="str">
        <f>B34</f>
        <v>카드</v>
      </c>
    </row>
    <row r="37" spans="1:2" x14ac:dyDescent="0.3">
      <c r="A37" s="121"/>
      <c r="B37" s="100" t="str">
        <f t="shared" si="0"/>
        <v>현찰</v>
      </c>
    </row>
    <row r="38" spans="1:2" x14ac:dyDescent="0.3">
      <c r="A38" s="121">
        <v>44760</v>
      </c>
      <c r="B38" s="99" t="str">
        <f>B36</f>
        <v>카드</v>
      </c>
    </row>
    <row r="39" spans="1:2" x14ac:dyDescent="0.3">
      <c r="A39" s="121"/>
      <c r="B39" s="100" t="str">
        <f t="shared" si="0"/>
        <v>현찰</v>
      </c>
    </row>
    <row r="40" spans="1:2" x14ac:dyDescent="0.3">
      <c r="A40" s="121">
        <v>44761</v>
      </c>
      <c r="B40" s="99" t="str">
        <f>B38</f>
        <v>카드</v>
      </c>
    </row>
    <row r="41" spans="1:2" x14ac:dyDescent="0.3">
      <c r="A41" s="121"/>
      <c r="B41" s="100" t="str">
        <f t="shared" si="0"/>
        <v>현찰</v>
      </c>
    </row>
    <row r="42" spans="1:2" x14ac:dyDescent="0.3">
      <c r="A42" s="121">
        <v>44762</v>
      </c>
      <c r="B42" s="99" t="str">
        <f>B40</f>
        <v>카드</v>
      </c>
    </row>
    <row r="43" spans="1:2" x14ac:dyDescent="0.3">
      <c r="A43" s="121"/>
      <c r="B43" s="100" t="str">
        <f t="shared" si="0"/>
        <v>현찰</v>
      </c>
    </row>
    <row r="44" spans="1:2" x14ac:dyDescent="0.3">
      <c r="A44" s="121">
        <v>44763</v>
      </c>
      <c r="B44" s="99" t="str">
        <f>B42</f>
        <v>카드</v>
      </c>
    </row>
    <row r="45" spans="1:2" x14ac:dyDescent="0.3">
      <c r="A45" s="121"/>
      <c r="B45" s="100" t="str">
        <f t="shared" si="0"/>
        <v>현찰</v>
      </c>
    </row>
    <row r="46" spans="1:2" x14ac:dyDescent="0.3">
      <c r="A46" s="121">
        <v>44764</v>
      </c>
      <c r="B46" s="99" t="str">
        <f>B44</f>
        <v>카드</v>
      </c>
    </row>
    <row r="47" spans="1:2" x14ac:dyDescent="0.3">
      <c r="A47" s="121"/>
      <c r="B47" s="100" t="str">
        <f t="shared" si="0"/>
        <v>현찰</v>
      </c>
    </row>
    <row r="48" spans="1:2" x14ac:dyDescent="0.3">
      <c r="A48" s="121">
        <v>44765</v>
      </c>
      <c r="B48" s="99" t="str">
        <f>B46</f>
        <v>카드</v>
      </c>
    </row>
    <row r="49" spans="1:2" x14ac:dyDescent="0.3">
      <c r="A49" s="121"/>
      <c r="B49" s="100" t="str">
        <f t="shared" si="0"/>
        <v>현찰</v>
      </c>
    </row>
    <row r="50" spans="1:2" x14ac:dyDescent="0.3">
      <c r="A50" s="121">
        <v>44766</v>
      </c>
      <c r="B50" s="99" t="str">
        <f>B48</f>
        <v>카드</v>
      </c>
    </row>
    <row r="51" spans="1:2" x14ac:dyDescent="0.3">
      <c r="A51" s="121"/>
      <c r="B51" s="100" t="str">
        <f t="shared" si="0"/>
        <v>현찰</v>
      </c>
    </row>
    <row r="52" spans="1:2" x14ac:dyDescent="0.3">
      <c r="A52" s="121">
        <v>44767</v>
      </c>
      <c r="B52" s="99" t="str">
        <f>B50</f>
        <v>카드</v>
      </c>
    </row>
    <row r="53" spans="1:2" x14ac:dyDescent="0.3">
      <c r="A53" s="121"/>
      <c r="B53" s="100" t="str">
        <f t="shared" si="0"/>
        <v>현찰</v>
      </c>
    </row>
    <row r="54" spans="1:2" x14ac:dyDescent="0.3">
      <c r="A54" s="121">
        <v>44768</v>
      </c>
      <c r="B54" s="99" t="str">
        <f>B52</f>
        <v>카드</v>
      </c>
    </row>
    <row r="55" spans="1:2" x14ac:dyDescent="0.3">
      <c r="A55" s="121"/>
      <c r="B55" s="100" t="str">
        <f t="shared" si="0"/>
        <v>현찰</v>
      </c>
    </row>
    <row r="56" spans="1:2" x14ac:dyDescent="0.3">
      <c r="A56" s="121">
        <v>44769</v>
      </c>
      <c r="B56" s="99" t="str">
        <f>B54</f>
        <v>카드</v>
      </c>
    </row>
    <row r="57" spans="1:2" x14ac:dyDescent="0.3">
      <c r="A57" s="121"/>
      <c r="B57" s="100" t="str">
        <f t="shared" si="0"/>
        <v>현찰</v>
      </c>
    </row>
    <row r="58" spans="1:2" x14ac:dyDescent="0.3">
      <c r="A58" s="121">
        <v>44770</v>
      </c>
      <c r="B58" s="99" t="str">
        <f>B56</f>
        <v>카드</v>
      </c>
    </row>
    <row r="59" spans="1:2" x14ac:dyDescent="0.3">
      <c r="A59" s="121"/>
      <c r="B59" s="100" t="str">
        <f t="shared" si="0"/>
        <v>현찰</v>
      </c>
    </row>
    <row r="60" spans="1:2" x14ac:dyDescent="0.3">
      <c r="A60" s="121">
        <v>44771</v>
      </c>
      <c r="B60" s="99" t="str">
        <f>B58</f>
        <v>카드</v>
      </c>
    </row>
    <row r="61" spans="1:2" x14ac:dyDescent="0.3">
      <c r="A61" s="121"/>
      <c r="B61" s="100" t="str">
        <f t="shared" si="0"/>
        <v>현찰</v>
      </c>
    </row>
    <row r="62" spans="1:2" x14ac:dyDescent="0.3">
      <c r="A62" s="121">
        <v>44772</v>
      </c>
      <c r="B62" s="99" t="str">
        <f>B60</f>
        <v>카드</v>
      </c>
    </row>
    <row r="63" spans="1:2" x14ac:dyDescent="0.3">
      <c r="A63" s="121"/>
      <c r="B63" s="100" t="str">
        <f t="shared" si="0"/>
        <v>현찰</v>
      </c>
    </row>
    <row r="64" spans="1:2" x14ac:dyDescent="0.3">
      <c r="A64" s="98"/>
    </row>
  </sheetData>
  <mergeCells count="31">
    <mergeCell ref="A62:A63"/>
    <mergeCell ref="A50:A51"/>
    <mergeCell ref="A52:A53"/>
    <mergeCell ref="A54:A55"/>
    <mergeCell ref="A56:A57"/>
    <mergeCell ref="A58:A59"/>
    <mergeCell ref="A60:A6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9" t="s">
        <v>129</v>
      </c>
      <c r="I1" s="129"/>
      <c r="J1" s="129"/>
      <c r="K1" s="129"/>
      <c r="L1" s="129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3" t="s">
        <v>125</v>
      </c>
      <c r="I2" s="124"/>
      <c r="J2" s="124"/>
      <c r="K2" s="124"/>
      <c r="L2" s="125"/>
    </row>
    <row r="3" spans="2:12" x14ac:dyDescent="0.3">
      <c r="B3" s="126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3"/>
      <c r="I3" s="124"/>
      <c r="J3" s="124"/>
      <c r="K3" s="124"/>
      <c r="L3" s="125"/>
    </row>
    <row r="4" spans="2:12" x14ac:dyDescent="0.3">
      <c r="B4" s="127"/>
      <c r="C4" s="25" t="s">
        <v>122</v>
      </c>
      <c r="D4" s="25"/>
      <c r="E4" s="25"/>
      <c r="F4" s="25"/>
      <c r="G4" s="25" t="s">
        <v>121</v>
      </c>
      <c r="H4" s="123"/>
      <c r="I4" s="124"/>
      <c r="J4" s="124"/>
      <c r="K4" s="124"/>
      <c r="L4" s="125"/>
    </row>
    <row r="5" spans="2:12" x14ac:dyDescent="0.3">
      <c r="B5" s="128"/>
      <c r="C5" s="25"/>
      <c r="D5" s="25"/>
      <c r="E5" s="25" t="s">
        <v>120</v>
      </c>
      <c r="F5" s="25"/>
      <c r="G5" s="25">
        <v>707266</v>
      </c>
      <c r="H5" s="123"/>
      <c r="I5" s="124"/>
      <c r="J5" s="124"/>
      <c r="K5" s="124"/>
      <c r="L5" s="125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3"/>
      <c r="I6" s="124"/>
      <c r="J6" s="124"/>
      <c r="K6" s="124"/>
      <c r="L6" s="125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3"/>
      <c r="I7" s="124"/>
      <c r="J7" s="124"/>
      <c r="K7" s="124"/>
      <c r="L7" s="125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3"/>
      <c r="I8" s="124"/>
      <c r="J8" s="124"/>
      <c r="K8" s="124"/>
      <c r="L8" s="125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3"/>
      <c r="I9" s="124"/>
      <c r="J9" s="124"/>
      <c r="K9" s="124"/>
      <c r="L9" s="125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3"/>
      <c r="I10" s="124"/>
      <c r="J10" s="124"/>
      <c r="K10" s="124"/>
      <c r="L10" s="125"/>
    </row>
    <row r="11" spans="2:12" x14ac:dyDescent="0.3">
      <c r="B11" s="25"/>
      <c r="C11" s="25"/>
      <c r="D11" s="25"/>
      <c r="E11" s="25"/>
      <c r="F11" s="25"/>
      <c r="G11" s="25"/>
      <c r="H11" s="123"/>
      <c r="I11" s="124"/>
      <c r="J11" s="124"/>
      <c r="K11" s="124"/>
      <c r="L11" s="125"/>
    </row>
    <row r="12" spans="2:12" x14ac:dyDescent="0.3">
      <c r="B12" s="25"/>
      <c r="C12" s="25"/>
      <c r="D12" s="25"/>
      <c r="E12" s="25"/>
      <c r="F12" s="25"/>
      <c r="G12" s="25"/>
      <c r="H12" s="123"/>
      <c r="I12" s="124"/>
      <c r="J12" s="124"/>
      <c r="K12" s="124"/>
      <c r="L12" s="125"/>
    </row>
    <row r="13" spans="2:12" x14ac:dyDescent="0.3">
      <c r="B13" s="25"/>
      <c r="C13" s="25"/>
      <c r="D13" s="25"/>
      <c r="E13" s="25"/>
      <c r="F13" s="25"/>
      <c r="G13" s="25"/>
      <c r="H13" s="123"/>
      <c r="I13" s="124"/>
      <c r="J13" s="124"/>
      <c r="K13" s="124"/>
      <c r="L13" s="125"/>
    </row>
    <row r="14" spans="2:12" x14ac:dyDescent="0.3">
      <c r="B14" s="25"/>
      <c r="C14" s="25"/>
      <c r="D14" s="25"/>
      <c r="E14" s="25"/>
      <c r="F14" s="25"/>
      <c r="G14" s="25"/>
      <c r="H14" s="123"/>
      <c r="I14" s="124"/>
      <c r="J14" s="124"/>
      <c r="K14" s="124"/>
      <c r="L14" s="125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0" t="s">
        <v>138</v>
      </c>
      <c r="H1" s="131"/>
      <c r="I1" s="131"/>
      <c r="J1" s="131"/>
      <c r="K1" s="131"/>
      <c r="L1" s="132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Sheet2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2022-07-31T18:57:47Z</dcterms:modified>
</cp:coreProperties>
</file>