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/>
  </bookViews>
  <sheets>
    <sheet name="7월 매출" sheetId="1" r:id="rId1"/>
    <sheet name="8월 매출" sheetId="7" r:id="rId2"/>
    <sheet name="Sheet2" sheetId="6" r:id="rId3"/>
    <sheet name="Sheet1" sheetId="5" r:id="rId4"/>
    <sheet name="정보" sheetId="2" r:id="rId5"/>
    <sheet name="계좌,카드" sheetId="3" r:id="rId6"/>
    <sheet name="아이디,비번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7" l="1"/>
  <c r="B38" i="7"/>
  <c r="C48" i="1"/>
  <c r="B33" i="7"/>
  <c r="B32" i="7" s="1"/>
  <c r="B37" i="7"/>
  <c r="B5" i="7"/>
  <c r="B42" i="7" l="1"/>
  <c r="L13" i="1"/>
  <c r="J3" i="1"/>
  <c r="U3" i="1"/>
  <c r="B30" i="1"/>
  <c r="B38" i="1"/>
  <c r="B31" i="1"/>
  <c r="C3" i="1"/>
  <c r="G8" i="1"/>
  <c r="B30" i="7"/>
  <c r="B46" i="7"/>
  <c r="J7" i="7"/>
  <c r="X7" i="7"/>
  <c r="W7" i="7"/>
  <c r="V7" i="7"/>
  <c r="AB3" i="7"/>
  <c r="L3" i="7"/>
  <c r="L5" i="7" s="1"/>
  <c r="L6" i="7" s="1"/>
  <c r="K7" i="7"/>
  <c r="C7" i="7"/>
  <c r="AF7" i="7"/>
  <c r="AE7" i="7"/>
  <c r="AD7" i="7"/>
  <c r="AC7" i="7"/>
  <c r="AB7" i="7"/>
  <c r="AA7" i="7"/>
  <c r="Z7" i="7"/>
  <c r="Y7" i="7"/>
  <c r="U7" i="7"/>
  <c r="T7" i="7"/>
  <c r="S7" i="7"/>
  <c r="R7" i="7"/>
  <c r="Q7" i="7"/>
  <c r="P7" i="7"/>
  <c r="O7" i="7"/>
  <c r="N7" i="7"/>
  <c r="M7" i="7"/>
  <c r="L7" i="7"/>
  <c r="I7" i="7"/>
  <c r="H7" i="7"/>
  <c r="G7" i="7"/>
  <c r="F7" i="7"/>
  <c r="E7" i="7"/>
  <c r="D7" i="7"/>
  <c r="B7" i="7"/>
  <c r="AC5" i="7"/>
  <c r="AC6" i="7" s="1"/>
  <c r="AF3" i="7"/>
  <c r="AF5" i="7" s="1"/>
  <c r="AF6" i="7" s="1"/>
  <c r="AE3" i="7"/>
  <c r="AD3" i="7"/>
  <c r="AD5" i="7" s="1"/>
  <c r="AD6" i="7" s="1"/>
  <c r="AC3" i="7"/>
  <c r="AA3" i="7"/>
  <c r="AA5" i="7" s="1"/>
  <c r="Z3" i="7"/>
  <c r="Z5" i="7" s="1"/>
  <c r="Y3" i="7"/>
  <c r="Y5" i="7" s="1"/>
  <c r="Y6" i="7" s="1"/>
  <c r="X3" i="7"/>
  <c r="X5" i="7" s="1"/>
  <c r="W3" i="7"/>
  <c r="W5" i="7" s="1"/>
  <c r="V3" i="7"/>
  <c r="V5" i="7" s="1"/>
  <c r="U3" i="7"/>
  <c r="T3" i="7"/>
  <c r="T5" i="7" s="1"/>
  <c r="S3" i="7"/>
  <c r="S5" i="7" s="1"/>
  <c r="S6" i="7" s="1"/>
  <c r="R3" i="7"/>
  <c r="R5" i="7" s="1"/>
  <c r="R6" i="7" s="1"/>
  <c r="Q3" i="7"/>
  <c r="Q5" i="7" s="1"/>
  <c r="Q6" i="7" s="1"/>
  <c r="P3" i="7"/>
  <c r="P5" i="7" s="1"/>
  <c r="P6" i="7" s="1"/>
  <c r="O3" i="7"/>
  <c r="O5" i="7" s="1"/>
  <c r="O6" i="7" s="1"/>
  <c r="N3" i="7"/>
  <c r="N5" i="7" s="1"/>
  <c r="N6" i="7" s="1"/>
  <c r="M3" i="7"/>
  <c r="M5" i="7" s="1"/>
  <c r="K3" i="7"/>
  <c r="K5" i="7" s="1"/>
  <c r="J3" i="7"/>
  <c r="J5" i="7" s="1"/>
  <c r="I3" i="7"/>
  <c r="I5" i="7" s="1"/>
  <c r="H3" i="7"/>
  <c r="H5" i="7" s="1"/>
  <c r="G3" i="7"/>
  <c r="G5" i="7" s="1"/>
  <c r="G6" i="7" s="1"/>
  <c r="F3" i="7"/>
  <c r="F5" i="7" s="1"/>
  <c r="E3" i="7"/>
  <c r="E5" i="7" s="1"/>
  <c r="E6" i="7" s="1"/>
  <c r="D3" i="7"/>
  <c r="D5" i="7" s="1"/>
  <c r="D6" i="7" s="1"/>
  <c r="C3" i="7"/>
  <c r="C5" i="7" s="1"/>
  <c r="B3" i="7"/>
  <c r="B31" i="7" l="1"/>
  <c r="AE5" i="7"/>
  <c r="AE6" i="7" s="1"/>
  <c r="AB5" i="7"/>
  <c r="H6" i="7"/>
  <c r="U5" i="7"/>
  <c r="U6" i="7" s="1"/>
  <c r="F58" i="7"/>
  <c r="Z6" i="7"/>
  <c r="AB6" i="7"/>
  <c r="I6" i="7"/>
  <c r="V6" i="7"/>
  <c r="J6" i="7"/>
  <c r="T6" i="7"/>
  <c r="H58" i="7"/>
  <c r="K6" i="7"/>
  <c r="X6" i="7"/>
  <c r="M6" i="7"/>
  <c r="G58" i="7"/>
  <c r="B36" i="7"/>
  <c r="AA6" i="7"/>
  <c r="C6" i="7"/>
  <c r="W6" i="7"/>
  <c r="F6" i="7"/>
  <c r="D51" i="1"/>
  <c r="B39" i="1"/>
  <c r="Z4" i="1"/>
  <c r="I58" i="7" l="1"/>
  <c r="E58" i="7"/>
  <c r="B34" i="7"/>
  <c r="B35" i="7" s="1"/>
  <c r="B6" i="7"/>
  <c r="B41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I60" i="7" l="1"/>
  <c r="I59" i="7"/>
  <c r="Y4" i="1"/>
  <c r="Z12" i="1"/>
  <c r="B37" i="1"/>
  <c r="D48" i="1" s="1"/>
  <c r="C49" i="1"/>
  <c r="Z16" i="1"/>
  <c r="Z14" i="1"/>
  <c r="Q4" i="1" l="1"/>
  <c r="Y14" i="1"/>
  <c r="B6" i="6"/>
  <c r="U31" i="1" l="1"/>
  <c r="X14" i="1"/>
  <c r="X12" i="1"/>
  <c r="W14" i="1"/>
  <c r="V4" i="1" l="1"/>
  <c r="V7" i="1"/>
  <c r="V14" i="1"/>
  <c r="U4" i="1"/>
  <c r="B5" i="5" l="1"/>
  <c r="B7" i="5" s="1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4" i="5"/>
  <c r="B6" i="5" s="1"/>
  <c r="B8" i="5" s="1"/>
  <c r="B10" i="5" s="1"/>
  <c r="B12" i="5" s="1"/>
  <c r="B14" i="5" s="1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<sst xmlns="http://schemas.openxmlformats.org/spreadsheetml/2006/main" count="373" uniqueCount="293">
  <si>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</si>
  <si>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</si>
  <si>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</si>
  <si>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</si>
  <si>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</si>
  <si>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</si>
  <si>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</si>
  <si>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</si>
  <si>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</si>
  <si>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</si>
  <si>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</si>
  <si>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</si>
  <si>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</si>
  <si>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</si>
  <si>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</si>
  <si>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</si>
  <si>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</si>
  <si>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</si>
  <si>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</si>
  <si>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</si>
  <si>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</si>
  <si>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</si>
  <si>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</si>
  <si>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</si>
  <si>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</si>
  <si>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</si>
  <si>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</si>
  <si>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</si>
  <si>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</si>
  <si>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</si>
  <si>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</si>
  <si>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</si>
  <si>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</si>
  <si>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</si>
  <si>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</si>
  <si>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</si>
  <si>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</si>
  <si>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</si>
  <si>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</si>
  <si>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</si>
  <si>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</si>
  <si>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</si>
  <si>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</si>
  <si>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</si>
  <si>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</si>
  <si>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</si>
  <si>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</si>
  <si>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</si>
  <si>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</si>
  <si>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</si>
  <si>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</si>
  <si>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</si>
  <si>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</si>
  <si>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</si>
  <si>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</si>
  <si>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</si>
  <si>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</si>
  <si>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</si>
  <si>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</si>
  <si>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</si>
  <si>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</si>
  <si>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</si>
  <si>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</si>
  <si>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</si>
  <si>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</si>
  <si>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</si>
  <si>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</si>
  <si>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</si>
  <si>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</si>
  <si>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</si>
  <si>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</si>
  <si>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</si>
  <si>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</si>
  <si>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</si>
  <si>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</si>
  <si>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</si>
  <si>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</si>
  <si>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</si>
  <si>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</si>
  <si>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</si>
  <si>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</si>
  <si>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</si>
  <si>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</si>
  <si>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</si>
  <si>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</si>
  <si>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</si>
  <si>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</si>
  <si>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</si>
  <si>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</si>
  <si>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</si>
  <si>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</si>
  <si>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</si>
  <si>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</si>
  <si>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</si>
  <si>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</si>
  <si>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</si>
  <si>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</si>
  <si>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</si>
  <si>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</si>
  <si>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</si>
  <si>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</si>
  <si>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</si>
  <si>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</si>
  <si>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</si>
  <si>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</si>
  <si>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</si>
  <si>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</si>
  <si>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</si>
  <si>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</si>
  <si>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</si>
  <si>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</si>
  <si>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</si>
  <si>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</si>
  <si>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</si>
  <si>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</si>
  <si>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</si>
  <si>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</si>
  <si>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</si>
  <si>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</si>
  <si>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</si>
  <si>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</si>
  <si>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</si>
  <si>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</si>
  <si>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</si>
  <si>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</si>
  <si>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</si>
  <si>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</si>
  <si>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</si>
  <si>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</si>
  <si>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</si>
  <si>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</si>
  <si>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</si>
  <si>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</si>
  <si>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</si>
  <si>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</si>
  <si>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</si>
  <si>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</si>
  <si>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</si>
  <si>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</si>
  <si>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</si>
  <si>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</si>
  <si>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</si>
  <si>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</si>
  <si>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</si>
  <si>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</si>
  <si>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</si>
  <si>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</si>
  <si>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</si>
  <si>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</si>
  <si>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</si>
  <si>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</si>
  <si>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</si>
  <si>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</si>
  <si>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</si>
  <si>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</si>
  <si>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</si>
  <si>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</si>
  <si>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</si>
  <si>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</si>
  <si>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</si>
  <si>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</si>
  <si>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</si>
  <si>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</si>
  <si>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</si>
  <si>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</si>
  <si>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</si>
  <si>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</si>
  <si>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</si>
  <si>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</si>
  <si>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</si>
  <si>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</si>
  <si>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</si>
  <si>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</si>
  <si>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</si>
  <si>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</si>
  <si>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</si>
  <si>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</si>
  <si>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</si>
  <si>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</si>
  <si>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</si>
  <si>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</si>
  <si>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</si>
  <si>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</si>
  <si>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</si>
  <si>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</si>
  <si>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</si>
  <si>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</si>
  <si>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</si>
  <si>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</si>
  <si>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</si>
  <si>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</si>
  <si>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</si>
  <si>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</si>
  <si>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</si>
  <si>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</si>
  <si>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</si>
  <si>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</si>
  <si>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</si>
  <si>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</si>
  <si>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</si>
  <si>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</si>
  <si>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</si>
  <si>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</si>
  <si>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</si>
  <si>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</si>
  <si>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</si>
  <si>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</si>
  <si>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</si>
  <si>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</si>
  <si>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</si>
  <si>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</si>
  <si>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</si>
  <si>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</si>
  <si>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</si>
  <si>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</si>
  <si>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</si>
  <si>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</si>
  <si>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</si>
  <si>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</si>
  <si>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</si>
  <si>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</si>
  <si>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</si>
  <si>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</si>
  <si>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</si>
  <si>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</si>
  <si>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</si>
  <si>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</si>
  <si>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</si>
  <si>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</si>
  <si>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</si>
  <si>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</si>
  <si>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</si>
  <si>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</si>
  <si>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</si>
  <si>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</si>
  <si>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</si>
  <si>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</si>
  <si>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</si>
  <si>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</si>
  <si>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</si>
  <si>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</si>
  <si>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</si>
  <si>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</si>
  <si>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</si>
  <si>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</si>
  <si>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</si>
  <si>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</si>
  <si>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</si>
  <si>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</si>
  <si>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</t>
  </si>
  <si>
    <t>현찰</t>
  </si>
  <si>
    <t>수입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</si>
  <si>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</si>
  <si>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</si>
  <si>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</si>
  <si>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</si>
  <si>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</si>
  <si>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</si>
  <si>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</si>
  <si>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</si>
  <si>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</si>
  <si>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</si>
  <si>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</si>
  <si>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</si>
  <si>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</si>
  <si>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</si>
  <si>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</si>
  <si>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</si>
  <si>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</si>
  <si>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</si>
  <si>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</si>
  <si>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</si>
  <si>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</si>
  <si>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</si>
  <si>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</si>
  <si>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</si>
  <si>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</si>
  <si>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</si>
  <si>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</si>
  <si>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</si>
  <si>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</si>
  <si>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</si>
  <si>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</si>
  <si>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</si>
  <si>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</si>
  <si>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</si>
  <si>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</si>
  <si>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</si>
  <si>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</si>
  <si>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</si>
  <si>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</si>
  <si>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</si>
  <si>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5주차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</si>
</sst>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5" borderId="1" xfId="0" applyNumberFormat="1" applyFill="1" applyBorder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958512"/>
          <a:ext cx="2411905" cy="5140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abSelected="1" topLeftCell="A10" zoomScale="80" zoomScaleNormal="80" workbookViewId="0">
      <selection activeCell="G25" sqref="G2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259</v>
      </c>
      <c r="AB11" s="10" t="s">
        <v>277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276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263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256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279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247</v>
      </c>
      <c r="U25" s="21" t="s">
        <v>257</v>
      </c>
      <c r="W25" s="21" t="s">
        <v>258</v>
      </c>
      <c r="X25" s="21" t="s">
        <v>274</v>
      </c>
      <c r="Y25" s="21" t="s">
        <v>260</v>
      </c>
      <c r="Z25" s="119" t="s">
        <v>288</v>
      </c>
      <c r="AA25" s="21" t="s">
        <v>275</v>
      </c>
      <c r="AB25" s="21" t="s">
        <v>278</v>
      </c>
      <c r="AC25" s="21" t="s">
        <v>281</v>
      </c>
      <c r="AD25" s="21" t="s">
        <v>283</v>
      </c>
      <c r="AE25" s="21" t="s">
        <v>284</v>
      </c>
      <c r="AF25" s="21" t="s">
        <v>281</v>
      </c>
      <c r="AG25" s="21" t="s">
        <v>289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101">
        <f>SUM(B2:AG2)+1558090</f>
        <v>5758090</v>
      </c>
      <c r="C30" s="101" t="s">
        <v>246</v>
      </c>
      <c r="J30" s="9" t="s">
        <v>218</v>
      </c>
      <c r="U30" s="102" t="s">
        <v>254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102">
        <f>25690+25790+4000+(27390*5)</f>
        <v>192430</v>
      </c>
    </row>
    <row r="32" spans="1:33" s="9" customFormat="1" ht="18" thickBot="1" x14ac:dyDescent="0.35">
      <c r="A32" s="74" t="s">
        <v>252</v>
      </c>
      <c r="B32" s="75">
        <f>SUM(B3:AG3)-B30</f>
        <v>3328610</v>
      </c>
      <c r="C32" s="15" t="s">
        <v>290</v>
      </c>
      <c r="D32" s="15"/>
      <c r="G32" s="9" t="s">
        <v>186</v>
      </c>
      <c r="J32" s="9">
        <v>220000</v>
      </c>
      <c r="U32" s="102" t="s">
        <v>253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102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3" t="s">
        <v>255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248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261</v>
      </c>
      <c r="Z40" s="78" t="s">
        <v>286</v>
      </c>
      <c r="AA40" s="118" t="s">
        <v>262</v>
      </c>
      <c r="AD40" s="118" t="s">
        <v>282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8">
        <v>36300</v>
      </c>
      <c r="AD41" s="118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280</v>
      </c>
      <c r="Z42" s="87" t="s">
        <v>287</v>
      </c>
      <c r="AA42" s="118" t="s">
        <v>272</v>
      </c>
    </row>
    <row r="43" spans="1:30" x14ac:dyDescent="0.3">
      <c r="J43" s="80"/>
      <c r="AA43" s="118" t="s">
        <v>273</v>
      </c>
    </row>
    <row r="44" spans="1:30" x14ac:dyDescent="0.3">
      <c r="A44" s="1" t="s">
        <v>238</v>
      </c>
      <c r="B44" s="97">
        <v>758090</v>
      </c>
      <c r="AA44" s="118">
        <v>30000</v>
      </c>
    </row>
    <row r="45" spans="1:30" x14ac:dyDescent="0.3">
      <c r="A45" s="1" t="s">
        <v>241</v>
      </c>
      <c r="B45" s="1">
        <v>800000</v>
      </c>
      <c r="AA45" s="118" t="s">
        <v>272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B39+B37+2000000-1250000</f>
        <v>7183360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6"/>
      <c r="F55" s="106"/>
      <c r="G55" s="106"/>
      <c r="H55" s="106"/>
      <c r="I55" s="106"/>
    </row>
    <row r="56" spans="3:10" ht="18" thickTop="1" thickBot="1" x14ac:dyDescent="0.35">
      <c r="D56" s="104"/>
      <c r="E56" s="120" t="s">
        <v>270</v>
      </c>
      <c r="F56" s="121"/>
      <c r="G56" s="121"/>
      <c r="H56" s="121"/>
      <c r="I56" s="122"/>
      <c r="J56" s="105"/>
    </row>
    <row r="57" spans="3:10" ht="18" thickTop="1" thickBot="1" x14ac:dyDescent="0.35">
      <c r="D57" s="104"/>
      <c r="E57" s="108" t="s">
        <v>264</v>
      </c>
      <c r="F57" s="110" t="s">
        <v>265</v>
      </c>
      <c r="G57" s="112" t="s">
        <v>266</v>
      </c>
      <c r="H57" s="116" t="s">
        <v>267</v>
      </c>
      <c r="I57" s="114" t="s">
        <v>268</v>
      </c>
      <c r="J57" s="105"/>
    </row>
    <row r="58" spans="3:10" ht="18" thickTop="1" thickBot="1" x14ac:dyDescent="0.35">
      <c r="D58" s="104"/>
      <c r="E58" s="109">
        <f>SUM(B5:E5)</f>
        <v>2840000</v>
      </c>
      <c r="F58" s="111">
        <f>SUM(F5:L5)</f>
        <v>5998000</v>
      </c>
      <c r="G58" s="113">
        <f>SUM(M5:S5)</f>
        <v>3117000</v>
      </c>
      <c r="H58" s="117">
        <f>SUM(T5:Z5)</f>
        <v>5525700</v>
      </c>
      <c r="I58" s="115">
        <f>SUM(AA5:AG5)</f>
        <v>3832000</v>
      </c>
      <c r="J58" s="15"/>
    </row>
    <row r="59" spans="3:10" ht="18" thickTop="1" thickBot="1" x14ac:dyDescent="0.35">
      <c r="E59" s="107"/>
      <c r="F59" s="107"/>
      <c r="G59" s="107"/>
      <c r="H59" s="109" t="s">
        <v>269</v>
      </c>
      <c r="I59" s="109">
        <f>SUM(E58:I58)</f>
        <v>21312700</v>
      </c>
    </row>
    <row r="60" spans="3:10" ht="18" thickTop="1" thickBot="1" x14ac:dyDescent="0.35">
      <c r="H60" s="109" t="s">
        <v>271</v>
      </c>
      <c r="I60" s="109">
        <f>AVERAGE(E58:I58)</f>
        <v>4262540</v>
      </c>
    </row>
    <row r="61" spans="3:10" ht="17.25" thickTop="1" x14ac:dyDescent="0.3"/>
    <row r="73" spans="1:2" x14ac:dyDescent="0.3">
      <c r="A73" s="1" t="s">
        <v>285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73"/>
  <sheetViews>
    <sheetView topLeftCell="A4" zoomScale="80" zoomScaleNormal="80" workbookViewId="0">
      <selection activeCell="C39" sqref="C39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  <c r="B2" s="73">
        <v>500000</v>
      </c>
    </row>
    <row r="3" spans="1:35" s="5" customFormat="1" ht="17.25" x14ac:dyDescent="0.3">
      <c r="A3" s="50" t="s">
        <v>4</v>
      </c>
      <c r="B3" s="5">
        <f t="shared" ref="B3:AF3" si="0">SUM(B11,B13,B15,B17,B19,B21)</f>
        <v>0</v>
      </c>
      <c r="C3" s="5">
        <f t="shared" si="0"/>
        <v>0</v>
      </c>
      <c r="D3" s="5">
        <f t="shared" si="0"/>
        <v>0</v>
      </c>
      <c r="E3" s="5">
        <f t="shared" si="0"/>
        <v>0</v>
      </c>
      <c r="F3" s="5">
        <f>SUM(F11,F13,F15,F17,F19,F21)</f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>SUM(J11,J13,J15,J17,J19,J21,J23,J24,J31,J32,J33)</f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SUM(AE11,AE13,AE15,AE17,AE19,AE21)</f>
        <v>0</v>
      </c>
      <c r="AF3" s="5">
        <f t="shared" si="0"/>
        <v>0</v>
      </c>
    </row>
    <row r="4" spans="1:35" s="6" customFormat="1" ht="17.25" x14ac:dyDescent="0.3">
      <c r="A4" s="51" t="s">
        <v>0</v>
      </c>
      <c r="B4" s="6">
        <v>10000</v>
      </c>
    </row>
    <row r="5" spans="1:35" s="7" customFormat="1" ht="17.25" x14ac:dyDescent="0.3">
      <c r="A5" s="52" t="s">
        <v>1</v>
      </c>
      <c r="B5" s="7">
        <f>B3+B4</f>
        <v>10000</v>
      </c>
      <c r="C5" s="7">
        <f t="shared" ref="B5:AF5" si="1">C3+C4</f>
        <v>0</v>
      </c>
      <c r="D5" s="7">
        <f>D3+D4</f>
        <v>0</v>
      </c>
      <c r="E5" s="7">
        <f t="shared" si="1"/>
        <v>0</v>
      </c>
      <c r="F5" s="7">
        <f t="shared" si="1"/>
        <v>0</v>
      </c>
      <c r="G5" s="7">
        <f t="shared" si="1"/>
        <v>0</v>
      </c>
      <c r="H5" s="7">
        <f t="shared" si="1"/>
        <v>0</v>
      </c>
      <c r="I5" s="7">
        <f t="shared" si="1"/>
        <v>0</v>
      </c>
      <c r="J5" s="7">
        <f>J3+J4</f>
        <v>0</v>
      </c>
      <c r="K5" s="7">
        <f>K3+K4</f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>Z3+Z4</f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</row>
    <row r="6" spans="1:35" s="8" customFormat="1" ht="17.25" x14ac:dyDescent="0.3">
      <c r="A6" s="53" t="s">
        <v>2</v>
      </c>
      <c r="B6" s="8">
        <f>B5+B7</f>
        <v>10000</v>
      </c>
      <c r="C6" s="8">
        <f t="shared" ref="C6:AF6" si="2">C5+C7</f>
        <v>0</v>
      </c>
      <c r="D6" s="8">
        <f t="shared" si="2"/>
        <v>0</v>
      </c>
      <c r="E6" s="8">
        <f t="shared" si="2"/>
        <v>0</v>
      </c>
      <c r="F6" s="8">
        <f t="shared" si="2"/>
        <v>0</v>
      </c>
      <c r="G6" s="8">
        <f t="shared" si="2"/>
        <v>0</v>
      </c>
      <c r="H6" s="8">
        <f t="shared" si="2"/>
        <v>0</v>
      </c>
      <c r="I6" s="8">
        <f>I5+I7</f>
        <v>0</v>
      </c>
      <c r="J6" s="8">
        <f t="shared" si="2"/>
        <v>0</v>
      </c>
      <c r="K6" s="8">
        <f t="shared" si="2"/>
        <v>0</v>
      </c>
      <c r="L6" s="8">
        <f t="shared" si="2"/>
        <v>0</v>
      </c>
      <c r="M6" s="8">
        <f t="shared" si="2"/>
        <v>0</v>
      </c>
      <c r="N6" s="8">
        <f t="shared" si="2"/>
        <v>0</v>
      </c>
      <c r="O6" s="8">
        <f t="shared" si="2"/>
        <v>0</v>
      </c>
      <c r="P6" s="8">
        <f>P5+P7</f>
        <v>0</v>
      </c>
      <c r="Q6" s="8">
        <f t="shared" si="2"/>
        <v>0</v>
      </c>
      <c r="R6" s="8">
        <f t="shared" si="2"/>
        <v>0</v>
      </c>
      <c r="S6" s="8">
        <f t="shared" si="2"/>
        <v>0</v>
      </c>
      <c r="T6" s="8">
        <f t="shared" si="2"/>
        <v>0</v>
      </c>
      <c r="U6" s="8">
        <f t="shared" si="2"/>
        <v>0</v>
      </c>
      <c r="V6" s="8">
        <f t="shared" si="2"/>
        <v>0</v>
      </c>
      <c r="W6" s="8">
        <f t="shared" si="2"/>
        <v>0</v>
      </c>
      <c r="X6" s="8">
        <f t="shared" si="2"/>
        <v>0</v>
      </c>
      <c r="Y6" s="8">
        <f t="shared" si="2"/>
        <v>0</v>
      </c>
      <c r="Z6" s="8">
        <f t="shared" si="2"/>
        <v>0</v>
      </c>
      <c r="AA6" s="8">
        <f t="shared" si="2"/>
        <v>0</v>
      </c>
      <c r="AB6" s="8">
        <f t="shared" si="2"/>
        <v>0</v>
      </c>
      <c r="AC6" s="8">
        <f t="shared" si="2"/>
        <v>0</v>
      </c>
      <c r="AD6" s="8">
        <f t="shared" si="2"/>
        <v>0</v>
      </c>
      <c r="AE6" s="8">
        <f t="shared" si="2"/>
        <v>0</v>
      </c>
      <c r="AF6" s="8">
        <f t="shared" si="2"/>
        <v>0</v>
      </c>
    </row>
    <row r="7" spans="1:35" s="18" customFormat="1" ht="17.25" x14ac:dyDescent="0.3">
      <c r="A7" s="54" t="s">
        <v>195</v>
      </c>
      <c r="B7" s="18">
        <f t="shared" ref="B7:AF7" si="3">SUM(B12,B14,B16,B18,B20,B22,B22)</f>
        <v>0</v>
      </c>
      <c r="C7" s="18">
        <f t="shared" si="3"/>
        <v>0</v>
      </c>
      <c r="D7" s="18">
        <f t="shared" si="3"/>
        <v>0</v>
      </c>
      <c r="E7" s="18">
        <f>SUM(E12,E14,E16,E18,E20,E22,E22)</f>
        <v>0</v>
      </c>
      <c r="F7" s="18">
        <f t="shared" si="3"/>
        <v>0</v>
      </c>
      <c r="G7" s="18">
        <f t="shared" si="3"/>
        <v>0</v>
      </c>
      <c r="H7" s="18">
        <f t="shared" si="3"/>
        <v>0</v>
      </c>
      <c r="I7" s="18">
        <f t="shared" si="3"/>
        <v>0</v>
      </c>
      <c r="J7" s="18">
        <f t="shared" si="3"/>
        <v>0</v>
      </c>
      <c r="K7" s="18">
        <f t="shared" si="3"/>
        <v>0</v>
      </c>
      <c r="L7" s="18">
        <f t="shared" si="3"/>
        <v>0</v>
      </c>
      <c r="M7" s="18">
        <f t="shared" si="3"/>
        <v>0</v>
      </c>
      <c r="N7" s="18">
        <f t="shared" si="3"/>
        <v>0</v>
      </c>
      <c r="O7" s="18">
        <f t="shared" si="3"/>
        <v>0</v>
      </c>
      <c r="P7" s="18">
        <f t="shared" si="3"/>
        <v>0</v>
      </c>
      <c r="Q7" s="18">
        <f t="shared" si="3"/>
        <v>0</v>
      </c>
      <c r="R7" s="18">
        <f t="shared" si="3"/>
        <v>0</v>
      </c>
      <c r="S7" s="18">
        <f>SUM(S12,S14,S16,S18,S20,S22,S22)</f>
        <v>0</v>
      </c>
      <c r="T7" s="18">
        <f>SUM(T12,T14,T16,T18,T20,T22,T22)</f>
        <v>0</v>
      </c>
      <c r="U7" s="18">
        <f t="shared" si="3"/>
        <v>0</v>
      </c>
      <c r="V7" s="18">
        <f>SUM(V12,V14,V16,V18,V20,V22,V22)</f>
        <v>0</v>
      </c>
      <c r="W7" s="18">
        <f t="shared" si="3"/>
        <v>0</v>
      </c>
      <c r="X7" s="18">
        <f t="shared" si="3"/>
        <v>0</v>
      </c>
      <c r="Y7" s="18">
        <f t="shared" si="3"/>
        <v>0</v>
      </c>
      <c r="Z7" s="18">
        <f t="shared" si="3"/>
        <v>0</v>
      </c>
      <c r="AA7" s="18">
        <f>SUM(AA12,AA14,AA16,AA18,AA20,AA22,AA22)</f>
        <v>0</v>
      </c>
      <c r="AB7" s="18">
        <f t="shared" si="3"/>
        <v>0</v>
      </c>
      <c r="AC7" s="18">
        <f t="shared" si="3"/>
        <v>0</v>
      </c>
      <c r="AD7" s="18">
        <f t="shared" si="3"/>
        <v>0</v>
      </c>
      <c r="AE7" s="18">
        <f t="shared" si="3"/>
        <v>0</v>
      </c>
      <c r="AF7" s="18">
        <f t="shared" si="3"/>
        <v>0</v>
      </c>
    </row>
    <row r="8" spans="1:35" s="47" customFormat="1" ht="17.25" x14ac:dyDescent="0.3">
      <c r="A8" s="55" t="s">
        <v>194</v>
      </c>
    </row>
    <row r="9" spans="1:35" s="19" customFormat="1" ht="17.25" x14ac:dyDescent="0.3">
      <c r="A9" s="56"/>
    </row>
    <row r="10" spans="1:35" s="19" customFormat="1" ht="17.25" x14ac:dyDescent="0.3">
      <c r="A10" s="57" t="s">
        <v>24</v>
      </c>
    </row>
    <row r="11" spans="1:35" s="10" customFormat="1" ht="17.25" x14ac:dyDescent="0.3">
      <c r="A11" s="58" t="s">
        <v>5</v>
      </c>
      <c r="G11" s="46"/>
      <c r="I11" s="46"/>
    </row>
    <row r="12" spans="1:35" s="11" customFormat="1" ht="17.25" x14ac:dyDescent="0.3">
      <c r="A12" s="59" t="s">
        <v>15</v>
      </c>
      <c r="AA12" s="10"/>
    </row>
    <row r="13" spans="1:35" s="12" customFormat="1" ht="17.25" x14ac:dyDescent="0.3">
      <c r="A13" s="60" t="s">
        <v>7</v>
      </c>
    </row>
    <row r="14" spans="1:35" s="10" customFormat="1" ht="17.25" x14ac:dyDescent="0.3">
      <c r="A14" s="58" t="s">
        <v>9</v>
      </c>
    </row>
    <row r="15" spans="1:35" s="12" customFormat="1" ht="17.25" x14ac:dyDescent="0.3">
      <c r="A15" s="60" t="s">
        <v>6</v>
      </c>
      <c r="I15" s="77"/>
      <c r="Z15" s="77"/>
    </row>
    <row r="16" spans="1:35" s="10" customFormat="1" ht="17.25" x14ac:dyDescent="0.3">
      <c r="A16" s="58" t="s">
        <v>8</v>
      </c>
    </row>
    <row r="17" spans="1:30" s="12" customFormat="1" ht="17.25" x14ac:dyDescent="0.3">
      <c r="A17" s="60" t="s">
        <v>10</v>
      </c>
    </row>
    <row r="18" spans="1:30" s="10" customFormat="1" ht="17.25" x14ac:dyDescent="0.3">
      <c r="A18" s="58" t="s">
        <v>11</v>
      </c>
      <c r="I18" s="76"/>
    </row>
    <row r="19" spans="1:30" s="12" customFormat="1" ht="17.25" x14ac:dyDescent="0.3">
      <c r="A19" s="60" t="s">
        <v>10</v>
      </c>
    </row>
    <row r="20" spans="1:30" s="10" customFormat="1" ht="17.25" x14ac:dyDescent="0.3">
      <c r="A20" s="58" t="s">
        <v>11</v>
      </c>
    </row>
    <row r="21" spans="1:30" s="12" customFormat="1" ht="17.25" x14ac:dyDescent="0.3">
      <c r="A21" s="60" t="s">
        <v>12</v>
      </c>
    </row>
    <row r="22" spans="1:30" s="10" customFormat="1" ht="17.25" x14ac:dyDescent="0.3">
      <c r="A22" s="58" t="s">
        <v>13</v>
      </c>
    </row>
    <row r="23" spans="1:30" s="9" customFormat="1" ht="17.25" x14ac:dyDescent="0.3">
      <c r="A23" s="61"/>
    </row>
    <row r="24" spans="1:30" s="9" customFormat="1" ht="17.25" x14ac:dyDescent="0.3">
      <c r="A24" s="61"/>
    </row>
    <row r="25" spans="1:30" s="21" customFormat="1" ht="17.25" x14ac:dyDescent="0.3">
      <c r="A25" s="62" t="s">
        <v>17</v>
      </c>
      <c r="J25" s="81"/>
      <c r="R25" s="84"/>
      <c r="Z25" s="119"/>
    </row>
    <row r="26" spans="1:30" s="20" customFormat="1" ht="17.25" x14ac:dyDescent="0.3">
      <c r="A26" s="63"/>
      <c r="B26" s="21"/>
      <c r="C26" s="21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</row>
    <row r="29" spans="1:30" s="22" customFormat="1" ht="17.25" x14ac:dyDescent="0.3">
      <c r="A29" s="64" t="s">
        <v>22</v>
      </c>
    </row>
    <row r="30" spans="1:30" s="9" customFormat="1" ht="17.25" x14ac:dyDescent="0.3">
      <c r="A30" s="65" t="s">
        <v>243</v>
      </c>
      <c r="B30" s="101">
        <f>SUM(B2:AF2)</f>
        <v>500000</v>
      </c>
      <c r="C30" s="101"/>
      <c r="T30" s="1"/>
      <c r="U30" s="1"/>
      <c r="V30" s="1"/>
      <c r="W30" s="1"/>
      <c r="X30" s="1"/>
    </row>
    <row r="31" spans="1:30" s="9" customFormat="1" ht="18" thickBot="1" x14ac:dyDescent="0.35">
      <c r="A31" s="82" t="s">
        <v>244</v>
      </c>
      <c r="B31" s="83">
        <f>SUM(B4:AF4)</f>
        <v>10000</v>
      </c>
      <c r="C31" s="13"/>
      <c r="T31" s="1"/>
      <c r="U31" s="1"/>
      <c r="V31" s="1"/>
      <c r="W31" s="1"/>
      <c r="X31" s="1"/>
      <c r="Z31" s="1"/>
      <c r="AA31" s="1"/>
      <c r="AB31" s="1"/>
      <c r="AC31" s="1"/>
      <c r="AD31" s="1"/>
    </row>
    <row r="32" spans="1:30" s="9" customFormat="1" ht="18" thickBot="1" x14ac:dyDescent="0.35">
      <c r="A32" s="74" t="s">
        <v>252</v>
      </c>
      <c r="B32" s="75">
        <f>B33-B30</f>
        <v>-500000</v>
      </c>
      <c r="D32" s="15">
        <v>2828610</v>
      </c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66" t="s">
        <v>204</v>
      </c>
      <c r="B33" s="14">
        <f>SUM(B3:AF3)</f>
        <v>0</v>
      </c>
      <c r="C33" s="15"/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7" t="s">
        <v>233</v>
      </c>
      <c r="B34" s="16">
        <f>SUM(B5:AF5)</f>
        <v>10000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8" t="s">
        <v>206</v>
      </c>
      <c r="B35" s="17">
        <f>B34-B37</f>
        <v>10000</v>
      </c>
      <c r="C35" s="15"/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ht="18" thickBot="1" x14ac:dyDescent="0.35">
      <c r="A36" s="69" t="s">
        <v>16</v>
      </c>
      <c r="B36" s="48">
        <f>SUM(B7:AF7)</f>
        <v>0</v>
      </c>
      <c r="C36" s="15"/>
      <c r="Y36" s="9"/>
      <c r="AE36" s="9"/>
    </row>
    <row r="37" spans="1:31" ht="18" thickBot="1" x14ac:dyDescent="0.35">
      <c r="A37" s="70" t="s">
        <v>189</v>
      </c>
      <c r="B37" s="49">
        <f>SUM(B29:AF29)-SUM(40:40)</f>
        <v>0</v>
      </c>
      <c r="Y37" s="9"/>
      <c r="AE37" s="9"/>
    </row>
    <row r="38" spans="1:31" ht="18" thickBot="1" x14ac:dyDescent="0.35">
      <c r="A38" s="93" t="s">
        <v>193</v>
      </c>
      <c r="B38" s="94">
        <f>'7월 매출'!B38+B4:AF4</f>
        <v>1096000</v>
      </c>
      <c r="C38" s="15"/>
      <c r="Y38" s="9"/>
      <c r="AE38" s="9"/>
    </row>
    <row r="39" spans="1:31" ht="18" thickBot="1" x14ac:dyDescent="0.35">
      <c r="A39" s="91" t="s">
        <v>197</v>
      </c>
      <c r="B39" s="92">
        <f>'7월 매출'!B39+500000</f>
        <v>5791060</v>
      </c>
      <c r="C39" s="9"/>
      <c r="Y39" s="9"/>
      <c r="AE39" s="9"/>
    </row>
    <row r="40" spans="1:31" x14ac:dyDescent="0.3">
      <c r="Y40" s="9"/>
      <c r="AE40" s="9"/>
    </row>
    <row r="41" spans="1:31" x14ac:dyDescent="0.3">
      <c r="A41" s="85" t="s">
        <v>231</v>
      </c>
      <c r="B41" s="86">
        <f>SUM(B6:AF6)</f>
        <v>10000</v>
      </c>
      <c r="Y41" s="9"/>
      <c r="AE41" s="9"/>
    </row>
    <row r="42" spans="1:31" x14ac:dyDescent="0.3">
      <c r="A42" s="89" t="s">
        <v>232</v>
      </c>
      <c r="B42" s="90">
        <f>B32+B38+B39</f>
        <v>6387060</v>
      </c>
      <c r="Y42" s="9"/>
      <c r="AE42" s="9"/>
    </row>
    <row r="43" spans="1:31" x14ac:dyDescent="0.3">
      <c r="Y43" s="9"/>
      <c r="AE43" s="9"/>
    </row>
    <row r="44" spans="1:31" x14ac:dyDescent="0.3">
      <c r="A44" s="1" t="s">
        <v>291</v>
      </c>
      <c r="B44" s="19">
        <v>758090</v>
      </c>
      <c r="Y44" s="9"/>
      <c r="AE44" s="9"/>
    </row>
    <row r="45" spans="1:31" x14ac:dyDescent="0.3">
      <c r="A45" s="1" t="s">
        <v>241</v>
      </c>
      <c r="B45" s="9">
        <v>800000</v>
      </c>
      <c r="Y45" s="9"/>
      <c r="AE45" s="9"/>
    </row>
    <row r="46" spans="1:31" x14ac:dyDescent="0.3">
      <c r="A46" s="1" t="s">
        <v>242</v>
      </c>
      <c r="B46" s="135">
        <f>SUM(B44:B45)</f>
        <v>1558090</v>
      </c>
      <c r="Y46" s="9"/>
      <c r="AE46" s="9"/>
    </row>
    <row r="47" spans="1:31" x14ac:dyDescent="0.3"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5" spans="4:31" ht="17.25" thickBot="1" x14ac:dyDescent="0.35">
      <c r="E55" s="106"/>
      <c r="F55" s="106"/>
      <c r="G55" s="106"/>
      <c r="H55" s="106"/>
      <c r="I55" s="106"/>
    </row>
    <row r="56" spans="4:31" ht="18" thickTop="1" thickBot="1" x14ac:dyDescent="0.35">
      <c r="D56" s="104"/>
      <c r="E56" s="120" t="s">
        <v>270</v>
      </c>
      <c r="F56" s="121"/>
      <c r="G56" s="121"/>
      <c r="H56" s="121"/>
      <c r="I56" s="122"/>
      <c r="J56" s="105"/>
    </row>
    <row r="57" spans="4:31" ht="18" thickTop="1" thickBot="1" x14ac:dyDescent="0.35">
      <c r="D57" s="104"/>
      <c r="E57" s="110" t="s">
        <v>265</v>
      </c>
      <c r="F57" s="112" t="s">
        <v>266</v>
      </c>
      <c r="G57" s="116" t="s">
        <v>267</v>
      </c>
      <c r="H57" s="114" t="s">
        <v>268</v>
      </c>
      <c r="I57" s="114" t="s">
        <v>292</v>
      </c>
      <c r="J57" s="105"/>
    </row>
    <row r="58" spans="4:31" ht="18" thickTop="1" thickBot="1" x14ac:dyDescent="0.35">
      <c r="D58" s="104"/>
      <c r="E58" s="109">
        <f>SUM(B5:E5)</f>
        <v>10000</v>
      </c>
      <c r="F58" s="111">
        <f>SUM(F5:L5)</f>
        <v>0</v>
      </c>
      <c r="G58" s="113">
        <f>SUM(M5:S5)</f>
        <v>0</v>
      </c>
      <c r="H58" s="117">
        <f>SUM(T5:Z5)</f>
        <v>0</v>
      </c>
      <c r="I58" s="115">
        <f>SUM(AA5:AF5)</f>
        <v>0</v>
      </c>
      <c r="J58" s="15"/>
    </row>
    <row r="59" spans="4:31" ht="18" thickTop="1" thickBot="1" x14ac:dyDescent="0.35">
      <c r="E59" s="107"/>
      <c r="F59" s="107"/>
      <c r="G59" s="107"/>
      <c r="H59" s="109" t="s">
        <v>269</v>
      </c>
      <c r="I59" s="109">
        <f>SUM(E58:I58)</f>
        <v>10000</v>
      </c>
    </row>
    <row r="60" spans="4:31" ht="18" thickTop="1" thickBot="1" x14ac:dyDescent="0.35">
      <c r="H60" s="109" t="s">
        <v>271</v>
      </c>
      <c r="I60" s="109">
        <f>AVERAGE(E58:I58)</f>
        <v>2000</v>
      </c>
    </row>
    <row r="61" spans="4:31" ht="17.25" thickTop="1" x14ac:dyDescent="0.3"/>
    <row r="73" spans="1:2" x14ac:dyDescent="0.3">
      <c r="A73" s="1" t="s">
        <v>285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8" sqref="D8"/>
    </sheetView>
  </sheetViews>
  <sheetFormatPr defaultRowHeight="16.5" x14ac:dyDescent="0.3"/>
  <sheetData>
    <row r="2" spans="2:2" x14ac:dyDescent="0.3">
      <c r="B2">
        <v>400000</v>
      </c>
    </row>
    <row r="3" spans="2:2" x14ac:dyDescent="0.3">
      <c r="B3">
        <v>330000</v>
      </c>
    </row>
    <row r="4" spans="2:2" x14ac:dyDescent="0.3">
      <c r="B4">
        <v>120000</v>
      </c>
    </row>
    <row r="5" spans="2:2" x14ac:dyDescent="0.3">
      <c r="B5">
        <v>200000</v>
      </c>
    </row>
    <row r="6" spans="2:2" x14ac:dyDescent="0.3">
      <c r="B6">
        <f>SUM(B2:B5)</f>
        <v>1050000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0" sqref="D10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251</v>
      </c>
      <c r="D1" t="s">
        <v>245</v>
      </c>
    </row>
    <row r="2" spans="1:4" x14ac:dyDescent="0.3">
      <c r="A2" s="124">
        <v>44742</v>
      </c>
      <c r="B2" s="99" t="s">
        <v>249</v>
      </c>
      <c r="C2">
        <v>0</v>
      </c>
      <c r="D2">
        <v>0</v>
      </c>
    </row>
    <row r="3" spans="1:4" x14ac:dyDescent="0.3">
      <c r="A3" s="124"/>
      <c r="B3" s="100" t="s">
        <v>250</v>
      </c>
      <c r="C3">
        <v>480000</v>
      </c>
      <c r="D3">
        <v>-262000</v>
      </c>
    </row>
    <row r="4" spans="1:4" x14ac:dyDescent="0.3">
      <c r="A4" s="123">
        <v>44743</v>
      </c>
      <c r="B4" s="99" t="str">
        <f>B2</f>
        <v>카드</v>
      </c>
      <c r="C4">
        <v>1600000</v>
      </c>
      <c r="D4">
        <v>0</v>
      </c>
    </row>
    <row r="5" spans="1:4" x14ac:dyDescent="0.3">
      <c r="A5" s="123"/>
      <c r="B5" s="100" t="str">
        <f t="shared" ref="B5:B63" si="0">B3</f>
        <v>현찰</v>
      </c>
      <c r="C5">
        <v>160000</v>
      </c>
      <c r="D5">
        <v>-580000</v>
      </c>
    </row>
    <row r="6" spans="1:4" x14ac:dyDescent="0.3">
      <c r="A6" s="123">
        <v>44744</v>
      </c>
      <c r="B6" s="99" t="str">
        <f>B4</f>
        <v>카드</v>
      </c>
      <c r="C6">
        <v>170000</v>
      </c>
      <c r="D6">
        <v>0</v>
      </c>
    </row>
    <row r="7" spans="1:4" x14ac:dyDescent="0.3">
      <c r="A7" s="123"/>
      <c r="B7" s="100" t="str">
        <f t="shared" si="0"/>
        <v>현찰</v>
      </c>
      <c r="C7">
        <v>65000</v>
      </c>
      <c r="D7">
        <v>-92000</v>
      </c>
    </row>
    <row r="8" spans="1:4" x14ac:dyDescent="0.3">
      <c r="A8" s="123">
        <v>44745</v>
      </c>
      <c r="B8" s="99" t="str">
        <f>B6</f>
        <v>카드</v>
      </c>
    </row>
    <row r="9" spans="1:4" x14ac:dyDescent="0.3">
      <c r="A9" s="123"/>
      <c r="B9" s="100" t="str">
        <f t="shared" si="0"/>
        <v>현찰</v>
      </c>
    </row>
    <row r="10" spans="1:4" x14ac:dyDescent="0.3">
      <c r="A10" s="123">
        <v>44746</v>
      </c>
      <c r="B10" s="99" t="str">
        <f>B8</f>
        <v>카드</v>
      </c>
    </row>
    <row r="11" spans="1:4" x14ac:dyDescent="0.3">
      <c r="A11" s="123"/>
      <c r="B11" s="100" t="str">
        <f t="shared" si="0"/>
        <v>현찰</v>
      </c>
    </row>
    <row r="12" spans="1:4" x14ac:dyDescent="0.3">
      <c r="A12" s="123">
        <v>44747</v>
      </c>
      <c r="B12" s="99" t="str">
        <f>B10</f>
        <v>카드</v>
      </c>
    </row>
    <row r="13" spans="1:4" x14ac:dyDescent="0.3">
      <c r="A13" s="123"/>
      <c r="B13" s="100" t="str">
        <f t="shared" si="0"/>
        <v>현찰</v>
      </c>
    </row>
    <row r="14" spans="1:4" x14ac:dyDescent="0.3">
      <c r="A14" s="123">
        <v>44748</v>
      </c>
      <c r="B14" s="99" t="str">
        <f>B12</f>
        <v>카드</v>
      </c>
    </row>
    <row r="15" spans="1:4" x14ac:dyDescent="0.3">
      <c r="A15" s="123"/>
      <c r="B15" s="100" t="str">
        <f t="shared" si="0"/>
        <v>현찰</v>
      </c>
    </row>
    <row r="16" spans="1:4" x14ac:dyDescent="0.3">
      <c r="A16" s="123">
        <v>44749</v>
      </c>
      <c r="B16" s="99" t="str">
        <f>B14</f>
        <v>카드</v>
      </c>
    </row>
    <row r="17" spans="1:2" x14ac:dyDescent="0.3">
      <c r="A17" s="123"/>
      <c r="B17" s="100" t="str">
        <f t="shared" si="0"/>
        <v>현찰</v>
      </c>
    </row>
    <row r="18" spans="1:2" x14ac:dyDescent="0.3">
      <c r="A18" s="123">
        <v>44750</v>
      </c>
      <c r="B18" s="99" t="str">
        <f>B16</f>
        <v>카드</v>
      </c>
    </row>
    <row r="19" spans="1:2" x14ac:dyDescent="0.3">
      <c r="A19" s="123"/>
      <c r="B19" s="100" t="str">
        <f t="shared" si="0"/>
        <v>현찰</v>
      </c>
    </row>
    <row r="20" spans="1:2" x14ac:dyDescent="0.3">
      <c r="A20" s="123">
        <v>44751</v>
      </c>
      <c r="B20" s="99" t="str">
        <f>B18</f>
        <v>카드</v>
      </c>
    </row>
    <row r="21" spans="1:2" x14ac:dyDescent="0.3">
      <c r="A21" s="123"/>
      <c r="B21" s="100" t="str">
        <f t="shared" si="0"/>
        <v>현찰</v>
      </c>
    </row>
    <row r="22" spans="1:2" x14ac:dyDescent="0.3">
      <c r="A22" s="123">
        <v>44752</v>
      </c>
      <c r="B22" s="99" t="str">
        <f>B20</f>
        <v>카드</v>
      </c>
    </row>
    <row r="23" spans="1:2" x14ac:dyDescent="0.3">
      <c r="A23" s="123"/>
      <c r="B23" s="100" t="str">
        <f t="shared" si="0"/>
        <v>현찰</v>
      </c>
    </row>
    <row r="24" spans="1:2" x14ac:dyDescent="0.3">
      <c r="A24" s="123">
        <v>44753</v>
      </c>
      <c r="B24" s="99" t="str">
        <f>B22</f>
        <v>카드</v>
      </c>
    </row>
    <row r="25" spans="1:2" x14ac:dyDescent="0.3">
      <c r="A25" s="123"/>
      <c r="B25" s="100" t="str">
        <f t="shared" si="0"/>
        <v>현찰</v>
      </c>
    </row>
    <row r="26" spans="1:2" x14ac:dyDescent="0.3">
      <c r="A26" s="123">
        <v>44754</v>
      </c>
      <c r="B26" s="99" t="str">
        <f>B24</f>
        <v>카드</v>
      </c>
    </row>
    <row r="27" spans="1:2" x14ac:dyDescent="0.3">
      <c r="A27" s="123"/>
      <c r="B27" s="100" t="str">
        <f t="shared" si="0"/>
        <v>현찰</v>
      </c>
    </row>
    <row r="28" spans="1:2" x14ac:dyDescent="0.3">
      <c r="A28" s="123">
        <v>44755</v>
      </c>
      <c r="B28" s="99" t="str">
        <f>B26</f>
        <v>카드</v>
      </c>
    </row>
    <row r="29" spans="1:2" x14ac:dyDescent="0.3">
      <c r="A29" s="123"/>
      <c r="B29" s="100" t="str">
        <f t="shared" si="0"/>
        <v>현찰</v>
      </c>
    </row>
    <row r="30" spans="1:2" x14ac:dyDescent="0.3">
      <c r="A30" s="123">
        <v>44756</v>
      </c>
      <c r="B30" s="99" t="str">
        <f>B28</f>
        <v>카드</v>
      </c>
    </row>
    <row r="31" spans="1:2" x14ac:dyDescent="0.3">
      <c r="A31" s="123"/>
      <c r="B31" s="100" t="str">
        <f t="shared" si="0"/>
        <v>현찰</v>
      </c>
    </row>
    <row r="32" spans="1:2" x14ac:dyDescent="0.3">
      <c r="A32" s="123">
        <v>44757</v>
      </c>
      <c r="B32" s="99" t="str">
        <f>B30</f>
        <v>카드</v>
      </c>
    </row>
    <row r="33" spans="1:2" x14ac:dyDescent="0.3">
      <c r="A33" s="123"/>
      <c r="B33" s="100" t="str">
        <f t="shared" si="0"/>
        <v>현찰</v>
      </c>
    </row>
    <row r="34" spans="1:2" x14ac:dyDescent="0.3">
      <c r="A34" s="123">
        <v>44758</v>
      </c>
      <c r="B34" s="99" t="str">
        <f>B32</f>
        <v>카드</v>
      </c>
    </row>
    <row r="35" spans="1:2" x14ac:dyDescent="0.3">
      <c r="A35" s="123"/>
      <c r="B35" s="100" t="str">
        <f t="shared" si="0"/>
        <v>현찰</v>
      </c>
    </row>
    <row r="36" spans="1:2" x14ac:dyDescent="0.3">
      <c r="A36" s="123">
        <v>44759</v>
      </c>
      <c r="B36" s="99" t="str">
        <f>B34</f>
        <v>카드</v>
      </c>
    </row>
    <row r="37" spans="1:2" x14ac:dyDescent="0.3">
      <c r="A37" s="123"/>
      <c r="B37" s="100" t="str">
        <f t="shared" si="0"/>
        <v>현찰</v>
      </c>
    </row>
    <row r="38" spans="1:2" x14ac:dyDescent="0.3">
      <c r="A38" s="123">
        <v>44760</v>
      </c>
      <c r="B38" s="99" t="str">
        <f>B36</f>
        <v>카드</v>
      </c>
    </row>
    <row r="39" spans="1:2" x14ac:dyDescent="0.3">
      <c r="A39" s="123"/>
      <c r="B39" s="100" t="str">
        <f t="shared" si="0"/>
        <v>현찰</v>
      </c>
    </row>
    <row r="40" spans="1:2" x14ac:dyDescent="0.3">
      <c r="A40" s="123">
        <v>44761</v>
      </c>
      <c r="B40" s="99" t="str">
        <f>B38</f>
        <v>카드</v>
      </c>
    </row>
    <row r="41" spans="1:2" x14ac:dyDescent="0.3">
      <c r="A41" s="123"/>
      <c r="B41" s="100" t="str">
        <f t="shared" si="0"/>
        <v>현찰</v>
      </c>
    </row>
    <row r="42" spans="1:2" x14ac:dyDescent="0.3">
      <c r="A42" s="123">
        <v>44762</v>
      </c>
      <c r="B42" s="99" t="str">
        <f>B40</f>
        <v>카드</v>
      </c>
    </row>
    <row r="43" spans="1:2" x14ac:dyDescent="0.3">
      <c r="A43" s="123"/>
      <c r="B43" s="100" t="str">
        <f t="shared" si="0"/>
        <v>현찰</v>
      </c>
    </row>
    <row r="44" spans="1:2" x14ac:dyDescent="0.3">
      <c r="A44" s="123">
        <v>44763</v>
      </c>
      <c r="B44" s="99" t="str">
        <f>B42</f>
        <v>카드</v>
      </c>
    </row>
    <row r="45" spans="1:2" x14ac:dyDescent="0.3">
      <c r="A45" s="123"/>
      <c r="B45" s="100" t="str">
        <f t="shared" si="0"/>
        <v>현찰</v>
      </c>
    </row>
    <row r="46" spans="1:2" x14ac:dyDescent="0.3">
      <c r="A46" s="123">
        <v>44764</v>
      </c>
      <c r="B46" s="99" t="str">
        <f>B44</f>
        <v>카드</v>
      </c>
    </row>
    <row r="47" spans="1:2" x14ac:dyDescent="0.3">
      <c r="A47" s="123"/>
      <c r="B47" s="100" t="str">
        <f t="shared" si="0"/>
        <v>현찰</v>
      </c>
    </row>
    <row r="48" spans="1:2" x14ac:dyDescent="0.3">
      <c r="A48" s="123">
        <v>44765</v>
      </c>
      <c r="B48" s="99" t="str">
        <f>B46</f>
        <v>카드</v>
      </c>
    </row>
    <row r="49" spans="1:2" x14ac:dyDescent="0.3">
      <c r="A49" s="123"/>
      <c r="B49" s="100" t="str">
        <f t="shared" si="0"/>
        <v>현찰</v>
      </c>
    </row>
    <row r="50" spans="1:2" x14ac:dyDescent="0.3">
      <c r="A50" s="123">
        <v>44766</v>
      </c>
      <c r="B50" s="99" t="str">
        <f>B48</f>
        <v>카드</v>
      </c>
    </row>
    <row r="51" spans="1:2" x14ac:dyDescent="0.3">
      <c r="A51" s="123"/>
      <c r="B51" s="100" t="str">
        <f t="shared" si="0"/>
        <v>현찰</v>
      </c>
    </row>
    <row r="52" spans="1:2" x14ac:dyDescent="0.3">
      <c r="A52" s="123">
        <v>44767</v>
      </c>
      <c r="B52" s="99" t="str">
        <f>B50</f>
        <v>카드</v>
      </c>
    </row>
    <row r="53" spans="1:2" x14ac:dyDescent="0.3">
      <c r="A53" s="123"/>
      <c r="B53" s="100" t="str">
        <f t="shared" si="0"/>
        <v>현찰</v>
      </c>
    </row>
    <row r="54" spans="1:2" x14ac:dyDescent="0.3">
      <c r="A54" s="123">
        <v>44768</v>
      </c>
      <c r="B54" s="99" t="str">
        <f>B52</f>
        <v>카드</v>
      </c>
    </row>
    <row r="55" spans="1:2" x14ac:dyDescent="0.3">
      <c r="A55" s="123"/>
      <c r="B55" s="100" t="str">
        <f t="shared" si="0"/>
        <v>현찰</v>
      </c>
    </row>
    <row r="56" spans="1:2" x14ac:dyDescent="0.3">
      <c r="A56" s="123">
        <v>44769</v>
      </c>
      <c r="B56" s="99" t="str">
        <f>B54</f>
        <v>카드</v>
      </c>
    </row>
    <row r="57" spans="1:2" x14ac:dyDescent="0.3">
      <c r="A57" s="123"/>
      <c r="B57" s="100" t="str">
        <f t="shared" si="0"/>
        <v>현찰</v>
      </c>
    </row>
    <row r="58" spans="1:2" x14ac:dyDescent="0.3">
      <c r="A58" s="123">
        <v>44770</v>
      </c>
      <c r="B58" s="99" t="str">
        <f>B56</f>
        <v>카드</v>
      </c>
    </row>
    <row r="59" spans="1:2" x14ac:dyDescent="0.3">
      <c r="A59" s="123"/>
      <c r="B59" s="100" t="str">
        <f t="shared" si="0"/>
        <v>현찰</v>
      </c>
    </row>
    <row r="60" spans="1:2" x14ac:dyDescent="0.3">
      <c r="A60" s="123">
        <v>44771</v>
      </c>
      <c r="B60" s="99" t="str">
        <f>B58</f>
        <v>카드</v>
      </c>
    </row>
    <row r="61" spans="1:2" x14ac:dyDescent="0.3">
      <c r="A61" s="123"/>
      <c r="B61" s="100" t="str">
        <f t="shared" si="0"/>
        <v>현찰</v>
      </c>
    </row>
    <row r="62" spans="1:2" x14ac:dyDescent="0.3">
      <c r="A62" s="123">
        <v>44772</v>
      </c>
      <c r="B62" s="99" t="str">
        <f>B60</f>
        <v>카드</v>
      </c>
    </row>
    <row r="63" spans="1:2" x14ac:dyDescent="0.3">
      <c r="A63" s="123"/>
      <c r="B63" s="100" t="str">
        <f t="shared" si="0"/>
        <v>현찰</v>
      </c>
    </row>
    <row r="64" spans="1:2" x14ac:dyDescent="0.3">
      <c r="A64" s="98"/>
    </row>
  </sheetData>
  <mergeCells count="31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62:A63"/>
    <mergeCell ref="A50:A51"/>
    <mergeCell ref="A52:A53"/>
    <mergeCell ref="A54:A55"/>
    <mergeCell ref="A56:A57"/>
    <mergeCell ref="A58:A59"/>
    <mergeCell ref="A60:A6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28" t="s">
        <v>129</v>
      </c>
      <c r="I1" s="128"/>
      <c r="J1" s="128"/>
      <c r="K1" s="128"/>
      <c r="L1" s="128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9" t="s">
        <v>125</v>
      </c>
      <c r="I2" s="130"/>
      <c r="J2" s="130"/>
      <c r="K2" s="130"/>
      <c r="L2" s="131"/>
    </row>
    <row r="3" spans="2:12" x14ac:dyDescent="0.3">
      <c r="B3" s="125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9"/>
      <c r="I3" s="130"/>
      <c r="J3" s="130"/>
      <c r="K3" s="130"/>
      <c r="L3" s="131"/>
    </row>
    <row r="4" spans="2:12" x14ac:dyDescent="0.3">
      <c r="B4" s="126"/>
      <c r="C4" s="25" t="s">
        <v>122</v>
      </c>
      <c r="D4" s="25"/>
      <c r="E4" s="25"/>
      <c r="F4" s="25"/>
      <c r="G4" s="25" t="s">
        <v>121</v>
      </c>
      <c r="H4" s="129"/>
      <c r="I4" s="130"/>
      <c r="J4" s="130"/>
      <c r="K4" s="130"/>
      <c r="L4" s="131"/>
    </row>
    <row r="5" spans="2:12" x14ac:dyDescent="0.3">
      <c r="B5" s="127"/>
      <c r="C5" s="25"/>
      <c r="D5" s="25"/>
      <c r="E5" s="25" t="s">
        <v>120</v>
      </c>
      <c r="F5" s="25"/>
      <c r="G5" s="25">
        <v>707266</v>
      </c>
      <c r="H5" s="129"/>
      <c r="I5" s="130"/>
      <c r="J5" s="130"/>
      <c r="K5" s="130"/>
      <c r="L5" s="131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9"/>
      <c r="I6" s="130"/>
      <c r="J6" s="130"/>
      <c r="K6" s="130"/>
      <c r="L6" s="131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9"/>
      <c r="I7" s="130"/>
      <c r="J7" s="130"/>
      <c r="K7" s="130"/>
      <c r="L7" s="131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9"/>
      <c r="I8" s="130"/>
      <c r="J8" s="130"/>
      <c r="K8" s="130"/>
      <c r="L8" s="131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9"/>
      <c r="I9" s="130"/>
      <c r="J9" s="130"/>
      <c r="K9" s="130"/>
      <c r="L9" s="131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9"/>
      <c r="I10" s="130"/>
      <c r="J10" s="130"/>
      <c r="K10" s="130"/>
      <c r="L10" s="131"/>
    </row>
    <row r="11" spans="2:12" x14ac:dyDescent="0.3">
      <c r="B11" s="25"/>
      <c r="C11" s="25"/>
      <c r="D11" s="25"/>
      <c r="E11" s="25"/>
      <c r="F11" s="25"/>
      <c r="G11" s="25"/>
      <c r="H11" s="129"/>
      <c r="I11" s="130"/>
      <c r="J11" s="130"/>
      <c r="K11" s="130"/>
      <c r="L11" s="131"/>
    </row>
    <row r="12" spans="2:12" x14ac:dyDescent="0.3">
      <c r="B12" s="25"/>
      <c r="C12" s="25"/>
      <c r="D12" s="25"/>
      <c r="E12" s="25"/>
      <c r="F12" s="25"/>
      <c r="G12" s="25"/>
      <c r="H12" s="129"/>
      <c r="I12" s="130"/>
      <c r="J12" s="130"/>
      <c r="K12" s="130"/>
      <c r="L12" s="131"/>
    </row>
    <row r="13" spans="2:12" x14ac:dyDescent="0.3">
      <c r="B13" s="25"/>
      <c r="C13" s="25"/>
      <c r="D13" s="25"/>
      <c r="E13" s="25"/>
      <c r="F13" s="25"/>
      <c r="G13" s="25"/>
      <c r="H13" s="129"/>
      <c r="I13" s="130"/>
      <c r="J13" s="130"/>
      <c r="K13" s="130"/>
      <c r="L13" s="131"/>
    </row>
    <row r="14" spans="2:12" x14ac:dyDescent="0.3">
      <c r="B14" s="25"/>
      <c r="C14" s="25"/>
      <c r="D14" s="25"/>
      <c r="E14" s="25"/>
      <c r="F14" s="25"/>
      <c r="G14" s="25"/>
      <c r="H14" s="129"/>
      <c r="I14" s="130"/>
      <c r="J14" s="130"/>
      <c r="K14" s="130"/>
      <c r="L14" s="131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2" t="s">
        <v>138</v>
      </c>
      <c r="H1" s="133"/>
      <c r="I1" s="133"/>
      <c r="J1" s="133"/>
      <c r="K1" s="133"/>
      <c r="L1" s="134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7월 매출</vt:lpstr>
      <vt:lpstr>8월 매출</vt:lpstr>
      <vt:lpstr>Sheet2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2022-08-02T09:28:00Z</dcterms:modified>
</cp:coreProperties>
</file>