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285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7" i="1" l="1"/>
  <c r="AI26" i="1" l="1"/>
  <c r="AH35" i="1"/>
  <c r="AH28" i="1" l="1"/>
  <c r="AH41" i="1" l="1"/>
  <c r="AG26" i="1"/>
  <c r="AG28" i="1" s="1"/>
  <c r="AC57" i="1" l="1"/>
  <c r="AC59" i="1" s="1"/>
  <c r="AA46" i="1"/>
  <c r="AA54" i="1" s="1"/>
  <c r="AA56" i="1" s="1"/>
  <c r="W63" i="1" l="1"/>
  <c r="V73" i="1" s="1"/>
  <c r="V77" i="1" s="1"/>
  <c r="V63" i="1"/>
  <c r="V65" i="1" s="1"/>
  <c r="X63" i="1" l="1"/>
  <c r="R81" i="1"/>
  <c r="R85" i="1"/>
  <c r="R77" i="1"/>
  <c r="Q73" i="1"/>
  <c r="R73" i="1" s="1"/>
  <c r="Q75" i="1" l="1"/>
  <c r="L67" i="1"/>
  <c r="L73" i="1" s="1"/>
  <c r="L64" i="1" l="1"/>
  <c r="L66" i="1" s="1"/>
  <c r="M73" i="1" s="1"/>
  <c r="H33" i="1" l="1"/>
  <c r="E25" i="1"/>
  <c r="H35" i="1" l="1"/>
  <c r="C14" i="2"/>
  <c r="B3" i="2" l="1"/>
  <c r="H45" i="1" l="1"/>
  <c r="E35" i="1" l="1"/>
  <c r="E37" i="1" s="1"/>
  <c r="B25" i="1" l="1"/>
  <c r="B27" i="1" s="1"/>
</calcChain>
</file>

<file path=xl/sharedStrings.xml><?xml version="1.0" encoding="utf-8"?>
<sst xmlns="http://schemas.openxmlformats.org/spreadsheetml/2006/main" count="205" uniqueCount="180">
  <si>
    <t>1월 총계</t>
    <phoneticPr fontId="1" type="noConversion"/>
  </si>
  <si>
    <t>엄마차</t>
    <phoneticPr fontId="1" type="noConversion"/>
  </si>
  <si>
    <t>병원할부</t>
    <phoneticPr fontId="1" type="noConversion"/>
  </si>
  <si>
    <t>아버지카드</t>
    <phoneticPr fontId="1" type="noConversion"/>
  </si>
  <si>
    <t>2022년 2월 18일 삼성카드</t>
    <phoneticPr fontId="1" type="noConversion"/>
  </si>
  <si>
    <t>합계</t>
    <phoneticPr fontId="1" type="noConversion"/>
  </si>
  <si>
    <t>삼성카드값</t>
    <phoneticPr fontId="1" type="noConversion"/>
  </si>
  <si>
    <t>내가쓴돈</t>
    <phoneticPr fontId="1" type="noConversion"/>
  </si>
  <si>
    <t>2월 총계</t>
    <phoneticPr fontId="1" type="noConversion"/>
  </si>
  <si>
    <t>2022년 3월 18일 삼성카드</t>
    <phoneticPr fontId="1" type="noConversion"/>
  </si>
  <si>
    <t>엄마차</t>
    <phoneticPr fontId="1" type="noConversion"/>
  </si>
  <si>
    <t>삼성카드값</t>
    <phoneticPr fontId="1" type="noConversion"/>
  </si>
  <si>
    <t>삼성카드</t>
    <phoneticPr fontId="1" type="noConversion"/>
  </si>
  <si>
    <t>3개월할부 1400000</t>
    <phoneticPr fontId="1" type="noConversion"/>
  </si>
  <si>
    <t>농협카드</t>
    <phoneticPr fontId="1" type="noConversion"/>
  </si>
  <si>
    <t>합계</t>
    <phoneticPr fontId="1" type="noConversion"/>
  </si>
  <si>
    <t>금액</t>
    <phoneticPr fontId="1" type="noConversion"/>
  </si>
  <si>
    <t>월</t>
    <phoneticPr fontId="1" type="noConversion"/>
  </si>
  <si>
    <t>농협</t>
    <phoneticPr fontId="1" type="noConversion"/>
  </si>
  <si>
    <t xml:space="preserve"> </t>
    <phoneticPr fontId="1" type="noConversion"/>
  </si>
  <si>
    <t>할부3개월</t>
    <phoneticPr fontId="1" type="noConversion"/>
  </si>
  <si>
    <t>총합계</t>
    <phoneticPr fontId="1" type="noConversion"/>
  </si>
  <si>
    <t>삼성합계</t>
    <phoneticPr fontId="1" type="noConversion"/>
  </si>
  <si>
    <t>현대카드</t>
    <phoneticPr fontId="1" type="noConversion"/>
  </si>
  <si>
    <t>위탁금</t>
    <phoneticPr fontId="1" type="noConversion"/>
  </si>
  <si>
    <t>롯데카드</t>
    <phoneticPr fontId="1" type="noConversion"/>
  </si>
  <si>
    <t>생활비</t>
    <phoneticPr fontId="1" type="noConversion"/>
  </si>
  <si>
    <t>자동차세</t>
    <phoneticPr fontId="1" type="noConversion"/>
  </si>
  <si>
    <t>할부</t>
    <phoneticPr fontId="1" type="noConversion"/>
  </si>
  <si>
    <t>2회차/4</t>
    <phoneticPr fontId="1" type="noConversion"/>
  </si>
  <si>
    <t>지속</t>
    <phoneticPr fontId="1" type="noConversion"/>
  </si>
  <si>
    <t>26년 3월4일</t>
    <phoneticPr fontId="1" type="noConversion"/>
  </si>
  <si>
    <t>6회차/26년11월</t>
    <phoneticPr fontId="1" type="noConversion"/>
  </si>
  <si>
    <t>채굴+보험료</t>
    <phoneticPr fontId="1" type="noConversion"/>
  </si>
  <si>
    <t>롯데결제일</t>
    <phoneticPr fontId="1" type="noConversion"/>
  </si>
  <si>
    <t>삼성결제일</t>
    <phoneticPr fontId="1" type="noConversion"/>
  </si>
  <si>
    <t>20일</t>
    <phoneticPr fontId="1" type="noConversion"/>
  </si>
  <si>
    <t>18일</t>
    <phoneticPr fontId="1" type="noConversion"/>
  </si>
  <si>
    <t>농협결제일</t>
    <phoneticPr fontId="1" type="noConversion"/>
  </si>
  <si>
    <t>5일</t>
    <phoneticPr fontId="1" type="noConversion"/>
  </si>
  <si>
    <t>30일</t>
    <phoneticPr fontId="1" type="noConversion"/>
  </si>
  <si>
    <t>채굴</t>
    <phoneticPr fontId="1" type="noConversion"/>
  </si>
  <si>
    <t>엄마하이패스</t>
    <phoneticPr fontId="1" type="noConversion"/>
  </si>
  <si>
    <t>할부1/3 이조이모텔</t>
    <phoneticPr fontId="1" type="noConversion"/>
  </si>
  <si>
    <t>할부3/3 퀸즈빌</t>
    <phoneticPr fontId="1" type="noConversion"/>
  </si>
  <si>
    <t>컴퓨터3/6할부</t>
    <phoneticPr fontId="1" type="noConversion"/>
  </si>
  <si>
    <t>6/6네비 할부</t>
    <phoneticPr fontId="1" type="noConversion"/>
  </si>
  <si>
    <t>농협카드</t>
    <phoneticPr fontId="1" type="noConversion"/>
  </si>
  <si>
    <t>삼성 총합계</t>
    <phoneticPr fontId="1" type="noConversion"/>
  </si>
  <si>
    <t>총 합계</t>
    <phoneticPr fontId="1" type="noConversion"/>
  </si>
  <si>
    <t>엄마 차보험</t>
    <phoneticPr fontId="1" type="noConversion"/>
  </si>
  <si>
    <t xml:space="preserve">엄마 </t>
    <phoneticPr fontId="1" type="noConversion"/>
  </si>
  <si>
    <t>현대카드</t>
    <phoneticPr fontId="1" type="noConversion"/>
  </si>
  <si>
    <t>롯데카드</t>
    <phoneticPr fontId="1" type="noConversion"/>
  </si>
  <si>
    <t>20일결제</t>
    <phoneticPr fontId="1" type="noConversion"/>
  </si>
  <si>
    <t>20일결제</t>
    <phoneticPr fontId="1" type="noConversion"/>
  </si>
  <si>
    <t>18일</t>
    <phoneticPr fontId="1" type="noConversion"/>
  </si>
  <si>
    <t>18일</t>
    <phoneticPr fontId="1" type="noConversion"/>
  </si>
  <si>
    <t>18일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</si>
  <si>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</si>
  <si>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</si>
  <si>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</si>
  <si>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</si>
  <si>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</si>
  <si>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우리 캐피탈</t>
    <phoneticPr fontId="1" type="noConversion"/>
  </si>
  <si>
    <t>14일</t>
    <phoneticPr fontId="1" type="noConversion"/>
  </si>
  <si>
    <t>카드사</t>
    <phoneticPr fontId="1" type="noConversion"/>
  </si>
  <si>
    <t>할부2/3 이조이모텔</t>
    <phoneticPr fontId="1" type="noConversion"/>
  </si>
  <si>
    <t>컴퓨터 연구소</t>
    <phoneticPr fontId="1" type="noConversion"/>
  </si>
  <si>
    <t>현욱 휴대폰</t>
    <phoneticPr fontId="1" type="noConversion"/>
  </si>
  <si>
    <t>현욱 결제</t>
    <phoneticPr fontId="1" type="noConversion"/>
  </si>
  <si>
    <t>하이패스</t>
    <phoneticPr fontId="1" type="noConversion"/>
  </si>
  <si>
    <t>지하철</t>
    <phoneticPr fontId="1" type="noConversion"/>
  </si>
  <si>
    <t>18일</t>
    <phoneticPr fontId="1" type="noConversion"/>
  </si>
  <si>
    <t>18일</t>
    <phoneticPr fontId="1" type="noConversion"/>
  </si>
  <si>
    <t>20일</t>
    <phoneticPr fontId="1" type="noConversion"/>
  </si>
  <si>
    <t>현대카드</t>
    <phoneticPr fontId="1" type="noConversion"/>
  </si>
  <si>
    <t>삼성카드 총합계</t>
    <phoneticPr fontId="1" type="noConversion"/>
  </si>
  <si>
    <t>농협카카드</t>
    <phoneticPr fontId="1" type="noConversion"/>
  </si>
  <si>
    <t>아빠 총합계</t>
    <phoneticPr fontId="1" type="noConversion"/>
  </si>
  <si>
    <t>삼성화재해상보험</t>
    <phoneticPr fontId="1" type="noConversion"/>
  </si>
  <si>
    <t>그래픽카드</t>
    <phoneticPr fontId="1" type="noConversion"/>
  </si>
  <si>
    <t>4/6할부</t>
    <phoneticPr fontId="1" type="noConversion"/>
  </si>
  <si>
    <t>jié gòu</t>
  </si>
  <si>
    <t>ràng píng fēn de yáng guāng yǐ chuān bù tòu</t>
  </si>
  <si>
    <t>yòu rén de fāng shì shì jué wú jǐn yǒu</t>
  </si>
  <si>
    <t>yào píng jìng de shēng huó dū tái qǐ tóu</t>
  </si>
  <si>
    <t>xué xǐ xīn yàn jiù   hòu</t>
  </si>
  <si>
    <t>cùn cǎo bù liú   zàn bù jué kǒu</t>
  </si>
  <si>
    <t>huān yíng gāng jīn yě shòu</t>
  </si>
  <si>
    <t>mó tiān dà lóu   tài xī yǒu   rén rén gāo guì fù yǒu</t>
  </si>
  <si>
    <t>biǎo qíng wēn róu   pà xiàn chǒu   méi rén tǔ chū gǔ tóu</t>
  </si>
  <si>
    <t>nǐ mén shuí wèi jū bǎng shǒu</t>
  </si>
  <si>
    <t>mó tiān dà lóu   yún lǐ zǒu   xiè jué yī shān jiǎn lòu</t>
  </si>
  <si>
    <t>fěn shì kū lóu   qì zhì yǒu   rén mén zhēng xiān kǒng hòu</t>
  </si>
  <si>
    <t>tā lí kāi nǐ xīn ài de yǐ lóu</t>
  </si>
  <si>
    <t>wǔ hòu</t>
  </si>
  <si>
    <t>yòu rén de fāng shì shì bàn tuī bàn jiù</t>
  </si>
  <si>
    <t>dū gōng bù yīng qiú de wǎng yún lǐ zǒu</t>
  </si>
  <si>
    <t>yǐ méi rén gù jí xiǎo cǎo de gǎn shòu</t>
  </si>
  <si>
    <t>zì zuò zì shòu</t>
  </si>
  <si>
    <t>mó tiān dà lóu   xiǎng yōng yǒu   ràng rén ài bù shì shǒu</t>
  </si>
  <si>
    <t>jīng yíng tī tòu   pān bǐ hòu   cái néng gāo zhěn wú yōu</t>
  </si>
  <si>
    <t>qǐng zhē zhù wǒ dī jí shāng kǒu</t>
  </si>
  <si>
    <t>mó tiān dà lóu   dé dào hòu   xiàn mù shuí de zì yóu</t>
  </si>
  <si>
    <t>ní hóng guò hòu   wǒ zì shǒu   huān yú zhī shèng pí ròu</t>
  </si>
  <si>
    <t>zài hǎi shì shèn lóu dié dié bù xiū</t>
  </si>
  <si>
    <t>zì yóu   zì yóu   wǒ jìn liáng xiàn chǒu</t>
  </si>
  <si>
    <t>pò jiù yǐ lóu   wǎng lǐ zǒu   jiàn wǒ nián yòu shí hòu</t>
  </si>
  <si>
    <t>dài ní xiǎo shǒu   duō zì yóu   duì wǒ wēi xiào diǎn tóu</t>
  </si>
  <si>
    <t>wǒ āng zàng de bù gǎn shēn chū shǒu</t>
  </si>
  <si>
    <t>qǐng huǐ diào wǒ de mó tiān dà lóu</t>
  </si>
  <si>
    <t>午后</t>
  </si>
  <si>
    <t>自作自受</t>
  </si>
  <si>
    <r>
      <t>结</t>
    </r>
    <r>
      <rPr>
        <sz val="11"/>
        <color theme="1"/>
        <rFont val="맑은 고딕"/>
        <family val="3"/>
        <charset val="129"/>
        <scheme val="minor"/>
      </rPr>
      <t>构</t>
    </r>
  </si>
  <si>
    <r>
      <t>让</t>
    </r>
    <r>
      <rPr>
        <sz val="11"/>
        <color theme="1"/>
        <rFont val="맑은 고딕"/>
        <family val="2"/>
        <scheme val="minor"/>
      </rPr>
      <t>平分的</t>
    </r>
    <r>
      <rPr>
        <sz val="11"/>
        <color theme="1"/>
        <rFont val="맑은 고딕"/>
        <family val="3"/>
        <charset val="134"/>
        <scheme val="minor"/>
      </rPr>
      <t>阳</t>
    </r>
    <r>
      <rPr>
        <sz val="11"/>
        <color theme="1"/>
        <rFont val="맑은 고딕"/>
        <family val="2"/>
        <scheme val="minor"/>
      </rPr>
      <t>光已穿不透</t>
    </r>
  </si>
  <si>
    <r>
      <t>诱</t>
    </r>
    <r>
      <rPr>
        <sz val="11"/>
        <color theme="1"/>
        <rFont val="맑은 고딕"/>
        <family val="2"/>
        <scheme val="minor"/>
      </rPr>
      <t>人的方式是</t>
    </r>
    <r>
      <rPr>
        <sz val="11"/>
        <color theme="1"/>
        <rFont val="맑은 고딕"/>
        <family val="3"/>
        <charset val="134"/>
        <scheme val="minor"/>
      </rPr>
      <t>绝</t>
    </r>
    <r>
      <rPr>
        <sz val="11"/>
        <color theme="1"/>
        <rFont val="맑은 고딕"/>
        <family val="2"/>
        <scheme val="minor"/>
      </rPr>
      <t>无</t>
    </r>
    <r>
      <rPr>
        <sz val="11"/>
        <color theme="1"/>
        <rFont val="맑은 고딕"/>
        <family val="3"/>
        <charset val="134"/>
        <scheme val="minor"/>
      </rPr>
      <t>仅</t>
    </r>
    <r>
      <rPr>
        <sz val="11"/>
        <color theme="1"/>
        <rFont val="맑은 고딕"/>
        <family val="2"/>
        <scheme val="minor"/>
      </rPr>
      <t>有</t>
    </r>
  </si>
  <si>
    <r>
      <t>要平</t>
    </r>
    <r>
      <rPr>
        <sz val="11"/>
        <color theme="1"/>
        <rFont val="맑은 고딕"/>
        <family val="3"/>
        <charset val="128"/>
        <scheme val="minor"/>
      </rPr>
      <t>静</t>
    </r>
    <r>
      <rPr>
        <sz val="11"/>
        <color theme="1"/>
        <rFont val="맑은 고딕"/>
        <family val="2"/>
        <scheme val="minor"/>
      </rPr>
      <t>的生活都抬起</t>
    </r>
    <r>
      <rPr>
        <sz val="11"/>
        <color theme="1"/>
        <rFont val="맑은 고딕"/>
        <family val="3"/>
        <charset val="134"/>
        <scheme val="minor"/>
      </rPr>
      <t>头</t>
    </r>
  </si>
  <si>
    <r>
      <t>学</t>
    </r>
    <r>
      <rPr>
        <sz val="11"/>
        <color theme="1"/>
        <rFont val="맑은 고딕"/>
        <family val="2"/>
        <scheme val="minor"/>
      </rPr>
      <t>喜新</t>
    </r>
    <r>
      <rPr>
        <sz val="11"/>
        <color theme="1"/>
        <rFont val="맑은 고딕"/>
        <family val="3"/>
        <charset val="134"/>
        <scheme val="minor"/>
      </rPr>
      <t>厌</t>
    </r>
    <r>
      <rPr>
        <sz val="11"/>
        <color theme="1"/>
        <rFont val="맑은 고딕"/>
        <family val="3"/>
        <charset val="128"/>
        <scheme val="minor"/>
      </rPr>
      <t>旧</t>
    </r>
    <r>
      <rPr>
        <sz val="11"/>
        <color theme="1"/>
        <rFont val="맑은 고딕"/>
        <family val="2"/>
        <scheme val="minor"/>
      </rPr>
      <t xml:space="preserve"> 后</t>
    </r>
  </si>
  <si>
    <r>
      <t xml:space="preserve">寸草不留 </t>
    </r>
    <r>
      <rPr>
        <sz val="11"/>
        <color theme="1"/>
        <rFont val="맑은 고딕"/>
        <family val="3"/>
        <charset val="134"/>
        <scheme val="minor"/>
      </rPr>
      <t>赞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绝</t>
    </r>
    <r>
      <rPr>
        <sz val="11"/>
        <color theme="1"/>
        <rFont val="맑은 고딕"/>
        <family val="2"/>
        <scheme val="minor"/>
      </rPr>
      <t>口</t>
    </r>
  </si>
  <si>
    <r>
      <t>欢</t>
    </r>
    <r>
      <rPr>
        <sz val="11"/>
        <color theme="1"/>
        <rFont val="맑은 고딕"/>
        <family val="2"/>
        <scheme val="minor"/>
      </rPr>
      <t>迎</t>
    </r>
    <r>
      <rPr>
        <sz val="11"/>
        <color theme="1"/>
        <rFont val="맑은 고딕"/>
        <family val="3"/>
        <charset val="134"/>
        <scheme val="minor"/>
      </rPr>
      <t>钢</t>
    </r>
    <r>
      <rPr>
        <sz val="11"/>
        <color theme="1"/>
        <rFont val="맑은 고딕"/>
        <family val="2"/>
        <scheme val="minor"/>
      </rPr>
      <t>筋野</t>
    </r>
    <r>
      <rPr>
        <sz val="11"/>
        <color theme="1"/>
        <rFont val="맑은 고딕"/>
        <family val="3"/>
        <charset val="134"/>
        <scheme val="minor"/>
      </rPr>
      <t>兽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</si>
  <si>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太稀有 人人高</t>
    </r>
    <r>
      <rPr>
        <sz val="11"/>
        <color theme="1"/>
        <rFont val="맑은 고딕"/>
        <family val="3"/>
        <charset val="134"/>
        <scheme val="minor"/>
      </rPr>
      <t>贵</t>
    </r>
    <r>
      <rPr>
        <sz val="11"/>
        <color theme="1"/>
        <rFont val="맑은 고딕"/>
        <family val="2"/>
        <scheme val="minor"/>
      </rPr>
      <t>富有</t>
    </r>
  </si>
  <si>
    <r>
      <t>表情</t>
    </r>
    <r>
      <rPr>
        <sz val="11"/>
        <color theme="1"/>
        <rFont val="맑은 고딕"/>
        <family val="3"/>
        <charset val="128"/>
        <scheme val="minor"/>
      </rPr>
      <t>温</t>
    </r>
    <r>
      <rPr>
        <sz val="11"/>
        <color theme="1"/>
        <rFont val="맑은 고딕"/>
        <family val="2"/>
        <scheme val="minor"/>
      </rPr>
      <t>柔 怕</t>
    </r>
    <r>
      <rPr>
        <sz val="11"/>
        <color theme="1"/>
        <rFont val="맑은 고딕"/>
        <family val="3"/>
        <charset val="128"/>
        <scheme val="minor"/>
      </rPr>
      <t>献</t>
    </r>
    <r>
      <rPr>
        <sz val="11"/>
        <color theme="1"/>
        <rFont val="맑은 고딕"/>
        <family val="2"/>
        <scheme val="minor"/>
      </rPr>
      <t xml:space="preserve">丑 </t>
    </r>
    <r>
      <rPr>
        <sz val="11"/>
        <color theme="1"/>
        <rFont val="맑은 고딕"/>
        <family val="3"/>
        <charset val="128"/>
        <scheme val="minor"/>
      </rPr>
      <t>没</t>
    </r>
    <r>
      <rPr>
        <sz val="11"/>
        <color theme="1"/>
        <rFont val="맑은 고딕"/>
        <family val="2"/>
        <scheme val="minor"/>
      </rPr>
      <t>人吐出骨</t>
    </r>
    <r>
      <rPr>
        <sz val="11"/>
        <color theme="1"/>
        <rFont val="맑은 고딕"/>
        <family val="3"/>
        <charset val="134"/>
        <scheme val="minor"/>
      </rPr>
      <t>头</t>
    </r>
  </si>
  <si>
    <r>
      <t>你</t>
    </r>
    <r>
      <rPr>
        <sz val="11"/>
        <color theme="1"/>
        <rFont val="맑은 고딕"/>
        <family val="3"/>
        <charset val="134"/>
        <scheme val="minor"/>
      </rPr>
      <t>们谁</t>
    </r>
    <r>
      <rPr>
        <sz val="11"/>
        <color theme="1"/>
        <rFont val="맑은 고딕"/>
        <family val="2"/>
        <scheme val="minor"/>
      </rPr>
      <t>位居榜首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</si>
  <si>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云里走 </t>
    </r>
    <r>
      <rPr>
        <sz val="11"/>
        <color theme="1"/>
        <rFont val="맑은 고딕"/>
        <family val="3"/>
        <charset val="134"/>
        <scheme val="minor"/>
      </rPr>
      <t>谢绝</t>
    </r>
    <r>
      <rPr>
        <sz val="11"/>
        <color theme="1"/>
        <rFont val="맑은 고딕"/>
        <family val="2"/>
        <scheme val="minor"/>
      </rPr>
      <t>衣衫</t>
    </r>
    <r>
      <rPr>
        <sz val="11"/>
        <color theme="1"/>
        <rFont val="맑은 고딕"/>
        <family val="3"/>
        <charset val="134"/>
        <scheme val="minor"/>
      </rPr>
      <t>简</t>
    </r>
    <r>
      <rPr>
        <sz val="11"/>
        <color theme="1"/>
        <rFont val="맑은 고딕"/>
        <family val="2"/>
        <scheme val="minor"/>
      </rPr>
      <t>陋</t>
    </r>
  </si>
  <si>
    <r>
      <t>粉</t>
    </r>
    <r>
      <rPr>
        <sz val="11"/>
        <color theme="1"/>
        <rFont val="맑은 고딕"/>
        <family val="3"/>
        <charset val="134"/>
        <scheme val="minor"/>
      </rPr>
      <t>饰</t>
    </r>
    <r>
      <rPr>
        <sz val="11"/>
        <color theme="1"/>
        <rFont val="맑은 고딕"/>
        <family val="3"/>
        <charset val="129"/>
        <scheme val="minor"/>
      </rPr>
      <t>骷</t>
    </r>
    <r>
      <rPr>
        <sz val="11"/>
        <color theme="1"/>
        <rFont val="맑은 고딕"/>
        <family val="3"/>
        <charset val="134"/>
        <scheme val="minor"/>
      </rPr>
      <t>髅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8"/>
        <scheme val="minor"/>
      </rPr>
      <t>气</t>
    </r>
    <r>
      <rPr>
        <sz val="11"/>
        <color theme="1"/>
        <rFont val="맑은 고딕"/>
        <family val="3"/>
        <charset val="134"/>
        <scheme val="minor"/>
      </rPr>
      <t>质</t>
    </r>
    <r>
      <rPr>
        <sz val="11"/>
        <color theme="1"/>
        <rFont val="맑은 고딕"/>
        <family val="2"/>
        <scheme val="minor"/>
      </rPr>
      <t>有 人</t>
    </r>
    <r>
      <rPr>
        <sz val="11"/>
        <color theme="1"/>
        <rFont val="맑은 고딕"/>
        <family val="3"/>
        <charset val="134"/>
        <scheme val="minor"/>
      </rPr>
      <t>们</t>
    </r>
    <r>
      <rPr>
        <sz val="11"/>
        <color theme="1"/>
        <rFont val="맑은 고딕"/>
        <family val="3"/>
        <charset val="128"/>
        <scheme val="minor"/>
      </rPr>
      <t>争</t>
    </r>
    <r>
      <rPr>
        <sz val="11"/>
        <color theme="1"/>
        <rFont val="맑은 고딕"/>
        <family val="2"/>
        <scheme val="minor"/>
      </rPr>
      <t>先恐后</t>
    </r>
  </si>
  <si>
    <r>
      <t>她</t>
    </r>
    <r>
      <rPr>
        <sz val="11"/>
        <color theme="1"/>
        <rFont val="맑은 고딕"/>
        <family val="2"/>
        <scheme val="minor"/>
      </rPr>
      <t>离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scheme val="minor"/>
      </rPr>
      <t>心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scheme val="minor"/>
      </rPr>
      <t>的</t>
    </r>
    <r>
      <rPr>
        <sz val="11"/>
        <color theme="1"/>
        <rFont val="맑은 고딕"/>
        <family val="3"/>
        <charset val="134"/>
        <scheme val="minor"/>
      </rPr>
      <t>蚁</t>
    </r>
    <r>
      <rPr>
        <sz val="11"/>
        <color theme="1"/>
        <rFont val="맑은 고딕"/>
        <family val="3"/>
        <charset val="128"/>
        <scheme val="minor"/>
      </rPr>
      <t>楼</t>
    </r>
  </si>
  <si>
    <r>
      <t>诱</t>
    </r>
    <r>
      <rPr>
        <sz val="11"/>
        <color theme="1"/>
        <rFont val="맑은 고딕"/>
        <family val="2"/>
        <scheme val="minor"/>
      </rPr>
      <t>人的方式是半推半就</t>
    </r>
  </si>
  <si>
    <r>
      <t>都供不</t>
    </r>
    <r>
      <rPr>
        <sz val="11"/>
        <color theme="1"/>
        <rFont val="맑은 고딕"/>
        <family val="3"/>
        <charset val="134"/>
        <scheme val="minor"/>
      </rPr>
      <t>应</t>
    </r>
    <r>
      <rPr>
        <sz val="11"/>
        <color theme="1"/>
        <rFont val="맑은 고딕"/>
        <family val="2"/>
        <scheme val="minor"/>
      </rPr>
      <t>求的往云里走</t>
    </r>
  </si>
  <si>
    <r>
      <t>已</t>
    </r>
    <r>
      <rPr>
        <sz val="11"/>
        <color theme="1"/>
        <rFont val="맑은 고딕"/>
        <family val="3"/>
        <charset val="128"/>
        <scheme val="minor"/>
      </rPr>
      <t>没</t>
    </r>
    <r>
      <rPr>
        <sz val="11"/>
        <color theme="1"/>
        <rFont val="맑은 고딕"/>
        <family val="2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顾</t>
    </r>
    <r>
      <rPr>
        <sz val="11"/>
        <color theme="1"/>
        <rFont val="맑은 고딕"/>
        <family val="2"/>
        <scheme val="minor"/>
      </rPr>
      <t>及小草的感受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</si>
  <si>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想</t>
    </r>
    <r>
      <rPr>
        <sz val="11"/>
        <color theme="1"/>
        <rFont val="맑은 고딕"/>
        <family val="3"/>
        <charset val="134"/>
        <scheme val="minor"/>
      </rPr>
      <t>拥</t>
    </r>
    <r>
      <rPr>
        <sz val="11"/>
        <color theme="1"/>
        <rFont val="맑은 고딕"/>
        <family val="2"/>
        <scheme val="minor"/>
      </rPr>
      <t xml:space="preserve">有 </t>
    </r>
    <r>
      <rPr>
        <sz val="11"/>
        <color theme="1"/>
        <rFont val="맑은 고딕"/>
        <family val="3"/>
        <charset val="134"/>
        <scheme val="minor"/>
      </rPr>
      <t>让</t>
    </r>
    <r>
      <rPr>
        <sz val="11"/>
        <color theme="1"/>
        <rFont val="맑은 고딕"/>
        <family val="2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释</t>
    </r>
    <r>
      <rPr>
        <sz val="11"/>
        <color theme="1"/>
        <rFont val="맑은 고딕"/>
        <family val="2"/>
        <scheme val="minor"/>
      </rPr>
      <t>手</t>
    </r>
  </si>
  <si>
    <r>
      <t>晶</t>
    </r>
    <r>
      <rPr>
        <sz val="11"/>
        <color theme="1"/>
        <rFont val="맑은 고딕"/>
        <family val="3"/>
        <charset val="134"/>
        <scheme val="minor"/>
      </rPr>
      <t>莹</t>
    </r>
    <r>
      <rPr>
        <sz val="11"/>
        <color theme="1"/>
        <rFont val="맑은 고딕"/>
        <family val="2"/>
        <scheme val="minor"/>
      </rPr>
      <t>剔透 攀比后 才能高枕无</t>
    </r>
    <r>
      <rPr>
        <sz val="11"/>
        <color theme="1"/>
        <rFont val="맑은 고딕"/>
        <family val="3"/>
        <charset val="134"/>
        <scheme val="minor"/>
      </rPr>
      <t>忧</t>
    </r>
  </si>
  <si>
    <r>
      <t>请</t>
    </r>
    <r>
      <rPr>
        <sz val="11"/>
        <color theme="1"/>
        <rFont val="맑은 고딕"/>
        <family val="2"/>
        <scheme val="minor"/>
      </rPr>
      <t>遮住我低</t>
    </r>
    <r>
      <rPr>
        <sz val="11"/>
        <color theme="1"/>
        <rFont val="맑은 고딕"/>
        <family val="3"/>
        <charset val="134"/>
        <scheme val="minor"/>
      </rPr>
      <t>级伤</t>
    </r>
    <r>
      <rPr>
        <sz val="11"/>
        <color theme="1"/>
        <rFont val="맑은 고딕"/>
        <family val="2"/>
        <scheme val="minor"/>
      </rPr>
      <t>口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</si>
  <si>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得到后 </t>
    </r>
    <r>
      <rPr>
        <sz val="11"/>
        <color theme="1"/>
        <rFont val="맑은 고딕"/>
        <family val="3"/>
        <charset val="128"/>
        <scheme val="minor"/>
      </rPr>
      <t>羡</t>
    </r>
    <r>
      <rPr>
        <sz val="11"/>
        <color theme="1"/>
        <rFont val="맑은 고딕"/>
        <family val="2"/>
        <scheme val="minor"/>
      </rPr>
      <t>慕</t>
    </r>
    <r>
      <rPr>
        <sz val="11"/>
        <color theme="1"/>
        <rFont val="맑은 고딕"/>
        <family val="3"/>
        <charset val="134"/>
        <scheme val="minor"/>
      </rPr>
      <t>谁</t>
    </r>
    <r>
      <rPr>
        <sz val="11"/>
        <color theme="1"/>
        <rFont val="맑은 고딕"/>
        <family val="2"/>
        <scheme val="minor"/>
      </rPr>
      <t>的自由</t>
    </r>
  </si>
  <si>
    <r>
      <t>霓虹</t>
    </r>
    <r>
      <rPr>
        <sz val="11"/>
        <color theme="1"/>
        <rFont val="맑은 고딕"/>
        <family val="3"/>
        <charset val="134"/>
        <scheme val="minor"/>
      </rPr>
      <t>过</t>
    </r>
    <r>
      <rPr>
        <sz val="11"/>
        <color theme="1"/>
        <rFont val="맑은 고딕"/>
        <family val="2"/>
        <scheme val="minor"/>
      </rPr>
      <t xml:space="preserve">后 我自首 </t>
    </r>
    <r>
      <rPr>
        <sz val="11"/>
        <color theme="1"/>
        <rFont val="맑은 고딕"/>
        <family val="3"/>
        <charset val="134"/>
        <scheme val="minor"/>
      </rPr>
      <t>欢</t>
    </r>
    <r>
      <rPr>
        <sz val="11"/>
        <color theme="1"/>
        <rFont val="맑은 고딕"/>
        <family val="2"/>
        <scheme val="minor"/>
      </rPr>
      <t>愉只剩皮肉</t>
    </r>
  </si>
  <si>
    <r>
      <t>在海市蜃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>喋喋不休</t>
    </r>
  </si>
  <si>
    <r>
      <t>自由 自由 我</t>
    </r>
    <r>
      <rPr>
        <sz val="11"/>
        <color theme="1"/>
        <rFont val="맑은 고딕"/>
        <family val="3"/>
        <charset val="128"/>
        <scheme val="minor"/>
      </rPr>
      <t>尽</t>
    </r>
    <r>
      <rPr>
        <sz val="11"/>
        <color theme="1"/>
        <rFont val="맑은 고딕"/>
        <family val="2"/>
        <scheme val="minor"/>
      </rPr>
      <t>量</t>
    </r>
    <r>
      <rPr>
        <sz val="11"/>
        <color theme="1"/>
        <rFont val="맑은 고딕"/>
        <family val="3"/>
        <charset val="128"/>
        <scheme val="minor"/>
      </rPr>
      <t>献</t>
    </r>
    <r>
      <rPr>
        <sz val="11"/>
        <color theme="1"/>
        <rFont val="맑은 고딕"/>
        <family val="2"/>
        <scheme val="minor"/>
      </rPr>
      <t>丑</t>
    </r>
  </si>
  <si>
    <r>
      <t>破</t>
    </r>
    <r>
      <rPr>
        <sz val="11"/>
        <color theme="1"/>
        <rFont val="맑은 고딕"/>
        <family val="3"/>
        <charset val="128"/>
        <scheme val="minor"/>
      </rPr>
      <t>旧</t>
    </r>
    <r>
      <rPr>
        <sz val="11"/>
        <color theme="1"/>
        <rFont val="맑은 고딕"/>
        <family val="3"/>
        <charset val="134"/>
        <scheme val="minor"/>
      </rPr>
      <t>蚁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往里走 </t>
    </r>
    <r>
      <rPr>
        <sz val="11"/>
        <color theme="1"/>
        <rFont val="맑은 고딕"/>
        <family val="3"/>
        <charset val="134"/>
        <scheme val="minor"/>
      </rPr>
      <t>见</t>
    </r>
    <r>
      <rPr>
        <sz val="11"/>
        <color theme="1"/>
        <rFont val="맑은 고딕"/>
        <family val="2"/>
        <scheme val="minor"/>
      </rPr>
      <t>我年幼</t>
    </r>
    <r>
      <rPr>
        <sz val="11"/>
        <color theme="1"/>
        <rFont val="맑은 고딕"/>
        <family val="3"/>
        <charset val="134"/>
        <scheme val="minor"/>
      </rPr>
      <t>时</t>
    </r>
    <r>
      <rPr>
        <sz val="11"/>
        <color theme="1"/>
        <rFont val="맑은 고딕"/>
        <family val="2"/>
        <scheme val="minor"/>
      </rPr>
      <t>候</t>
    </r>
  </si>
  <si>
    <r>
      <t>带</t>
    </r>
    <r>
      <rPr>
        <sz val="11"/>
        <color theme="1"/>
        <rFont val="맑은 고딕"/>
        <family val="2"/>
        <scheme val="minor"/>
      </rPr>
      <t xml:space="preserve">泥小手 多自由 </t>
    </r>
    <r>
      <rPr>
        <sz val="11"/>
        <color theme="1"/>
        <rFont val="맑은 고딕"/>
        <family val="3"/>
        <charset val="134"/>
        <scheme val="minor"/>
      </rPr>
      <t>对</t>
    </r>
    <r>
      <rPr>
        <sz val="11"/>
        <color theme="1"/>
        <rFont val="맑은 고딕"/>
        <family val="2"/>
        <scheme val="minor"/>
      </rPr>
      <t>我微笑点</t>
    </r>
    <r>
      <rPr>
        <sz val="11"/>
        <color theme="1"/>
        <rFont val="맑은 고딕"/>
        <family val="3"/>
        <charset val="134"/>
        <scheme val="minor"/>
      </rPr>
      <t>头</t>
    </r>
  </si>
  <si>
    <r>
      <t>我</t>
    </r>
    <r>
      <rPr>
        <sz val="11"/>
        <color theme="1"/>
        <rFont val="맑은 고딕"/>
        <family val="3"/>
        <charset val="129"/>
        <scheme val="minor"/>
      </rPr>
      <t>肮</t>
    </r>
    <r>
      <rPr>
        <sz val="11"/>
        <color theme="1"/>
        <rFont val="맑은 고딕"/>
        <family val="3"/>
        <charset val="134"/>
        <scheme val="minor"/>
      </rPr>
      <t>脏</t>
    </r>
    <r>
      <rPr>
        <sz val="11"/>
        <color theme="1"/>
        <rFont val="맑은 고딕"/>
        <family val="2"/>
        <scheme val="minor"/>
      </rPr>
      <t>的不敢伸出手</t>
    </r>
  </si>
  <si>
    <r>
      <t>请</t>
    </r>
    <r>
      <rPr>
        <sz val="11"/>
        <color theme="1"/>
        <rFont val="맑은 고딕"/>
        <family val="2"/>
        <scheme val="minor"/>
      </rPr>
      <t>毁掉我的摩天大</t>
    </r>
    <r>
      <rPr>
        <sz val="11"/>
        <color theme="1"/>
        <rFont val="맑은 고딕"/>
        <family val="3"/>
        <charset val="128"/>
        <scheme val="minor"/>
      </rPr>
      <t>楼</t>
    </r>
  </si>
  <si>
    <t>하이패스</t>
    <phoneticPr fontId="1" type="noConversion"/>
  </si>
  <si>
    <t>현욱핸드폰</t>
    <phoneticPr fontId="1" type="noConversion"/>
  </si>
  <si>
    <t>ㅡ할부ㅡ</t>
    <phoneticPr fontId="1" type="noConversion"/>
  </si>
  <si>
    <t>엄마차보험 8/10</t>
    <phoneticPr fontId="1" type="noConversion"/>
  </si>
  <si>
    <t>현욱할부 5/6</t>
    <phoneticPr fontId="1" type="noConversion"/>
  </si>
  <si>
    <t>이조이호텔 3/3</t>
    <phoneticPr fontId="1" type="noConversion"/>
  </si>
  <si>
    <t>협성비엠더블유 1/3</t>
    <phoneticPr fontId="1" type="noConversion"/>
  </si>
  <si>
    <t>삼성화재 현욱 1/5</t>
    <phoneticPr fontId="1" type="noConversion"/>
  </si>
  <si>
    <t>삼성화재 엄마 1/5</t>
    <phoneticPr fontId="1" type="noConversion"/>
  </si>
  <si>
    <t>일시불 합계</t>
    <phoneticPr fontId="1" type="noConversion"/>
  </si>
  <si>
    <t>삼성화재</t>
    <phoneticPr fontId="1" type="noConversion"/>
  </si>
  <si>
    <t>현욱구글</t>
    <phoneticPr fontId="1" type="noConversion"/>
  </si>
  <si>
    <t>현욱자동차보험</t>
    <phoneticPr fontId="1" type="noConversion"/>
  </si>
  <si>
    <t>현욱할부</t>
    <phoneticPr fontId="1" type="noConversion"/>
  </si>
  <si>
    <t>삼성 카드 총 결제 금액</t>
    <phoneticPr fontId="1" type="noConversion"/>
  </si>
  <si>
    <t>농협 카드 총 결제 금액</t>
    <phoneticPr fontId="1" type="noConversion"/>
  </si>
  <si>
    <t>아빠 결제 삼성+농협 금액</t>
    <phoneticPr fontId="1" type="noConversion"/>
  </si>
  <si>
    <t>현욱결제금액</t>
    <phoneticPr fontId="1" type="noConversion"/>
  </si>
  <si>
    <t>세라잼</t>
    <phoneticPr fontId="1" type="noConversion"/>
  </si>
  <si>
    <t>현욱 폰비</t>
    <phoneticPr fontId="1" type="noConversion"/>
  </si>
  <si>
    <t>할부</t>
    <phoneticPr fontId="1" type="noConversion"/>
  </si>
  <si>
    <t>도운모텔 1/3</t>
    <phoneticPr fontId="1" type="noConversion"/>
  </si>
  <si>
    <t>현욱 자동차보험 2/5</t>
    <phoneticPr fontId="1" type="noConversion"/>
  </si>
  <si>
    <t>엄마 자동차보험 2/5</t>
    <phoneticPr fontId="1" type="noConversion"/>
  </si>
  <si>
    <t>협성비엠더블유 2/3</t>
    <phoneticPr fontId="1" type="noConversion"/>
  </si>
  <si>
    <t>컴퓨터연구소(현욱)</t>
    <phoneticPr fontId="1" type="noConversion"/>
  </si>
  <si>
    <t>삼성화재해상보험 9/10</t>
    <phoneticPr fontId="1" type="noConversion"/>
  </si>
  <si>
    <t>그랜저 하이패스 2022-09-05</t>
    <phoneticPr fontId="1" type="noConversion"/>
  </si>
  <si>
    <t>현욱차보험</t>
    <phoneticPr fontId="1" type="noConversion"/>
  </si>
  <si>
    <t>삼성카드 합계</t>
    <phoneticPr fontId="1" type="noConversion"/>
  </si>
  <si>
    <t>농협카드 합계</t>
    <phoneticPr fontId="1" type="noConversion"/>
  </si>
  <si>
    <t>현욱 롯데카드</t>
    <phoneticPr fontId="1" type="noConversion"/>
  </si>
  <si>
    <t>현욱 현대카드</t>
    <phoneticPr fontId="1" type="noConversion"/>
  </si>
  <si>
    <t>아빠 합계금액</t>
    <phoneticPr fontId="1" type="noConversion"/>
  </si>
  <si>
    <t>현욱합계</t>
    <phoneticPr fontId="1" type="noConversion"/>
  </si>
  <si>
    <t>세라잼</t>
    <phoneticPr fontId="1" type="noConversion"/>
  </si>
  <si>
    <t>위탁료</t>
    <phoneticPr fontId="1" type="noConversion"/>
  </si>
  <si>
    <t>현욱 채굴</t>
    <phoneticPr fontId="1" type="noConversion"/>
  </si>
  <si>
    <t>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</si>
</sst>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212529"/>
      <name val="Segoe UI"/>
      <family val="2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76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76" fontId="0" fillId="0" borderId="1" xfId="0" applyNumberFormat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0" borderId="1" xfId="0" applyNumberFormat="1" applyBorder="1"/>
    <xf numFmtId="0" fontId="0" fillId="3" borderId="1" xfId="0" applyFill="1" applyBorder="1"/>
    <xf numFmtId="176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1" fontId="0" fillId="2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177" fontId="0" fillId="0" borderId="1" xfId="0" applyNumberFormat="1" applyFill="1" applyBorder="1"/>
    <xf numFmtId="0" fontId="0" fillId="0" borderId="1" xfId="0" applyFill="1" applyBorder="1"/>
    <xf numFmtId="0" fontId="0" fillId="5" borderId="1" xfId="0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0" fillId="10" borderId="1" xfId="0" applyFill="1" applyBorder="1"/>
    <xf numFmtId="177" fontId="0" fillId="10" borderId="1" xfId="0" applyNumberFormat="1" applyFill="1" applyBorder="1"/>
    <xf numFmtId="0" fontId="0" fillId="11" borderId="1" xfId="0" applyFill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7" borderId="0" xfId="0" applyNumberFormat="1" applyFill="1"/>
    <xf numFmtId="177" fontId="0" fillId="9" borderId="0" xfId="0" applyNumberForma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abSelected="1" topLeftCell="Y1" zoomScale="85" zoomScaleNormal="85" workbookViewId="0">
      <selection activeCell="AK9" sqref="AK9"/>
    </sheetView>
  </sheetViews>
  <sheetFormatPr defaultRowHeight="16.5" x14ac:dyDescent="0.3"/>
  <cols>
    <col min="2" max="2" width="9.875" bestFit="1" customWidth="1"/>
    <col min="4" max="4" width="9.25" bestFit="1" customWidth="1"/>
    <col min="6" max="6" width="16.75" customWidth="1"/>
    <col min="7" max="7" width="11.125" customWidth="1"/>
    <col min="8" max="8" width="14.75" customWidth="1"/>
    <col min="9" max="9" width="19.5" customWidth="1"/>
    <col min="10" max="10" width="15.5" customWidth="1"/>
    <col min="11" max="11" width="11" customWidth="1"/>
    <col min="12" max="12" width="23" customWidth="1"/>
    <col min="13" max="15" width="11.25" customWidth="1"/>
    <col min="16" max="16" width="17.25" customWidth="1"/>
    <col min="19" max="19" width="9.875" bestFit="1" customWidth="1"/>
    <col min="20" max="20" width="9.875" customWidth="1"/>
    <col min="21" max="21" width="18.875" bestFit="1" customWidth="1"/>
    <col min="22" max="22" width="11.375" style="22" bestFit="1" customWidth="1"/>
    <col min="23" max="23" width="9.875" bestFit="1" customWidth="1"/>
    <col min="24" max="24" width="11.375" bestFit="1" customWidth="1"/>
    <col min="26" max="26" width="24.625" customWidth="1"/>
    <col min="27" max="27" width="16.375" style="22" customWidth="1"/>
    <col min="28" max="28" width="12.5" style="22" customWidth="1"/>
    <col min="30" max="30" width="11.375" bestFit="1" customWidth="1"/>
    <col min="32" max="32" width="27" bestFit="1" customWidth="1"/>
    <col min="33" max="33" width="11.875" style="22" bestFit="1" customWidth="1"/>
    <col min="34" max="34" width="15.25" customWidth="1"/>
    <col min="35" max="35" width="11.875" bestFit="1" customWidth="1"/>
  </cols>
  <sheetData>
    <row r="1" spans="1:34" x14ac:dyDescent="0.3">
      <c r="A1" t="s">
        <v>17</v>
      </c>
      <c r="B1" t="s">
        <v>16</v>
      </c>
      <c r="D1" s="5" t="s">
        <v>17</v>
      </c>
      <c r="E1" s="5" t="s">
        <v>16</v>
      </c>
      <c r="G1" s="5" t="s">
        <v>17</v>
      </c>
      <c r="H1" s="5" t="s">
        <v>16</v>
      </c>
      <c r="K1" s="5" t="s">
        <v>17</v>
      </c>
      <c r="L1" s="5" t="s">
        <v>16</v>
      </c>
      <c r="P1" s="5" t="s">
        <v>17</v>
      </c>
      <c r="Q1" s="5" t="s">
        <v>16</v>
      </c>
      <c r="U1" s="5" t="s">
        <v>17</v>
      </c>
      <c r="V1" s="21" t="s">
        <v>16</v>
      </c>
      <c r="Z1" s="5" t="s">
        <v>17</v>
      </c>
      <c r="AA1" s="21" t="s">
        <v>16</v>
      </c>
      <c r="AB1" s="21"/>
      <c r="AF1" s="5" t="s">
        <v>17</v>
      </c>
      <c r="AG1" s="21" t="s">
        <v>16</v>
      </c>
      <c r="AH1" s="21"/>
    </row>
    <row r="2" spans="1:34" x14ac:dyDescent="0.3">
      <c r="B2" t="s">
        <v>12</v>
      </c>
      <c r="D2" s="5"/>
      <c r="E2" s="5" t="s">
        <v>12</v>
      </c>
      <c r="G2" s="6">
        <v>44623</v>
      </c>
      <c r="H2" s="5">
        <v>12500</v>
      </c>
      <c r="K2" s="6">
        <v>44653</v>
      </c>
      <c r="L2" s="5">
        <v>52500</v>
      </c>
      <c r="P2" s="6">
        <v>44687</v>
      </c>
      <c r="Q2" s="5">
        <v>18000</v>
      </c>
      <c r="U2" s="6">
        <v>44747</v>
      </c>
      <c r="V2" s="21" t="s">
        <v>71</v>
      </c>
      <c r="W2" s="21">
        <v>46050</v>
      </c>
      <c r="Z2" s="6">
        <v>44778</v>
      </c>
      <c r="AA2" s="21">
        <v>84900</v>
      </c>
      <c r="AB2" s="21" t="s">
        <v>141</v>
      </c>
      <c r="AF2" s="6">
        <v>44785</v>
      </c>
      <c r="AG2" s="21">
        <v>9300</v>
      </c>
      <c r="AH2" s="5"/>
    </row>
    <row r="3" spans="1:34" x14ac:dyDescent="0.3">
      <c r="A3" s="1">
        <v>44567</v>
      </c>
      <c r="B3">
        <v>78700</v>
      </c>
      <c r="D3" s="6">
        <v>44598</v>
      </c>
      <c r="E3" s="5">
        <v>36000</v>
      </c>
      <c r="G3" s="6">
        <v>44623</v>
      </c>
      <c r="H3" s="5">
        <v>37460</v>
      </c>
      <c r="K3" s="6">
        <v>44653</v>
      </c>
      <c r="L3" s="5">
        <v>52600</v>
      </c>
      <c r="P3" s="6">
        <v>44687</v>
      </c>
      <c r="Q3" s="5">
        <v>47000</v>
      </c>
      <c r="U3" s="6">
        <v>44747</v>
      </c>
      <c r="V3" s="21" t="s">
        <v>72</v>
      </c>
      <c r="W3" s="21">
        <v>1350</v>
      </c>
      <c r="Z3" s="6">
        <v>44777</v>
      </c>
      <c r="AA3" s="21">
        <v>80000</v>
      </c>
      <c r="AB3" s="21"/>
      <c r="AF3" s="6">
        <v>44785</v>
      </c>
      <c r="AG3" s="21">
        <v>60000</v>
      </c>
      <c r="AH3" s="5"/>
    </row>
    <row r="4" spans="1:34" x14ac:dyDescent="0.3">
      <c r="A4" s="1">
        <v>44569</v>
      </c>
      <c r="B4">
        <v>32000</v>
      </c>
      <c r="D4" s="6">
        <v>44601</v>
      </c>
      <c r="E4" s="5">
        <v>6600</v>
      </c>
      <c r="G4" s="6">
        <v>44625</v>
      </c>
      <c r="H4" s="5">
        <v>62000</v>
      </c>
      <c r="K4" s="6">
        <v>44655</v>
      </c>
      <c r="L4" s="5">
        <v>21000</v>
      </c>
      <c r="P4" s="6">
        <v>44688</v>
      </c>
      <c r="Q4" s="5">
        <v>13400</v>
      </c>
      <c r="U4" s="6">
        <v>44747</v>
      </c>
      <c r="V4" s="21">
        <v>10881</v>
      </c>
      <c r="Z4" s="6">
        <v>44776</v>
      </c>
      <c r="AA4" s="21">
        <v>990</v>
      </c>
      <c r="AB4" s="21"/>
      <c r="AF4" s="6">
        <v>44791</v>
      </c>
      <c r="AG4" s="21">
        <v>4185</v>
      </c>
      <c r="AH4" s="5"/>
    </row>
    <row r="5" spans="1:34" x14ac:dyDescent="0.3">
      <c r="A5" s="1">
        <v>44570</v>
      </c>
      <c r="B5">
        <v>32000</v>
      </c>
      <c r="D5" s="6">
        <v>44601</v>
      </c>
      <c r="E5" s="5">
        <v>31000</v>
      </c>
      <c r="G5" s="6">
        <v>44626</v>
      </c>
      <c r="H5" s="5">
        <v>13000</v>
      </c>
      <c r="K5" s="6">
        <v>44655</v>
      </c>
      <c r="L5" s="5">
        <v>29900</v>
      </c>
      <c r="P5" s="6">
        <v>44688</v>
      </c>
      <c r="Q5" s="5">
        <v>33000</v>
      </c>
      <c r="U5" s="6">
        <v>44745</v>
      </c>
      <c r="V5" s="21">
        <v>990</v>
      </c>
      <c r="Z5" s="6">
        <v>44775</v>
      </c>
      <c r="AA5" s="21">
        <v>318630</v>
      </c>
      <c r="AB5" s="21" t="s">
        <v>151</v>
      </c>
      <c r="AF5" s="6">
        <v>44791</v>
      </c>
      <c r="AG5" s="21">
        <v>10450</v>
      </c>
      <c r="AH5" s="5"/>
    </row>
    <row r="6" spans="1:34" x14ac:dyDescent="0.3">
      <c r="A6" s="1">
        <v>44570</v>
      </c>
      <c r="B6">
        <v>68000</v>
      </c>
      <c r="D6" s="6">
        <v>44603</v>
      </c>
      <c r="E6" s="5">
        <v>29000</v>
      </c>
      <c r="G6" s="6">
        <v>44628</v>
      </c>
      <c r="H6" s="5">
        <v>150000</v>
      </c>
      <c r="K6" s="6">
        <v>44655</v>
      </c>
      <c r="L6" s="5">
        <v>52000</v>
      </c>
      <c r="P6" s="6">
        <v>44688</v>
      </c>
      <c r="Q6" s="5">
        <v>7100</v>
      </c>
      <c r="U6" s="6">
        <v>44745</v>
      </c>
      <c r="V6" s="21">
        <v>24000</v>
      </c>
      <c r="Z6" s="6">
        <v>44772</v>
      </c>
      <c r="AA6" s="21">
        <v>6510</v>
      </c>
      <c r="AB6" s="21"/>
      <c r="AF6" s="6">
        <v>44792</v>
      </c>
      <c r="AG6" s="21" t="s">
        <v>160</v>
      </c>
      <c r="AH6" s="5">
        <v>154390</v>
      </c>
    </row>
    <row r="7" spans="1:34" x14ac:dyDescent="0.3">
      <c r="A7" s="1">
        <v>44570</v>
      </c>
      <c r="B7">
        <v>22000</v>
      </c>
      <c r="D7" s="6">
        <v>44615</v>
      </c>
      <c r="E7" s="5">
        <v>64000</v>
      </c>
      <c r="G7" s="6">
        <v>44628</v>
      </c>
      <c r="H7" s="5">
        <v>76000</v>
      </c>
      <c r="K7" s="6">
        <v>44656</v>
      </c>
      <c r="L7" s="5">
        <v>37000</v>
      </c>
      <c r="P7" s="6">
        <v>44689</v>
      </c>
      <c r="Q7" s="5">
        <v>14100</v>
      </c>
      <c r="U7" s="6">
        <v>44739</v>
      </c>
      <c r="V7" s="21">
        <v>14100</v>
      </c>
      <c r="Z7" s="6">
        <v>44770</v>
      </c>
      <c r="AA7" s="21">
        <v>6045</v>
      </c>
      <c r="AB7" s="21"/>
      <c r="AF7" s="6">
        <v>44792</v>
      </c>
      <c r="AG7" s="21">
        <v>27500</v>
      </c>
      <c r="AH7" s="5"/>
    </row>
    <row r="8" spans="1:34" x14ac:dyDescent="0.3">
      <c r="A8" s="1">
        <v>44571</v>
      </c>
      <c r="B8">
        <v>52000</v>
      </c>
      <c r="D8" s="5"/>
      <c r="E8" s="5"/>
      <c r="G8" s="6">
        <v>44629</v>
      </c>
      <c r="H8" s="5">
        <v>9400</v>
      </c>
      <c r="K8" s="6">
        <v>44658</v>
      </c>
      <c r="L8" s="5">
        <v>45000</v>
      </c>
      <c r="P8" s="6">
        <v>44689</v>
      </c>
      <c r="Q8" s="5">
        <v>22000</v>
      </c>
      <c r="U8" s="6">
        <v>44739</v>
      </c>
      <c r="V8" s="21">
        <v>59800</v>
      </c>
      <c r="Z8" s="6">
        <v>44770</v>
      </c>
      <c r="AA8" s="21">
        <v>28600</v>
      </c>
      <c r="AB8" s="21"/>
      <c r="AF8" s="6">
        <v>44794</v>
      </c>
      <c r="AG8" s="21">
        <v>11600</v>
      </c>
      <c r="AH8" s="5"/>
    </row>
    <row r="9" spans="1:34" x14ac:dyDescent="0.3">
      <c r="A9" s="1">
        <v>44573</v>
      </c>
      <c r="D9" s="5"/>
      <c r="E9" s="5"/>
      <c r="G9" s="6">
        <v>44634</v>
      </c>
      <c r="H9" s="5">
        <v>80000</v>
      </c>
      <c r="K9" s="6">
        <v>44658</v>
      </c>
      <c r="L9" s="5">
        <v>16000</v>
      </c>
      <c r="P9" s="6">
        <v>44691</v>
      </c>
      <c r="Q9" s="5">
        <v>8184</v>
      </c>
      <c r="U9" s="6">
        <v>44739</v>
      </c>
      <c r="V9" s="21">
        <v>16000</v>
      </c>
      <c r="Z9" s="6">
        <v>44770</v>
      </c>
      <c r="AA9" s="21">
        <v>47000</v>
      </c>
      <c r="AB9" s="21"/>
      <c r="AF9" s="6">
        <v>44794</v>
      </c>
      <c r="AG9" s="21">
        <v>74000</v>
      </c>
      <c r="AH9" s="5"/>
    </row>
    <row r="10" spans="1:34" x14ac:dyDescent="0.3">
      <c r="A10" s="1">
        <v>44574</v>
      </c>
      <c r="B10">
        <v>15950</v>
      </c>
      <c r="D10" s="5"/>
      <c r="E10" s="5"/>
      <c r="G10" s="6">
        <v>44634</v>
      </c>
      <c r="H10" s="5">
        <v>47000</v>
      </c>
      <c r="K10" s="6">
        <v>44659</v>
      </c>
      <c r="L10" s="5">
        <v>67000</v>
      </c>
      <c r="P10" s="6">
        <v>44692</v>
      </c>
      <c r="Q10" s="5">
        <v>28291</v>
      </c>
      <c r="U10" s="6">
        <v>44738</v>
      </c>
      <c r="V10" s="21">
        <v>85000</v>
      </c>
      <c r="Z10" s="6">
        <v>44767</v>
      </c>
      <c r="AA10" s="21">
        <v>3600</v>
      </c>
      <c r="AB10" s="21"/>
      <c r="AF10" s="6">
        <v>44794</v>
      </c>
      <c r="AG10" s="21">
        <v>97830</v>
      </c>
      <c r="AH10" s="5"/>
    </row>
    <row r="11" spans="1:34" x14ac:dyDescent="0.3">
      <c r="A11" s="1">
        <v>44575</v>
      </c>
      <c r="B11">
        <v>31400</v>
      </c>
      <c r="D11" s="5"/>
      <c r="E11" s="5"/>
      <c r="G11" s="6">
        <v>44636</v>
      </c>
      <c r="H11" s="5">
        <v>21800</v>
      </c>
      <c r="K11" s="6">
        <v>44660</v>
      </c>
      <c r="L11" s="5">
        <v>128000</v>
      </c>
      <c r="P11" s="6">
        <v>44694</v>
      </c>
      <c r="Q11" s="5">
        <v>8000</v>
      </c>
      <c r="U11" s="6">
        <v>44738</v>
      </c>
      <c r="V11" s="21">
        <v>159000</v>
      </c>
      <c r="Z11" s="6">
        <v>44767</v>
      </c>
      <c r="AA11" s="21">
        <v>33000</v>
      </c>
      <c r="AB11" s="21"/>
      <c r="AF11" s="6">
        <v>44794</v>
      </c>
      <c r="AG11" s="21">
        <v>30000</v>
      </c>
      <c r="AH11" s="5"/>
    </row>
    <row r="12" spans="1:34" x14ac:dyDescent="0.3">
      <c r="A12" s="1">
        <v>44577</v>
      </c>
      <c r="B12">
        <v>32000</v>
      </c>
      <c r="D12" s="5"/>
      <c r="E12" s="5"/>
      <c r="G12" s="6">
        <v>44637</v>
      </c>
      <c r="H12" s="5">
        <v>11000</v>
      </c>
      <c r="K12" s="6">
        <v>44660</v>
      </c>
      <c r="L12" s="5">
        <v>22900</v>
      </c>
      <c r="P12" s="6">
        <v>44694</v>
      </c>
      <c r="Q12" s="5">
        <v>71500</v>
      </c>
      <c r="U12" s="6">
        <v>44738</v>
      </c>
      <c r="V12" s="21">
        <v>5100</v>
      </c>
      <c r="Z12" s="6">
        <v>44765</v>
      </c>
      <c r="AA12" s="21">
        <v>54800</v>
      </c>
      <c r="AB12" s="21"/>
      <c r="AF12" s="6">
        <v>44795</v>
      </c>
      <c r="AG12" s="21">
        <v>7000</v>
      </c>
      <c r="AH12" s="5"/>
    </row>
    <row r="13" spans="1:34" x14ac:dyDescent="0.3">
      <c r="A13" s="1">
        <v>44577</v>
      </c>
      <c r="B13">
        <v>14800</v>
      </c>
      <c r="D13" s="5"/>
      <c r="E13" s="5"/>
      <c r="G13" s="6">
        <v>44638</v>
      </c>
      <c r="H13" s="5">
        <v>35000</v>
      </c>
      <c r="K13" s="6">
        <v>44660</v>
      </c>
      <c r="L13" s="5">
        <v>78100</v>
      </c>
      <c r="P13" s="6">
        <v>44694</v>
      </c>
      <c r="Q13" s="5">
        <v>7590</v>
      </c>
      <c r="U13" s="6">
        <v>44738</v>
      </c>
      <c r="V13" s="21">
        <v>29400</v>
      </c>
      <c r="Z13" s="6">
        <v>44765</v>
      </c>
      <c r="AA13" s="21">
        <v>11600</v>
      </c>
      <c r="AB13" s="21"/>
      <c r="AF13" s="6">
        <v>44796</v>
      </c>
      <c r="AG13" s="21">
        <v>11000</v>
      </c>
      <c r="AH13" s="5"/>
    </row>
    <row r="14" spans="1:34" x14ac:dyDescent="0.3">
      <c r="A14" s="1">
        <v>44579</v>
      </c>
      <c r="B14">
        <v>51700</v>
      </c>
      <c r="D14" s="5"/>
      <c r="E14" s="5"/>
      <c r="G14" s="6">
        <v>44638</v>
      </c>
      <c r="H14" s="5">
        <v>123000</v>
      </c>
      <c r="K14" s="6">
        <v>44660</v>
      </c>
      <c r="L14" s="5">
        <v>80000</v>
      </c>
      <c r="P14" s="6">
        <v>44694</v>
      </c>
      <c r="Q14" s="5">
        <v>60490</v>
      </c>
      <c r="U14" s="6">
        <v>44737</v>
      </c>
      <c r="V14" s="21">
        <v>19700</v>
      </c>
      <c r="Z14" s="6">
        <v>44764</v>
      </c>
      <c r="AA14" s="21">
        <v>14500</v>
      </c>
      <c r="AB14" s="21"/>
      <c r="AF14" s="6">
        <v>44806</v>
      </c>
      <c r="AG14" s="21">
        <v>70000</v>
      </c>
      <c r="AH14" s="5"/>
    </row>
    <row r="15" spans="1:34" x14ac:dyDescent="0.3">
      <c r="A15" s="1">
        <v>44575</v>
      </c>
      <c r="B15">
        <v>-2600</v>
      </c>
      <c r="D15" s="5"/>
      <c r="E15" s="5"/>
      <c r="G15" s="6">
        <v>44638</v>
      </c>
      <c r="H15" s="5">
        <v>46000</v>
      </c>
      <c r="K15" s="6">
        <v>44660</v>
      </c>
      <c r="L15" s="5">
        <v>14300</v>
      </c>
      <c r="P15" s="6">
        <v>44695</v>
      </c>
      <c r="Q15" s="5">
        <v>14100</v>
      </c>
      <c r="U15" s="6">
        <v>44737</v>
      </c>
      <c r="V15" s="21">
        <v>19700</v>
      </c>
      <c r="Z15" s="6">
        <v>44764</v>
      </c>
      <c r="AA15" s="21">
        <v>52000</v>
      </c>
      <c r="AB15" s="21"/>
      <c r="AF15" s="6">
        <v>44807</v>
      </c>
      <c r="AG15" s="21">
        <v>11000</v>
      </c>
      <c r="AH15" s="5"/>
    </row>
    <row r="16" spans="1:34" x14ac:dyDescent="0.3">
      <c r="A16" s="1">
        <v>44581</v>
      </c>
      <c r="B16">
        <v>18000</v>
      </c>
      <c r="D16" s="5"/>
      <c r="E16" s="5"/>
      <c r="G16" s="6">
        <v>44640</v>
      </c>
      <c r="H16" s="5">
        <v>7900</v>
      </c>
      <c r="K16" s="6">
        <v>44660</v>
      </c>
      <c r="L16" s="5">
        <v>21000</v>
      </c>
      <c r="P16" s="6">
        <v>44695</v>
      </c>
      <c r="Q16" s="5">
        <v>59800</v>
      </c>
      <c r="U16" s="6">
        <v>44737</v>
      </c>
      <c r="V16" s="21">
        <v>8000</v>
      </c>
      <c r="Z16" s="6">
        <v>44762</v>
      </c>
      <c r="AA16" s="21">
        <v>39000</v>
      </c>
      <c r="AB16" s="21"/>
      <c r="AF16" s="6">
        <v>44807</v>
      </c>
      <c r="AG16" s="21">
        <v>900</v>
      </c>
      <c r="AH16" s="5"/>
    </row>
    <row r="17" spans="1:35" x14ac:dyDescent="0.3">
      <c r="A17" s="1">
        <v>44581</v>
      </c>
      <c r="B17">
        <v>22400</v>
      </c>
      <c r="D17" s="5"/>
      <c r="E17" s="5"/>
      <c r="G17" s="6">
        <v>44640</v>
      </c>
      <c r="H17" s="5">
        <v>60000</v>
      </c>
      <c r="K17" s="6">
        <v>44661</v>
      </c>
      <c r="L17" s="5">
        <v>8900</v>
      </c>
      <c r="P17" s="6">
        <v>44695</v>
      </c>
      <c r="Q17" s="5">
        <v>53500</v>
      </c>
      <c r="U17" s="6">
        <v>44737</v>
      </c>
      <c r="V17" s="21">
        <v>18500</v>
      </c>
      <c r="Z17" s="6">
        <v>44762</v>
      </c>
      <c r="AA17" s="21">
        <v>24200</v>
      </c>
      <c r="AB17" s="21"/>
      <c r="AF17" s="6" t="s">
        <v>168</v>
      </c>
      <c r="AG17" s="21">
        <v>62800</v>
      </c>
      <c r="AH17" s="5"/>
    </row>
    <row r="18" spans="1:35" x14ac:dyDescent="0.3">
      <c r="A18" s="1">
        <v>44585</v>
      </c>
      <c r="B18">
        <v>19200</v>
      </c>
      <c r="D18" s="5"/>
      <c r="E18" s="5"/>
      <c r="G18" s="6">
        <v>44640</v>
      </c>
      <c r="H18" s="5">
        <v>32400</v>
      </c>
      <c r="K18" s="6">
        <v>44661</v>
      </c>
      <c r="L18" s="5">
        <v>10000</v>
      </c>
      <c r="P18" s="6">
        <v>44695</v>
      </c>
      <c r="Q18" s="5">
        <v>14100</v>
      </c>
      <c r="U18" s="6">
        <v>44737</v>
      </c>
      <c r="V18" s="21">
        <v>11000</v>
      </c>
      <c r="Z18" s="6">
        <v>44761</v>
      </c>
      <c r="AA18" s="21">
        <v>6600</v>
      </c>
      <c r="AB18" s="21"/>
      <c r="AF18" s="5" t="s">
        <v>161</v>
      </c>
      <c r="AG18" s="21"/>
      <c r="AH18" s="5"/>
    </row>
    <row r="19" spans="1:35" x14ac:dyDescent="0.3">
      <c r="A19" s="1">
        <v>44587</v>
      </c>
      <c r="B19">
        <v>99000</v>
      </c>
      <c r="D19" s="5"/>
      <c r="E19" s="5"/>
      <c r="G19" s="6">
        <v>44641</v>
      </c>
      <c r="H19" s="5">
        <v>15000</v>
      </c>
      <c r="K19" s="6">
        <v>44661</v>
      </c>
      <c r="L19" s="5">
        <v>29000</v>
      </c>
      <c r="P19" s="6">
        <v>44695</v>
      </c>
      <c r="Q19" s="5">
        <v>8000</v>
      </c>
      <c r="U19" s="6">
        <v>44736</v>
      </c>
      <c r="V19" s="21">
        <v>4500</v>
      </c>
      <c r="Z19" s="6">
        <v>44761</v>
      </c>
      <c r="AA19" s="21">
        <v>44000</v>
      </c>
      <c r="AB19" s="21"/>
      <c r="AF19" s="5" t="s">
        <v>162</v>
      </c>
      <c r="AG19" s="21">
        <v>305551</v>
      </c>
      <c r="AH19" s="5"/>
    </row>
    <row r="20" spans="1:35" x14ac:dyDescent="0.3">
      <c r="A20" s="1">
        <v>44587</v>
      </c>
      <c r="B20">
        <v>8000</v>
      </c>
      <c r="D20" s="5"/>
      <c r="E20" s="5"/>
      <c r="G20" s="6">
        <v>44641</v>
      </c>
      <c r="H20" s="15">
        <v>478536</v>
      </c>
      <c r="I20" t="s">
        <v>13</v>
      </c>
      <c r="K20" s="6">
        <v>44661</v>
      </c>
      <c r="L20" s="5">
        <v>21500</v>
      </c>
      <c r="P20" s="6">
        <v>44695</v>
      </c>
      <c r="Q20" s="5">
        <v>8000</v>
      </c>
      <c r="U20" s="6">
        <v>44736</v>
      </c>
      <c r="V20" s="21">
        <v>300</v>
      </c>
      <c r="Z20" s="6">
        <v>44760</v>
      </c>
      <c r="AA20" s="21" t="s">
        <v>142</v>
      </c>
      <c r="AB20" s="21">
        <v>154390</v>
      </c>
      <c r="AF20" s="5" t="s">
        <v>163</v>
      </c>
      <c r="AG20" s="21" t="s">
        <v>169</v>
      </c>
      <c r="AH20" s="5">
        <v>214800</v>
      </c>
    </row>
    <row r="21" spans="1:35" x14ac:dyDescent="0.3">
      <c r="A21" s="1">
        <v>44587</v>
      </c>
      <c r="B21">
        <v>112000</v>
      </c>
      <c r="D21" s="5"/>
      <c r="E21" s="5"/>
      <c r="G21" s="6">
        <v>44641</v>
      </c>
      <c r="H21" s="5">
        <v>11500</v>
      </c>
      <c r="K21" s="6">
        <v>44661</v>
      </c>
      <c r="L21" s="5">
        <v>20000</v>
      </c>
      <c r="P21" s="6">
        <v>44695</v>
      </c>
      <c r="Q21" s="5">
        <v>25000</v>
      </c>
      <c r="U21" s="6">
        <v>44736</v>
      </c>
      <c r="V21" s="21">
        <v>7400</v>
      </c>
      <c r="Z21" s="6">
        <v>44760</v>
      </c>
      <c r="AA21" s="21">
        <v>6200</v>
      </c>
      <c r="AB21" s="21"/>
      <c r="AF21" s="5" t="s">
        <v>164</v>
      </c>
      <c r="AG21" s="21">
        <v>323900</v>
      </c>
      <c r="AH21" s="5"/>
    </row>
    <row r="22" spans="1:35" x14ac:dyDescent="0.3">
      <c r="A22" s="1">
        <v>44588</v>
      </c>
      <c r="B22">
        <v>15100</v>
      </c>
      <c r="D22" s="5"/>
      <c r="E22" s="5"/>
      <c r="G22" s="6">
        <v>44641</v>
      </c>
      <c r="H22" s="5">
        <v>5000</v>
      </c>
      <c r="K22" s="6">
        <v>44661</v>
      </c>
      <c r="L22" s="5">
        <v>3600</v>
      </c>
      <c r="P22" s="6">
        <v>44696</v>
      </c>
      <c r="Q22" s="5">
        <v>19100</v>
      </c>
      <c r="U22" s="6">
        <v>44736</v>
      </c>
      <c r="V22" s="21">
        <v>11900</v>
      </c>
      <c r="Z22" s="6">
        <v>44760</v>
      </c>
      <c r="AA22" s="21" t="s">
        <v>152</v>
      </c>
      <c r="AB22" s="21">
        <v>10450</v>
      </c>
      <c r="AF22" s="5" t="s">
        <v>165</v>
      </c>
      <c r="AG22" s="21">
        <v>347945</v>
      </c>
      <c r="AH22" s="5"/>
    </row>
    <row r="23" spans="1:35" x14ac:dyDescent="0.3">
      <c r="A23" s="1">
        <v>44588</v>
      </c>
      <c r="B23">
        <v>44800</v>
      </c>
      <c r="D23" s="5"/>
      <c r="E23" s="5"/>
      <c r="G23" s="6">
        <v>44643</v>
      </c>
      <c r="H23" s="5">
        <v>30000</v>
      </c>
      <c r="K23" s="6">
        <v>44662</v>
      </c>
      <c r="L23" s="5">
        <v>30000</v>
      </c>
      <c r="P23" s="6">
        <v>44696</v>
      </c>
      <c r="Q23" s="5">
        <v>30000</v>
      </c>
      <c r="U23" s="6">
        <v>44736</v>
      </c>
      <c r="V23" s="21">
        <v>83000</v>
      </c>
      <c r="Z23" s="6">
        <v>44759</v>
      </c>
      <c r="AA23" s="21">
        <v>11600</v>
      </c>
      <c r="AB23" s="21"/>
      <c r="AF23" s="5" t="s">
        <v>166</v>
      </c>
      <c r="AG23" s="21" t="s">
        <v>178</v>
      </c>
      <c r="AH23" s="5">
        <v>605300</v>
      </c>
    </row>
    <row r="24" spans="1:35" x14ac:dyDescent="0.3">
      <c r="D24" s="5"/>
      <c r="E24" s="5"/>
      <c r="G24" s="6">
        <v>44643</v>
      </c>
      <c r="H24" s="5">
        <v>55000</v>
      </c>
      <c r="K24" s="6">
        <v>44662</v>
      </c>
      <c r="L24" s="5">
        <v>7300</v>
      </c>
      <c r="P24" s="6">
        <v>44696</v>
      </c>
      <c r="Q24" s="5">
        <v>72000</v>
      </c>
      <c r="U24" s="6">
        <v>44735</v>
      </c>
      <c r="V24" s="21">
        <v>98880</v>
      </c>
      <c r="Z24" s="6">
        <v>44759</v>
      </c>
      <c r="AA24" s="21">
        <v>9486</v>
      </c>
      <c r="AB24" s="21"/>
      <c r="AF24" s="5" t="s">
        <v>167</v>
      </c>
      <c r="AG24" s="21">
        <v>94300</v>
      </c>
      <c r="AH24" s="5"/>
    </row>
    <row r="25" spans="1:35" x14ac:dyDescent="0.3">
      <c r="A25" s="2" t="s">
        <v>0</v>
      </c>
      <c r="B25" s="2">
        <f>SUM(B3:B23)</f>
        <v>766450</v>
      </c>
      <c r="D25" s="18" t="s">
        <v>8</v>
      </c>
      <c r="E25" s="18">
        <f>SUM(E3:E24)</f>
        <v>166600</v>
      </c>
      <c r="G25" s="6">
        <v>44643</v>
      </c>
      <c r="H25" s="5">
        <v>10900</v>
      </c>
      <c r="K25" s="6">
        <v>44664</v>
      </c>
      <c r="L25" s="5">
        <v>465520</v>
      </c>
      <c r="P25" s="6">
        <v>44696</v>
      </c>
      <c r="Q25" s="5">
        <v>7998</v>
      </c>
      <c r="U25" s="6">
        <v>44734</v>
      </c>
      <c r="V25" s="21">
        <v>81000</v>
      </c>
      <c r="Z25" s="6">
        <v>44758</v>
      </c>
      <c r="AA25" s="21">
        <v>10500</v>
      </c>
      <c r="AB25" s="21"/>
      <c r="AF25" s="5" t="s">
        <v>176</v>
      </c>
      <c r="AG25" s="22">
        <v>89800</v>
      </c>
      <c r="AH25" s="5"/>
    </row>
    <row r="26" spans="1:35" x14ac:dyDescent="0.3">
      <c r="B26">
        <v>1941983</v>
      </c>
      <c r="D26" s="5"/>
      <c r="E26" s="5"/>
      <c r="G26" s="6">
        <v>44644</v>
      </c>
      <c r="H26" s="5">
        <v>54000</v>
      </c>
      <c r="K26" s="6">
        <v>44664</v>
      </c>
      <c r="L26" s="5">
        <v>174900</v>
      </c>
      <c r="P26" s="6">
        <v>44697</v>
      </c>
      <c r="Q26" s="5">
        <v>61000</v>
      </c>
      <c r="U26" s="6">
        <v>44734</v>
      </c>
      <c r="V26" s="21">
        <v>8000</v>
      </c>
      <c r="Z26" s="6">
        <v>44758</v>
      </c>
      <c r="AA26" s="21">
        <v>7500</v>
      </c>
      <c r="AB26" s="21"/>
      <c r="AF26" s="30" t="s">
        <v>170</v>
      </c>
      <c r="AG26" s="31">
        <f>SUM(AG2:AG25)</f>
        <v>1649061</v>
      </c>
      <c r="AH26" s="5"/>
      <c r="AI26" s="22">
        <f>AG26+SUM(AH1:AH25)</f>
        <v>2623551</v>
      </c>
    </row>
    <row r="27" spans="1:35" x14ac:dyDescent="0.3">
      <c r="B27">
        <f>B26-B25</f>
        <v>1175533</v>
      </c>
      <c r="D27" s="5"/>
      <c r="E27" s="5"/>
      <c r="G27" s="6">
        <v>44644</v>
      </c>
      <c r="H27" s="5">
        <v>60600</v>
      </c>
      <c r="K27" s="6">
        <v>44664</v>
      </c>
      <c r="L27" s="5">
        <v>66000</v>
      </c>
      <c r="P27" s="6">
        <v>44698</v>
      </c>
      <c r="Q27" s="5">
        <v>82300</v>
      </c>
      <c r="U27" s="6">
        <v>44732</v>
      </c>
      <c r="V27" s="22" t="s">
        <v>69</v>
      </c>
      <c r="W27" s="21">
        <v>154390</v>
      </c>
      <c r="Z27" s="6">
        <v>44758</v>
      </c>
      <c r="AA27" s="21">
        <v>8500</v>
      </c>
      <c r="AB27" s="21"/>
      <c r="AF27" s="32" t="s">
        <v>171</v>
      </c>
      <c r="AG27" s="33">
        <v>1576062</v>
      </c>
      <c r="AH27" s="5"/>
    </row>
    <row r="28" spans="1:35" x14ac:dyDescent="0.3">
      <c r="D28" s="5"/>
      <c r="E28" s="5"/>
      <c r="G28" s="6">
        <v>44646</v>
      </c>
      <c r="H28" s="5">
        <v>128000</v>
      </c>
      <c r="K28" s="6">
        <v>44664</v>
      </c>
      <c r="L28" s="5">
        <v>22000</v>
      </c>
      <c r="P28" s="6">
        <v>44698</v>
      </c>
      <c r="Q28" s="5">
        <v>4400</v>
      </c>
      <c r="U28" s="6">
        <v>44732</v>
      </c>
      <c r="V28" s="21">
        <v>20000</v>
      </c>
      <c r="Z28" s="6">
        <v>44757</v>
      </c>
      <c r="AA28" s="21">
        <v>10500</v>
      </c>
      <c r="AB28" s="21"/>
      <c r="AF28" s="18" t="s">
        <v>174</v>
      </c>
      <c r="AG28" s="34">
        <f>SUM(AG26:AG27)</f>
        <v>3225123</v>
      </c>
      <c r="AH28" s="21">
        <f>AG28-3500000</f>
        <v>-274877</v>
      </c>
      <c r="AI28" t="s">
        <v>179</v>
      </c>
    </row>
    <row r="29" spans="1:35" x14ac:dyDescent="0.3">
      <c r="D29" s="5"/>
      <c r="E29" s="5"/>
      <c r="G29" s="6">
        <v>44646</v>
      </c>
      <c r="H29" s="5">
        <v>44500</v>
      </c>
      <c r="K29" s="6">
        <v>44664</v>
      </c>
      <c r="L29" s="5">
        <v>280940</v>
      </c>
      <c r="P29" s="6">
        <v>44699</v>
      </c>
      <c r="Q29" s="5">
        <v>13000</v>
      </c>
      <c r="U29" s="6">
        <v>44731</v>
      </c>
      <c r="V29" s="21">
        <v>19700</v>
      </c>
      <c r="Z29" s="6">
        <v>44757</v>
      </c>
      <c r="AA29" s="21">
        <v>105000</v>
      </c>
      <c r="AB29" s="21"/>
      <c r="AF29" s="5" t="s">
        <v>172</v>
      </c>
      <c r="AG29" s="21"/>
      <c r="AH29" s="5">
        <v>277200</v>
      </c>
    </row>
    <row r="30" spans="1:35" x14ac:dyDescent="0.3">
      <c r="D30" s="5"/>
      <c r="E30" s="5"/>
      <c r="G30" s="6">
        <v>44646</v>
      </c>
      <c r="H30" s="5">
        <v>52500</v>
      </c>
      <c r="K30" s="6">
        <v>44664</v>
      </c>
      <c r="L30" s="5">
        <v>117480</v>
      </c>
      <c r="P30" s="6">
        <v>44699</v>
      </c>
      <c r="Q30" s="5">
        <v>24000</v>
      </c>
      <c r="U30" s="6">
        <v>44731</v>
      </c>
      <c r="V30" s="21">
        <v>24000</v>
      </c>
      <c r="Z30" s="6">
        <v>44757</v>
      </c>
      <c r="AA30" s="21">
        <v>15764</v>
      </c>
      <c r="AB30" s="21"/>
      <c r="AF30" s="5" t="s">
        <v>173</v>
      </c>
      <c r="AG30" s="21"/>
      <c r="AH30" s="5">
        <v>1468190</v>
      </c>
    </row>
    <row r="31" spans="1:35" x14ac:dyDescent="0.3">
      <c r="D31" s="5" t="s">
        <v>4</v>
      </c>
      <c r="E31" s="5"/>
      <c r="G31" s="6">
        <v>44648</v>
      </c>
      <c r="H31" s="5">
        <v>55000</v>
      </c>
      <c r="K31" s="6">
        <v>44664</v>
      </c>
      <c r="L31" s="5">
        <v>98000</v>
      </c>
      <c r="P31" s="6">
        <v>44699</v>
      </c>
      <c r="Q31" s="5">
        <v>10450</v>
      </c>
      <c r="U31" s="6">
        <v>44731</v>
      </c>
      <c r="V31" s="21">
        <v>13650</v>
      </c>
      <c r="Z31" s="6">
        <v>44755</v>
      </c>
      <c r="AA31" s="21">
        <v>2800</v>
      </c>
      <c r="AB31" s="21"/>
      <c r="AF31" s="5"/>
      <c r="AG31" s="21"/>
      <c r="AH31" s="5"/>
    </row>
    <row r="32" spans="1:35" x14ac:dyDescent="0.3">
      <c r="D32" s="5" t="s">
        <v>1</v>
      </c>
      <c r="E32" s="5">
        <v>213900</v>
      </c>
      <c r="G32" s="6">
        <v>44649</v>
      </c>
      <c r="H32" s="5">
        <v>72000</v>
      </c>
      <c r="J32" t="s">
        <v>19</v>
      </c>
      <c r="K32" s="6">
        <v>44664</v>
      </c>
      <c r="L32" s="5">
        <v>79200</v>
      </c>
      <c r="P32" s="6">
        <v>44699</v>
      </c>
      <c r="Q32" s="5">
        <v>8800</v>
      </c>
      <c r="U32" s="6">
        <v>44730</v>
      </c>
      <c r="V32" s="21">
        <v>14100</v>
      </c>
      <c r="Z32" s="6">
        <v>44755</v>
      </c>
      <c r="AA32" s="21">
        <v>880000</v>
      </c>
      <c r="AB32" s="21"/>
      <c r="AF32" s="5"/>
      <c r="AG32" s="21"/>
      <c r="AH32" s="5"/>
    </row>
    <row r="33" spans="4:34" x14ac:dyDescent="0.3">
      <c r="D33" s="5" t="s">
        <v>2</v>
      </c>
      <c r="E33" s="5">
        <v>30100</v>
      </c>
      <c r="G33" s="5" t="s">
        <v>12</v>
      </c>
      <c r="H33" s="15">
        <f>SUM(H2:H32)</f>
        <v>1896996</v>
      </c>
      <c r="J33" s="3"/>
      <c r="K33" s="6">
        <v>44664</v>
      </c>
      <c r="L33" s="5">
        <v>35200</v>
      </c>
      <c r="P33" s="6">
        <v>44700</v>
      </c>
      <c r="Q33" s="5">
        <v>21000</v>
      </c>
      <c r="U33" s="6">
        <v>44730</v>
      </c>
      <c r="V33" s="21">
        <v>14400</v>
      </c>
      <c r="Z33" s="6">
        <v>44755</v>
      </c>
      <c r="AA33" s="21">
        <v>4500</v>
      </c>
      <c r="AB33" s="21"/>
      <c r="AF33" s="5"/>
      <c r="AG33" s="21"/>
      <c r="AH33" s="5"/>
    </row>
    <row r="34" spans="4:34" x14ac:dyDescent="0.3">
      <c r="D34" s="5" t="s">
        <v>3</v>
      </c>
      <c r="E34" s="5">
        <v>766450</v>
      </c>
      <c r="G34" s="5" t="s">
        <v>14</v>
      </c>
      <c r="H34" s="5">
        <v>5298294</v>
      </c>
      <c r="J34" s="3"/>
      <c r="K34" s="6">
        <v>44664</v>
      </c>
      <c r="L34" s="5">
        <v>40700</v>
      </c>
      <c r="P34" s="6">
        <v>44701</v>
      </c>
      <c r="Q34" s="5">
        <v>10400</v>
      </c>
      <c r="U34" s="6">
        <v>44730</v>
      </c>
      <c r="V34" s="22" t="s">
        <v>70</v>
      </c>
      <c r="W34" s="21">
        <v>10450</v>
      </c>
      <c r="Z34" s="6">
        <v>44755</v>
      </c>
      <c r="AA34" s="21">
        <v>48000</v>
      </c>
      <c r="AB34" s="21"/>
      <c r="AF34" s="5"/>
      <c r="AG34" s="21"/>
      <c r="AH34" s="5"/>
    </row>
    <row r="35" spans="4:34" x14ac:dyDescent="0.3">
      <c r="D35" s="5" t="s">
        <v>5</v>
      </c>
      <c r="E35" s="5">
        <f>SUM(E32:E34)</f>
        <v>1010450</v>
      </c>
      <c r="G35" s="18" t="s">
        <v>15</v>
      </c>
      <c r="H35" s="20">
        <f>H34+H33</f>
        <v>7195290</v>
      </c>
      <c r="K35" s="6">
        <v>44664</v>
      </c>
      <c r="L35" s="5">
        <v>16000</v>
      </c>
      <c r="P35" s="6">
        <v>44702</v>
      </c>
      <c r="Q35" s="5">
        <v>59800</v>
      </c>
      <c r="U35" s="6">
        <v>44730</v>
      </c>
      <c r="V35" s="21">
        <v>14600</v>
      </c>
      <c r="Z35" s="6">
        <v>44755</v>
      </c>
      <c r="AA35" s="21">
        <v>100000</v>
      </c>
      <c r="AB35" s="21"/>
      <c r="AF35" s="5"/>
      <c r="AG35" s="21" t="s">
        <v>175</v>
      </c>
      <c r="AH35" s="5">
        <f>SUM(AH2:AH34)</f>
        <v>2445003</v>
      </c>
    </row>
    <row r="36" spans="4:34" x14ac:dyDescent="0.3">
      <c r="D36" s="5" t="s">
        <v>6</v>
      </c>
      <c r="E36" s="5">
        <v>1941983</v>
      </c>
      <c r="G36" s="5"/>
      <c r="H36" s="5"/>
      <c r="K36" s="6">
        <v>44665</v>
      </c>
      <c r="L36" s="5">
        <v>158400</v>
      </c>
      <c r="P36" s="6">
        <v>44702</v>
      </c>
      <c r="Q36" s="5">
        <v>19700</v>
      </c>
      <c r="U36" s="6">
        <v>44728</v>
      </c>
      <c r="V36" s="21">
        <v>24000</v>
      </c>
      <c r="Z36" s="6">
        <v>44755</v>
      </c>
      <c r="AA36" s="21">
        <v>4690</v>
      </c>
      <c r="AB36" s="21"/>
    </row>
    <row r="37" spans="4:34" x14ac:dyDescent="0.3">
      <c r="D37" s="5" t="s">
        <v>7</v>
      </c>
      <c r="E37" s="5">
        <f>E36-E35</f>
        <v>931533</v>
      </c>
      <c r="G37" s="5"/>
      <c r="H37" s="5"/>
      <c r="K37" s="6">
        <v>44665</v>
      </c>
      <c r="L37" s="5">
        <v>13000</v>
      </c>
      <c r="P37" s="6">
        <v>44702</v>
      </c>
      <c r="Q37" s="5">
        <v>53300</v>
      </c>
      <c r="U37" s="6">
        <v>44727</v>
      </c>
      <c r="V37" s="21">
        <v>11600</v>
      </c>
      <c r="Z37" s="6">
        <v>44754</v>
      </c>
      <c r="AA37" s="21">
        <v>3348</v>
      </c>
      <c r="AB37" s="21"/>
      <c r="AD37">
        <f>0.09*30</f>
        <v>2.6999999999999997</v>
      </c>
      <c r="AG37" s="35">
        <v>2000</v>
      </c>
      <c r="AH37" s="12">
        <v>447663</v>
      </c>
    </row>
    <row r="38" spans="4:34" x14ac:dyDescent="0.3">
      <c r="G38" s="5"/>
      <c r="H38" s="5"/>
      <c r="K38" s="6">
        <v>44665</v>
      </c>
      <c r="L38" s="5">
        <v>12000</v>
      </c>
      <c r="P38" s="6">
        <v>44702</v>
      </c>
      <c r="Q38" s="5">
        <v>14100</v>
      </c>
      <c r="U38" s="6">
        <v>44726</v>
      </c>
      <c r="V38" s="21">
        <v>5500</v>
      </c>
      <c r="Z38" s="6">
        <v>44754</v>
      </c>
      <c r="AA38" s="21">
        <v>13500</v>
      </c>
      <c r="AB38" s="21"/>
      <c r="AG38" s="35">
        <v>1200</v>
      </c>
      <c r="AH38" s="12">
        <v>335796</v>
      </c>
    </row>
    <row r="39" spans="4:34" x14ac:dyDescent="0.3">
      <c r="G39" s="5" t="s">
        <v>9</v>
      </c>
      <c r="H39" s="5"/>
      <c r="K39" s="6">
        <v>44665</v>
      </c>
      <c r="L39" s="5">
        <v>43580</v>
      </c>
      <c r="P39" s="6">
        <v>44702</v>
      </c>
      <c r="Q39" s="5">
        <v>4400</v>
      </c>
      <c r="U39" s="6">
        <v>44726</v>
      </c>
      <c r="V39" s="21">
        <v>23000</v>
      </c>
      <c r="Z39" s="6">
        <v>44753</v>
      </c>
      <c r="AA39" s="21">
        <v>12350</v>
      </c>
      <c r="AB39" s="21"/>
      <c r="AG39" s="36" t="s">
        <v>27</v>
      </c>
      <c r="AH39" s="14">
        <v>346059</v>
      </c>
    </row>
    <row r="40" spans="4:34" x14ac:dyDescent="0.3">
      <c r="G40" s="5" t="s">
        <v>10</v>
      </c>
      <c r="H40" s="5">
        <v>213900</v>
      </c>
      <c r="K40" s="6">
        <v>44665</v>
      </c>
      <c r="L40" s="5">
        <v>1650000</v>
      </c>
      <c r="P40" s="6">
        <v>44702</v>
      </c>
      <c r="Q40" s="5">
        <v>11900</v>
      </c>
      <c r="U40" s="6">
        <v>44726</v>
      </c>
      <c r="V40" s="21">
        <v>24000</v>
      </c>
      <c r="Z40" s="6">
        <v>44753</v>
      </c>
      <c r="AA40" s="21">
        <v>11500</v>
      </c>
      <c r="AB40" s="21"/>
      <c r="AG40" s="22" t="s">
        <v>177</v>
      </c>
      <c r="AH40">
        <v>383000</v>
      </c>
    </row>
    <row r="41" spans="4:34" x14ac:dyDescent="0.3">
      <c r="G41" s="5"/>
      <c r="H41" s="5"/>
      <c r="K41" s="6">
        <v>44666</v>
      </c>
      <c r="L41" s="5">
        <v>46100</v>
      </c>
      <c r="P41" s="6">
        <v>44702</v>
      </c>
      <c r="Q41" s="5">
        <v>21000</v>
      </c>
      <c r="U41" s="6">
        <v>44726</v>
      </c>
      <c r="V41" s="21">
        <v>13200</v>
      </c>
      <c r="Z41" s="6">
        <v>44752</v>
      </c>
      <c r="AA41" s="21">
        <v>11900</v>
      </c>
      <c r="AB41" s="21"/>
      <c r="AH41">
        <f>SUM(AH35:AH40)</f>
        <v>3957521</v>
      </c>
    </row>
    <row r="42" spans="4:34" x14ac:dyDescent="0.3">
      <c r="G42" s="5"/>
      <c r="H42" s="5"/>
      <c r="K42" s="6">
        <v>44668</v>
      </c>
      <c r="L42" s="5">
        <v>14100</v>
      </c>
      <c r="P42" s="6">
        <v>44703</v>
      </c>
      <c r="Q42" s="5">
        <v>26000</v>
      </c>
      <c r="U42" s="6">
        <v>44726</v>
      </c>
      <c r="V42" s="21">
        <v>4000</v>
      </c>
      <c r="Z42" s="6">
        <v>44751</v>
      </c>
      <c r="AA42" s="21">
        <v>14100</v>
      </c>
      <c r="AB42" s="21"/>
    </row>
    <row r="43" spans="4:34" x14ac:dyDescent="0.3">
      <c r="G43" s="5"/>
      <c r="H43" s="5"/>
      <c r="K43" s="6">
        <v>44672</v>
      </c>
      <c r="L43" s="5">
        <v>52000</v>
      </c>
      <c r="P43" s="6">
        <v>44703</v>
      </c>
      <c r="Q43" s="5">
        <v>10000</v>
      </c>
      <c r="U43" s="6">
        <v>44726</v>
      </c>
      <c r="V43" s="21">
        <v>10200</v>
      </c>
      <c r="Z43" s="6">
        <v>44751</v>
      </c>
      <c r="AA43" s="21">
        <v>9200</v>
      </c>
      <c r="AB43" s="21"/>
    </row>
    <row r="44" spans="4:34" x14ac:dyDescent="0.3">
      <c r="G44" s="5" t="s">
        <v>11</v>
      </c>
      <c r="H44" s="5">
        <v>1212543</v>
      </c>
      <c r="K44" s="6">
        <v>44673</v>
      </c>
      <c r="L44" s="5">
        <v>100000</v>
      </c>
      <c r="P44" s="6">
        <v>44703</v>
      </c>
      <c r="Q44" s="5">
        <v>21000</v>
      </c>
      <c r="U44" s="6">
        <v>44725</v>
      </c>
      <c r="V44" s="21">
        <v>17600</v>
      </c>
      <c r="Z44" s="6">
        <v>44750</v>
      </c>
      <c r="AA44" s="21">
        <v>15450</v>
      </c>
      <c r="AB44" s="21"/>
    </row>
    <row r="45" spans="4:34" x14ac:dyDescent="0.3">
      <c r="G45" s="5"/>
      <c r="H45" s="5">
        <f>H44-H40</f>
        <v>998643</v>
      </c>
      <c r="K45" s="6">
        <v>44674</v>
      </c>
      <c r="L45" s="5">
        <v>5900</v>
      </c>
      <c r="P45" s="6">
        <v>44705</v>
      </c>
      <c r="Q45" s="5">
        <v>91300</v>
      </c>
      <c r="S45" s="1"/>
      <c r="T45" s="1"/>
      <c r="U45" s="6">
        <v>44725</v>
      </c>
      <c r="V45" s="23">
        <v>64000</v>
      </c>
      <c r="Z45" s="6">
        <v>44748</v>
      </c>
      <c r="AA45" s="21">
        <v>113200</v>
      </c>
      <c r="AB45" s="21"/>
    </row>
    <row r="46" spans="4:34" x14ac:dyDescent="0.3">
      <c r="K46" s="6">
        <v>44674</v>
      </c>
      <c r="L46" s="5">
        <v>14100</v>
      </c>
      <c r="P46" s="6">
        <v>44705</v>
      </c>
      <c r="Q46" s="5">
        <v>5500</v>
      </c>
      <c r="U46" s="6">
        <v>44725</v>
      </c>
      <c r="V46" s="21">
        <v>10000</v>
      </c>
      <c r="Z46" s="5" t="s">
        <v>150</v>
      </c>
      <c r="AA46" s="21">
        <f>SUM(AA2:AA45)</f>
        <v>2285563</v>
      </c>
      <c r="AB46" s="21"/>
    </row>
    <row r="47" spans="4:34" x14ac:dyDescent="0.3">
      <c r="K47" s="6">
        <v>44675</v>
      </c>
      <c r="L47" s="5">
        <v>21500</v>
      </c>
      <c r="P47" s="6">
        <v>44705</v>
      </c>
      <c r="Q47" s="5">
        <v>43470</v>
      </c>
      <c r="U47" s="6">
        <v>44725</v>
      </c>
      <c r="V47" s="21">
        <v>53904</v>
      </c>
      <c r="Z47" s="5" t="s">
        <v>143</v>
      </c>
      <c r="AA47" s="21"/>
      <c r="AB47" s="21"/>
    </row>
    <row r="48" spans="4:34" x14ac:dyDescent="0.3">
      <c r="K48" s="6">
        <v>44675</v>
      </c>
      <c r="L48" s="5">
        <v>78000</v>
      </c>
      <c r="P48" s="6">
        <v>44706</v>
      </c>
      <c r="Q48" s="5">
        <v>128</v>
      </c>
      <c r="U48" s="6">
        <v>44725</v>
      </c>
      <c r="V48" s="21">
        <v>6696</v>
      </c>
      <c r="Z48" s="5" t="s">
        <v>144</v>
      </c>
      <c r="AA48" s="21">
        <v>94300</v>
      </c>
      <c r="AB48" s="21"/>
    </row>
    <row r="49" spans="11:30" x14ac:dyDescent="0.3">
      <c r="K49" s="6">
        <v>44675</v>
      </c>
      <c r="L49" s="5">
        <v>14100</v>
      </c>
      <c r="P49" s="6">
        <v>44706</v>
      </c>
      <c r="Q49" s="5">
        <v>4400</v>
      </c>
      <c r="U49" s="6">
        <v>44722</v>
      </c>
      <c r="V49" s="21">
        <v>14100</v>
      </c>
      <c r="Z49" s="5" t="s">
        <v>145</v>
      </c>
      <c r="AA49" s="22" t="s">
        <v>154</v>
      </c>
      <c r="AB49" s="21">
        <v>605300</v>
      </c>
    </row>
    <row r="50" spans="11:30" x14ac:dyDescent="0.3">
      <c r="K50" s="6">
        <v>44675</v>
      </c>
      <c r="L50" s="5">
        <v>19300</v>
      </c>
      <c r="P50" s="6">
        <v>44708</v>
      </c>
      <c r="Q50" s="5">
        <v>7200</v>
      </c>
      <c r="U50" s="6">
        <v>44722</v>
      </c>
      <c r="V50" s="21">
        <v>53700</v>
      </c>
      <c r="Z50" s="5" t="s">
        <v>146</v>
      </c>
      <c r="AA50" s="21">
        <v>270675</v>
      </c>
      <c r="AB50" s="21"/>
    </row>
    <row r="51" spans="11:30" x14ac:dyDescent="0.3">
      <c r="K51" s="6">
        <v>44675</v>
      </c>
      <c r="L51" s="5">
        <v>24000</v>
      </c>
      <c r="P51" s="6">
        <v>44708</v>
      </c>
      <c r="Q51" s="5">
        <v>26000</v>
      </c>
      <c r="U51" s="6">
        <v>44722</v>
      </c>
      <c r="V51" s="21">
        <v>59800</v>
      </c>
      <c r="Z51" s="5" t="s">
        <v>147</v>
      </c>
      <c r="AA51" s="21">
        <v>348878</v>
      </c>
      <c r="AB51" s="21"/>
    </row>
    <row r="52" spans="11:30" x14ac:dyDescent="0.3">
      <c r="K52" s="6">
        <v>44676</v>
      </c>
      <c r="L52" s="5">
        <v>18400</v>
      </c>
      <c r="P52" s="6">
        <v>44709</v>
      </c>
      <c r="Q52" s="5">
        <v>19700</v>
      </c>
      <c r="U52" s="6">
        <v>44722</v>
      </c>
      <c r="V52" s="21">
        <v>19700</v>
      </c>
      <c r="Z52" s="5" t="s">
        <v>148</v>
      </c>
      <c r="AA52" s="22" t="s">
        <v>153</v>
      </c>
      <c r="AB52" s="21">
        <v>215030</v>
      </c>
      <c r="AD52" s="22"/>
    </row>
    <row r="53" spans="11:30" x14ac:dyDescent="0.3">
      <c r="K53" s="6">
        <v>44678</v>
      </c>
      <c r="L53" s="5">
        <v>73400</v>
      </c>
      <c r="P53" s="6">
        <v>44709</v>
      </c>
      <c r="Q53" s="5">
        <v>14100</v>
      </c>
      <c r="U53" s="6">
        <v>44722</v>
      </c>
      <c r="V53" s="21">
        <v>19100</v>
      </c>
      <c r="Z53" s="5" t="s">
        <v>149</v>
      </c>
      <c r="AA53" s="21">
        <v>324350</v>
      </c>
      <c r="AB53" s="21"/>
    </row>
    <row r="54" spans="11:30" x14ac:dyDescent="0.3">
      <c r="K54" s="6">
        <v>44678</v>
      </c>
      <c r="L54" s="5">
        <v>15500</v>
      </c>
      <c r="P54" s="6">
        <v>44709</v>
      </c>
      <c r="Q54" s="5">
        <v>4400</v>
      </c>
      <c r="U54" s="6">
        <v>44720</v>
      </c>
      <c r="V54" s="21">
        <v>4836</v>
      </c>
      <c r="Z54" s="30" t="s">
        <v>155</v>
      </c>
      <c r="AA54" s="31">
        <f>SUM(AA46:AA53)</f>
        <v>3323766</v>
      </c>
      <c r="AB54" s="21"/>
    </row>
    <row r="55" spans="11:30" x14ac:dyDescent="0.3">
      <c r="K55" s="6">
        <v>44679</v>
      </c>
      <c r="L55" s="5">
        <v>51000</v>
      </c>
      <c r="P55" s="6">
        <v>44709</v>
      </c>
      <c r="Q55" s="5">
        <v>12400</v>
      </c>
      <c r="U55" s="6">
        <v>44720</v>
      </c>
      <c r="V55" s="21">
        <v>5000</v>
      </c>
      <c r="Z55" s="32" t="s">
        <v>156</v>
      </c>
      <c r="AA55" s="33">
        <v>2446572</v>
      </c>
      <c r="AB55" s="21"/>
    </row>
    <row r="56" spans="11:30" x14ac:dyDescent="0.3">
      <c r="K56" s="6">
        <v>44680</v>
      </c>
      <c r="L56" s="5">
        <v>14900</v>
      </c>
      <c r="P56" s="6">
        <v>44710</v>
      </c>
      <c r="Q56" s="5">
        <v>23000</v>
      </c>
      <c r="U56" s="6">
        <v>44719</v>
      </c>
      <c r="V56" s="21">
        <v>29000</v>
      </c>
      <c r="Z56" s="18" t="s">
        <v>157</v>
      </c>
      <c r="AA56" s="34">
        <f>SUM(AA54:AA55)+89800</f>
        <v>5860138</v>
      </c>
      <c r="AB56" s="21"/>
    </row>
    <row r="57" spans="11:30" x14ac:dyDescent="0.3">
      <c r="K57" s="6">
        <v>44680</v>
      </c>
      <c r="L57" s="5">
        <v>154000</v>
      </c>
      <c r="P57" s="6">
        <v>44710</v>
      </c>
      <c r="Q57" s="5">
        <v>7909</v>
      </c>
      <c r="U57" s="6">
        <v>44719</v>
      </c>
      <c r="V57" s="21">
        <v>5000</v>
      </c>
      <c r="Z57" t="s">
        <v>159</v>
      </c>
      <c r="AA57" s="22">
        <v>89800</v>
      </c>
      <c r="AB57" s="21" t="s">
        <v>158</v>
      </c>
      <c r="AC57" s="5">
        <f>SUM(AB2:AB53)</f>
        <v>985170</v>
      </c>
    </row>
    <row r="58" spans="11:30" x14ac:dyDescent="0.3">
      <c r="K58" s="6">
        <v>44681</v>
      </c>
      <c r="L58" s="5">
        <v>56800</v>
      </c>
      <c r="P58" s="6">
        <v>44712</v>
      </c>
      <c r="Q58" s="5">
        <v>12850</v>
      </c>
      <c r="U58" s="6">
        <v>44718</v>
      </c>
      <c r="V58" s="21">
        <v>72000</v>
      </c>
      <c r="AC58">
        <v>946412</v>
      </c>
    </row>
    <row r="59" spans="11:30" x14ac:dyDescent="0.3">
      <c r="K59" s="6">
        <v>44681</v>
      </c>
      <c r="L59" s="5">
        <v>56800</v>
      </c>
      <c r="P59" s="6">
        <v>44713</v>
      </c>
      <c r="Q59" s="5">
        <v>308000</v>
      </c>
      <c r="U59" s="6">
        <v>44718</v>
      </c>
      <c r="V59" s="21">
        <v>43000</v>
      </c>
      <c r="AC59">
        <f>AC57+AC58+383000+346059+400000+452837</f>
        <v>3513478</v>
      </c>
    </row>
    <row r="60" spans="11:30" x14ac:dyDescent="0.3">
      <c r="K60" s="6">
        <v>44681</v>
      </c>
      <c r="L60" s="5">
        <v>14100</v>
      </c>
      <c r="P60" s="6">
        <v>44713</v>
      </c>
      <c r="Q60" s="5">
        <v>173800</v>
      </c>
      <c r="U60" s="6">
        <v>44716</v>
      </c>
      <c r="V60" s="21">
        <v>14100</v>
      </c>
    </row>
    <row r="61" spans="11:30" x14ac:dyDescent="0.3">
      <c r="K61" s="6">
        <v>44681</v>
      </c>
      <c r="L61" s="5">
        <v>14100</v>
      </c>
      <c r="P61" s="6">
        <v>44714</v>
      </c>
      <c r="Q61" s="5">
        <v>105200</v>
      </c>
      <c r="U61" s="6">
        <v>44716</v>
      </c>
      <c r="V61" s="21">
        <v>19700</v>
      </c>
    </row>
    <row r="62" spans="11:30" x14ac:dyDescent="0.3">
      <c r="K62" s="6">
        <v>44681</v>
      </c>
      <c r="L62" s="5">
        <v>15100</v>
      </c>
      <c r="P62" s="6">
        <v>44715</v>
      </c>
      <c r="Q62" s="5">
        <v>990</v>
      </c>
      <c r="U62" s="5" t="s">
        <v>67</v>
      </c>
      <c r="V62" s="21">
        <v>273962</v>
      </c>
    </row>
    <row r="63" spans="11:30" x14ac:dyDescent="0.3">
      <c r="K63" s="6" t="s">
        <v>20</v>
      </c>
      <c r="L63" s="15">
        <v>478536</v>
      </c>
      <c r="M63" s="3"/>
      <c r="N63" s="3"/>
      <c r="O63" s="3"/>
      <c r="P63" s="6">
        <v>44715</v>
      </c>
      <c r="Q63" s="5">
        <v>61000</v>
      </c>
      <c r="T63" t="s">
        <v>73</v>
      </c>
      <c r="U63" s="7" t="s">
        <v>77</v>
      </c>
      <c r="V63" s="8">
        <f>SUM(V2:V62)</f>
        <v>1797299</v>
      </c>
      <c r="W63" s="22">
        <f>SUM(W2:W62)+V69+V70</f>
        <v>911840</v>
      </c>
      <c r="X63" s="22">
        <f>V63+W63</f>
        <v>2709139</v>
      </c>
    </row>
    <row r="64" spans="11:30" x14ac:dyDescent="0.3">
      <c r="K64" s="16" t="s">
        <v>22</v>
      </c>
      <c r="L64" s="16">
        <f>SUM(L2:L63)</f>
        <v>5472256</v>
      </c>
      <c r="P64" s="6">
        <v>44716</v>
      </c>
      <c r="Q64" s="5">
        <v>3900</v>
      </c>
      <c r="T64" t="s">
        <v>74</v>
      </c>
      <c r="U64" s="25" t="s">
        <v>78</v>
      </c>
      <c r="V64" s="25">
        <v>2621389</v>
      </c>
    </row>
    <row r="65" spans="7:22" x14ac:dyDescent="0.3">
      <c r="G65" s="4" t="s">
        <v>41</v>
      </c>
      <c r="H65" t="s">
        <v>40</v>
      </c>
      <c r="K65" s="5" t="s">
        <v>18</v>
      </c>
      <c r="L65" s="5">
        <v>1792136</v>
      </c>
      <c r="P65" s="6">
        <v>44716</v>
      </c>
      <c r="Q65" s="5">
        <v>17800</v>
      </c>
      <c r="U65" s="18" t="s">
        <v>79</v>
      </c>
      <c r="V65" s="18">
        <f>SUM(V63:V64)</f>
        <v>4418688</v>
      </c>
    </row>
    <row r="66" spans="7:22" x14ac:dyDescent="0.3">
      <c r="G66" s="4" t="s">
        <v>38</v>
      </c>
      <c r="H66" t="s">
        <v>37</v>
      </c>
      <c r="K66" s="17" t="s">
        <v>21</v>
      </c>
      <c r="L66" s="18">
        <f>SUM(L64:L65)</f>
        <v>7264392</v>
      </c>
      <c r="P66" s="6">
        <v>44717</v>
      </c>
      <c r="Q66" s="5">
        <v>39400</v>
      </c>
      <c r="R66" t="s">
        <v>42</v>
      </c>
    </row>
    <row r="67" spans="7:22" x14ac:dyDescent="0.3">
      <c r="G67" s="4" t="s">
        <v>35</v>
      </c>
      <c r="H67" t="s">
        <v>37</v>
      </c>
      <c r="J67" t="s">
        <v>33</v>
      </c>
      <c r="K67" s="5" t="s">
        <v>28</v>
      </c>
      <c r="L67" s="5">
        <f>605300+85600+94300+213900+94300</f>
        <v>1093400</v>
      </c>
      <c r="P67" s="6">
        <v>44717</v>
      </c>
      <c r="Q67" s="5">
        <v>17400</v>
      </c>
    </row>
    <row r="68" spans="7:22" x14ac:dyDescent="0.3">
      <c r="G68" s="4" t="s">
        <v>34</v>
      </c>
      <c r="H68" t="s">
        <v>36</v>
      </c>
      <c r="J68" t="s">
        <v>26</v>
      </c>
      <c r="K68" s="5" t="s">
        <v>23</v>
      </c>
      <c r="L68" s="5"/>
      <c r="M68">
        <v>1223840</v>
      </c>
      <c r="P68" s="6">
        <v>44717</v>
      </c>
      <c r="Q68" s="5">
        <v>93000</v>
      </c>
    </row>
    <row r="69" spans="7:22" x14ac:dyDescent="0.3">
      <c r="G69" s="4">
        <v>2000</v>
      </c>
      <c r="H69" t="s">
        <v>39</v>
      </c>
      <c r="J69" t="s">
        <v>30</v>
      </c>
      <c r="K69" s="5" t="s">
        <v>24</v>
      </c>
      <c r="L69" s="5"/>
      <c r="M69">
        <v>383000</v>
      </c>
      <c r="P69" s="6">
        <v>44717</v>
      </c>
      <c r="Q69" s="5">
        <v>29900</v>
      </c>
      <c r="T69" s="1" t="s">
        <v>82</v>
      </c>
      <c r="U69" s="5" t="s">
        <v>68</v>
      </c>
      <c r="V69" s="21">
        <v>605300</v>
      </c>
    </row>
    <row r="70" spans="7:22" x14ac:dyDescent="0.3">
      <c r="G70" s="4">
        <v>12</v>
      </c>
      <c r="H70" t="s">
        <v>36</v>
      </c>
      <c r="J70" t="s">
        <v>31</v>
      </c>
      <c r="K70" s="19">
        <v>2000</v>
      </c>
      <c r="L70" s="5">
        <v>447358</v>
      </c>
      <c r="P70" s="6">
        <v>44717</v>
      </c>
      <c r="Q70" s="5">
        <v>8184</v>
      </c>
      <c r="U70" s="5" t="s">
        <v>80</v>
      </c>
      <c r="V70" s="21">
        <v>94300</v>
      </c>
    </row>
    <row r="71" spans="7:22" x14ac:dyDescent="0.3">
      <c r="J71" t="s">
        <v>29</v>
      </c>
      <c r="K71" s="5" t="s">
        <v>25</v>
      </c>
      <c r="L71" s="5">
        <v>2724100</v>
      </c>
      <c r="P71" s="5" t="s">
        <v>43</v>
      </c>
      <c r="Q71" s="5">
        <v>269167</v>
      </c>
      <c r="T71" t="s">
        <v>75</v>
      </c>
      <c r="U71" s="11" t="s">
        <v>81</v>
      </c>
      <c r="V71" s="11">
        <v>2729100</v>
      </c>
    </row>
    <row r="72" spans="7:22" x14ac:dyDescent="0.3">
      <c r="J72" t="s">
        <v>32</v>
      </c>
      <c r="K72" s="5" t="s">
        <v>27</v>
      </c>
      <c r="L72" s="5">
        <v>346059</v>
      </c>
      <c r="P72" s="5" t="s">
        <v>44</v>
      </c>
      <c r="Q72" s="5">
        <v>471432</v>
      </c>
      <c r="T72" t="s">
        <v>75</v>
      </c>
      <c r="U72" s="24" t="s">
        <v>76</v>
      </c>
      <c r="V72" s="21">
        <v>1093110</v>
      </c>
    </row>
    <row r="73" spans="7:22" x14ac:dyDescent="0.3">
      <c r="K73" s="5"/>
      <c r="L73" s="5">
        <f>SUM(L67:L72)</f>
        <v>4610917</v>
      </c>
      <c r="M73">
        <f>L73+L66</f>
        <v>11875309</v>
      </c>
      <c r="O73" t="s">
        <v>56</v>
      </c>
      <c r="P73" s="7" t="s">
        <v>48</v>
      </c>
      <c r="Q73" s="8">
        <f>SUM(Q2:Q72)</f>
        <v>2998333</v>
      </c>
      <c r="R73">
        <f>Q73+Q76+Q77+Q85+Q86</f>
        <v>3937923</v>
      </c>
      <c r="S73" t="s">
        <v>59</v>
      </c>
      <c r="V73" s="22">
        <f>SUM(V69:V72)+W63</f>
        <v>5433650</v>
      </c>
    </row>
    <row r="74" spans="7:22" x14ac:dyDescent="0.3">
      <c r="K74" s="5">
        <v>1200</v>
      </c>
      <c r="L74" s="5">
        <v>358850</v>
      </c>
      <c r="O74" t="s">
        <v>57</v>
      </c>
      <c r="P74" s="9" t="s">
        <v>47</v>
      </c>
      <c r="Q74" s="10">
        <v>3282852</v>
      </c>
      <c r="S74" t="s">
        <v>60</v>
      </c>
      <c r="T74" t="s">
        <v>37</v>
      </c>
      <c r="U74" s="12">
        <v>2000</v>
      </c>
      <c r="V74" s="12">
        <v>447663</v>
      </c>
    </row>
    <row r="75" spans="7:22" x14ac:dyDescent="0.3">
      <c r="P75" s="2" t="s">
        <v>49</v>
      </c>
      <c r="Q75" s="2">
        <f>Q73+Q74</f>
        <v>6281185</v>
      </c>
      <c r="T75" t="s">
        <v>37</v>
      </c>
      <c r="U75" s="12">
        <v>1200</v>
      </c>
      <c r="V75" s="12">
        <v>335796</v>
      </c>
    </row>
    <row r="76" spans="7:22" x14ac:dyDescent="0.3">
      <c r="P76" t="s">
        <v>45</v>
      </c>
      <c r="Q76">
        <v>605300</v>
      </c>
      <c r="U76" s="14" t="s">
        <v>27</v>
      </c>
      <c r="V76" s="14">
        <v>346059</v>
      </c>
    </row>
    <row r="77" spans="7:22" x14ac:dyDescent="0.3">
      <c r="P77" t="s">
        <v>46</v>
      </c>
      <c r="Q77">
        <v>85600</v>
      </c>
      <c r="R77">
        <f>SUM(Q76:Q77)</f>
        <v>690900</v>
      </c>
      <c r="U77" s="22"/>
      <c r="V77" s="22">
        <f>SUM(V73:V76)</f>
        <v>6563168</v>
      </c>
    </row>
    <row r="78" spans="7:22" x14ac:dyDescent="0.3">
      <c r="O78" t="s">
        <v>55</v>
      </c>
      <c r="P78" s="13" t="s">
        <v>52</v>
      </c>
      <c r="Q78" s="13">
        <v>1003811</v>
      </c>
      <c r="S78" t="s">
        <v>61</v>
      </c>
    </row>
    <row r="79" spans="7:22" x14ac:dyDescent="0.3">
      <c r="O79" t="s">
        <v>54</v>
      </c>
      <c r="P79" s="11" t="s">
        <v>53</v>
      </c>
      <c r="Q79" s="11">
        <v>2729100</v>
      </c>
      <c r="S79" t="s">
        <v>59</v>
      </c>
    </row>
    <row r="80" spans="7:22" x14ac:dyDescent="0.3">
      <c r="P80" s="12">
        <v>2000</v>
      </c>
      <c r="Q80" s="12">
        <v>447663</v>
      </c>
      <c r="S80" t="s">
        <v>63</v>
      </c>
    </row>
    <row r="81" spans="15:19" x14ac:dyDescent="0.3">
      <c r="O81" t="s">
        <v>58</v>
      </c>
      <c r="P81" s="12">
        <v>1200</v>
      </c>
      <c r="Q81" s="12">
        <v>335796</v>
      </c>
      <c r="R81">
        <f>SUM(Q76:Q82)</f>
        <v>5553329</v>
      </c>
      <c r="S81" t="s">
        <v>62</v>
      </c>
    </row>
    <row r="82" spans="15:19" x14ac:dyDescent="0.3">
      <c r="P82" s="14" t="s">
        <v>27</v>
      </c>
      <c r="Q82" s="14">
        <v>346059</v>
      </c>
    </row>
    <row r="85" spans="15:19" x14ac:dyDescent="0.3">
      <c r="P85" t="s">
        <v>50</v>
      </c>
      <c r="Q85">
        <v>154390</v>
      </c>
      <c r="R85">
        <f>SUM(Q85:Q86)</f>
        <v>248690</v>
      </c>
    </row>
    <row r="86" spans="15:19" x14ac:dyDescent="0.3">
      <c r="P86" t="s">
        <v>51</v>
      </c>
      <c r="Q86">
        <v>94300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Q62"/>
  <sheetViews>
    <sheetView topLeftCell="A31" workbookViewId="0">
      <selection activeCell="S42" sqref="S42"/>
    </sheetView>
  </sheetViews>
  <sheetFormatPr defaultRowHeight="16.5" x14ac:dyDescent="0.3"/>
  <cols>
    <col min="7" max="7" width="29" bestFit="1" customWidth="1"/>
  </cols>
  <sheetData>
    <row r="5" spans="7:17" ht="17.25" x14ac:dyDescent="0.3">
      <c r="G5" s="27" t="s">
        <v>114</v>
      </c>
      <c r="P5" s="27"/>
      <c r="Q5" s="26"/>
    </row>
    <row r="6" spans="7:17" ht="17.25" x14ac:dyDescent="0.3">
      <c r="G6" s="26" t="s">
        <v>83</v>
      </c>
      <c r="H6" s="26"/>
      <c r="P6" s="27"/>
      <c r="Q6" s="26"/>
    </row>
    <row r="7" spans="7:17" ht="17.25" x14ac:dyDescent="0.3">
      <c r="G7" s="27" t="s">
        <v>115</v>
      </c>
      <c r="P7" s="27"/>
      <c r="Q7" s="26"/>
    </row>
    <row r="8" spans="7:17" ht="17.25" x14ac:dyDescent="0.3">
      <c r="G8" s="26" t="s">
        <v>84</v>
      </c>
      <c r="H8" s="26"/>
      <c r="P8" s="27"/>
      <c r="Q8" s="26"/>
    </row>
    <row r="9" spans="7:17" ht="17.25" x14ac:dyDescent="0.3">
      <c r="G9" s="27" t="s">
        <v>116</v>
      </c>
      <c r="P9" s="27"/>
      <c r="Q9" s="26"/>
    </row>
    <row r="10" spans="7:17" ht="17.25" x14ac:dyDescent="0.3">
      <c r="G10" s="26" t="s">
        <v>85</v>
      </c>
      <c r="H10" s="26"/>
      <c r="P10" s="27"/>
      <c r="Q10" s="26"/>
    </row>
    <row r="11" spans="7:17" ht="17.25" x14ac:dyDescent="0.3">
      <c r="G11" t="s">
        <v>117</v>
      </c>
      <c r="Q11" s="26"/>
    </row>
    <row r="12" spans="7:17" ht="17.25" x14ac:dyDescent="0.3">
      <c r="G12" s="26" t="s">
        <v>86</v>
      </c>
      <c r="H12" s="26"/>
      <c r="Q12" s="26"/>
    </row>
    <row r="13" spans="7:17" ht="17.25" x14ac:dyDescent="0.3">
      <c r="G13" s="28" t="s">
        <v>118</v>
      </c>
      <c r="P13" s="28"/>
      <c r="Q13" s="26"/>
    </row>
    <row r="14" spans="7:17" ht="17.25" x14ac:dyDescent="0.3">
      <c r="G14" s="26" t="s">
        <v>87</v>
      </c>
      <c r="H14" s="26"/>
      <c r="P14" s="28"/>
      <c r="Q14" s="26"/>
    </row>
    <row r="15" spans="7:17" ht="17.25" x14ac:dyDescent="0.3">
      <c r="G15" t="s">
        <v>119</v>
      </c>
      <c r="Q15" s="26"/>
    </row>
    <row r="16" spans="7:17" ht="17.25" x14ac:dyDescent="0.3">
      <c r="G16" s="26" t="s">
        <v>88</v>
      </c>
      <c r="H16" s="26"/>
      <c r="Q16" s="26"/>
    </row>
    <row r="17" spans="7:17" ht="17.25" x14ac:dyDescent="0.3">
      <c r="G17" s="27" t="s">
        <v>120</v>
      </c>
      <c r="P17" s="27"/>
      <c r="Q17" s="26"/>
    </row>
    <row r="18" spans="7:17" ht="17.25" x14ac:dyDescent="0.3">
      <c r="G18" s="26" t="s">
        <v>89</v>
      </c>
      <c r="H18" s="26"/>
      <c r="P18" s="27"/>
      <c r="Q18" s="26"/>
    </row>
    <row r="19" spans="7:17" ht="17.25" x14ac:dyDescent="0.3">
      <c r="G19" t="s">
        <v>121</v>
      </c>
      <c r="Q19" s="26"/>
    </row>
    <row r="20" spans="7:17" ht="17.25" x14ac:dyDescent="0.3">
      <c r="G20" s="26" t="s">
        <v>90</v>
      </c>
      <c r="H20" s="26"/>
      <c r="Q20" s="26"/>
    </row>
    <row r="21" spans="7:17" ht="17.25" x14ac:dyDescent="0.3">
      <c r="G21" t="s">
        <v>122</v>
      </c>
      <c r="Q21" s="26"/>
    </row>
    <row r="22" spans="7:17" ht="17.25" x14ac:dyDescent="0.3">
      <c r="G22" s="26" t="s">
        <v>91</v>
      </c>
      <c r="H22" s="26"/>
      <c r="Q22" s="26"/>
    </row>
    <row r="23" spans="7:17" ht="17.25" x14ac:dyDescent="0.3">
      <c r="G23" s="29" t="s">
        <v>123</v>
      </c>
      <c r="P23" s="29"/>
      <c r="Q23" s="26"/>
    </row>
    <row r="24" spans="7:17" ht="17.25" x14ac:dyDescent="0.3">
      <c r="G24" s="26" t="s">
        <v>92</v>
      </c>
      <c r="H24" s="26"/>
      <c r="P24" s="29"/>
      <c r="Q24" s="26"/>
    </row>
    <row r="25" spans="7:17" ht="17.25" x14ac:dyDescent="0.3">
      <c r="G25" t="s">
        <v>124</v>
      </c>
      <c r="Q25" s="26"/>
    </row>
    <row r="26" spans="7:17" ht="17.25" x14ac:dyDescent="0.3">
      <c r="G26" s="26" t="s">
        <v>93</v>
      </c>
      <c r="H26" s="26"/>
      <c r="Q26" s="26"/>
    </row>
    <row r="27" spans="7:17" ht="17.25" x14ac:dyDescent="0.3">
      <c r="G27" t="s">
        <v>125</v>
      </c>
      <c r="Q27" s="26"/>
    </row>
    <row r="28" spans="7:17" ht="17.25" x14ac:dyDescent="0.3">
      <c r="G28" s="26" t="s">
        <v>94</v>
      </c>
      <c r="H28" s="26"/>
      <c r="Q28" s="26"/>
    </row>
    <row r="29" spans="7:17" ht="17.25" x14ac:dyDescent="0.3">
      <c r="G29" s="29" t="s">
        <v>126</v>
      </c>
      <c r="P29" s="29"/>
      <c r="Q29" s="26"/>
    </row>
    <row r="30" spans="7:17" ht="17.25" x14ac:dyDescent="0.3">
      <c r="G30" s="26" t="s">
        <v>95</v>
      </c>
      <c r="H30" s="26"/>
      <c r="P30" s="29"/>
      <c r="Q30" s="26"/>
    </row>
    <row r="31" spans="7:17" ht="17.25" x14ac:dyDescent="0.3">
      <c r="G31" t="s">
        <v>112</v>
      </c>
      <c r="Q31" s="26"/>
    </row>
    <row r="32" spans="7:17" ht="17.25" x14ac:dyDescent="0.3">
      <c r="G32" s="26" t="s">
        <v>96</v>
      </c>
      <c r="H32" s="26"/>
      <c r="Q32" s="26"/>
    </row>
    <row r="33" spans="7:17" ht="17.25" x14ac:dyDescent="0.3">
      <c r="G33" s="27" t="s">
        <v>127</v>
      </c>
      <c r="P33" s="27"/>
      <c r="Q33" s="26"/>
    </row>
    <row r="34" spans="7:17" ht="17.25" x14ac:dyDescent="0.3">
      <c r="G34" s="26" t="s">
        <v>97</v>
      </c>
      <c r="H34" s="26"/>
      <c r="P34" s="27"/>
      <c r="Q34" s="26"/>
    </row>
    <row r="35" spans="7:17" ht="17.25" x14ac:dyDescent="0.3">
      <c r="G35" t="s">
        <v>128</v>
      </c>
      <c r="Q35" s="26"/>
    </row>
    <row r="36" spans="7:17" ht="17.25" x14ac:dyDescent="0.3">
      <c r="G36" s="26" t="s">
        <v>98</v>
      </c>
      <c r="H36" s="26"/>
      <c r="Q36" s="26"/>
    </row>
    <row r="37" spans="7:17" ht="17.25" x14ac:dyDescent="0.3">
      <c r="G37" t="s">
        <v>129</v>
      </c>
      <c r="Q37" s="26"/>
    </row>
    <row r="38" spans="7:17" ht="17.25" x14ac:dyDescent="0.3">
      <c r="G38" s="26" t="s">
        <v>99</v>
      </c>
      <c r="H38" s="26"/>
      <c r="Q38" s="26"/>
    </row>
    <row r="39" spans="7:17" ht="17.25" x14ac:dyDescent="0.3">
      <c r="G39" t="s">
        <v>113</v>
      </c>
      <c r="Q39" s="26"/>
    </row>
    <row r="40" spans="7:17" ht="17.25" x14ac:dyDescent="0.3">
      <c r="G40" s="26" t="s">
        <v>100</v>
      </c>
      <c r="H40" s="26"/>
      <c r="Q40" s="26"/>
    </row>
    <row r="41" spans="7:17" ht="17.25" x14ac:dyDescent="0.3">
      <c r="G41" t="s">
        <v>130</v>
      </c>
      <c r="Q41" s="26"/>
    </row>
    <row r="42" spans="7:17" ht="17.25" x14ac:dyDescent="0.3">
      <c r="G42" s="26" t="s">
        <v>101</v>
      </c>
      <c r="H42" s="26"/>
      <c r="Q42" s="26"/>
    </row>
    <row r="43" spans="7:17" ht="17.25" x14ac:dyDescent="0.3">
      <c r="G43" t="s">
        <v>131</v>
      </c>
      <c r="Q43" s="26"/>
    </row>
    <row r="44" spans="7:17" ht="17.25" x14ac:dyDescent="0.3">
      <c r="G44" s="26" t="s">
        <v>102</v>
      </c>
      <c r="H44" s="26"/>
      <c r="Q44" s="26"/>
    </row>
    <row r="45" spans="7:17" ht="17.25" x14ac:dyDescent="0.3">
      <c r="G45" s="27" t="s">
        <v>132</v>
      </c>
      <c r="P45" s="27"/>
      <c r="Q45" s="26"/>
    </row>
    <row r="46" spans="7:17" ht="17.25" x14ac:dyDescent="0.3">
      <c r="G46" s="26" t="s">
        <v>103</v>
      </c>
      <c r="H46" s="26"/>
      <c r="P46" s="27"/>
      <c r="Q46" s="26"/>
    </row>
    <row r="47" spans="7:17" ht="17.25" x14ac:dyDescent="0.3">
      <c r="G47" t="s">
        <v>133</v>
      </c>
      <c r="Q47" s="26"/>
    </row>
    <row r="48" spans="7:17" ht="17.25" x14ac:dyDescent="0.3">
      <c r="G48" s="26" t="s">
        <v>104</v>
      </c>
      <c r="H48" s="26"/>
      <c r="Q48" s="26"/>
    </row>
    <row r="49" spans="7:17" ht="17.25" x14ac:dyDescent="0.3">
      <c r="G49" t="s">
        <v>134</v>
      </c>
      <c r="Q49" s="26"/>
    </row>
    <row r="50" spans="7:17" ht="17.25" x14ac:dyDescent="0.3">
      <c r="G50" s="26" t="s">
        <v>105</v>
      </c>
      <c r="H50" s="26"/>
      <c r="Q50" s="26"/>
    </row>
    <row r="51" spans="7:17" ht="17.25" x14ac:dyDescent="0.3">
      <c r="G51" t="s">
        <v>135</v>
      </c>
      <c r="Q51" s="26"/>
    </row>
    <row r="52" spans="7:17" ht="17.25" x14ac:dyDescent="0.3">
      <c r="G52" s="26" t="s">
        <v>106</v>
      </c>
      <c r="H52" s="26"/>
      <c r="Q52" s="26"/>
    </row>
    <row r="53" spans="7:17" ht="17.25" x14ac:dyDescent="0.3">
      <c r="G53" t="s">
        <v>136</v>
      </c>
      <c r="Q53" s="26"/>
    </row>
    <row r="54" spans="7:17" ht="17.25" x14ac:dyDescent="0.3">
      <c r="G54" s="26" t="s">
        <v>107</v>
      </c>
      <c r="H54" s="26"/>
      <c r="Q54" s="26"/>
    </row>
    <row r="55" spans="7:17" ht="17.25" x14ac:dyDescent="0.3">
      <c r="G55" t="s">
        <v>137</v>
      </c>
      <c r="Q55" s="26"/>
    </row>
    <row r="56" spans="7:17" ht="17.25" x14ac:dyDescent="0.3">
      <c r="G56" s="26" t="s">
        <v>108</v>
      </c>
      <c r="H56" s="26"/>
      <c r="Q56" s="26"/>
    </row>
    <row r="57" spans="7:17" ht="17.25" x14ac:dyDescent="0.3">
      <c r="G57" s="27" t="s">
        <v>138</v>
      </c>
      <c r="P57" s="27"/>
      <c r="Q57" s="26"/>
    </row>
    <row r="58" spans="7:17" ht="17.25" x14ac:dyDescent="0.3">
      <c r="G58" s="26" t="s">
        <v>109</v>
      </c>
      <c r="H58" s="26"/>
      <c r="P58" s="27"/>
      <c r="Q58" s="26"/>
    </row>
    <row r="59" spans="7:17" ht="18" customHeight="1" x14ac:dyDescent="0.3">
      <c r="G59" t="s">
        <v>139</v>
      </c>
      <c r="Q59" s="26"/>
    </row>
    <row r="60" spans="7:17" ht="18" customHeight="1" x14ac:dyDescent="0.3">
      <c r="G60" s="26" t="s">
        <v>110</v>
      </c>
      <c r="H60" s="26"/>
      <c r="Q60" s="26"/>
    </row>
    <row r="61" spans="7:17" ht="17.25" x14ac:dyDescent="0.3">
      <c r="G61" s="27" t="s">
        <v>140</v>
      </c>
      <c r="P61" s="27"/>
      <c r="Q61" s="26"/>
    </row>
    <row r="62" spans="7:17" ht="17.25" x14ac:dyDescent="0.3">
      <c r="G62" s="26" t="s">
        <v>111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K22" sqref="K22"/>
    </sheetView>
  </sheetViews>
  <sheetFormatPr defaultRowHeight="16.5" x14ac:dyDescent="0.3"/>
  <cols>
    <col min="3" max="3" width="9.5" bestFit="1" customWidth="1"/>
  </cols>
  <sheetData>
    <row r="2" spans="2:4" x14ac:dyDescent="0.3">
      <c r="B2">
        <v>5400000</v>
      </c>
    </row>
    <row r="3" spans="2:4" x14ac:dyDescent="0.3">
      <c r="B3">
        <f>B2*0.029</f>
        <v>156600</v>
      </c>
    </row>
    <row r="13" spans="2:4" x14ac:dyDescent="0.3">
      <c r="C13">
        <v>20000000</v>
      </c>
      <c r="D13">
        <v>156</v>
      </c>
    </row>
    <row r="14" spans="2:4" x14ac:dyDescent="0.3">
      <c r="C14">
        <f>0.017*C13</f>
        <v>340000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4" sqref="L4"/>
    </sheetView>
  </sheetViews>
  <sheetFormatPr defaultRowHeight="16.5" x14ac:dyDescent="0.3"/>
  <cols>
    <col min="1" max="1" width="12.5" customWidth="1"/>
  </cols>
  <sheetData>
    <row r="1" spans="1:3" x14ac:dyDescent="0.3">
      <c r="A1" t="s">
        <v>66</v>
      </c>
    </row>
    <row r="4" spans="1:3" x14ac:dyDescent="0.3">
      <c r="A4" t="s">
        <v>64</v>
      </c>
      <c r="B4" t="s">
        <v>65</v>
      </c>
      <c r="C4">
        <v>335796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2022-09-24T08:59:50Z</dcterms:modified>
</cp:coreProperties>
</file>