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Independent\"/>
    </mc:Choice>
  </mc:AlternateContent>
  <xr:revisionPtr revIDLastSave="0" documentId="13_ncr:1_{8DA332FF-5EA2-4CD4-A89E-CC78AF9EAB40}" xr6:coauthVersionLast="44" xr6:coauthVersionMax="44" xr10:uidLastSave="{00000000-0000-0000-0000-000000000000}"/>
  <bookViews>
    <workbookView xWindow="4470" yWindow="2370" windowWidth="21600" windowHeight="11400" xr2:uid="{00000000-000D-0000-FFFF-FFFF00000000}"/>
  </bookViews>
  <sheets>
    <sheet name="2016-2017" sheetId="1" r:id="rId1"/>
    <sheet name="2019" sheetId="2" r:id="rId2"/>
  </sheets>
  <definedNames>
    <definedName name="solver_typ" localSheetId="1" hidden="1">2</definedName>
    <definedName name="solver_ver" localSheetId="1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6" i="1" l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3" i="2"/>
  <c r="H5" i="1"/>
  <c r="H4" i="1"/>
  <c r="C4" i="1"/>
  <c r="C5" i="1"/>
  <c r="C6" i="1"/>
  <c r="C7" i="1"/>
  <c r="C8" i="1"/>
  <c r="C9" i="1"/>
  <c r="C10" i="1"/>
  <c r="C11" i="1"/>
  <c r="C12" i="1"/>
  <c r="C13" i="1"/>
  <c r="M3" i="2" l="1"/>
  <c r="N3" i="2"/>
  <c r="M2" i="2"/>
  <c r="H135" i="2" l="1"/>
  <c r="J135" i="2" s="1"/>
  <c r="L135" i="2" s="1"/>
  <c r="M135" i="2" s="1"/>
  <c r="H134" i="2" l="1"/>
  <c r="J134" i="2" s="1"/>
  <c r="L134" i="2" s="1"/>
  <c r="M134" i="2" s="1"/>
  <c r="J133" i="2" l="1"/>
  <c r="L133" i="2" s="1"/>
  <c r="M133" i="2" s="1"/>
  <c r="H133" i="2"/>
  <c r="H132" i="2" l="1"/>
  <c r="J132" i="2" s="1"/>
  <c r="L132" i="2" s="1"/>
  <c r="M132" i="2" s="1"/>
  <c r="C131" i="2"/>
  <c r="D135" i="2" l="1"/>
  <c r="N135" i="2" s="1"/>
  <c r="O135" i="2" s="1"/>
  <c r="D134" i="2"/>
  <c r="D133" i="2"/>
  <c r="N133" i="2" s="1"/>
  <c r="O133" i="2" s="1"/>
  <c r="D132" i="2"/>
  <c r="D131" i="2"/>
  <c r="H131" i="2"/>
  <c r="J131" i="2" s="1"/>
  <c r="L131" i="2" s="1"/>
  <c r="M131" i="2" s="1"/>
  <c r="D130" i="2"/>
  <c r="H130" i="2"/>
  <c r="J130" i="2" s="1"/>
  <c r="L130" i="2" s="1"/>
  <c r="M130" i="2" s="1"/>
  <c r="N134" i="2" l="1"/>
  <c r="O134" i="2" s="1"/>
  <c r="N130" i="2"/>
  <c r="O130" i="2" s="1"/>
  <c r="O131" i="2"/>
  <c r="N131" i="2"/>
  <c r="N132" i="2"/>
  <c r="O132" i="2" s="1"/>
  <c r="D129" i="2"/>
  <c r="H129" i="2" l="1"/>
  <c r="J129" i="2" s="1"/>
  <c r="L129" i="2" s="1"/>
  <c r="M129" i="2" s="1"/>
  <c r="D128" i="2" l="1"/>
  <c r="N129" i="2" s="1"/>
  <c r="O129" i="2" s="1"/>
  <c r="H128" i="2"/>
  <c r="J128" i="2" s="1"/>
  <c r="L128" i="2" s="1"/>
  <c r="M128" i="2" s="1"/>
  <c r="N128" i="2" l="1"/>
  <c r="O128" i="2" s="1"/>
  <c r="D126" i="2"/>
  <c r="D127" i="2"/>
  <c r="H127" i="2"/>
  <c r="J127" i="2" s="1"/>
  <c r="L127" i="2" s="1"/>
  <c r="M127" i="2" s="1"/>
  <c r="H126" i="2"/>
  <c r="J126" i="2" s="1"/>
  <c r="L126" i="2" s="1"/>
  <c r="M126" i="2" s="1"/>
  <c r="N127" i="2" l="1"/>
  <c r="O127" i="2" s="1"/>
  <c r="D125" i="2"/>
  <c r="N126" i="2" l="1"/>
  <c r="O126" i="2" s="1"/>
  <c r="D124" i="2"/>
  <c r="N125" i="2" s="1"/>
  <c r="H125" i="2"/>
  <c r="J125" i="2" s="1"/>
  <c r="L125" i="2" s="1"/>
  <c r="M125" i="2" s="1"/>
  <c r="H124" i="2"/>
  <c r="J124" i="2" s="1"/>
  <c r="L124" i="2" s="1"/>
  <c r="M124" i="2" s="1"/>
  <c r="O125" i="2" l="1"/>
  <c r="D123" i="2"/>
  <c r="N124" i="2" s="1"/>
  <c r="O124" i="2" s="1"/>
  <c r="H123" i="2" l="1"/>
  <c r="J123" i="2" s="1"/>
  <c r="L123" i="2" s="1"/>
  <c r="M123" i="2" s="1"/>
  <c r="D120" i="2" l="1"/>
  <c r="D121" i="2"/>
  <c r="D122" i="2"/>
  <c r="H122" i="2"/>
  <c r="J122" i="2" s="1"/>
  <c r="L122" i="2" s="1"/>
  <c r="M122" i="2" s="1"/>
  <c r="H121" i="2"/>
  <c r="J121" i="2" s="1"/>
  <c r="L121" i="2" s="1"/>
  <c r="M121" i="2" s="1"/>
  <c r="N121" i="2" l="1"/>
  <c r="O121" i="2" s="1"/>
  <c r="N122" i="2"/>
  <c r="O122" i="2" s="1"/>
  <c r="N123" i="2"/>
  <c r="O123" i="2" s="1"/>
  <c r="D119" i="2"/>
  <c r="H120" i="2"/>
  <c r="J120" i="2" s="1"/>
  <c r="L120" i="2" s="1"/>
  <c r="M120" i="2" s="1"/>
  <c r="N120" i="2" l="1"/>
  <c r="O120" i="2" s="1"/>
  <c r="H119" i="2"/>
  <c r="J119" i="2" s="1"/>
  <c r="L119" i="2" s="1"/>
  <c r="M119" i="2" s="1"/>
  <c r="H118" i="2" l="1"/>
  <c r="J118" i="2" s="1"/>
  <c r="L118" i="2" s="1"/>
  <c r="M118" i="2" s="1"/>
  <c r="D116" i="2"/>
  <c r="D117" i="2"/>
  <c r="N117" i="2" s="1"/>
  <c r="D118" i="2"/>
  <c r="H117" i="2"/>
  <c r="J117" i="2" s="1"/>
  <c r="L117" i="2" s="1"/>
  <c r="M117" i="2" s="1"/>
  <c r="O117" i="2" s="1"/>
  <c r="N118" i="2" l="1"/>
  <c r="O118" i="2" s="1"/>
  <c r="N119" i="2"/>
  <c r="O119" i="2" s="1"/>
  <c r="H116" i="2"/>
  <c r="J116" i="2" s="1"/>
  <c r="L116" i="2" s="1"/>
  <c r="M116" i="2" s="1"/>
  <c r="D114" i="2" l="1"/>
  <c r="D115" i="2"/>
  <c r="H115" i="2"/>
  <c r="J115" i="2" s="1"/>
  <c r="L115" i="2" s="1"/>
  <c r="M115" i="2" s="1"/>
  <c r="H114" i="2"/>
  <c r="J114" i="2" s="1"/>
  <c r="L114" i="2" s="1"/>
  <c r="M114" i="2" s="1"/>
  <c r="N115" i="2" l="1"/>
  <c r="O115" i="2" s="1"/>
  <c r="N116" i="2"/>
  <c r="O116" i="2" s="1"/>
  <c r="D113" i="2"/>
  <c r="H113" i="2"/>
  <c r="J113" i="2" s="1"/>
  <c r="L113" i="2" s="1"/>
  <c r="M113" i="2" s="1"/>
  <c r="N114" i="2" l="1"/>
  <c r="O114" i="2" s="1"/>
  <c r="D112" i="2"/>
  <c r="N113" i="2" l="1"/>
  <c r="O113" i="2" s="1"/>
  <c r="H112" i="2"/>
  <c r="J112" i="2" s="1"/>
  <c r="L112" i="2" s="1"/>
  <c r="M112" i="2" s="1"/>
  <c r="D110" i="2" l="1"/>
  <c r="D111" i="2"/>
  <c r="H111" i="2"/>
  <c r="J111" i="2" s="1"/>
  <c r="L111" i="2" s="1"/>
  <c r="M111" i="2" s="1"/>
  <c r="N111" i="2" l="1"/>
  <c r="N112" i="2"/>
  <c r="O112" i="2" s="1"/>
  <c r="O111" i="2"/>
  <c r="D109" i="2"/>
  <c r="H110" i="2"/>
  <c r="J110" i="2" s="1"/>
  <c r="L110" i="2" s="1"/>
  <c r="M110" i="2" s="1"/>
  <c r="H109" i="2"/>
  <c r="J109" i="2" s="1"/>
  <c r="L109" i="2" s="1"/>
  <c r="M109" i="2" s="1"/>
  <c r="D107" i="2"/>
  <c r="D108" i="2"/>
  <c r="N108" i="2" l="1"/>
  <c r="N109" i="2"/>
  <c r="O109" i="2" s="1"/>
  <c r="N110" i="2"/>
  <c r="O110" i="2" s="1"/>
  <c r="H108" i="2"/>
  <c r="J108" i="2" s="1"/>
  <c r="L108" i="2" s="1"/>
  <c r="M108" i="2" s="1"/>
  <c r="O108" i="2" s="1"/>
  <c r="H107" i="2"/>
  <c r="J107" i="2" s="1"/>
  <c r="L107" i="2" s="1"/>
  <c r="M107" i="2" s="1"/>
  <c r="D106" i="2" l="1"/>
  <c r="H106" i="2"/>
  <c r="J106" i="2" s="1"/>
  <c r="L106" i="2" s="1"/>
  <c r="M106" i="2" s="1"/>
  <c r="D105" i="2"/>
  <c r="N106" i="2" l="1"/>
  <c r="O106" i="2" s="1"/>
  <c r="N107" i="2"/>
  <c r="O107" i="2" s="1"/>
  <c r="H105" i="2"/>
  <c r="J105" i="2" s="1"/>
  <c r="L105" i="2" s="1"/>
  <c r="M105" i="2" s="1"/>
  <c r="D104" i="2"/>
  <c r="N105" i="2" l="1"/>
  <c r="O105" i="2" s="1"/>
  <c r="D103" i="2"/>
  <c r="H104" i="2"/>
  <c r="J104" i="2" s="1"/>
  <c r="L104" i="2" s="1"/>
  <c r="M104" i="2" s="1"/>
  <c r="H103" i="2"/>
  <c r="J103" i="2" s="1"/>
  <c r="L103" i="2" s="1"/>
  <c r="M103" i="2" s="1"/>
  <c r="N104" i="2" l="1"/>
  <c r="O104" i="2"/>
  <c r="D102" i="2"/>
  <c r="H102" i="2"/>
  <c r="J102" i="2" s="1"/>
  <c r="L102" i="2" s="1"/>
  <c r="M102" i="2" s="1"/>
  <c r="N103" i="2" l="1"/>
  <c r="O103" i="2" s="1"/>
  <c r="D100" i="2" l="1"/>
  <c r="D101" i="2"/>
  <c r="H101" i="2"/>
  <c r="J101" i="2" s="1"/>
  <c r="L101" i="2" s="1"/>
  <c r="M101" i="2" s="1"/>
  <c r="H100" i="2"/>
  <c r="J100" i="2" s="1"/>
  <c r="L100" i="2" s="1"/>
  <c r="M100" i="2" s="1"/>
  <c r="N102" i="2" l="1"/>
  <c r="O102" i="2" s="1"/>
  <c r="N101" i="2"/>
  <c r="O101" i="2" s="1"/>
  <c r="D99" i="2"/>
  <c r="N100" i="2" s="1"/>
  <c r="O100" i="2" s="1"/>
  <c r="H99" i="2" l="1"/>
  <c r="J99" i="2" s="1"/>
  <c r="L99" i="2" s="1"/>
  <c r="M99" i="2" s="1"/>
  <c r="D98" i="2" l="1"/>
  <c r="H98" i="2"/>
  <c r="J98" i="2" s="1"/>
  <c r="L98" i="2" s="1"/>
  <c r="M98" i="2" s="1"/>
  <c r="N99" i="2" l="1"/>
  <c r="O99" i="2" s="1"/>
  <c r="D97" i="2"/>
  <c r="H97" i="2"/>
  <c r="J97" i="2" s="1"/>
  <c r="L97" i="2" s="1"/>
  <c r="M97" i="2" s="1"/>
  <c r="N98" i="2" l="1"/>
  <c r="O98" i="2" s="1"/>
  <c r="D95" i="2"/>
  <c r="D96" i="2"/>
  <c r="N97" i="2" s="1"/>
  <c r="O97" i="2" s="1"/>
  <c r="H96" i="2"/>
  <c r="J96" i="2" s="1"/>
  <c r="L96" i="2" s="1"/>
  <c r="M96" i="2" s="1"/>
  <c r="H95" i="2"/>
  <c r="J95" i="2" s="1"/>
  <c r="L95" i="2" s="1"/>
  <c r="M95" i="2" s="1"/>
  <c r="N96" i="2" l="1"/>
  <c r="O96" i="2" s="1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J93" i="2" s="1"/>
  <c r="H94" i="2"/>
  <c r="J94" i="2" s="1"/>
  <c r="L94" i="2" s="1"/>
  <c r="M94" i="2" s="1"/>
  <c r="H78" i="2"/>
  <c r="H53" i="2"/>
  <c r="D94" i="2"/>
  <c r="N95" i="2" s="1"/>
  <c r="O95" i="2" s="1"/>
  <c r="D93" i="2"/>
  <c r="N94" i="2" l="1"/>
  <c r="O94" i="2" s="1"/>
  <c r="L93" i="2"/>
  <c r="M93" i="2" s="1"/>
  <c r="J92" i="2" l="1"/>
  <c r="L92" i="2" s="1"/>
  <c r="M92" i="2" s="1"/>
  <c r="J91" i="2" l="1"/>
  <c r="L91" i="2" s="1"/>
  <c r="M91" i="2" s="1"/>
  <c r="D91" i="2"/>
  <c r="D92" i="2"/>
  <c r="N93" i="2" s="1"/>
  <c r="O93" i="2" s="1"/>
  <c r="N92" i="2" l="1"/>
  <c r="O92" i="2" s="1"/>
  <c r="D89" i="2"/>
  <c r="D90" i="2"/>
  <c r="N90" i="2" s="1"/>
  <c r="J89" i="2"/>
  <c r="L89" i="2" s="1"/>
  <c r="M89" i="2" s="1"/>
  <c r="J90" i="2"/>
  <c r="L90" i="2" s="1"/>
  <c r="M90" i="2" s="1"/>
  <c r="O90" i="2" s="1"/>
  <c r="N91" i="2" l="1"/>
  <c r="O91" i="2" s="1"/>
  <c r="D87" i="2"/>
  <c r="D88" i="2"/>
  <c r="J88" i="2"/>
  <c r="L88" i="2" s="1"/>
  <c r="M88" i="2" s="1"/>
  <c r="J87" i="2"/>
  <c r="L87" i="2" s="1"/>
  <c r="M87" i="2" s="1"/>
  <c r="N88" i="2" l="1"/>
  <c r="N89" i="2"/>
  <c r="O89" i="2" s="1"/>
  <c r="O88" i="2"/>
  <c r="D85" i="2"/>
  <c r="D86" i="2"/>
  <c r="J86" i="2"/>
  <c r="L86" i="2" s="1"/>
  <c r="M86" i="2" s="1"/>
  <c r="N86" i="2" l="1"/>
  <c r="O86" i="2" s="1"/>
  <c r="N87" i="2"/>
  <c r="O87" i="2" s="1"/>
  <c r="J85" i="2"/>
  <c r="L85" i="2" s="1"/>
  <c r="M85" i="2" s="1"/>
  <c r="D84" i="2" l="1"/>
  <c r="N85" i="2" l="1"/>
  <c r="O85" i="2" s="1"/>
  <c r="J84" i="2"/>
  <c r="L84" i="2" s="1"/>
  <c r="M84" i="2" s="1"/>
  <c r="D83" i="2" l="1"/>
  <c r="N84" i="2" l="1"/>
  <c r="O84" i="2" s="1"/>
  <c r="J83" i="2"/>
  <c r="L83" i="2" s="1"/>
  <c r="M83" i="2" s="1"/>
  <c r="D82" i="2" l="1"/>
  <c r="N83" i="2" l="1"/>
  <c r="O83" i="2" s="1"/>
  <c r="J82" i="2"/>
  <c r="L82" i="2" s="1"/>
  <c r="M82" i="2" s="1"/>
  <c r="D80" i="2" l="1"/>
  <c r="D81" i="2"/>
  <c r="J81" i="2"/>
  <c r="L81" i="2" s="1"/>
  <c r="M81" i="2" s="1"/>
  <c r="J80" i="2"/>
  <c r="L80" i="2" s="1"/>
  <c r="M80" i="2" s="1"/>
  <c r="N81" i="2" l="1"/>
  <c r="N82" i="2"/>
  <c r="O82" i="2" s="1"/>
  <c r="O81" i="2"/>
  <c r="D76" i="2"/>
  <c r="D77" i="2"/>
  <c r="N77" i="2" s="1"/>
  <c r="D78" i="2"/>
  <c r="D79" i="2"/>
  <c r="J79" i="2"/>
  <c r="L79" i="2" s="1"/>
  <c r="M79" i="2" s="1"/>
  <c r="N78" i="2" l="1"/>
  <c r="N79" i="2"/>
  <c r="O79" i="2" s="1"/>
  <c r="N80" i="2"/>
  <c r="O80" i="2" s="1"/>
  <c r="J78" i="2"/>
  <c r="L78" i="2" s="1"/>
  <c r="M78" i="2" s="1"/>
  <c r="O78" i="2" s="1"/>
  <c r="H77" i="2" l="1"/>
  <c r="J77" i="2" s="1"/>
  <c r="L77" i="2" s="1"/>
  <c r="M77" i="2" s="1"/>
  <c r="O77" i="2" s="1"/>
  <c r="H76" i="2" l="1"/>
  <c r="J76" i="2" s="1"/>
  <c r="L76" i="2" s="1"/>
  <c r="M76" i="2" s="1"/>
  <c r="D75" i="2" l="1"/>
  <c r="H75" i="2"/>
  <c r="J75" i="2" s="1"/>
  <c r="L75" i="2" s="1"/>
  <c r="M75" i="2" s="1"/>
  <c r="N76" i="2" l="1"/>
  <c r="O76" i="2" s="1"/>
  <c r="D74" i="2"/>
  <c r="H74" i="2"/>
  <c r="J74" i="2" s="1"/>
  <c r="L74" i="2" s="1"/>
  <c r="M74" i="2" s="1"/>
  <c r="N75" i="2" l="1"/>
  <c r="O75" i="2" s="1"/>
  <c r="D72" i="2"/>
  <c r="D73" i="2"/>
  <c r="H73" i="2"/>
  <c r="J73" i="2" s="1"/>
  <c r="L73" i="2" s="1"/>
  <c r="M73" i="2" s="1"/>
  <c r="N73" i="2" l="1"/>
  <c r="O73" i="2" s="1"/>
  <c r="N74" i="2"/>
  <c r="O74" i="2" s="1"/>
  <c r="H72" i="2"/>
  <c r="J72" i="2" s="1"/>
  <c r="L72" i="2" s="1"/>
  <c r="M72" i="2" s="1"/>
  <c r="D70" i="2" l="1"/>
  <c r="D71" i="2"/>
  <c r="H71" i="2"/>
  <c r="J71" i="2" s="1"/>
  <c r="L71" i="2" s="1"/>
  <c r="M71" i="2" s="1"/>
  <c r="N72" i="2" l="1"/>
  <c r="O72" i="2" s="1"/>
  <c r="N71" i="2"/>
  <c r="O71" i="2" s="1"/>
  <c r="H70" i="2"/>
  <c r="J70" i="2" s="1"/>
  <c r="L70" i="2" s="1"/>
  <c r="M70" i="2" s="1"/>
  <c r="D69" i="2" l="1"/>
  <c r="H69" i="2"/>
  <c r="J69" i="2" s="1"/>
  <c r="L69" i="2" s="1"/>
  <c r="M69" i="2" s="1"/>
  <c r="N70" i="2" l="1"/>
  <c r="O70" i="2" s="1"/>
  <c r="D68" i="2"/>
  <c r="N69" i="2" s="1"/>
  <c r="O69" i="2" s="1"/>
  <c r="H68" i="2"/>
  <c r="J68" i="2" s="1"/>
  <c r="L68" i="2" s="1"/>
  <c r="M68" i="2" s="1"/>
  <c r="D66" i="2" l="1"/>
  <c r="D67" i="2"/>
  <c r="H67" i="2"/>
  <c r="J67" i="2" s="1"/>
  <c r="L67" i="2" s="1"/>
  <c r="M67" i="2" s="1"/>
  <c r="N67" i="2" l="1"/>
  <c r="O67" i="2" s="1"/>
  <c r="N68" i="2"/>
  <c r="O68" i="2" s="1"/>
  <c r="H66" i="2"/>
  <c r="J66" i="2" s="1"/>
  <c r="L66" i="2" s="1"/>
  <c r="M66" i="2" s="1"/>
  <c r="H65" i="2" l="1"/>
  <c r="J65" i="2" s="1"/>
  <c r="L65" i="2" s="1"/>
  <c r="M65" i="2" s="1"/>
  <c r="D64" i="2"/>
  <c r="D65" i="2"/>
  <c r="N66" i="2" s="1"/>
  <c r="O66" i="2" s="1"/>
  <c r="H64" i="2"/>
  <c r="J64" i="2" s="1"/>
  <c r="L64" i="2" s="1"/>
  <c r="M64" i="2" s="1"/>
  <c r="N65" i="2" l="1"/>
  <c r="O65" i="2" s="1"/>
  <c r="D63" i="2"/>
  <c r="N64" i="2" l="1"/>
  <c r="O64" i="2" s="1"/>
  <c r="H63" i="2"/>
  <c r="J63" i="2" s="1"/>
  <c r="L63" i="2" s="1"/>
  <c r="M63" i="2" s="1"/>
  <c r="D62" i="2" l="1"/>
  <c r="H62" i="2"/>
  <c r="J62" i="2" s="1"/>
  <c r="L62" i="2" s="1"/>
  <c r="M62" i="2" s="1"/>
  <c r="N63" i="2" l="1"/>
  <c r="O63" i="2" s="1"/>
  <c r="D61" i="2"/>
  <c r="H61" i="2"/>
  <c r="J61" i="2" s="1"/>
  <c r="L61" i="2" s="1"/>
  <c r="M61" i="2" s="1"/>
  <c r="N62" i="2" l="1"/>
  <c r="O62" i="2" s="1"/>
  <c r="D58" i="2" l="1"/>
  <c r="D59" i="2"/>
  <c r="N59" i="2" s="1"/>
  <c r="D60" i="2"/>
  <c r="H60" i="2"/>
  <c r="J60" i="2" s="1"/>
  <c r="L60" i="2" s="1"/>
  <c r="M60" i="2" s="1"/>
  <c r="H59" i="2"/>
  <c r="J59" i="2" s="1"/>
  <c r="L59" i="2" s="1"/>
  <c r="M59" i="2" s="1"/>
  <c r="O59" i="2" s="1"/>
  <c r="N60" i="2" l="1"/>
  <c r="O60" i="2" s="1"/>
  <c r="N61" i="2"/>
  <c r="O61" i="2" s="1"/>
  <c r="H58" i="2"/>
  <c r="J58" i="2" s="1"/>
  <c r="L58" i="2" s="1"/>
  <c r="M58" i="2" s="1"/>
  <c r="D57" i="2" l="1"/>
  <c r="H57" i="2"/>
  <c r="J57" i="2" s="1"/>
  <c r="L57" i="2" s="1"/>
  <c r="M57" i="2" s="1"/>
  <c r="N58" i="2" l="1"/>
  <c r="O58" i="2" s="1"/>
  <c r="D56" i="2" l="1"/>
  <c r="H56" i="2"/>
  <c r="J56" i="2" s="1"/>
  <c r="L56" i="2" s="1"/>
  <c r="M56" i="2" s="1"/>
  <c r="N57" i="2" l="1"/>
  <c r="O57" i="2" s="1"/>
  <c r="D55" i="2"/>
  <c r="H55" i="2"/>
  <c r="J55" i="2" s="1"/>
  <c r="L55" i="2" s="1"/>
  <c r="M55" i="2" s="1"/>
  <c r="N56" i="2" l="1"/>
  <c r="O56" i="2" s="1"/>
  <c r="D54" i="2" l="1"/>
  <c r="H54" i="2"/>
  <c r="J54" i="2" s="1"/>
  <c r="L54" i="2" s="1"/>
  <c r="M54" i="2" s="1"/>
  <c r="N55" i="2" l="1"/>
  <c r="O55" i="2" s="1"/>
  <c r="D53" i="2" l="1"/>
  <c r="J53" i="2"/>
  <c r="L53" i="2" s="1"/>
  <c r="M53" i="2" s="1"/>
  <c r="N54" i="2" l="1"/>
  <c r="O54" i="2" s="1"/>
  <c r="D52" i="2"/>
  <c r="N53" i="2" s="1"/>
  <c r="O53" i="2" s="1"/>
  <c r="H52" i="2"/>
  <c r="J52" i="2" s="1"/>
  <c r="L52" i="2" s="1"/>
  <c r="M52" i="2" s="1"/>
  <c r="D51" i="2" l="1"/>
  <c r="H51" i="2"/>
  <c r="J51" i="2" s="1"/>
  <c r="L51" i="2" s="1"/>
  <c r="M51" i="2" s="1"/>
  <c r="N52" i="2" l="1"/>
  <c r="O52" i="2" s="1"/>
  <c r="D50" i="2"/>
  <c r="N51" i="2" s="1"/>
  <c r="O51" i="2" s="1"/>
  <c r="H50" i="2"/>
  <c r="J50" i="2" s="1"/>
  <c r="L50" i="2" s="1"/>
  <c r="M50" i="2" s="1"/>
  <c r="H49" i="2" l="1"/>
  <c r="J49" i="2" s="1"/>
  <c r="L49" i="2" s="1"/>
  <c r="M49" i="2" s="1"/>
  <c r="H48" i="2" l="1"/>
  <c r="J48" i="2" s="1"/>
  <c r="L48" i="2" s="1"/>
  <c r="M48" i="2" s="1"/>
  <c r="H47" i="2"/>
  <c r="J47" i="2" s="1"/>
  <c r="L47" i="2" s="1"/>
  <c r="M47" i="2" s="1"/>
  <c r="C44" i="2" l="1"/>
  <c r="H46" i="2"/>
  <c r="J46" i="2" s="1"/>
  <c r="L46" i="2" s="1"/>
  <c r="M46" i="2" s="1"/>
  <c r="C45" i="2" l="1"/>
  <c r="H44" i="2"/>
  <c r="J44" i="2" s="1"/>
  <c r="L44" i="2" s="1"/>
  <c r="M44" i="2" s="1"/>
  <c r="H45" i="2" l="1"/>
  <c r="J45" i="2" s="1"/>
  <c r="L45" i="2" s="1"/>
  <c r="M45" i="2" s="1"/>
  <c r="D49" i="2"/>
  <c r="D47" i="2"/>
  <c r="D48" i="2"/>
  <c r="H43" i="2"/>
  <c r="J43" i="2" s="1"/>
  <c r="L43" i="2" s="1"/>
  <c r="M43" i="2" s="1"/>
  <c r="C42" i="2"/>
  <c r="N48" i="2" l="1"/>
  <c r="O48" i="2" s="1"/>
  <c r="N50" i="2"/>
  <c r="O50" i="2" s="1"/>
  <c r="N49" i="2"/>
  <c r="O49" i="2" s="1"/>
  <c r="D45" i="2"/>
  <c r="D46" i="2"/>
  <c r="D44" i="2"/>
  <c r="D42" i="2"/>
  <c r="H42" i="2"/>
  <c r="J42" i="2" s="1"/>
  <c r="L42" i="2" s="1"/>
  <c r="M42" i="2" s="1"/>
  <c r="D43" i="2"/>
  <c r="D41" i="2"/>
  <c r="H41" i="2"/>
  <c r="J41" i="2" s="1"/>
  <c r="L41" i="2" s="1"/>
  <c r="M41" i="2" s="1"/>
  <c r="N46" i="2" l="1"/>
  <c r="O46" i="2" s="1"/>
  <c r="N45" i="2"/>
  <c r="O45" i="2" s="1"/>
  <c r="N47" i="2"/>
  <c r="O47" i="2" s="1"/>
  <c r="N43" i="2"/>
  <c r="O43" i="2" s="1"/>
  <c r="N42" i="2"/>
  <c r="O42" i="2" s="1"/>
  <c r="N44" i="2"/>
  <c r="O44" i="2" s="1"/>
  <c r="D40" i="2"/>
  <c r="H40" i="2"/>
  <c r="J40" i="2" s="1"/>
  <c r="L40" i="2" s="1"/>
  <c r="M40" i="2" s="1"/>
  <c r="N41" i="2" l="1"/>
  <c r="O41" i="2" s="1"/>
  <c r="D39" i="2"/>
  <c r="N40" i="2" s="1"/>
  <c r="O40" i="2" s="1"/>
  <c r="H39" i="2" l="1"/>
  <c r="J39" i="2" s="1"/>
  <c r="L39" i="2" s="1"/>
  <c r="M39" i="2" s="1"/>
  <c r="D38" i="2" l="1"/>
  <c r="N39" i="2" s="1"/>
  <c r="O39" i="2" s="1"/>
  <c r="H38" i="2"/>
  <c r="J38" i="2" s="1"/>
  <c r="L38" i="2" s="1"/>
  <c r="M38" i="2" s="1"/>
  <c r="D37" i="2" l="1"/>
  <c r="N38" i="2" s="1"/>
  <c r="O38" i="2" s="1"/>
  <c r="H37" i="2"/>
  <c r="J37" i="2" s="1"/>
  <c r="L37" i="2" s="1"/>
  <c r="M37" i="2" s="1"/>
  <c r="D36" i="2" l="1"/>
  <c r="N37" i="2" s="1"/>
  <c r="O37" i="2" s="1"/>
  <c r="H36" i="2" l="1"/>
  <c r="J36" i="2" s="1"/>
  <c r="L36" i="2" s="1"/>
  <c r="M36" i="2" s="1"/>
  <c r="D35" i="2" l="1"/>
  <c r="N36" i="2" s="1"/>
  <c r="O36" i="2" s="1"/>
  <c r="H35" i="2" l="1"/>
  <c r="J35" i="2" s="1"/>
  <c r="L35" i="2" s="1"/>
  <c r="M35" i="2" s="1"/>
  <c r="D34" i="2" l="1"/>
  <c r="H34" i="2"/>
  <c r="J34" i="2" s="1"/>
  <c r="L34" i="2" s="1"/>
  <c r="M34" i="2" s="1"/>
  <c r="N35" i="2" l="1"/>
  <c r="O35" i="2" s="1"/>
  <c r="D33" i="2" l="1"/>
  <c r="H33" i="2"/>
  <c r="J33" i="2" s="1"/>
  <c r="L33" i="2" s="1"/>
  <c r="M33" i="2" s="1"/>
  <c r="N34" i="2" l="1"/>
  <c r="O34" i="2" s="1"/>
  <c r="D32" i="2"/>
  <c r="N33" i="2" s="1"/>
  <c r="O33" i="2" s="1"/>
  <c r="H32" i="2"/>
  <c r="J32" i="2" s="1"/>
  <c r="L32" i="2" s="1"/>
  <c r="M32" i="2" s="1"/>
  <c r="D31" i="2" l="1"/>
  <c r="H31" i="2"/>
  <c r="J31" i="2" s="1"/>
  <c r="L31" i="2" s="1"/>
  <c r="M31" i="2" s="1"/>
  <c r="N32" i="2" l="1"/>
  <c r="O32" i="2" s="1"/>
  <c r="D30" i="2" l="1"/>
  <c r="H30" i="2"/>
  <c r="J30" i="2" s="1"/>
  <c r="L30" i="2" s="1"/>
  <c r="M30" i="2" s="1"/>
  <c r="N31" i="2" l="1"/>
  <c r="O31" i="2" s="1"/>
  <c r="D29" i="2" l="1"/>
  <c r="H29" i="2"/>
  <c r="J29" i="2" s="1"/>
  <c r="L29" i="2" s="1"/>
  <c r="M29" i="2" s="1"/>
  <c r="N30" i="2" l="1"/>
  <c r="O30" i="2" s="1"/>
  <c r="D28" i="2"/>
  <c r="N29" i="2" s="1"/>
  <c r="O29" i="2" s="1"/>
  <c r="H28" i="2"/>
  <c r="J28" i="2" s="1"/>
  <c r="L28" i="2" s="1"/>
  <c r="M28" i="2" s="1"/>
  <c r="D27" i="2" l="1"/>
  <c r="N28" i="2" s="1"/>
  <c r="O28" i="2" s="1"/>
  <c r="H27" i="2"/>
  <c r="J27" i="2" s="1"/>
  <c r="L27" i="2" s="1"/>
  <c r="M27" i="2" s="1"/>
  <c r="D26" i="2" l="1"/>
  <c r="H26" i="2"/>
  <c r="J26" i="2" s="1"/>
  <c r="L26" i="2" s="1"/>
  <c r="M26" i="2" s="1"/>
  <c r="N27" i="2" l="1"/>
  <c r="O27" i="2" s="1"/>
  <c r="D25" i="2" l="1"/>
  <c r="H25" i="2"/>
  <c r="J25" i="2" s="1"/>
  <c r="L25" i="2" s="1"/>
  <c r="M25" i="2" s="1"/>
  <c r="N26" i="2" l="1"/>
  <c r="O26" i="2" s="1"/>
  <c r="D24" i="2"/>
  <c r="H24" i="2"/>
  <c r="J24" i="2" s="1"/>
  <c r="L24" i="2" s="1"/>
  <c r="M24" i="2" s="1"/>
  <c r="N25" i="2" l="1"/>
  <c r="O25" i="2" s="1"/>
  <c r="D22" i="2"/>
  <c r="D23" i="2"/>
  <c r="N23" i="2" l="1"/>
  <c r="N24" i="2"/>
  <c r="O24" i="2" s="1"/>
  <c r="H23" i="2"/>
  <c r="J23" i="2" s="1"/>
  <c r="L23" i="2" s="1"/>
  <c r="M23" i="2" s="1"/>
  <c r="O23" i="2" s="1"/>
  <c r="H22" i="2" l="1"/>
  <c r="J22" i="2" s="1"/>
  <c r="L22" i="2" s="1"/>
  <c r="M22" i="2" s="1"/>
  <c r="D20" i="2" l="1"/>
  <c r="D21" i="2"/>
  <c r="H21" i="2"/>
  <c r="J21" i="2" s="1"/>
  <c r="L21" i="2" s="1"/>
  <c r="M21" i="2" s="1"/>
  <c r="N22" i="2" l="1"/>
  <c r="O22" i="2" s="1"/>
  <c r="N21" i="2"/>
  <c r="O21" i="2" s="1"/>
  <c r="H20" i="2"/>
  <c r="J20" i="2" s="1"/>
  <c r="L20" i="2" s="1"/>
  <c r="M20" i="2" s="1"/>
  <c r="D19" i="2" l="1"/>
  <c r="D18" i="2"/>
  <c r="H19" i="2"/>
  <c r="J19" i="2" s="1"/>
  <c r="L19" i="2" s="1"/>
  <c r="M19" i="2" s="1"/>
  <c r="N20" i="2" l="1"/>
  <c r="O20" i="2" s="1"/>
  <c r="N19" i="2"/>
  <c r="O19" i="2" s="1"/>
  <c r="H18" i="2" l="1"/>
  <c r="J18" i="2" s="1"/>
  <c r="L18" i="2" s="1"/>
  <c r="M18" i="2" s="1"/>
  <c r="D17" i="2" l="1"/>
  <c r="N18" i="2" s="1"/>
  <c r="O18" i="2" s="1"/>
  <c r="H17" i="2"/>
  <c r="J17" i="2" s="1"/>
  <c r="L17" i="2" s="1"/>
  <c r="M17" i="2" s="1"/>
  <c r="D16" i="2" l="1"/>
  <c r="H16" i="2"/>
  <c r="J16" i="2" s="1"/>
  <c r="L16" i="2" s="1"/>
  <c r="M16" i="2" s="1"/>
  <c r="N17" i="2" l="1"/>
  <c r="O17" i="2" s="1"/>
  <c r="D15" i="2"/>
  <c r="N16" i="2" s="1"/>
  <c r="O16" i="2" s="1"/>
  <c r="H15" i="2"/>
  <c r="J15" i="2" s="1"/>
  <c r="L15" i="2" s="1"/>
  <c r="M15" i="2" s="1"/>
  <c r="D14" i="2" l="1"/>
  <c r="H14" i="2"/>
  <c r="J14" i="2" s="1"/>
  <c r="L14" i="2" s="1"/>
  <c r="M14" i="2" s="1"/>
  <c r="N15" i="2" l="1"/>
  <c r="O15" i="2" s="1"/>
  <c r="D13" i="2"/>
  <c r="N14" i="2" s="1"/>
  <c r="O14" i="2" s="1"/>
  <c r="H13" i="2"/>
  <c r="J13" i="2" s="1"/>
  <c r="L13" i="2" s="1"/>
  <c r="M13" i="2" s="1"/>
  <c r="D12" i="2" l="1"/>
  <c r="H12" i="2"/>
  <c r="J12" i="2" s="1"/>
  <c r="L12" i="2" s="1"/>
  <c r="M12" i="2" s="1"/>
  <c r="N13" i="2" l="1"/>
  <c r="O13" i="2" s="1"/>
  <c r="D11" i="2"/>
  <c r="N12" i="2" s="1"/>
  <c r="O12" i="2" s="1"/>
  <c r="H11" i="2"/>
  <c r="J11" i="2" s="1"/>
  <c r="L11" i="2" s="1"/>
  <c r="M11" i="2" s="1"/>
  <c r="D10" i="2" l="1"/>
  <c r="N11" i="2" s="1"/>
  <c r="O11" i="2" s="1"/>
  <c r="H10" i="2"/>
  <c r="J10" i="2" s="1"/>
  <c r="L10" i="2" s="1"/>
  <c r="M10" i="2" s="1"/>
  <c r="D9" i="2" l="1"/>
  <c r="H9" i="2"/>
  <c r="J9" i="2" s="1"/>
  <c r="L9" i="2" s="1"/>
  <c r="M9" i="2" s="1"/>
  <c r="N10" i="2" l="1"/>
  <c r="O10" i="2" s="1"/>
  <c r="D8" i="2" l="1"/>
  <c r="H8" i="2"/>
  <c r="J8" i="2" s="1"/>
  <c r="L8" i="2" s="1"/>
  <c r="M8" i="2" s="1"/>
  <c r="N9" i="2" l="1"/>
  <c r="O9" i="2" s="1"/>
  <c r="D7" i="2"/>
  <c r="D6" i="2"/>
  <c r="H7" i="2"/>
  <c r="J7" i="2" s="1"/>
  <c r="L7" i="2" s="1"/>
  <c r="M7" i="2" s="1"/>
  <c r="N7" i="2" l="1"/>
  <c r="O7" i="2" s="1"/>
  <c r="N8" i="2"/>
  <c r="O8" i="2" s="1"/>
  <c r="H6" i="2"/>
  <c r="J6" i="2" s="1"/>
  <c r="L6" i="2" s="1"/>
  <c r="M6" i="2" s="1"/>
  <c r="D5" i="2"/>
  <c r="N6" i="2" l="1"/>
  <c r="O6" i="2" s="1"/>
  <c r="H5" i="2"/>
  <c r="J5" i="2" s="1"/>
  <c r="L5" i="2" s="1"/>
  <c r="M5" i="2" s="1"/>
  <c r="H4" i="2" l="1"/>
  <c r="J4" i="2" s="1"/>
  <c r="L4" i="2" s="1"/>
  <c r="M4" i="2" s="1"/>
  <c r="D4" i="2" l="1"/>
  <c r="N5" i="2" l="1"/>
  <c r="O5" i="2" s="1"/>
  <c r="H3" i="2"/>
  <c r="J3" i="2" s="1"/>
  <c r="L3" i="2" s="1"/>
  <c r="J2" i="2"/>
  <c r="L2" i="2" s="1"/>
  <c r="O2" i="2" s="1"/>
  <c r="D3" i="2"/>
  <c r="N4" i="2" l="1"/>
  <c r="O4" i="2" s="1"/>
  <c r="O3" i="2"/>
  <c r="G104" i="1"/>
  <c r="F104" i="1"/>
  <c r="C14" i="1"/>
  <c r="C106" i="1" l="1"/>
  <c r="C107" i="1"/>
  <c r="C108" i="1"/>
  <c r="C109" i="1"/>
  <c r="C105" i="1" l="1"/>
  <c r="F103" i="1" l="1"/>
  <c r="G103" i="1"/>
  <c r="F102" i="1"/>
  <c r="G102" i="1"/>
  <c r="F101" i="1"/>
  <c r="G101" i="1" s="1"/>
  <c r="F100" i="1"/>
  <c r="G100" i="1" s="1"/>
  <c r="F99" i="1"/>
  <c r="G99" i="1" s="1"/>
  <c r="F98" i="1"/>
  <c r="G98" i="1"/>
  <c r="C99" i="1"/>
  <c r="C100" i="1"/>
  <c r="C101" i="1"/>
  <c r="C102" i="1"/>
  <c r="C103" i="1"/>
  <c r="C104" i="1"/>
  <c r="F97" i="1" l="1"/>
  <c r="G97" i="1" s="1"/>
  <c r="F96" i="1"/>
  <c r="G96" i="1" s="1"/>
  <c r="C97" i="1"/>
  <c r="C98" i="1"/>
  <c r="F95" i="1" l="1"/>
  <c r="G95" i="1" s="1"/>
  <c r="F94" i="1"/>
  <c r="G94" i="1" s="1"/>
  <c r="C94" i="1"/>
  <c r="C95" i="1"/>
  <c r="C96" i="1"/>
  <c r="F93" i="1" l="1"/>
  <c r="G93" i="1"/>
  <c r="F92" i="1"/>
  <c r="G92" i="1"/>
  <c r="F91" i="1"/>
  <c r="G91" i="1" s="1"/>
  <c r="C91" i="1"/>
  <c r="C92" i="1"/>
  <c r="C93" i="1"/>
  <c r="F90" i="1" l="1"/>
  <c r="G90" i="1" s="1"/>
  <c r="F89" i="1"/>
  <c r="G89" i="1" s="1"/>
  <c r="F88" i="1"/>
  <c r="G88" i="1" s="1"/>
  <c r="F87" i="1"/>
  <c r="G87" i="1" s="1"/>
  <c r="F86" i="1"/>
  <c r="G86" i="1" s="1"/>
  <c r="C86" i="1"/>
  <c r="C87" i="1"/>
  <c r="C88" i="1"/>
  <c r="C89" i="1"/>
  <c r="C90" i="1"/>
  <c r="F85" i="1" l="1"/>
  <c r="G85" i="1" s="1"/>
  <c r="F84" i="1"/>
  <c r="G84" i="1" s="1"/>
  <c r="F83" i="1"/>
  <c r="G83" i="1" s="1"/>
  <c r="C83" i="1"/>
  <c r="C84" i="1"/>
  <c r="C85" i="1"/>
  <c r="F82" i="1" l="1"/>
  <c r="G82" i="1" s="1"/>
  <c r="F81" i="1"/>
  <c r="G81" i="1" s="1"/>
  <c r="F80" i="1"/>
  <c r="G80" i="1" s="1"/>
  <c r="C80" i="1"/>
  <c r="C81" i="1"/>
  <c r="C82" i="1"/>
  <c r="F79" i="1" l="1"/>
  <c r="G79" i="1" s="1"/>
  <c r="C79" i="1"/>
  <c r="F78" i="1" l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C72" i="1"/>
  <c r="C73" i="1"/>
  <c r="C74" i="1"/>
  <c r="C75" i="1"/>
  <c r="C76" i="1"/>
  <c r="C77" i="1"/>
  <c r="C78" i="1"/>
  <c r="G71" i="1" l="1"/>
  <c r="F70" i="1"/>
  <c r="G70" i="1" s="1"/>
  <c r="F69" i="1"/>
  <c r="G69" i="1" s="1"/>
  <c r="F68" i="1"/>
  <c r="G68" i="1" s="1"/>
  <c r="F67" i="1"/>
  <c r="G67" i="1"/>
  <c r="F66" i="1"/>
  <c r="G66" i="1" s="1"/>
  <c r="C66" i="1"/>
  <c r="C67" i="1"/>
  <c r="C68" i="1"/>
  <c r="C69" i="1"/>
  <c r="C70" i="1"/>
  <c r="C71" i="1"/>
  <c r="F65" i="1" l="1"/>
  <c r="G65" i="1" s="1"/>
  <c r="F64" i="1"/>
  <c r="G64" i="1" s="1"/>
  <c r="F63" i="1"/>
  <c r="G63" i="1" s="1"/>
  <c r="C65" i="1"/>
  <c r="C63" i="1"/>
  <c r="C64" i="1"/>
  <c r="F62" i="1" l="1"/>
  <c r="G62" i="1" s="1"/>
  <c r="F61" i="1"/>
  <c r="G61" i="1"/>
  <c r="C62" i="1"/>
  <c r="F60" i="1" l="1"/>
  <c r="G60" i="1"/>
  <c r="C60" i="1"/>
  <c r="C61" i="1"/>
  <c r="F59" i="1" l="1"/>
  <c r="G59" i="1" s="1"/>
  <c r="C59" i="1"/>
  <c r="F58" i="1" l="1"/>
  <c r="G58" i="1" s="1"/>
  <c r="C58" i="1"/>
  <c r="F57" i="1" l="1"/>
  <c r="G57" i="1" s="1"/>
  <c r="F56" i="1"/>
  <c r="G56" i="1" s="1"/>
  <c r="F55" i="1"/>
  <c r="G55" i="1" s="1"/>
  <c r="C56" i="1"/>
  <c r="C57" i="1"/>
  <c r="C55" i="1" l="1"/>
  <c r="F54" i="1" l="1"/>
  <c r="G54" i="1" s="1"/>
  <c r="F53" i="1"/>
  <c r="G53" i="1" s="1"/>
  <c r="F52" i="1"/>
  <c r="G52" i="1" s="1"/>
  <c r="F51" i="1"/>
  <c r="G51" i="1" s="1"/>
  <c r="C51" i="1"/>
  <c r="C52" i="1"/>
  <c r="C53" i="1"/>
  <c r="C54" i="1"/>
  <c r="F50" i="1" l="1"/>
  <c r="G50" i="1" s="1"/>
  <c r="C50" i="1"/>
  <c r="F49" i="1" l="1"/>
  <c r="G49" i="1" s="1"/>
  <c r="C49" i="1" l="1"/>
  <c r="F48" i="1"/>
  <c r="G48" i="1" s="1"/>
  <c r="F47" i="1" l="1"/>
  <c r="G47" i="1" s="1"/>
  <c r="F46" i="1"/>
  <c r="G46" i="1" s="1"/>
  <c r="C46" i="1"/>
  <c r="C47" i="1"/>
  <c r="C48" i="1"/>
  <c r="C45" i="1" l="1"/>
  <c r="F45" i="1"/>
  <c r="G45" i="1" s="1"/>
  <c r="F44" i="1" l="1"/>
  <c r="G44" i="1" s="1"/>
  <c r="F43" i="1"/>
  <c r="G43" i="1" s="1"/>
  <c r="C43" i="1"/>
  <c r="C44" i="1"/>
  <c r="F42" i="1" l="1"/>
  <c r="G42" i="1"/>
  <c r="F41" i="1"/>
  <c r="G41" i="1" s="1"/>
  <c r="F40" i="1"/>
  <c r="G40" i="1" s="1"/>
  <c r="C41" i="1"/>
  <c r="C42" i="1"/>
  <c r="F39" i="1" l="1"/>
  <c r="G39" i="1" s="1"/>
  <c r="F38" i="1"/>
  <c r="G38" i="1" s="1"/>
  <c r="C38" i="1"/>
  <c r="C39" i="1"/>
  <c r="C40" i="1"/>
  <c r="F37" i="1" l="1"/>
  <c r="G37" i="1" s="1"/>
  <c r="F36" i="1"/>
  <c r="G36" i="1" s="1"/>
  <c r="F35" i="1"/>
  <c r="G35" i="1"/>
  <c r="C36" i="1"/>
  <c r="C37" i="1"/>
  <c r="C35" i="1" l="1"/>
  <c r="F34" i="1" l="1"/>
  <c r="G34" i="1" s="1"/>
  <c r="F33" i="1"/>
  <c r="G33" i="1"/>
  <c r="C33" i="1"/>
  <c r="C34" i="1"/>
  <c r="F32" i="1" l="1"/>
  <c r="G32" i="1" s="1"/>
  <c r="C32" i="1"/>
  <c r="F31" i="1" l="1"/>
  <c r="G31" i="1" s="1"/>
  <c r="F30" i="1"/>
  <c r="G30" i="1"/>
  <c r="C30" i="1"/>
  <c r="C31" i="1"/>
  <c r="F29" i="1" l="1"/>
  <c r="G29" i="1" s="1"/>
  <c r="C29" i="1" l="1"/>
  <c r="F28" i="1"/>
  <c r="G28" i="1" s="1"/>
  <c r="C28" i="1"/>
  <c r="F27" i="1" l="1"/>
  <c r="G27" i="1" s="1"/>
  <c r="C27" i="1"/>
  <c r="F26" i="1"/>
  <c r="G26" i="1" s="1"/>
  <c r="C26" i="1" l="1"/>
  <c r="F25" i="1" l="1"/>
  <c r="G25" i="1" s="1"/>
  <c r="C25" i="1"/>
  <c r="F24" i="1" l="1"/>
  <c r="G24" i="1" s="1"/>
  <c r="C24" i="1" l="1"/>
  <c r="C23" i="1" l="1"/>
  <c r="F23" i="1"/>
  <c r="G23" i="1" s="1"/>
  <c r="F22" i="1"/>
  <c r="G22" i="1" s="1"/>
  <c r="C22" i="1"/>
  <c r="F21" i="1" l="1"/>
  <c r="G21" i="1" s="1"/>
  <c r="C21" i="1" l="1"/>
  <c r="C17" i="1" l="1"/>
  <c r="C15" i="1"/>
  <c r="C16" i="1"/>
  <c r="C18" i="1"/>
  <c r="C19" i="1"/>
  <c r="C20" i="1"/>
  <c r="F20" i="1"/>
  <c r="G20" i="1" s="1"/>
  <c r="F19" i="1" l="1"/>
  <c r="G19" i="1"/>
  <c r="F18" i="1" l="1"/>
  <c r="G18" i="1" s="1"/>
  <c r="F17" i="1"/>
  <c r="G17" i="1" s="1"/>
  <c r="F16" i="1" l="1"/>
  <c r="G16" i="1"/>
  <c r="F15" i="1" l="1"/>
  <c r="G15" i="1" s="1"/>
  <c r="F14" i="1" l="1"/>
  <c r="G14" i="1" s="1"/>
  <c r="F13" i="1" l="1"/>
  <c r="G13" i="1"/>
  <c r="F12" i="1"/>
  <c r="G12" i="1" s="1"/>
  <c r="F11" i="1" l="1"/>
  <c r="G11" i="1" s="1"/>
  <c r="F10" i="1"/>
  <c r="G10" i="1" s="1"/>
  <c r="F9" i="1" l="1"/>
  <c r="G9" i="1" s="1"/>
  <c r="F8" i="1" l="1"/>
  <c r="G8" i="1" s="1"/>
  <c r="F7" i="1" l="1"/>
  <c r="G7" i="1" s="1"/>
  <c r="F6" i="1" l="1"/>
  <c r="G6" i="1" s="1"/>
  <c r="F5" i="1" l="1"/>
  <c r="G5" i="1" s="1"/>
  <c r="F4" i="1" l="1"/>
  <c r="G4" i="1" s="1"/>
</calcChain>
</file>

<file path=xl/sharedStrings.xml><?xml version="1.0" encoding="utf-8"?>
<sst xmlns="http://schemas.openxmlformats.org/spreadsheetml/2006/main" count="194" uniqueCount="54">
  <si>
    <t>Weight Loss Spreadsheet</t>
  </si>
  <si>
    <t>Weight (lbs)</t>
  </si>
  <si>
    <t>Calories Consumed (kcal)</t>
  </si>
  <si>
    <t>Date</t>
  </si>
  <si>
    <t>Approx BMR (kcal)</t>
  </si>
  <si>
    <t>Calorie Deficit (kcal)</t>
  </si>
  <si>
    <t>Running Avg. Weight (lbs, 5 days)</t>
  </si>
  <si>
    <t>Calories Burned via Exercise (kcal)</t>
  </si>
  <si>
    <t>Estimated Weight Change (lbs)</t>
  </si>
  <si>
    <t>N/A</t>
  </si>
  <si>
    <t>Running Avg. Weight 
(lbs, 5 days)</t>
  </si>
  <si>
    <t>Calories Consumed 
(kcal)</t>
  </si>
  <si>
    <t>Estimated Weight 
Change (lbs)</t>
  </si>
  <si>
    <t>Comment</t>
  </si>
  <si>
    <t>Holiday</t>
  </si>
  <si>
    <t>Day of the Week</t>
  </si>
  <si>
    <t>Thursday</t>
  </si>
  <si>
    <t>Social</t>
  </si>
  <si>
    <t>Sleep(hrs)
Previous night</t>
  </si>
  <si>
    <t>Exercised</t>
  </si>
  <si>
    <t>Cheat Day</t>
  </si>
  <si>
    <t>Class</t>
  </si>
  <si>
    <t>Gamed more than 1 hour</t>
  </si>
  <si>
    <t>Saw SO</t>
  </si>
  <si>
    <t>Extracurricular</t>
  </si>
  <si>
    <t>Alcohol</t>
  </si>
  <si>
    <t>Friday</t>
  </si>
  <si>
    <t>Calories Burned per Mile</t>
  </si>
  <si>
    <t>Calories burned per mile factor</t>
  </si>
  <si>
    <t>Miles Ran</t>
  </si>
  <si>
    <t>Cloudy</t>
  </si>
  <si>
    <t>Precip</t>
  </si>
  <si>
    <t>Other Exercise (Kcal)</t>
  </si>
  <si>
    <t>Calories per lbs</t>
  </si>
  <si>
    <t>Calories Burned 
via Running (kcal)</t>
  </si>
  <si>
    <t>Actual Weight Change (lbs)</t>
  </si>
  <si>
    <t>Estimated - Observed Weight Change</t>
  </si>
  <si>
    <t>Tired Score
higher = more tired</t>
  </si>
  <si>
    <t>Saturday</t>
  </si>
  <si>
    <t>Sunday</t>
  </si>
  <si>
    <t>Monday</t>
  </si>
  <si>
    <t>Tuesday</t>
  </si>
  <si>
    <t>Wednesday</t>
  </si>
  <si>
    <t>Sunny</t>
  </si>
  <si>
    <t>Different scale used for weight</t>
  </si>
  <si>
    <t>Sick</t>
  </si>
  <si>
    <t>Gabby's Birthday</t>
  </si>
  <si>
    <t>Imputed weight</t>
  </si>
  <si>
    <t>Mother's Day</t>
  </si>
  <si>
    <t>Brother's Birthday</t>
  </si>
  <si>
    <t>4th of July</t>
  </si>
  <si>
    <t>Waldamere Visit</t>
  </si>
  <si>
    <t>Predicted Weight (lbs)</t>
  </si>
  <si>
    <t>Daily Mood higher =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</si>
</sst>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M97" sqref="M97"/>
    </sheetView>
  </sheetViews>
  <sheetFormatPr defaultRowHeight="15" x14ac:dyDescent="0.25"/>
  <cols>
    <col min="1" max="1" width="19.85546875" bestFit="1" customWidth="1"/>
    <col min="2" max="2" width="20" bestFit="1" customWidth="1"/>
    <col min="3" max="3" width="31" bestFit="1" customWidth="1"/>
    <col min="4" max="4" width="23.7109375" bestFit="1" customWidth="1"/>
    <col min="5" max="5" width="31.7109375" bestFit="1" customWidth="1"/>
    <col min="6" max="6" width="19.140625" bestFit="1" customWidth="1"/>
    <col min="7" max="7" width="28.7109375" bestFit="1" customWidth="1"/>
    <col min="8" max="8" width="20.5703125" bestFit="1" customWidth="1"/>
  </cols>
  <sheetData>
    <row r="1" spans="1:8" x14ac:dyDescent="0.25">
      <c r="A1" t="s">
        <v>0</v>
      </c>
      <c r="C1" t="s">
        <v>4</v>
      </c>
      <c r="D1">
        <v>1850</v>
      </c>
    </row>
    <row r="3" spans="1:8" x14ac:dyDescent="0.25">
      <c r="A3" s="3" t="s">
        <v>3</v>
      </c>
      <c r="B3" s="3" t="s">
        <v>1</v>
      </c>
      <c r="C3" s="3" t="s">
        <v>6</v>
      </c>
      <c r="D3" s="3" t="s">
        <v>2</v>
      </c>
      <c r="E3" s="3" t="s">
        <v>7</v>
      </c>
      <c r="F3" s="3" t="s">
        <v>5</v>
      </c>
      <c r="G3" s="3" t="s">
        <v>8</v>
      </c>
      <c r="H3" s="3" t="s">
        <v>52</v>
      </c>
    </row>
    <row r="4" spans="1:8" x14ac:dyDescent="0.25">
      <c r="A4" s="13">
        <v>42671</v>
      </c>
      <c r="B4" s="14">
        <v>185</v>
      </c>
      <c r="C4" s="14">
        <f>B4</f>
        <v>185</v>
      </c>
      <c r="D4" s="15">
        <v>2100</v>
      </c>
      <c r="E4" s="15">
        <v>0</v>
      </c>
      <c r="F4" s="15">
        <f t="shared" ref="F4:F103" si="0">(D4-E4)-$D$1</f>
        <v>250</v>
      </c>
      <c r="G4" s="15">
        <f t="shared" ref="G4:G103" si="1">F4/3500</f>
        <v>7.1428571428571425E-2</v>
      </c>
      <c r="H4" s="14">
        <f>C4</f>
        <v>185</v>
      </c>
    </row>
    <row r="5" spans="1:8" x14ac:dyDescent="0.25">
      <c r="A5" s="16">
        <v>42672</v>
      </c>
      <c r="B5" s="15">
        <v>186.5</v>
      </c>
      <c r="C5" s="14">
        <f>AVERAGE(B4:B5)</f>
        <v>185.75</v>
      </c>
      <c r="D5" s="15">
        <v>1170</v>
      </c>
      <c r="E5" s="15">
        <v>163</v>
      </c>
      <c r="F5" s="15">
        <f t="shared" si="0"/>
        <v>-843</v>
      </c>
      <c r="G5" s="15">
        <f t="shared" si="1"/>
        <v>-0.24085714285714285</v>
      </c>
      <c r="H5" s="14">
        <f>H4+G4</f>
        <v>185.07142857142858</v>
      </c>
    </row>
    <row r="6" spans="1:8" x14ac:dyDescent="0.25">
      <c r="A6" s="16">
        <v>42673</v>
      </c>
      <c r="B6" s="15">
        <v>185.5</v>
      </c>
      <c r="C6" s="14">
        <f>AVERAGE(B4:B6)</f>
        <v>185.66666666666666</v>
      </c>
      <c r="D6" s="15">
        <v>1386</v>
      </c>
      <c r="E6" s="15">
        <v>0</v>
      </c>
      <c r="F6" s="15">
        <f t="shared" si="0"/>
        <v>-464</v>
      </c>
      <c r="G6" s="15">
        <f t="shared" si="1"/>
        <v>-0.13257142857142856</v>
      </c>
      <c r="H6" s="14">
        <f t="shared" ref="H6:H69" si="2">H5+G5</f>
        <v>184.83057142857143</v>
      </c>
    </row>
    <row r="7" spans="1:8" x14ac:dyDescent="0.25">
      <c r="A7" s="16">
        <v>42674</v>
      </c>
      <c r="B7" s="15">
        <v>184.5</v>
      </c>
      <c r="C7" s="14">
        <f>AVERAGE(B4:B7)</f>
        <v>185.375</v>
      </c>
      <c r="D7" s="15">
        <v>1450</v>
      </c>
      <c r="E7" s="15">
        <v>163</v>
      </c>
      <c r="F7" s="15">
        <f t="shared" si="0"/>
        <v>-563</v>
      </c>
      <c r="G7" s="15">
        <f t="shared" si="1"/>
        <v>-0.16085714285714287</v>
      </c>
      <c r="H7" s="14">
        <f t="shared" si="2"/>
        <v>184.69800000000001</v>
      </c>
    </row>
    <row r="8" spans="1:8" x14ac:dyDescent="0.25">
      <c r="A8" s="16">
        <v>42675</v>
      </c>
      <c r="B8" s="15">
        <v>184.5</v>
      </c>
      <c r="C8" s="14">
        <f>AVERAGE(B4:B8)</f>
        <v>185.2</v>
      </c>
      <c r="D8" s="15">
        <v>1420</v>
      </c>
      <c r="E8" s="15">
        <v>0</v>
      </c>
      <c r="F8" s="15">
        <f t="shared" si="0"/>
        <v>-430</v>
      </c>
      <c r="G8" s="15">
        <f t="shared" si="1"/>
        <v>-0.12285714285714286</v>
      </c>
      <c r="H8" s="14">
        <f t="shared" si="2"/>
        <v>184.53714285714287</v>
      </c>
    </row>
    <row r="9" spans="1:8" x14ac:dyDescent="0.25">
      <c r="A9" s="16">
        <v>42676</v>
      </c>
      <c r="B9" s="15">
        <v>183.5</v>
      </c>
      <c r="C9" s="14">
        <f>AVERAGE(B4:B9)</f>
        <v>184.91666666666666</v>
      </c>
      <c r="D9" s="15">
        <v>1150</v>
      </c>
      <c r="E9" s="15">
        <v>0</v>
      </c>
      <c r="F9" s="15">
        <f t="shared" si="0"/>
        <v>-700</v>
      </c>
      <c r="G9" s="15">
        <f t="shared" si="1"/>
        <v>-0.2</v>
      </c>
      <c r="H9" s="14">
        <f t="shared" si="2"/>
        <v>184.41428571428571</v>
      </c>
    </row>
    <row r="10" spans="1:8" x14ac:dyDescent="0.25">
      <c r="A10" s="16">
        <v>42677</v>
      </c>
      <c r="B10" s="15">
        <v>182.5</v>
      </c>
      <c r="C10" s="14">
        <f>AVERAGE(B4:B10)</f>
        <v>184.57142857142858</v>
      </c>
      <c r="D10" s="15">
        <v>1300</v>
      </c>
      <c r="E10" s="15">
        <v>180</v>
      </c>
      <c r="F10" s="15">
        <f t="shared" si="0"/>
        <v>-730</v>
      </c>
      <c r="G10" s="15">
        <f t="shared" si="1"/>
        <v>-0.20857142857142857</v>
      </c>
      <c r="H10" s="14">
        <f t="shared" si="2"/>
        <v>184.21428571428572</v>
      </c>
    </row>
    <row r="11" spans="1:8" x14ac:dyDescent="0.25">
      <c r="A11" s="16">
        <v>42678</v>
      </c>
      <c r="B11" s="15">
        <v>182.5</v>
      </c>
      <c r="C11" s="14">
        <f>AVERAGE(B4:B11)</f>
        <v>184.3125</v>
      </c>
      <c r="D11" s="15">
        <v>2000</v>
      </c>
      <c r="E11" s="15">
        <v>0</v>
      </c>
      <c r="F11" s="15">
        <f t="shared" si="0"/>
        <v>150</v>
      </c>
      <c r="G11" s="15">
        <f t="shared" si="1"/>
        <v>4.2857142857142858E-2</v>
      </c>
      <c r="H11" s="14">
        <f t="shared" si="2"/>
        <v>184.0057142857143</v>
      </c>
    </row>
    <row r="12" spans="1:8" x14ac:dyDescent="0.25">
      <c r="A12" s="16">
        <v>42679</v>
      </c>
      <c r="B12" s="15">
        <v>185.5</v>
      </c>
      <c r="C12" s="14">
        <f>AVERAGE(B4:B12)</f>
        <v>184.44444444444446</v>
      </c>
      <c r="D12" s="15">
        <v>1500</v>
      </c>
      <c r="E12" s="15">
        <v>100</v>
      </c>
      <c r="F12" s="15">
        <f t="shared" si="0"/>
        <v>-450</v>
      </c>
      <c r="G12" s="15">
        <f t="shared" si="1"/>
        <v>-0.12857142857142856</v>
      </c>
      <c r="H12" s="14">
        <f t="shared" si="2"/>
        <v>184.04857142857145</v>
      </c>
    </row>
    <row r="13" spans="1:8" x14ac:dyDescent="0.25">
      <c r="A13" s="16">
        <v>42680</v>
      </c>
      <c r="B13" s="15">
        <v>184.5</v>
      </c>
      <c r="C13" s="14">
        <f>AVERAGE(B4:B13)</f>
        <v>184.45</v>
      </c>
      <c r="D13" s="15">
        <v>1200</v>
      </c>
      <c r="E13" s="15">
        <v>0</v>
      </c>
      <c r="F13" s="15">
        <f t="shared" si="0"/>
        <v>-650</v>
      </c>
      <c r="G13" s="15">
        <f t="shared" si="1"/>
        <v>-0.18571428571428572</v>
      </c>
      <c r="H13" s="14">
        <f t="shared" si="2"/>
        <v>183.92000000000002</v>
      </c>
    </row>
    <row r="14" spans="1:8" x14ac:dyDescent="0.25">
      <c r="A14" s="16">
        <v>42681</v>
      </c>
      <c r="B14" s="15">
        <v>183.5</v>
      </c>
      <c r="C14" s="14">
        <f>AVERAGE(B5:B14)</f>
        <v>184.3</v>
      </c>
      <c r="D14" s="15">
        <v>1350</v>
      </c>
      <c r="E14" s="15">
        <v>0</v>
      </c>
      <c r="F14" s="15">
        <f t="shared" si="0"/>
        <v>-500</v>
      </c>
      <c r="G14" s="15">
        <f t="shared" si="1"/>
        <v>-0.14285714285714285</v>
      </c>
      <c r="H14" s="14">
        <f t="shared" si="2"/>
        <v>183.73428571428573</v>
      </c>
    </row>
    <row r="15" spans="1:8" x14ac:dyDescent="0.25">
      <c r="A15" s="16">
        <v>42682</v>
      </c>
      <c r="B15" s="15">
        <v>181.5</v>
      </c>
      <c r="C15" s="14">
        <f t="shared" ref="C15:C80" si="3">AVERAGE(B6:B15)</f>
        <v>183.8</v>
      </c>
      <c r="D15" s="15">
        <v>1550</v>
      </c>
      <c r="E15" s="15">
        <v>0</v>
      </c>
      <c r="F15" s="15">
        <f t="shared" si="0"/>
        <v>-300</v>
      </c>
      <c r="G15" s="15">
        <f t="shared" si="1"/>
        <v>-8.5714285714285715E-2</v>
      </c>
      <c r="H15" s="14">
        <f t="shared" si="2"/>
        <v>183.59142857142859</v>
      </c>
    </row>
    <row r="16" spans="1:8" x14ac:dyDescent="0.25">
      <c r="A16" s="16">
        <v>42683</v>
      </c>
      <c r="B16" s="15">
        <v>183</v>
      </c>
      <c r="C16" s="14">
        <f t="shared" si="3"/>
        <v>183.55</v>
      </c>
      <c r="D16" s="15">
        <v>1300</v>
      </c>
      <c r="E16" s="15">
        <v>0</v>
      </c>
      <c r="F16" s="15">
        <f t="shared" si="0"/>
        <v>-550</v>
      </c>
      <c r="G16" s="15">
        <f t="shared" si="1"/>
        <v>-0.15714285714285714</v>
      </c>
      <c r="H16" s="14">
        <f t="shared" si="2"/>
        <v>183.5057142857143</v>
      </c>
    </row>
    <row r="17" spans="1:8" x14ac:dyDescent="0.25">
      <c r="A17" s="16">
        <v>42684</v>
      </c>
      <c r="B17" s="15">
        <v>181.5</v>
      </c>
      <c r="C17" s="14">
        <f>AVERAGE(B8:B17)</f>
        <v>183.25</v>
      </c>
      <c r="D17" s="15">
        <v>1400</v>
      </c>
      <c r="E17" s="15">
        <v>110</v>
      </c>
      <c r="F17" s="15">
        <f t="shared" si="0"/>
        <v>-560</v>
      </c>
      <c r="G17" s="15">
        <f t="shared" si="1"/>
        <v>-0.16</v>
      </c>
      <c r="H17" s="14">
        <f t="shared" si="2"/>
        <v>183.34857142857146</v>
      </c>
    </row>
    <row r="18" spans="1:8" x14ac:dyDescent="0.25">
      <c r="A18" s="16">
        <v>42685</v>
      </c>
      <c r="B18" s="15">
        <v>182</v>
      </c>
      <c r="C18" s="14">
        <f t="shared" si="3"/>
        <v>183</v>
      </c>
      <c r="D18" s="15">
        <v>2000</v>
      </c>
      <c r="E18" s="15">
        <v>0</v>
      </c>
      <c r="F18" s="15">
        <f t="shared" si="0"/>
        <v>150</v>
      </c>
      <c r="G18" s="15">
        <f t="shared" si="1"/>
        <v>4.2857142857142858E-2</v>
      </c>
      <c r="H18" s="14">
        <f t="shared" si="2"/>
        <v>183.18857142857146</v>
      </c>
    </row>
    <row r="19" spans="1:8" x14ac:dyDescent="0.25">
      <c r="A19" s="16">
        <v>42686</v>
      </c>
      <c r="B19" s="15">
        <v>183.5</v>
      </c>
      <c r="C19" s="14">
        <f t="shared" si="3"/>
        <v>183</v>
      </c>
      <c r="D19" s="15">
        <v>1400</v>
      </c>
      <c r="E19" s="15">
        <v>0</v>
      </c>
      <c r="F19" s="15">
        <f t="shared" si="0"/>
        <v>-450</v>
      </c>
      <c r="G19" s="15">
        <f t="shared" si="1"/>
        <v>-0.12857142857142856</v>
      </c>
      <c r="H19" s="14">
        <f t="shared" si="2"/>
        <v>183.23142857142861</v>
      </c>
    </row>
    <row r="20" spans="1:8" x14ac:dyDescent="0.25">
      <c r="A20" s="16">
        <v>42687</v>
      </c>
      <c r="B20" s="15">
        <v>183.5</v>
      </c>
      <c r="C20" s="14">
        <f t="shared" si="3"/>
        <v>183.1</v>
      </c>
      <c r="D20" s="15">
        <v>1150</v>
      </c>
      <c r="E20" s="15">
        <v>0</v>
      </c>
      <c r="F20" s="15">
        <f t="shared" si="0"/>
        <v>-700</v>
      </c>
      <c r="G20" s="15">
        <f t="shared" si="1"/>
        <v>-0.2</v>
      </c>
      <c r="H20" s="14">
        <f t="shared" si="2"/>
        <v>183.10285714285718</v>
      </c>
    </row>
    <row r="21" spans="1:8" x14ac:dyDescent="0.25">
      <c r="A21" s="16">
        <v>42688</v>
      </c>
      <c r="B21" s="15">
        <v>182</v>
      </c>
      <c r="C21" s="14">
        <f t="shared" si="3"/>
        <v>183.05</v>
      </c>
      <c r="D21" s="15">
        <v>1250</v>
      </c>
      <c r="E21" s="15">
        <v>100</v>
      </c>
      <c r="F21" s="15">
        <f t="shared" si="0"/>
        <v>-700</v>
      </c>
      <c r="G21" s="15">
        <f t="shared" si="1"/>
        <v>-0.2</v>
      </c>
      <c r="H21" s="14">
        <f t="shared" si="2"/>
        <v>182.90285714285719</v>
      </c>
    </row>
    <row r="22" spans="1:8" x14ac:dyDescent="0.25">
      <c r="A22" s="16">
        <v>42689</v>
      </c>
      <c r="B22" s="15">
        <v>181</v>
      </c>
      <c r="C22" s="14">
        <f t="shared" si="3"/>
        <v>182.6</v>
      </c>
      <c r="D22" s="15">
        <v>1200</v>
      </c>
      <c r="E22" s="15">
        <v>0</v>
      </c>
      <c r="F22" s="15">
        <f t="shared" si="0"/>
        <v>-650</v>
      </c>
      <c r="G22" s="15">
        <f t="shared" si="1"/>
        <v>-0.18571428571428572</v>
      </c>
      <c r="H22" s="14">
        <f t="shared" si="2"/>
        <v>182.7028571428572</v>
      </c>
    </row>
    <row r="23" spans="1:8" x14ac:dyDescent="0.25">
      <c r="A23" s="16">
        <v>42690</v>
      </c>
      <c r="B23" s="15">
        <v>181.5</v>
      </c>
      <c r="C23" s="14">
        <f t="shared" si="3"/>
        <v>182.3</v>
      </c>
      <c r="D23" s="15">
        <v>1300</v>
      </c>
      <c r="E23" s="15">
        <v>0</v>
      </c>
      <c r="F23" s="15">
        <f t="shared" si="0"/>
        <v>-550</v>
      </c>
      <c r="G23" s="15">
        <f t="shared" si="1"/>
        <v>-0.15714285714285714</v>
      </c>
      <c r="H23" s="14">
        <f t="shared" si="2"/>
        <v>182.51714285714291</v>
      </c>
    </row>
    <row r="24" spans="1:8" x14ac:dyDescent="0.25">
      <c r="A24" s="16">
        <v>42691</v>
      </c>
      <c r="B24" s="15">
        <v>180.5</v>
      </c>
      <c r="C24" s="14">
        <f t="shared" si="3"/>
        <v>182</v>
      </c>
      <c r="D24" s="15">
        <v>1100</v>
      </c>
      <c r="E24" s="15">
        <v>0</v>
      </c>
      <c r="F24" s="15">
        <f t="shared" si="0"/>
        <v>-750</v>
      </c>
      <c r="G24" s="15">
        <f t="shared" si="1"/>
        <v>-0.21428571428571427</v>
      </c>
      <c r="H24" s="14">
        <f t="shared" si="2"/>
        <v>182.36000000000007</v>
      </c>
    </row>
    <row r="25" spans="1:8" x14ac:dyDescent="0.25">
      <c r="A25" s="16">
        <v>42692</v>
      </c>
      <c r="B25" s="15">
        <v>180.5</v>
      </c>
      <c r="C25" s="14">
        <f t="shared" si="3"/>
        <v>181.9</v>
      </c>
      <c r="D25" s="15">
        <v>2000</v>
      </c>
      <c r="E25" s="15">
        <v>0</v>
      </c>
      <c r="F25" s="15">
        <f t="shared" si="0"/>
        <v>150</v>
      </c>
      <c r="G25" s="15">
        <f t="shared" si="1"/>
        <v>4.2857142857142858E-2</v>
      </c>
      <c r="H25" s="14">
        <f t="shared" si="2"/>
        <v>182.14571428571435</v>
      </c>
    </row>
    <row r="26" spans="1:8" x14ac:dyDescent="0.25">
      <c r="A26" s="16">
        <v>42693</v>
      </c>
      <c r="B26" s="15">
        <v>180.5</v>
      </c>
      <c r="C26" s="14">
        <f t="shared" si="3"/>
        <v>181.65</v>
      </c>
      <c r="D26" s="15">
        <v>1800</v>
      </c>
      <c r="E26" s="15">
        <v>0</v>
      </c>
      <c r="F26" s="15">
        <f t="shared" si="0"/>
        <v>-50</v>
      </c>
      <c r="G26" s="15">
        <f t="shared" si="1"/>
        <v>-1.4285714285714285E-2</v>
      </c>
      <c r="H26" s="14">
        <f t="shared" si="2"/>
        <v>182.18857142857149</v>
      </c>
    </row>
    <row r="27" spans="1:8" x14ac:dyDescent="0.25">
      <c r="A27" s="16">
        <v>42694</v>
      </c>
      <c r="B27" s="15">
        <v>180.5</v>
      </c>
      <c r="C27" s="14">
        <f t="shared" si="3"/>
        <v>181.55</v>
      </c>
      <c r="D27" s="15">
        <v>1200</v>
      </c>
      <c r="E27" s="15">
        <v>305</v>
      </c>
      <c r="F27" s="15">
        <f t="shared" si="0"/>
        <v>-955</v>
      </c>
      <c r="G27" s="15">
        <f t="shared" si="1"/>
        <v>-0.27285714285714285</v>
      </c>
      <c r="H27" s="14">
        <f t="shared" si="2"/>
        <v>182.17428571428579</v>
      </c>
    </row>
    <row r="28" spans="1:8" x14ac:dyDescent="0.25">
      <c r="A28" s="16">
        <v>42695</v>
      </c>
      <c r="B28" s="15">
        <v>181</v>
      </c>
      <c r="C28" s="14">
        <f t="shared" si="3"/>
        <v>181.45</v>
      </c>
      <c r="D28" s="15">
        <v>1600</v>
      </c>
      <c r="E28" s="15">
        <v>0</v>
      </c>
      <c r="F28" s="15">
        <f t="shared" si="0"/>
        <v>-250</v>
      </c>
      <c r="G28" s="15">
        <f t="shared" si="1"/>
        <v>-7.1428571428571425E-2</v>
      </c>
      <c r="H28" s="14">
        <f t="shared" si="2"/>
        <v>181.90142857142865</v>
      </c>
    </row>
    <row r="29" spans="1:8" x14ac:dyDescent="0.25">
      <c r="A29" s="16">
        <v>42696</v>
      </c>
      <c r="B29" s="15">
        <v>180.5</v>
      </c>
      <c r="C29" s="14">
        <f t="shared" si="3"/>
        <v>181.15</v>
      </c>
      <c r="D29" s="15">
        <v>1500</v>
      </c>
      <c r="E29" s="15">
        <v>0</v>
      </c>
      <c r="F29" s="15">
        <f t="shared" si="0"/>
        <v>-350</v>
      </c>
      <c r="G29" s="15">
        <f t="shared" si="1"/>
        <v>-0.1</v>
      </c>
      <c r="H29" s="14">
        <f t="shared" si="2"/>
        <v>181.83000000000007</v>
      </c>
    </row>
    <row r="30" spans="1:8" x14ac:dyDescent="0.25">
      <c r="A30" s="16">
        <v>42697</v>
      </c>
      <c r="B30" s="15">
        <v>179.5</v>
      </c>
      <c r="C30" s="14">
        <f t="shared" si="3"/>
        <v>180.75</v>
      </c>
      <c r="D30" s="15">
        <v>1300</v>
      </c>
      <c r="E30" s="15">
        <v>0</v>
      </c>
      <c r="F30" s="15">
        <f t="shared" si="0"/>
        <v>-550</v>
      </c>
      <c r="G30" s="15">
        <f t="shared" si="1"/>
        <v>-0.15714285714285714</v>
      </c>
      <c r="H30" s="14">
        <f t="shared" si="2"/>
        <v>181.73000000000008</v>
      </c>
    </row>
    <row r="31" spans="1:8" x14ac:dyDescent="0.25">
      <c r="A31" s="16">
        <v>42698</v>
      </c>
      <c r="B31" s="15">
        <v>178.5</v>
      </c>
      <c r="C31" s="14">
        <f t="shared" si="3"/>
        <v>180.4</v>
      </c>
      <c r="D31" s="15">
        <v>1800</v>
      </c>
      <c r="E31" s="15">
        <v>0</v>
      </c>
      <c r="F31" s="15">
        <f t="shared" si="0"/>
        <v>-50</v>
      </c>
      <c r="G31" s="15">
        <f t="shared" si="1"/>
        <v>-1.4285714285714285E-2</v>
      </c>
      <c r="H31" s="14">
        <f t="shared" si="2"/>
        <v>181.57285714285723</v>
      </c>
    </row>
    <row r="32" spans="1:8" x14ac:dyDescent="0.25">
      <c r="A32" s="16">
        <v>42699</v>
      </c>
      <c r="B32" s="15">
        <v>181.5</v>
      </c>
      <c r="C32" s="14">
        <f t="shared" si="3"/>
        <v>180.45</v>
      </c>
      <c r="D32" s="15">
        <v>1800</v>
      </c>
      <c r="E32" s="15">
        <v>0</v>
      </c>
      <c r="F32" s="15">
        <f t="shared" si="0"/>
        <v>-50</v>
      </c>
      <c r="G32" s="15">
        <f t="shared" si="1"/>
        <v>-1.4285714285714285E-2</v>
      </c>
      <c r="H32" s="14">
        <f t="shared" si="2"/>
        <v>181.55857142857153</v>
      </c>
    </row>
    <row r="33" spans="1:8" x14ac:dyDescent="0.25">
      <c r="A33" s="16">
        <v>42700</v>
      </c>
      <c r="B33" s="15">
        <v>181.5</v>
      </c>
      <c r="C33" s="14">
        <f t="shared" si="3"/>
        <v>180.45</v>
      </c>
      <c r="D33" s="15">
        <v>1800</v>
      </c>
      <c r="E33" s="15">
        <v>0</v>
      </c>
      <c r="F33" s="15">
        <f t="shared" si="0"/>
        <v>-50</v>
      </c>
      <c r="G33" s="15">
        <f t="shared" si="1"/>
        <v>-1.4285714285714285E-2</v>
      </c>
      <c r="H33" s="14">
        <f t="shared" si="2"/>
        <v>181.54428571428582</v>
      </c>
    </row>
    <row r="34" spans="1:8" x14ac:dyDescent="0.25">
      <c r="A34" s="16">
        <v>42701</v>
      </c>
      <c r="B34" s="15">
        <v>181</v>
      </c>
      <c r="C34" s="14">
        <f t="shared" si="3"/>
        <v>180.5</v>
      </c>
      <c r="D34" s="15">
        <v>1800</v>
      </c>
      <c r="E34" s="15">
        <v>0</v>
      </c>
      <c r="F34" s="15">
        <f t="shared" si="0"/>
        <v>-50</v>
      </c>
      <c r="G34" s="15">
        <f t="shared" si="1"/>
        <v>-1.4285714285714285E-2</v>
      </c>
      <c r="H34" s="14">
        <f t="shared" si="2"/>
        <v>181.53000000000011</v>
      </c>
    </row>
    <row r="35" spans="1:8" x14ac:dyDescent="0.25">
      <c r="A35" s="16">
        <v>42702</v>
      </c>
      <c r="B35" s="15">
        <v>182</v>
      </c>
      <c r="C35" s="14">
        <f t="shared" si="3"/>
        <v>180.65</v>
      </c>
      <c r="D35" s="15">
        <v>1800</v>
      </c>
      <c r="E35" s="15">
        <v>0</v>
      </c>
      <c r="F35" s="15">
        <f t="shared" si="0"/>
        <v>-50</v>
      </c>
      <c r="G35" s="15">
        <f t="shared" si="1"/>
        <v>-1.4285714285714285E-2</v>
      </c>
      <c r="H35" s="14">
        <f t="shared" si="2"/>
        <v>181.51571428571441</v>
      </c>
    </row>
    <row r="36" spans="1:8" x14ac:dyDescent="0.25">
      <c r="A36" s="16">
        <v>42703</v>
      </c>
      <c r="B36" s="15">
        <v>181.5</v>
      </c>
      <c r="C36" s="14">
        <f t="shared" si="3"/>
        <v>180.75</v>
      </c>
      <c r="D36" s="15">
        <v>1400</v>
      </c>
      <c r="E36" s="15">
        <v>0</v>
      </c>
      <c r="F36" s="15">
        <f t="shared" si="0"/>
        <v>-450</v>
      </c>
      <c r="G36" s="15">
        <f t="shared" si="1"/>
        <v>-0.12857142857142856</v>
      </c>
      <c r="H36" s="14">
        <f t="shared" si="2"/>
        <v>181.5014285714287</v>
      </c>
    </row>
    <row r="37" spans="1:8" x14ac:dyDescent="0.25">
      <c r="A37" s="16">
        <v>42704</v>
      </c>
      <c r="B37" s="15">
        <v>181.5</v>
      </c>
      <c r="C37" s="14">
        <f t="shared" si="3"/>
        <v>180.85</v>
      </c>
      <c r="D37" s="15">
        <v>1200</v>
      </c>
      <c r="E37" s="15">
        <v>0</v>
      </c>
      <c r="F37" s="15">
        <f t="shared" si="0"/>
        <v>-650</v>
      </c>
      <c r="G37" s="15">
        <f t="shared" si="1"/>
        <v>-0.18571428571428572</v>
      </c>
      <c r="H37" s="14">
        <f t="shared" si="2"/>
        <v>181.37285714285727</v>
      </c>
    </row>
    <row r="38" spans="1:8" x14ac:dyDescent="0.25">
      <c r="A38" s="16">
        <v>42705</v>
      </c>
      <c r="B38" s="15">
        <v>178.5</v>
      </c>
      <c r="C38" s="14">
        <f t="shared" si="3"/>
        <v>180.6</v>
      </c>
      <c r="D38" s="15">
        <v>1200</v>
      </c>
      <c r="E38" s="15">
        <v>0</v>
      </c>
      <c r="F38" s="15">
        <f t="shared" si="0"/>
        <v>-650</v>
      </c>
      <c r="G38" s="15">
        <f t="shared" si="1"/>
        <v>-0.18571428571428572</v>
      </c>
      <c r="H38" s="14">
        <f t="shared" si="2"/>
        <v>181.18714285714299</v>
      </c>
    </row>
    <row r="39" spans="1:8" x14ac:dyDescent="0.25">
      <c r="A39" s="16">
        <v>42706</v>
      </c>
      <c r="B39" s="15">
        <v>178</v>
      </c>
      <c r="C39" s="14">
        <f t="shared" si="3"/>
        <v>180.35</v>
      </c>
      <c r="D39" s="15">
        <v>1200</v>
      </c>
      <c r="E39" s="15">
        <v>0</v>
      </c>
      <c r="F39" s="15">
        <f t="shared" si="0"/>
        <v>-650</v>
      </c>
      <c r="G39" s="15">
        <f t="shared" si="1"/>
        <v>-0.18571428571428572</v>
      </c>
      <c r="H39" s="14">
        <f t="shared" si="2"/>
        <v>181.0014285714287</v>
      </c>
    </row>
    <row r="40" spans="1:8" x14ac:dyDescent="0.25">
      <c r="A40" s="1">
        <v>42707</v>
      </c>
      <c r="B40">
        <v>179</v>
      </c>
      <c r="C40" s="2">
        <f t="shared" si="3"/>
        <v>180.3</v>
      </c>
      <c r="D40">
        <v>1600</v>
      </c>
      <c r="E40">
        <v>0</v>
      </c>
      <c r="F40">
        <f t="shared" si="0"/>
        <v>-250</v>
      </c>
      <c r="G40">
        <f t="shared" si="1"/>
        <v>-7.1428571428571425E-2</v>
      </c>
      <c r="H40" s="14">
        <f t="shared" si="2"/>
        <v>180.81571428571442</v>
      </c>
    </row>
    <row r="41" spans="1:8" x14ac:dyDescent="0.25">
      <c r="A41" s="1">
        <v>42708</v>
      </c>
      <c r="B41">
        <v>178.5</v>
      </c>
      <c r="C41" s="2">
        <f t="shared" si="3"/>
        <v>180.3</v>
      </c>
      <c r="D41">
        <v>1400</v>
      </c>
      <c r="E41">
        <v>0</v>
      </c>
      <c r="F41">
        <f t="shared" si="0"/>
        <v>-450</v>
      </c>
      <c r="G41">
        <f t="shared" si="1"/>
        <v>-0.12857142857142856</v>
      </c>
      <c r="H41" s="14">
        <f t="shared" si="2"/>
        <v>180.74428571428584</v>
      </c>
    </row>
    <row r="42" spans="1:8" x14ac:dyDescent="0.25">
      <c r="A42" s="1">
        <v>42709</v>
      </c>
      <c r="B42">
        <v>178</v>
      </c>
      <c r="C42" s="2">
        <f t="shared" si="3"/>
        <v>179.95</v>
      </c>
      <c r="D42">
        <v>1200</v>
      </c>
      <c r="E42">
        <v>0</v>
      </c>
      <c r="F42">
        <f t="shared" si="0"/>
        <v>-650</v>
      </c>
      <c r="G42">
        <f t="shared" si="1"/>
        <v>-0.18571428571428572</v>
      </c>
      <c r="H42" s="14">
        <f t="shared" si="2"/>
        <v>180.6157142857144</v>
      </c>
    </row>
    <row r="43" spans="1:8" x14ac:dyDescent="0.25">
      <c r="A43" s="1">
        <v>42710</v>
      </c>
      <c r="B43">
        <v>177</v>
      </c>
      <c r="C43" s="2">
        <f t="shared" si="3"/>
        <v>179.5</v>
      </c>
      <c r="D43">
        <v>1200</v>
      </c>
      <c r="E43">
        <v>0</v>
      </c>
      <c r="F43">
        <f t="shared" si="0"/>
        <v>-650</v>
      </c>
      <c r="G43">
        <f t="shared" si="1"/>
        <v>-0.18571428571428572</v>
      </c>
      <c r="H43" s="14">
        <f t="shared" si="2"/>
        <v>180.43000000000012</v>
      </c>
    </row>
    <row r="44" spans="1:8" x14ac:dyDescent="0.25">
      <c r="A44" s="1">
        <v>42711</v>
      </c>
      <c r="B44">
        <v>177</v>
      </c>
      <c r="C44" s="2">
        <f t="shared" si="3"/>
        <v>179.1</v>
      </c>
      <c r="D44">
        <v>1600</v>
      </c>
      <c r="E44">
        <v>0</v>
      </c>
      <c r="F44">
        <f t="shared" si="0"/>
        <v>-250</v>
      </c>
      <c r="G44">
        <f t="shared" si="1"/>
        <v>-7.1428571428571425E-2</v>
      </c>
      <c r="H44" s="14">
        <f t="shared" si="2"/>
        <v>180.24428571428584</v>
      </c>
    </row>
    <row r="45" spans="1:8" x14ac:dyDescent="0.25">
      <c r="A45" s="1">
        <v>42712</v>
      </c>
      <c r="B45">
        <v>177.5</v>
      </c>
      <c r="C45" s="2">
        <f t="shared" si="3"/>
        <v>178.65</v>
      </c>
      <c r="D45">
        <v>1500</v>
      </c>
      <c r="E45">
        <v>0</v>
      </c>
      <c r="F45">
        <f t="shared" si="0"/>
        <v>-350</v>
      </c>
      <c r="G45">
        <f t="shared" si="1"/>
        <v>-0.1</v>
      </c>
      <c r="H45" s="14">
        <f t="shared" si="2"/>
        <v>180.17285714285725</v>
      </c>
    </row>
    <row r="46" spans="1:8" x14ac:dyDescent="0.25">
      <c r="A46" s="1">
        <v>42713</v>
      </c>
      <c r="B46">
        <v>178.5</v>
      </c>
      <c r="C46" s="2">
        <f t="shared" si="3"/>
        <v>178.35</v>
      </c>
      <c r="D46">
        <v>1500</v>
      </c>
      <c r="E46">
        <v>0</v>
      </c>
      <c r="F46">
        <f t="shared" si="0"/>
        <v>-350</v>
      </c>
      <c r="G46">
        <f t="shared" si="1"/>
        <v>-0.1</v>
      </c>
      <c r="H46" s="14">
        <f t="shared" si="2"/>
        <v>180.07285714285726</v>
      </c>
    </row>
    <row r="47" spans="1:8" x14ac:dyDescent="0.25">
      <c r="A47" s="1">
        <v>42714</v>
      </c>
      <c r="B47">
        <v>180</v>
      </c>
      <c r="C47" s="2">
        <f t="shared" si="3"/>
        <v>178.2</v>
      </c>
      <c r="D47">
        <v>1800</v>
      </c>
      <c r="E47">
        <v>0</v>
      </c>
      <c r="F47">
        <f t="shared" si="0"/>
        <v>-50</v>
      </c>
      <c r="G47">
        <f t="shared" si="1"/>
        <v>-1.4285714285714285E-2</v>
      </c>
      <c r="H47" s="14">
        <f t="shared" si="2"/>
        <v>179.97285714285726</v>
      </c>
    </row>
    <row r="48" spans="1:8" x14ac:dyDescent="0.25">
      <c r="A48" s="1">
        <v>42715</v>
      </c>
      <c r="B48">
        <v>180.5</v>
      </c>
      <c r="C48" s="2">
        <f t="shared" si="3"/>
        <v>178.4</v>
      </c>
      <c r="D48">
        <v>1000</v>
      </c>
      <c r="E48">
        <v>0</v>
      </c>
      <c r="F48">
        <f t="shared" si="0"/>
        <v>-850</v>
      </c>
      <c r="G48">
        <f t="shared" si="1"/>
        <v>-0.24285714285714285</v>
      </c>
      <c r="H48" s="14">
        <f t="shared" si="2"/>
        <v>179.95857142857156</v>
      </c>
    </row>
    <row r="49" spans="1:8" x14ac:dyDescent="0.25">
      <c r="A49" s="1">
        <v>42716</v>
      </c>
      <c r="B49">
        <v>179</v>
      </c>
      <c r="C49" s="2">
        <f t="shared" si="3"/>
        <v>178.5</v>
      </c>
      <c r="D49">
        <v>1350</v>
      </c>
      <c r="E49">
        <v>0</v>
      </c>
      <c r="F49">
        <f t="shared" si="0"/>
        <v>-500</v>
      </c>
      <c r="G49">
        <f t="shared" si="1"/>
        <v>-0.14285714285714285</v>
      </c>
      <c r="H49" s="14">
        <f t="shared" si="2"/>
        <v>179.71571428571443</v>
      </c>
    </row>
    <row r="50" spans="1:8" x14ac:dyDescent="0.25">
      <c r="A50" s="1">
        <v>42717</v>
      </c>
      <c r="B50">
        <v>178</v>
      </c>
      <c r="C50" s="2">
        <f t="shared" si="3"/>
        <v>178.4</v>
      </c>
      <c r="D50">
        <v>1200</v>
      </c>
      <c r="E50">
        <v>0</v>
      </c>
      <c r="F50">
        <f t="shared" si="0"/>
        <v>-650</v>
      </c>
      <c r="G50">
        <f t="shared" si="1"/>
        <v>-0.18571428571428572</v>
      </c>
      <c r="H50" s="14">
        <f t="shared" si="2"/>
        <v>179.57285714285729</v>
      </c>
    </row>
    <row r="51" spans="1:8" x14ac:dyDescent="0.25">
      <c r="A51" s="1">
        <v>42718</v>
      </c>
      <c r="B51" t="s">
        <v>9</v>
      </c>
      <c r="C51" s="2">
        <f t="shared" si="3"/>
        <v>178.38888888888889</v>
      </c>
      <c r="D51">
        <v>1200</v>
      </c>
      <c r="E51">
        <v>0</v>
      </c>
      <c r="F51">
        <f t="shared" si="0"/>
        <v>-650</v>
      </c>
      <c r="G51">
        <f t="shared" si="1"/>
        <v>-0.18571428571428572</v>
      </c>
      <c r="H51" s="14">
        <f t="shared" si="2"/>
        <v>179.387142857143</v>
      </c>
    </row>
    <row r="52" spans="1:8" x14ac:dyDescent="0.25">
      <c r="A52" s="1">
        <v>42719</v>
      </c>
      <c r="B52">
        <v>178</v>
      </c>
      <c r="C52" s="2">
        <f t="shared" si="3"/>
        <v>178.38888888888889</v>
      </c>
      <c r="D52">
        <v>1800</v>
      </c>
      <c r="E52">
        <v>0</v>
      </c>
      <c r="F52">
        <f t="shared" si="0"/>
        <v>-50</v>
      </c>
      <c r="G52">
        <f t="shared" si="1"/>
        <v>-1.4285714285714285E-2</v>
      </c>
      <c r="H52" s="14">
        <f t="shared" si="2"/>
        <v>179.20142857142872</v>
      </c>
    </row>
    <row r="53" spans="1:8" x14ac:dyDescent="0.25">
      <c r="A53" s="1">
        <v>42720</v>
      </c>
      <c r="B53">
        <v>180</v>
      </c>
      <c r="C53" s="2">
        <f t="shared" si="3"/>
        <v>178.72222222222223</v>
      </c>
      <c r="D53">
        <v>1300</v>
      </c>
      <c r="E53">
        <v>0</v>
      </c>
      <c r="F53">
        <f t="shared" si="0"/>
        <v>-550</v>
      </c>
      <c r="G53">
        <f t="shared" si="1"/>
        <v>-0.15714285714285714</v>
      </c>
      <c r="H53" s="14">
        <f t="shared" si="2"/>
        <v>179.18714285714302</v>
      </c>
    </row>
    <row r="54" spans="1:8" x14ac:dyDescent="0.25">
      <c r="A54" s="1">
        <v>42721</v>
      </c>
      <c r="B54">
        <v>181</v>
      </c>
      <c r="C54" s="2">
        <f t="shared" si="3"/>
        <v>179.16666666666666</v>
      </c>
      <c r="D54">
        <v>1400</v>
      </c>
      <c r="E54">
        <v>0</v>
      </c>
      <c r="F54">
        <f t="shared" si="0"/>
        <v>-450</v>
      </c>
      <c r="G54">
        <f t="shared" si="1"/>
        <v>-0.12857142857142856</v>
      </c>
      <c r="H54" s="14">
        <f t="shared" si="2"/>
        <v>179.03000000000017</v>
      </c>
    </row>
    <row r="55" spans="1:8" x14ac:dyDescent="0.25">
      <c r="A55" s="1">
        <v>42722</v>
      </c>
      <c r="B55">
        <v>180</v>
      </c>
      <c r="C55" s="2">
        <f t="shared" si="3"/>
        <v>179.44444444444446</v>
      </c>
      <c r="D55">
        <v>1300</v>
      </c>
      <c r="E55">
        <v>0</v>
      </c>
      <c r="F55">
        <f t="shared" si="0"/>
        <v>-550</v>
      </c>
      <c r="G55">
        <f t="shared" si="1"/>
        <v>-0.15714285714285714</v>
      </c>
      <c r="H55" s="14">
        <f t="shared" si="2"/>
        <v>178.90142857142874</v>
      </c>
    </row>
    <row r="56" spans="1:8" x14ac:dyDescent="0.25">
      <c r="A56" s="1">
        <v>42723</v>
      </c>
      <c r="B56">
        <v>178</v>
      </c>
      <c r="C56" s="2">
        <f t="shared" si="3"/>
        <v>179.38888888888889</v>
      </c>
      <c r="D56">
        <v>1400</v>
      </c>
      <c r="E56">
        <v>0</v>
      </c>
      <c r="F56">
        <f t="shared" si="0"/>
        <v>-450</v>
      </c>
      <c r="G56">
        <f t="shared" si="1"/>
        <v>-0.12857142857142856</v>
      </c>
      <c r="H56" s="14">
        <f t="shared" si="2"/>
        <v>178.74428571428589</v>
      </c>
    </row>
    <row r="57" spans="1:8" x14ac:dyDescent="0.25">
      <c r="A57" s="1">
        <v>42724</v>
      </c>
      <c r="B57">
        <v>176</v>
      </c>
      <c r="C57" s="2">
        <f t="shared" si="3"/>
        <v>178.94444444444446</v>
      </c>
      <c r="D57">
        <v>1400</v>
      </c>
      <c r="E57">
        <v>0</v>
      </c>
      <c r="F57">
        <f t="shared" si="0"/>
        <v>-450</v>
      </c>
      <c r="G57">
        <f t="shared" si="1"/>
        <v>-0.12857142857142856</v>
      </c>
      <c r="H57" s="14">
        <f t="shared" si="2"/>
        <v>178.61571428571446</v>
      </c>
    </row>
    <row r="58" spans="1:8" x14ac:dyDescent="0.25">
      <c r="A58" s="1">
        <v>42725</v>
      </c>
      <c r="B58">
        <v>177</v>
      </c>
      <c r="C58" s="2">
        <f t="shared" si="3"/>
        <v>178.55555555555554</v>
      </c>
      <c r="D58">
        <v>1200</v>
      </c>
      <c r="E58">
        <v>0</v>
      </c>
      <c r="F58">
        <f t="shared" si="0"/>
        <v>-650</v>
      </c>
      <c r="G58">
        <f t="shared" si="1"/>
        <v>-0.18571428571428572</v>
      </c>
      <c r="H58" s="14">
        <f t="shared" si="2"/>
        <v>178.48714285714303</v>
      </c>
    </row>
    <row r="59" spans="1:8" x14ac:dyDescent="0.25">
      <c r="A59" s="1">
        <v>42726</v>
      </c>
      <c r="B59">
        <v>177</v>
      </c>
      <c r="C59" s="2">
        <f t="shared" si="3"/>
        <v>178.33333333333334</v>
      </c>
      <c r="D59">
        <v>1400</v>
      </c>
      <c r="E59">
        <v>0</v>
      </c>
      <c r="F59">
        <f t="shared" si="0"/>
        <v>-450</v>
      </c>
      <c r="G59">
        <f t="shared" si="1"/>
        <v>-0.12857142857142856</v>
      </c>
      <c r="H59" s="14">
        <f t="shared" si="2"/>
        <v>178.30142857142874</v>
      </c>
    </row>
    <row r="60" spans="1:8" x14ac:dyDescent="0.25">
      <c r="A60" s="1">
        <v>42727</v>
      </c>
      <c r="B60">
        <v>178</v>
      </c>
      <c r="C60" s="2">
        <f t="shared" si="3"/>
        <v>178.33333333333334</v>
      </c>
      <c r="D60">
        <v>2000</v>
      </c>
      <c r="E60">
        <v>0</v>
      </c>
      <c r="F60">
        <f t="shared" si="0"/>
        <v>150</v>
      </c>
      <c r="G60">
        <f t="shared" si="1"/>
        <v>4.2857142857142858E-2</v>
      </c>
      <c r="H60" s="14">
        <f t="shared" si="2"/>
        <v>178.17285714285731</v>
      </c>
    </row>
    <row r="61" spans="1:8" x14ac:dyDescent="0.25">
      <c r="A61" s="1">
        <v>42728</v>
      </c>
      <c r="B61">
        <v>179</v>
      </c>
      <c r="C61" s="2">
        <f t="shared" si="3"/>
        <v>178.4</v>
      </c>
      <c r="D61">
        <v>1800</v>
      </c>
      <c r="E61">
        <v>0</v>
      </c>
      <c r="F61">
        <f t="shared" si="0"/>
        <v>-50</v>
      </c>
      <c r="G61">
        <f t="shared" si="1"/>
        <v>-1.4285714285714285E-2</v>
      </c>
      <c r="H61" s="14">
        <f t="shared" si="2"/>
        <v>178.21571428571445</v>
      </c>
    </row>
    <row r="62" spans="1:8" x14ac:dyDescent="0.25">
      <c r="A62" s="1">
        <v>42729</v>
      </c>
      <c r="B62">
        <v>180</v>
      </c>
      <c r="C62" s="2">
        <f t="shared" si="3"/>
        <v>178.6</v>
      </c>
      <c r="D62">
        <v>2000</v>
      </c>
      <c r="E62">
        <v>0</v>
      </c>
      <c r="F62">
        <f t="shared" si="0"/>
        <v>150</v>
      </c>
      <c r="G62">
        <f t="shared" si="1"/>
        <v>4.2857142857142858E-2</v>
      </c>
      <c r="H62" s="14">
        <f t="shared" si="2"/>
        <v>178.20142857142875</v>
      </c>
    </row>
    <row r="63" spans="1:8" x14ac:dyDescent="0.25">
      <c r="A63" s="1">
        <v>42730</v>
      </c>
      <c r="B63">
        <v>181</v>
      </c>
      <c r="C63" s="2">
        <f t="shared" si="3"/>
        <v>178.7</v>
      </c>
      <c r="D63">
        <v>2000</v>
      </c>
      <c r="E63">
        <v>0</v>
      </c>
      <c r="F63">
        <f t="shared" si="0"/>
        <v>150</v>
      </c>
      <c r="G63">
        <f t="shared" si="1"/>
        <v>4.2857142857142858E-2</v>
      </c>
      <c r="H63" s="14">
        <f t="shared" si="2"/>
        <v>178.24428571428589</v>
      </c>
    </row>
    <row r="64" spans="1:8" x14ac:dyDescent="0.25">
      <c r="A64" s="1">
        <v>42731</v>
      </c>
      <c r="B64">
        <v>180</v>
      </c>
      <c r="C64" s="2">
        <f t="shared" si="3"/>
        <v>178.6</v>
      </c>
      <c r="D64">
        <v>2000</v>
      </c>
      <c r="E64">
        <v>0</v>
      </c>
      <c r="F64">
        <f t="shared" si="0"/>
        <v>150</v>
      </c>
      <c r="G64">
        <f t="shared" si="1"/>
        <v>4.2857142857142858E-2</v>
      </c>
      <c r="H64" s="14">
        <f t="shared" si="2"/>
        <v>178.28714285714304</v>
      </c>
    </row>
    <row r="65" spans="1:8" x14ac:dyDescent="0.25">
      <c r="A65" s="1">
        <v>42732</v>
      </c>
      <c r="B65">
        <v>179</v>
      </c>
      <c r="C65" s="2">
        <f t="shared" si="3"/>
        <v>178.5</v>
      </c>
      <c r="D65">
        <v>2000</v>
      </c>
      <c r="E65">
        <v>0</v>
      </c>
      <c r="F65">
        <f t="shared" si="0"/>
        <v>150</v>
      </c>
      <c r="G65">
        <f t="shared" si="1"/>
        <v>4.2857142857142858E-2</v>
      </c>
      <c r="H65" s="14">
        <f t="shared" si="2"/>
        <v>178.33000000000018</v>
      </c>
    </row>
    <row r="66" spans="1:8" x14ac:dyDescent="0.25">
      <c r="A66" s="1">
        <v>42733</v>
      </c>
      <c r="B66">
        <v>180</v>
      </c>
      <c r="C66" s="2">
        <f t="shared" si="3"/>
        <v>178.7</v>
      </c>
      <c r="D66">
        <v>1850</v>
      </c>
      <c r="E66">
        <v>0</v>
      </c>
      <c r="F66">
        <f t="shared" si="0"/>
        <v>0</v>
      </c>
      <c r="G66">
        <f t="shared" si="1"/>
        <v>0</v>
      </c>
      <c r="H66" s="14">
        <f t="shared" si="2"/>
        <v>178.37285714285733</v>
      </c>
    </row>
    <row r="67" spans="1:8" x14ac:dyDescent="0.25">
      <c r="A67" s="1">
        <v>42734</v>
      </c>
      <c r="B67">
        <v>181</v>
      </c>
      <c r="C67" s="2">
        <f t="shared" si="3"/>
        <v>179.2</v>
      </c>
      <c r="D67">
        <v>1850</v>
      </c>
      <c r="E67">
        <v>0</v>
      </c>
      <c r="F67">
        <f t="shared" si="0"/>
        <v>0</v>
      </c>
      <c r="G67">
        <f t="shared" si="1"/>
        <v>0</v>
      </c>
      <c r="H67" s="14">
        <f t="shared" si="2"/>
        <v>178.37285714285733</v>
      </c>
    </row>
    <row r="68" spans="1:8" x14ac:dyDescent="0.25">
      <c r="A68" s="1">
        <v>42735</v>
      </c>
      <c r="B68">
        <v>182</v>
      </c>
      <c r="C68" s="2">
        <f t="shared" si="3"/>
        <v>179.7</v>
      </c>
      <c r="D68">
        <v>1850</v>
      </c>
      <c r="E68">
        <v>0</v>
      </c>
      <c r="F68">
        <f t="shared" si="0"/>
        <v>0</v>
      </c>
      <c r="G68">
        <f t="shared" si="1"/>
        <v>0</v>
      </c>
      <c r="H68" s="14">
        <f t="shared" si="2"/>
        <v>178.37285714285733</v>
      </c>
    </row>
    <row r="69" spans="1:8" x14ac:dyDescent="0.25">
      <c r="A69" s="1">
        <v>42736</v>
      </c>
      <c r="B69">
        <v>181</v>
      </c>
      <c r="C69" s="2">
        <f t="shared" si="3"/>
        <v>180.1</v>
      </c>
      <c r="D69">
        <v>1850</v>
      </c>
      <c r="E69">
        <v>0</v>
      </c>
      <c r="F69">
        <f t="shared" si="0"/>
        <v>0</v>
      </c>
      <c r="G69">
        <f t="shared" si="1"/>
        <v>0</v>
      </c>
      <c r="H69" s="14">
        <f t="shared" si="2"/>
        <v>178.37285714285733</v>
      </c>
    </row>
    <row r="70" spans="1:8" x14ac:dyDescent="0.25">
      <c r="A70" s="1">
        <v>42737</v>
      </c>
      <c r="B70">
        <v>180</v>
      </c>
      <c r="C70" s="2">
        <f t="shared" si="3"/>
        <v>180.3</v>
      </c>
      <c r="D70">
        <v>1850</v>
      </c>
      <c r="E70">
        <v>0</v>
      </c>
      <c r="F70">
        <f t="shared" si="0"/>
        <v>0</v>
      </c>
      <c r="G70">
        <f t="shared" si="1"/>
        <v>0</v>
      </c>
      <c r="H70" s="14">
        <f t="shared" ref="H70:H104" si="4">H69+G69</f>
        <v>178.37285714285733</v>
      </c>
    </row>
    <row r="71" spans="1:8" x14ac:dyDescent="0.25">
      <c r="A71" s="1">
        <v>42738</v>
      </c>
      <c r="B71">
        <v>180</v>
      </c>
      <c r="C71" s="2">
        <f t="shared" si="3"/>
        <v>180.4</v>
      </c>
      <c r="D71">
        <v>1850</v>
      </c>
      <c r="E71">
        <v>0</v>
      </c>
      <c r="F71">
        <f t="shared" si="0"/>
        <v>0</v>
      </c>
      <c r="G71">
        <f t="shared" si="1"/>
        <v>0</v>
      </c>
      <c r="H71" s="14">
        <f t="shared" si="4"/>
        <v>178.37285714285733</v>
      </c>
    </row>
    <row r="72" spans="1:8" x14ac:dyDescent="0.25">
      <c r="A72" s="1">
        <v>42739</v>
      </c>
      <c r="B72">
        <v>181</v>
      </c>
      <c r="C72" s="2">
        <f t="shared" si="3"/>
        <v>180.5</v>
      </c>
      <c r="D72">
        <v>1850</v>
      </c>
      <c r="E72">
        <v>0</v>
      </c>
      <c r="F72">
        <f t="shared" si="0"/>
        <v>0</v>
      </c>
      <c r="G72">
        <f t="shared" si="1"/>
        <v>0</v>
      </c>
      <c r="H72" s="14">
        <f t="shared" si="4"/>
        <v>178.37285714285733</v>
      </c>
    </row>
    <row r="73" spans="1:8" x14ac:dyDescent="0.25">
      <c r="A73" s="1">
        <v>42740</v>
      </c>
      <c r="B73">
        <v>181</v>
      </c>
      <c r="C73" s="2">
        <f t="shared" si="3"/>
        <v>180.5</v>
      </c>
      <c r="D73">
        <v>1850</v>
      </c>
      <c r="E73">
        <v>0</v>
      </c>
      <c r="F73">
        <f t="shared" si="0"/>
        <v>0</v>
      </c>
      <c r="G73">
        <f t="shared" si="1"/>
        <v>0</v>
      </c>
      <c r="H73" s="14">
        <f t="shared" si="4"/>
        <v>178.37285714285733</v>
      </c>
    </row>
    <row r="74" spans="1:8" x14ac:dyDescent="0.25">
      <c r="A74" s="1">
        <v>42741</v>
      </c>
      <c r="B74">
        <v>181</v>
      </c>
      <c r="C74" s="2">
        <f t="shared" si="3"/>
        <v>180.6</v>
      </c>
      <c r="D74">
        <v>1850</v>
      </c>
      <c r="E74">
        <v>0</v>
      </c>
      <c r="F74">
        <f t="shared" si="0"/>
        <v>0</v>
      </c>
      <c r="G74">
        <f t="shared" si="1"/>
        <v>0</v>
      </c>
      <c r="H74" s="14">
        <f t="shared" si="4"/>
        <v>178.37285714285733</v>
      </c>
    </row>
    <row r="75" spans="1:8" x14ac:dyDescent="0.25">
      <c r="A75" s="1">
        <v>42742</v>
      </c>
      <c r="B75">
        <v>182</v>
      </c>
      <c r="C75" s="2">
        <f t="shared" si="3"/>
        <v>180.9</v>
      </c>
      <c r="D75">
        <v>1850</v>
      </c>
      <c r="E75">
        <v>0</v>
      </c>
      <c r="F75">
        <f t="shared" si="0"/>
        <v>0</v>
      </c>
      <c r="G75">
        <f t="shared" si="1"/>
        <v>0</v>
      </c>
      <c r="H75" s="14">
        <f t="shared" si="4"/>
        <v>178.37285714285733</v>
      </c>
    </row>
    <row r="76" spans="1:8" x14ac:dyDescent="0.25">
      <c r="A76" s="1">
        <v>42743</v>
      </c>
      <c r="B76">
        <v>182</v>
      </c>
      <c r="C76" s="2">
        <f t="shared" si="3"/>
        <v>181.1</v>
      </c>
      <c r="D76">
        <v>1850</v>
      </c>
      <c r="E76">
        <v>0</v>
      </c>
      <c r="F76">
        <f t="shared" si="0"/>
        <v>0</v>
      </c>
      <c r="G76">
        <f t="shared" si="1"/>
        <v>0</v>
      </c>
      <c r="H76" s="14">
        <f t="shared" si="4"/>
        <v>178.37285714285733</v>
      </c>
    </row>
    <row r="77" spans="1:8" x14ac:dyDescent="0.25">
      <c r="A77" s="1">
        <v>42744</v>
      </c>
      <c r="B77">
        <v>182</v>
      </c>
      <c r="C77" s="2">
        <f t="shared" si="3"/>
        <v>181.2</v>
      </c>
      <c r="D77">
        <v>1500</v>
      </c>
      <c r="E77">
        <v>0</v>
      </c>
      <c r="F77">
        <f t="shared" si="0"/>
        <v>-350</v>
      </c>
      <c r="G77">
        <f t="shared" si="1"/>
        <v>-0.1</v>
      </c>
      <c r="H77" s="14">
        <f t="shared" si="4"/>
        <v>178.37285714285733</v>
      </c>
    </row>
    <row r="78" spans="1:8" x14ac:dyDescent="0.25">
      <c r="A78" s="1">
        <v>42745</v>
      </c>
      <c r="B78">
        <v>183</v>
      </c>
      <c r="C78" s="2">
        <f t="shared" si="3"/>
        <v>181.3</v>
      </c>
      <c r="D78">
        <v>1500</v>
      </c>
      <c r="E78">
        <v>0</v>
      </c>
      <c r="F78">
        <f t="shared" si="0"/>
        <v>-350</v>
      </c>
      <c r="G78">
        <f t="shared" si="1"/>
        <v>-0.1</v>
      </c>
      <c r="H78" s="14">
        <f t="shared" si="4"/>
        <v>178.27285714285733</v>
      </c>
    </row>
    <row r="79" spans="1:8" x14ac:dyDescent="0.25">
      <c r="A79" s="1">
        <v>42746</v>
      </c>
      <c r="B79">
        <v>182</v>
      </c>
      <c r="C79" s="2">
        <f t="shared" si="3"/>
        <v>181.4</v>
      </c>
      <c r="D79">
        <v>1350</v>
      </c>
      <c r="E79">
        <v>0</v>
      </c>
      <c r="F79">
        <f t="shared" si="0"/>
        <v>-500</v>
      </c>
      <c r="G79">
        <f t="shared" si="1"/>
        <v>-0.14285714285714285</v>
      </c>
      <c r="H79" s="14">
        <f t="shared" si="4"/>
        <v>178.17285714285734</v>
      </c>
    </row>
    <row r="80" spans="1:8" x14ac:dyDescent="0.25">
      <c r="A80" s="1">
        <v>42747</v>
      </c>
      <c r="B80">
        <v>182</v>
      </c>
      <c r="C80" s="2">
        <f t="shared" si="3"/>
        <v>181.6</v>
      </c>
      <c r="D80">
        <v>1300</v>
      </c>
      <c r="E80">
        <v>0</v>
      </c>
      <c r="F80">
        <f t="shared" si="0"/>
        <v>-550</v>
      </c>
      <c r="G80">
        <f t="shared" si="1"/>
        <v>-0.15714285714285714</v>
      </c>
      <c r="H80" s="14">
        <f t="shared" si="4"/>
        <v>178.0300000000002</v>
      </c>
    </row>
    <row r="81" spans="1:8" x14ac:dyDescent="0.25">
      <c r="A81" s="1">
        <v>42748</v>
      </c>
      <c r="B81">
        <v>180</v>
      </c>
      <c r="C81" s="2">
        <f t="shared" ref="C81:C109" si="5">AVERAGE(B72:B81)</f>
        <v>181.6</v>
      </c>
      <c r="D81">
        <v>1700</v>
      </c>
      <c r="E81">
        <v>0</v>
      </c>
      <c r="F81">
        <f t="shared" si="0"/>
        <v>-150</v>
      </c>
      <c r="G81">
        <f t="shared" si="1"/>
        <v>-4.2857142857142858E-2</v>
      </c>
      <c r="H81" s="14">
        <f t="shared" si="4"/>
        <v>177.87285714285736</v>
      </c>
    </row>
    <row r="82" spans="1:8" x14ac:dyDescent="0.25">
      <c r="A82" s="1">
        <v>42749</v>
      </c>
      <c r="B82">
        <v>181.5</v>
      </c>
      <c r="C82" s="2">
        <f t="shared" si="5"/>
        <v>181.65</v>
      </c>
      <c r="D82">
        <v>1500</v>
      </c>
      <c r="E82">
        <v>0</v>
      </c>
      <c r="F82">
        <f t="shared" si="0"/>
        <v>-350</v>
      </c>
      <c r="G82">
        <f t="shared" si="1"/>
        <v>-0.1</v>
      </c>
      <c r="H82" s="14">
        <f t="shared" si="4"/>
        <v>177.83000000000021</v>
      </c>
    </row>
    <row r="83" spans="1:8" x14ac:dyDescent="0.25">
      <c r="A83" s="1">
        <v>42750</v>
      </c>
      <c r="B83">
        <v>181.5</v>
      </c>
      <c r="C83" s="2">
        <f t="shared" si="5"/>
        <v>181.7</v>
      </c>
      <c r="D83">
        <v>1850</v>
      </c>
      <c r="E83">
        <v>0</v>
      </c>
      <c r="F83">
        <f t="shared" si="0"/>
        <v>0</v>
      </c>
      <c r="G83">
        <f t="shared" si="1"/>
        <v>0</v>
      </c>
      <c r="H83" s="14">
        <f t="shared" si="4"/>
        <v>177.73000000000022</v>
      </c>
    </row>
    <row r="84" spans="1:8" x14ac:dyDescent="0.25">
      <c r="A84" s="1">
        <v>42751</v>
      </c>
      <c r="B84">
        <v>181.5</v>
      </c>
      <c r="C84" s="2">
        <f t="shared" si="5"/>
        <v>181.75</v>
      </c>
      <c r="D84">
        <v>1600</v>
      </c>
      <c r="E84">
        <v>0</v>
      </c>
      <c r="F84">
        <f t="shared" si="0"/>
        <v>-250</v>
      </c>
      <c r="G84">
        <f t="shared" si="1"/>
        <v>-7.1428571428571425E-2</v>
      </c>
      <c r="H84" s="14">
        <f t="shared" si="4"/>
        <v>177.73000000000022</v>
      </c>
    </row>
    <row r="85" spans="1:8" x14ac:dyDescent="0.25">
      <c r="A85" s="1">
        <v>42752</v>
      </c>
      <c r="B85">
        <v>179.5</v>
      </c>
      <c r="C85" s="2">
        <f t="shared" si="5"/>
        <v>181.5</v>
      </c>
      <c r="D85">
        <v>1600</v>
      </c>
      <c r="E85">
        <v>0</v>
      </c>
      <c r="F85">
        <f t="shared" si="0"/>
        <v>-250</v>
      </c>
      <c r="G85">
        <f t="shared" si="1"/>
        <v>-7.1428571428571425E-2</v>
      </c>
      <c r="H85" s="14">
        <f t="shared" si="4"/>
        <v>177.65857142857163</v>
      </c>
    </row>
    <row r="86" spans="1:8" x14ac:dyDescent="0.25">
      <c r="A86" s="1">
        <v>42753</v>
      </c>
      <c r="B86">
        <v>178</v>
      </c>
      <c r="C86" s="2">
        <f t="shared" si="5"/>
        <v>181.1</v>
      </c>
      <c r="D86">
        <v>1600</v>
      </c>
      <c r="E86">
        <v>0</v>
      </c>
      <c r="F86">
        <f t="shared" si="0"/>
        <v>-250</v>
      </c>
      <c r="G86">
        <f t="shared" si="1"/>
        <v>-7.1428571428571425E-2</v>
      </c>
      <c r="H86" s="14">
        <f t="shared" si="4"/>
        <v>177.58714285714305</v>
      </c>
    </row>
    <row r="87" spans="1:8" x14ac:dyDescent="0.25">
      <c r="A87" s="1">
        <v>42754</v>
      </c>
      <c r="B87">
        <v>179</v>
      </c>
      <c r="C87" s="2">
        <f t="shared" si="5"/>
        <v>180.8</v>
      </c>
      <c r="D87">
        <v>1600</v>
      </c>
      <c r="E87">
        <v>0</v>
      </c>
      <c r="F87">
        <f t="shared" si="0"/>
        <v>-250</v>
      </c>
      <c r="G87">
        <f t="shared" si="1"/>
        <v>-7.1428571428571425E-2</v>
      </c>
      <c r="H87" s="14">
        <f t="shared" si="4"/>
        <v>177.51571428571447</v>
      </c>
    </row>
    <row r="88" spans="1:8" x14ac:dyDescent="0.25">
      <c r="A88" s="1">
        <v>42755</v>
      </c>
      <c r="B88">
        <v>179.5</v>
      </c>
      <c r="C88" s="2">
        <f t="shared" si="5"/>
        <v>180.45</v>
      </c>
      <c r="D88">
        <v>1850</v>
      </c>
      <c r="E88">
        <v>0</v>
      </c>
      <c r="F88">
        <f t="shared" si="0"/>
        <v>0</v>
      </c>
      <c r="G88">
        <f t="shared" si="1"/>
        <v>0</v>
      </c>
      <c r="H88" s="14">
        <f t="shared" si="4"/>
        <v>177.44428571428588</v>
      </c>
    </row>
    <row r="89" spans="1:8" x14ac:dyDescent="0.25">
      <c r="A89" s="1">
        <v>42756</v>
      </c>
      <c r="B89">
        <v>179</v>
      </c>
      <c r="C89" s="2">
        <f t="shared" si="5"/>
        <v>180.15</v>
      </c>
      <c r="D89">
        <v>1600</v>
      </c>
      <c r="E89">
        <v>0</v>
      </c>
      <c r="F89">
        <f t="shared" si="0"/>
        <v>-250</v>
      </c>
      <c r="G89">
        <f t="shared" si="1"/>
        <v>-7.1428571428571425E-2</v>
      </c>
      <c r="H89" s="14">
        <f t="shared" si="4"/>
        <v>177.44428571428588</v>
      </c>
    </row>
    <row r="90" spans="1:8" x14ac:dyDescent="0.25">
      <c r="A90" s="1">
        <v>42757</v>
      </c>
      <c r="B90">
        <v>179</v>
      </c>
      <c r="C90" s="2">
        <f t="shared" si="5"/>
        <v>179.85</v>
      </c>
      <c r="D90">
        <v>1500</v>
      </c>
      <c r="E90">
        <v>0</v>
      </c>
      <c r="F90">
        <f t="shared" si="0"/>
        <v>-350</v>
      </c>
      <c r="G90">
        <f t="shared" si="1"/>
        <v>-0.1</v>
      </c>
      <c r="H90" s="14">
        <f t="shared" si="4"/>
        <v>177.3728571428573</v>
      </c>
    </row>
    <row r="91" spans="1:8" x14ac:dyDescent="0.25">
      <c r="A91" s="1">
        <v>42758</v>
      </c>
      <c r="B91">
        <v>177.5</v>
      </c>
      <c r="C91" s="2">
        <f t="shared" si="5"/>
        <v>179.6</v>
      </c>
      <c r="D91">
        <v>1400</v>
      </c>
      <c r="E91">
        <v>0</v>
      </c>
      <c r="F91">
        <f t="shared" si="0"/>
        <v>-450</v>
      </c>
      <c r="G91">
        <f t="shared" si="1"/>
        <v>-0.12857142857142856</v>
      </c>
      <c r="H91" s="14">
        <f t="shared" si="4"/>
        <v>177.2728571428573</v>
      </c>
    </row>
    <row r="92" spans="1:8" x14ac:dyDescent="0.25">
      <c r="A92" s="1">
        <v>42759</v>
      </c>
      <c r="B92">
        <v>177</v>
      </c>
      <c r="C92" s="2">
        <f t="shared" si="5"/>
        <v>179.15</v>
      </c>
      <c r="D92">
        <v>1400</v>
      </c>
      <c r="E92">
        <v>0</v>
      </c>
      <c r="F92">
        <f t="shared" si="0"/>
        <v>-450</v>
      </c>
      <c r="G92">
        <f t="shared" si="1"/>
        <v>-0.12857142857142856</v>
      </c>
      <c r="H92" s="14">
        <f t="shared" si="4"/>
        <v>177.14428571428587</v>
      </c>
    </row>
    <row r="93" spans="1:8" x14ac:dyDescent="0.25">
      <c r="A93" s="1">
        <v>42760</v>
      </c>
      <c r="B93">
        <v>177</v>
      </c>
      <c r="C93" s="2">
        <f t="shared" si="5"/>
        <v>178.7</v>
      </c>
      <c r="D93">
        <v>1400</v>
      </c>
      <c r="E93">
        <v>0</v>
      </c>
      <c r="F93">
        <f t="shared" si="0"/>
        <v>-450</v>
      </c>
      <c r="G93">
        <f t="shared" si="1"/>
        <v>-0.12857142857142856</v>
      </c>
      <c r="H93" s="14">
        <f t="shared" si="4"/>
        <v>177.01571428571444</v>
      </c>
    </row>
    <row r="94" spans="1:8" x14ac:dyDescent="0.25">
      <c r="A94" s="1">
        <v>42761</v>
      </c>
      <c r="B94">
        <v>177</v>
      </c>
      <c r="C94" s="2">
        <f t="shared" si="5"/>
        <v>178.25</v>
      </c>
      <c r="D94">
        <v>1400</v>
      </c>
      <c r="E94">
        <v>0</v>
      </c>
      <c r="F94">
        <f t="shared" si="0"/>
        <v>-450</v>
      </c>
      <c r="G94">
        <f t="shared" si="1"/>
        <v>-0.12857142857142856</v>
      </c>
      <c r="H94" s="14">
        <f t="shared" si="4"/>
        <v>176.887142857143</v>
      </c>
    </row>
    <row r="95" spans="1:8" x14ac:dyDescent="0.25">
      <c r="A95" s="1">
        <v>42762</v>
      </c>
      <c r="B95">
        <v>177</v>
      </c>
      <c r="C95" s="2">
        <f t="shared" si="5"/>
        <v>178</v>
      </c>
      <c r="D95">
        <v>1700</v>
      </c>
      <c r="E95">
        <v>0</v>
      </c>
      <c r="F95">
        <f t="shared" si="0"/>
        <v>-150</v>
      </c>
      <c r="G95">
        <f t="shared" si="1"/>
        <v>-4.2857142857142858E-2</v>
      </c>
      <c r="H95" s="14">
        <f t="shared" si="4"/>
        <v>176.75857142857157</v>
      </c>
    </row>
    <row r="96" spans="1:8" x14ac:dyDescent="0.25">
      <c r="A96" s="1">
        <v>42763</v>
      </c>
      <c r="B96">
        <v>177</v>
      </c>
      <c r="C96" s="2">
        <f t="shared" si="5"/>
        <v>177.9</v>
      </c>
      <c r="D96">
        <v>1400</v>
      </c>
      <c r="E96">
        <v>0</v>
      </c>
      <c r="F96">
        <f t="shared" si="0"/>
        <v>-450</v>
      </c>
      <c r="G96">
        <f t="shared" si="1"/>
        <v>-0.12857142857142856</v>
      </c>
      <c r="H96" s="14">
        <f t="shared" si="4"/>
        <v>176.71571428571443</v>
      </c>
    </row>
    <row r="97" spans="1:8" x14ac:dyDescent="0.25">
      <c r="A97" s="1">
        <v>42764</v>
      </c>
      <c r="B97">
        <v>178</v>
      </c>
      <c r="C97" s="2">
        <f t="shared" si="5"/>
        <v>177.8</v>
      </c>
      <c r="D97">
        <v>1900</v>
      </c>
      <c r="E97">
        <v>0</v>
      </c>
      <c r="F97">
        <f t="shared" si="0"/>
        <v>50</v>
      </c>
      <c r="G97">
        <f t="shared" si="1"/>
        <v>1.4285714285714285E-2</v>
      </c>
      <c r="H97" s="14">
        <f t="shared" si="4"/>
        <v>176.58714285714299</v>
      </c>
    </row>
    <row r="98" spans="1:8" x14ac:dyDescent="0.25">
      <c r="A98" s="1">
        <v>42765</v>
      </c>
      <c r="B98">
        <v>179</v>
      </c>
      <c r="C98" s="2">
        <f t="shared" si="5"/>
        <v>177.75</v>
      </c>
      <c r="D98">
        <v>1600</v>
      </c>
      <c r="E98">
        <v>0</v>
      </c>
      <c r="F98">
        <f t="shared" si="0"/>
        <v>-250</v>
      </c>
      <c r="G98">
        <f t="shared" si="1"/>
        <v>-7.1428571428571425E-2</v>
      </c>
      <c r="H98" s="14">
        <f t="shared" si="4"/>
        <v>176.6014285714287</v>
      </c>
    </row>
    <row r="99" spans="1:8" x14ac:dyDescent="0.25">
      <c r="A99" s="1">
        <v>42766</v>
      </c>
      <c r="B99">
        <v>177</v>
      </c>
      <c r="C99" s="2">
        <f t="shared" si="5"/>
        <v>177.55</v>
      </c>
      <c r="D99">
        <v>1600</v>
      </c>
      <c r="E99">
        <v>0</v>
      </c>
      <c r="F99">
        <f t="shared" si="0"/>
        <v>-250</v>
      </c>
      <c r="G99">
        <f t="shared" si="1"/>
        <v>-7.1428571428571425E-2</v>
      </c>
      <c r="H99" s="14">
        <f t="shared" si="4"/>
        <v>176.53000000000011</v>
      </c>
    </row>
    <row r="100" spans="1:8" x14ac:dyDescent="0.25">
      <c r="A100" s="1">
        <v>42767</v>
      </c>
      <c r="B100">
        <v>177</v>
      </c>
      <c r="C100" s="2">
        <f t="shared" si="5"/>
        <v>177.35</v>
      </c>
      <c r="D100">
        <v>1600</v>
      </c>
      <c r="E100">
        <v>0</v>
      </c>
      <c r="F100">
        <f t="shared" si="0"/>
        <v>-250</v>
      </c>
      <c r="G100">
        <f t="shared" si="1"/>
        <v>-7.1428571428571425E-2</v>
      </c>
      <c r="H100" s="14">
        <f t="shared" si="4"/>
        <v>176.45857142857153</v>
      </c>
    </row>
    <row r="101" spans="1:8" x14ac:dyDescent="0.25">
      <c r="A101" s="1">
        <v>42768</v>
      </c>
      <c r="B101">
        <v>177</v>
      </c>
      <c r="C101" s="2">
        <f t="shared" si="5"/>
        <v>177.3</v>
      </c>
      <c r="D101">
        <v>1600</v>
      </c>
      <c r="E101">
        <v>0</v>
      </c>
      <c r="F101">
        <f t="shared" si="0"/>
        <v>-250</v>
      </c>
      <c r="G101">
        <f t="shared" si="1"/>
        <v>-7.1428571428571425E-2</v>
      </c>
      <c r="H101" s="14">
        <f t="shared" si="4"/>
        <v>176.38714285714295</v>
      </c>
    </row>
    <row r="102" spans="1:8" x14ac:dyDescent="0.25">
      <c r="A102" s="1">
        <v>42769</v>
      </c>
      <c r="B102">
        <v>176.5</v>
      </c>
      <c r="C102" s="2">
        <f t="shared" si="5"/>
        <v>177.25</v>
      </c>
      <c r="D102">
        <v>1900</v>
      </c>
      <c r="E102">
        <v>0</v>
      </c>
      <c r="F102">
        <f t="shared" si="0"/>
        <v>50</v>
      </c>
      <c r="G102">
        <f t="shared" si="1"/>
        <v>1.4285714285714285E-2</v>
      </c>
      <c r="H102" s="14">
        <f t="shared" si="4"/>
        <v>176.31571428571436</v>
      </c>
    </row>
    <row r="103" spans="1:8" x14ac:dyDescent="0.25">
      <c r="A103" s="1">
        <v>42770</v>
      </c>
      <c r="B103">
        <v>177</v>
      </c>
      <c r="C103" s="2">
        <f t="shared" si="5"/>
        <v>177.25</v>
      </c>
      <c r="D103">
        <v>1900</v>
      </c>
      <c r="E103">
        <v>0</v>
      </c>
      <c r="F103">
        <f t="shared" si="0"/>
        <v>50</v>
      </c>
      <c r="G103">
        <f t="shared" si="1"/>
        <v>1.4285714285714285E-2</v>
      </c>
      <c r="H103" s="14">
        <f t="shared" si="4"/>
        <v>176.33000000000007</v>
      </c>
    </row>
    <row r="104" spans="1:8" x14ac:dyDescent="0.25">
      <c r="A104" s="1">
        <v>42771</v>
      </c>
      <c r="B104">
        <v>178</v>
      </c>
      <c r="C104" s="2">
        <f t="shared" si="5"/>
        <v>177.35</v>
      </c>
      <c r="D104">
        <v>1700</v>
      </c>
      <c r="E104">
        <v>0</v>
      </c>
      <c r="F104">
        <f>(D104-E104)-$D$1</f>
        <v>-150</v>
      </c>
      <c r="G104">
        <f>F104/3500</f>
        <v>-4.2857142857142858E-2</v>
      </c>
      <c r="H104" s="14">
        <f t="shared" si="4"/>
        <v>176.34428571428577</v>
      </c>
    </row>
    <row r="105" spans="1:8" x14ac:dyDescent="0.25">
      <c r="A105" s="1">
        <v>42772</v>
      </c>
      <c r="B105">
        <v>178.5</v>
      </c>
      <c r="C105" s="2">
        <f t="shared" si="5"/>
        <v>177.5</v>
      </c>
    </row>
    <row r="106" spans="1:8" x14ac:dyDescent="0.25">
      <c r="A106" s="1">
        <v>42773</v>
      </c>
      <c r="B106">
        <v>179</v>
      </c>
      <c r="C106" s="2">
        <f t="shared" si="5"/>
        <v>177.7</v>
      </c>
    </row>
    <row r="107" spans="1:8" x14ac:dyDescent="0.25">
      <c r="A107" s="1">
        <v>42774</v>
      </c>
      <c r="B107">
        <v>178</v>
      </c>
      <c r="C107" s="2">
        <f t="shared" si="5"/>
        <v>177.7</v>
      </c>
    </row>
    <row r="108" spans="1:8" x14ac:dyDescent="0.25">
      <c r="A108" s="1">
        <v>42775</v>
      </c>
      <c r="B108">
        <v>178</v>
      </c>
      <c r="C108" s="2">
        <f t="shared" si="5"/>
        <v>177.6</v>
      </c>
    </row>
    <row r="109" spans="1:8" x14ac:dyDescent="0.25">
      <c r="A109" s="1">
        <v>42776</v>
      </c>
      <c r="B109">
        <v>178.5</v>
      </c>
      <c r="C109" s="2">
        <f t="shared" si="5"/>
        <v>177.75</v>
      </c>
    </row>
  </sheetData>
  <pageMargins left="0.7" right="0.7" top="0.75" bottom="0.75" header="0.3" footer="0.3"/>
  <pageSetup orientation="portrait" r:id="rId1"/>
  <ignoredErrors>
    <ignoredError sqref="C21:C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9B26-A229-4228-B84C-3BFF8C648CD5}">
  <dimension ref="A1:AP215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7109375" customWidth="1"/>
    <col min="2" max="2" width="17" customWidth="1"/>
    <col min="3" max="3" width="19.85546875" bestFit="1" customWidth="1"/>
    <col min="4" max="4" width="18.28515625" bestFit="1" customWidth="1"/>
    <col min="5" max="5" width="18.28515625" customWidth="1"/>
    <col min="6" max="6" width="16.7109375" bestFit="1" customWidth="1"/>
    <col min="7" max="9" width="16.7109375" customWidth="1"/>
    <col min="10" max="10" width="19.140625" bestFit="1" customWidth="1"/>
    <col min="11" max="11" width="19.140625" customWidth="1"/>
    <col min="12" max="12" width="19.28515625" customWidth="1"/>
    <col min="13" max="17" width="13.140625" customWidth="1"/>
    <col min="18" max="19" width="11.140625" customWidth="1"/>
    <col min="20" max="20" width="12.85546875" customWidth="1"/>
    <col min="21" max="21" width="10.42578125" customWidth="1"/>
    <col min="22" max="23" width="10.7109375" customWidth="1"/>
    <col min="24" max="25" width="10.5703125" customWidth="1"/>
    <col min="26" max="26" width="15" customWidth="1"/>
    <col min="27" max="29" width="10.5703125" customWidth="1"/>
    <col min="30" max="30" width="28.85546875" bestFit="1" customWidth="1"/>
    <col min="31" max="31" width="11.28515625" customWidth="1"/>
    <col min="32" max="32" width="10.140625" customWidth="1"/>
    <col min="33" max="33" width="10.28515625" customWidth="1"/>
    <col min="34" max="34" width="9.5703125" customWidth="1"/>
  </cols>
  <sheetData>
    <row r="1" spans="1:42" ht="60.75" thickBot="1" x14ac:dyDescent="0.3">
      <c r="A1" s="5" t="s">
        <v>3</v>
      </c>
      <c r="B1" s="5" t="s">
        <v>15</v>
      </c>
      <c r="C1" s="5" t="s">
        <v>1</v>
      </c>
      <c r="D1" s="6" t="s">
        <v>10</v>
      </c>
      <c r="E1" s="6" t="s">
        <v>20</v>
      </c>
      <c r="F1" s="6" t="s">
        <v>11</v>
      </c>
      <c r="G1" s="6" t="s">
        <v>19</v>
      </c>
      <c r="H1" s="6" t="s">
        <v>27</v>
      </c>
      <c r="I1" s="6" t="s">
        <v>29</v>
      </c>
      <c r="J1" s="6" t="s">
        <v>34</v>
      </c>
      <c r="K1" s="6" t="s">
        <v>32</v>
      </c>
      <c r="L1" s="5" t="s">
        <v>5</v>
      </c>
      <c r="M1" s="6" t="s">
        <v>12</v>
      </c>
      <c r="N1" s="6" t="s">
        <v>35</v>
      </c>
      <c r="O1" s="6" t="s">
        <v>36</v>
      </c>
      <c r="P1" s="6" t="s">
        <v>52</v>
      </c>
      <c r="Q1" s="6" t="s">
        <v>43</v>
      </c>
      <c r="R1" s="6" t="s">
        <v>30</v>
      </c>
      <c r="S1" s="6" t="s">
        <v>31</v>
      </c>
      <c r="T1" s="6" t="s">
        <v>53</v>
      </c>
      <c r="U1" s="6" t="s">
        <v>14</v>
      </c>
      <c r="V1" s="6" t="s">
        <v>18</v>
      </c>
      <c r="W1" s="6" t="s">
        <v>37</v>
      </c>
      <c r="X1" s="6" t="s">
        <v>17</v>
      </c>
      <c r="Y1" s="6" t="s">
        <v>25</v>
      </c>
      <c r="Z1" s="6" t="s">
        <v>24</v>
      </c>
      <c r="AA1" s="6" t="s">
        <v>21</v>
      </c>
      <c r="AB1" s="6" t="s">
        <v>22</v>
      </c>
      <c r="AC1" s="6" t="s">
        <v>23</v>
      </c>
      <c r="AD1" s="6" t="s">
        <v>13</v>
      </c>
    </row>
    <row r="2" spans="1:42" x14ac:dyDescent="0.25">
      <c r="A2" s="11">
        <v>43545</v>
      </c>
      <c r="B2" s="8" t="s">
        <v>16</v>
      </c>
      <c r="C2" s="9">
        <v>195.5</v>
      </c>
      <c r="D2" s="8">
        <v>195.5</v>
      </c>
      <c r="E2" s="8">
        <v>1</v>
      </c>
      <c r="F2" s="8">
        <v>2350</v>
      </c>
      <c r="G2" s="8">
        <v>0</v>
      </c>
      <c r="H2" s="8">
        <f>C2*$AM$4</f>
        <v>146.625</v>
      </c>
      <c r="I2" s="8">
        <v>0</v>
      </c>
      <c r="J2" s="8">
        <f t="shared" ref="J2:J33" si="0">H2*I2</f>
        <v>0</v>
      </c>
      <c r="K2" s="8">
        <v>0</v>
      </c>
      <c r="L2" s="8">
        <f t="shared" ref="L2:L33" si="1">(F2-(J2+K2))-$AI$4</f>
        <v>500</v>
      </c>
      <c r="M2" s="10">
        <f>L2/$AP$4</f>
        <v>0.14285714285714285</v>
      </c>
      <c r="N2" s="10">
        <v>0</v>
      </c>
      <c r="O2" s="10">
        <f t="shared" ref="O2:O7" si="2">M2-N2</f>
        <v>0.14285714285714285</v>
      </c>
      <c r="P2" s="10">
        <v>195.5</v>
      </c>
      <c r="Q2" s="12">
        <v>0</v>
      </c>
      <c r="R2" s="8">
        <v>1</v>
      </c>
      <c r="S2" s="8">
        <v>0</v>
      </c>
      <c r="T2" s="8">
        <v>3</v>
      </c>
      <c r="U2" s="8">
        <v>0</v>
      </c>
      <c r="V2" s="8">
        <v>7.5</v>
      </c>
      <c r="W2" s="8">
        <v>2</v>
      </c>
      <c r="X2" s="8">
        <v>0</v>
      </c>
      <c r="Y2" s="8">
        <v>0</v>
      </c>
      <c r="Z2" s="8">
        <v>1</v>
      </c>
      <c r="AA2" s="8">
        <v>1</v>
      </c>
      <c r="AB2" s="8">
        <v>1</v>
      </c>
      <c r="AC2" s="8">
        <v>0</v>
      </c>
      <c r="AD2" s="8"/>
    </row>
    <row r="3" spans="1:42" x14ac:dyDescent="0.25">
      <c r="A3" s="7">
        <v>43546</v>
      </c>
      <c r="B3" s="8" t="s">
        <v>26</v>
      </c>
      <c r="C3" s="8">
        <v>194</v>
      </c>
      <c r="D3" s="9">
        <f>AVERAGE(C2,C3)</f>
        <v>194.75</v>
      </c>
      <c r="E3" s="8">
        <v>0</v>
      </c>
      <c r="F3" s="8">
        <v>1580</v>
      </c>
      <c r="G3" s="8">
        <v>1</v>
      </c>
      <c r="H3" s="8">
        <f t="shared" ref="H2:H33" si="3">C3*$AM$4</f>
        <v>145.5</v>
      </c>
      <c r="I3" s="8">
        <v>2</v>
      </c>
      <c r="J3" s="8">
        <f t="shared" si="0"/>
        <v>291</v>
      </c>
      <c r="K3" s="8">
        <v>0</v>
      </c>
      <c r="L3" s="8">
        <f t="shared" si="1"/>
        <v>-561</v>
      </c>
      <c r="M3" s="10">
        <f>L3/$AP$4</f>
        <v>-0.16028571428571428</v>
      </c>
      <c r="N3" s="10">
        <f>D3-D2</f>
        <v>-0.75</v>
      </c>
      <c r="O3" s="10">
        <f t="shared" si="2"/>
        <v>0.58971428571428575</v>
      </c>
      <c r="P3" s="10">
        <f>P2+M2</f>
        <v>195.64285714285714</v>
      </c>
      <c r="Q3" s="12">
        <v>0</v>
      </c>
      <c r="R3" s="8">
        <v>1</v>
      </c>
      <c r="S3" s="8">
        <v>1</v>
      </c>
      <c r="T3" s="8">
        <v>4</v>
      </c>
      <c r="U3" s="8">
        <v>0</v>
      </c>
      <c r="V3" s="8">
        <v>8.5</v>
      </c>
      <c r="W3" s="8">
        <v>1</v>
      </c>
      <c r="X3" s="8">
        <v>0</v>
      </c>
      <c r="Y3" s="8">
        <v>0</v>
      </c>
      <c r="Z3" s="8">
        <v>0</v>
      </c>
      <c r="AA3" s="8">
        <v>1</v>
      </c>
      <c r="AB3" s="8">
        <v>1</v>
      </c>
      <c r="AC3" s="8">
        <v>0</v>
      </c>
      <c r="AD3" s="8"/>
      <c r="AF3" s="4"/>
      <c r="AG3" s="4"/>
    </row>
    <row r="4" spans="1:42" x14ac:dyDescent="0.25">
      <c r="A4" s="11">
        <v>43547</v>
      </c>
      <c r="B4" s="8" t="s">
        <v>38</v>
      </c>
      <c r="C4" s="8">
        <v>194.5</v>
      </c>
      <c r="D4" s="9">
        <f>AVERAGE(C2:C4)</f>
        <v>194.66666666666666</v>
      </c>
      <c r="E4" s="8">
        <v>0</v>
      </c>
      <c r="F4" s="8">
        <v>1635</v>
      </c>
      <c r="G4" s="8">
        <v>0</v>
      </c>
      <c r="H4" s="8">
        <f t="shared" si="3"/>
        <v>145.875</v>
      </c>
      <c r="I4" s="8">
        <v>0</v>
      </c>
      <c r="J4" s="8">
        <f t="shared" si="0"/>
        <v>0</v>
      </c>
      <c r="K4" s="8">
        <v>0</v>
      </c>
      <c r="L4" s="8">
        <f t="shared" si="1"/>
        <v>-215</v>
      </c>
      <c r="M4" s="10">
        <f t="shared" ref="M4:M64" si="4">L4/$AP$4</f>
        <v>-6.142857142857143E-2</v>
      </c>
      <c r="N4" s="10">
        <f t="shared" ref="N4:N34" si="5">D4-D3</f>
        <v>-8.3333333333342807E-2</v>
      </c>
      <c r="O4" s="10">
        <f t="shared" si="2"/>
        <v>2.1904761904771378E-2</v>
      </c>
      <c r="P4" s="10">
        <f t="shared" ref="P4:P67" si="6">P3+M3</f>
        <v>195.48257142857142</v>
      </c>
      <c r="Q4" s="12">
        <v>1</v>
      </c>
      <c r="R4" s="8">
        <v>0</v>
      </c>
      <c r="S4" s="8">
        <v>0</v>
      </c>
      <c r="T4" s="8">
        <v>5</v>
      </c>
      <c r="U4" s="8">
        <v>0</v>
      </c>
      <c r="V4" s="8">
        <v>8.5</v>
      </c>
      <c r="W4" s="8">
        <v>1</v>
      </c>
      <c r="X4" s="8">
        <v>0</v>
      </c>
      <c r="Y4" s="8">
        <v>0</v>
      </c>
      <c r="Z4" s="8">
        <v>0</v>
      </c>
      <c r="AA4" s="8">
        <v>0</v>
      </c>
      <c r="AB4" s="8">
        <v>1</v>
      </c>
      <c r="AC4" s="8">
        <v>1</v>
      </c>
      <c r="AD4" s="8"/>
      <c r="AF4" t="s">
        <v>0</v>
      </c>
      <c r="AH4" t="s">
        <v>4</v>
      </c>
      <c r="AI4">
        <v>1850</v>
      </c>
      <c r="AK4" t="s">
        <v>28</v>
      </c>
      <c r="AM4">
        <v>0.75</v>
      </c>
      <c r="AO4" t="s">
        <v>33</v>
      </c>
      <c r="AP4">
        <v>3500</v>
      </c>
    </row>
    <row r="5" spans="1:42" x14ac:dyDescent="0.25">
      <c r="A5" s="11">
        <v>43548</v>
      </c>
      <c r="B5" s="8" t="s">
        <v>39</v>
      </c>
      <c r="C5" s="8">
        <v>193</v>
      </c>
      <c r="D5" s="9">
        <f>AVERAGE(C2:C5)</f>
        <v>194.25</v>
      </c>
      <c r="E5" s="8">
        <v>0</v>
      </c>
      <c r="F5" s="8">
        <v>1540</v>
      </c>
      <c r="G5" s="8">
        <v>1</v>
      </c>
      <c r="H5" s="8">
        <f t="shared" si="3"/>
        <v>144.75</v>
      </c>
      <c r="I5" s="8">
        <v>2</v>
      </c>
      <c r="J5" s="8">
        <f t="shared" si="0"/>
        <v>289.5</v>
      </c>
      <c r="K5" s="8">
        <v>0</v>
      </c>
      <c r="L5" s="8">
        <f t="shared" si="1"/>
        <v>-599.5</v>
      </c>
      <c r="M5" s="10">
        <f t="shared" si="4"/>
        <v>-0.17128571428571429</v>
      </c>
      <c r="N5" s="10">
        <f t="shared" si="5"/>
        <v>-0.41666666666665719</v>
      </c>
      <c r="O5" s="10">
        <f t="shared" si="2"/>
        <v>0.2453809523809429</v>
      </c>
      <c r="P5" s="10">
        <f t="shared" si="6"/>
        <v>195.42114285714285</v>
      </c>
      <c r="Q5" s="12">
        <v>1</v>
      </c>
      <c r="R5" s="8">
        <v>0</v>
      </c>
      <c r="S5" s="8">
        <v>0</v>
      </c>
      <c r="T5" s="8">
        <v>2</v>
      </c>
      <c r="U5" s="8">
        <v>0</v>
      </c>
      <c r="V5" s="8">
        <v>8.5</v>
      </c>
      <c r="W5" s="8">
        <v>1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  <c r="AD5" s="8"/>
    </row>
    <row r="6" spans="1:42" x14ac:dyDescent="0.25">
      <c r="A6" s="11">
        <v>43549</v>
      </c>
      <c r="B6" s="8" t="s">
        <v>40</v>
      </c>
      <c r="C6" s="8">
        <v>193</v>
      </c>
      <c r="D6" s="9">
        <f t="shared" ref="D6:D17" si="7">AVERAGE(C2:C6)</f>
        <v>194</v>
      </c>
      <c r="E6" s="8">
        <v>0</v>
      </c>
      <c r="F6" s="8">
        <v>1600</v>
      </c>
      <c r="G6" s="8">
        <v>0</v>
      </c>
      <c r="H6" s="8">
        <f t="shared" si="3"/>
        <v>144.75</v>
      </c>
      <c r="I6" s="8">
        <v>0</v>
      </c>
      <c r="J6" s="8">
        <f t="shared" si="0"/>
        <v>0</v>
      </c>
      <c r="K6" s="8">
        <v>0</v>
      </c>
      <c r="L6" s="8">
        <f t="shared" si="1"/>
        <v>-250</v>
      </c>
      <c r="M6" s="10">
        <f t="shared" si="4"/>
        <v>-7.1428571428571425E-2</v>
      </c>
      <c r="N6" s="10">
        <f t="shared" si="5"/>
        <v>-0.25</v>
      </c>
      <c r="O6" s="10">
        <f t="shared" si="2"/>
        <v>0.17857142857142858</v>
      </c>
      <c r="P6" s="10">
        <f t="shared" si="6"/>
        <v>195.24985714285714</v>
      </c>
      <c r="Q6" s="12">
        <v>0</v>
      </c>
      <c r="R6" s="8">
        <v>1</v>
      </c>
      <c r="S6" s="8">
        <v>1</v>
      </c>
      <c r="T6" s="8">
        <v>2</v>
      </c>
      <c r="U6" s="8">
        <v>0</v>
      </c>
      <c r="V6" s="8">
        <v>7.5</v>
      </c>
      <c r="W6" s="8">
        <v>1</v>
      </c>
      <c r="X6" s="8">
        <v>0</v>
      </c>
      <c r="Y6" s="8">
        <v>0</v>
      </c>
      <c r="Z6" s="8">
        <v>0</v>
      </c>
      <c r="AA6" s="8">
        <v>1</v>
      </c>
      <c r="AB6" s="8">
        <v>1</v>
      </c>
      <c r="AC6" s="8">
        <v>0</v>
      </c>
    </row>
    <row r="7" spans="1:42" x14ac:dyDescent="0.25">
      <c r="A7" s="11">
        <v>43550</v>
      </c>
      <c r="B7" s="8" t="s">
        <v>41</v>
      </c>
      <c r="C7" s="8">
        <v>194.5</v>
      </c>
      <c r="D7" s="9">
        <f t="shared" si="7"/>
        <v>193.8</v>
      </c>
      <c r="E7" s="8">
        <v>0</v>
      </c>
      <c r="F7" s="8">
        <v>1650</v>
      </c>
      <c r="G7" s="8">
        <v>0</v>
      </c>
      <c r="H7" s="8">
        <f t="shared" si="3"/>
        <v>145.875</v>
      </c>
      <c r="I7" s="8">
        <v>0</v>
      </c>
      <c r="J7" s="8">
        <f t="shared" si="0"/>
        <v>0</v>
      </c>
      <c r="K7" s="8">
        <v>0</v>
      </c>
      <c r="L7" s="8">
        <f t="shared" si="1"/>
        <v>-200</v>
      </c>
      <c r="M7" s="10">
        <f t="shared" si="4"/>
        <v>-5.7142857142857141E-2</v>
      </c>
      <c r="N7" s="10">
        <f t="shared" si="5"/>
        <v>-0.19999999999998863</v>
      </c>
      <c r="O7" s="10">
        <f t="shared" si="2"/>
        <v>0.1428571428571315</v>
      </c>
      <c r="P7" s="10">
        <f t="shared" si="6"/>
        <v>195.17842857142855</v>
      </c>
      <c r="Q7" s="12">
        <v>1</v>
      </c>
      <c r="R7" s="8">
        <v>0</v>
      </c>
      <c r="S7" s="8">
        <v>0</v>
      </c>
      <c r="T7" s="8">
        <v>1</v>
      </c>
      <c r="U7" s="8">
        <v>0</v>
      </c>
      <c r="V7" s="8">
        <v>7.5</v>
      </c>
      <c r="W7" s="8">
        <v>3</v>
      </c>
      <c r="X7" s="8">
        <v>0</v>
      </c>
      <c r="Y7" s="8">
        <v>0</v>
      </c>
      <c r="Z7" s="8">
        <v>0</v>
      </c>
      <c r="AA7" s="8">
        <v>1</v>
      </c>
      <c r="AB7" s="8">
        <v>1</v>
      </c>
      <c r="AC7" s="8">
        <v>0</v>
      </c>
    </row>
    <row r="8" spans="1:42" x14ac:dyDescent="0.25">
      <c r="A8" s="11">
        <v>43551</v>
      </c>
      <c r="B8" s="8" t="s">
        <v>42</v>
      </c>
      <c r="C8" s="8">
        <v>193</v>
      </c>
      <c r="D8" s="9">
        <f t="shared" si="7"/>
        <v>193.6</v>
      </c>
      <c r="E8" s="8">
        <v>0</v>
      </c>
      <c r="F8" s="8">
        <v>1650</v>
      </c>
      <c r="G8" s="8">
        <v>1</v>
      </c>
      <c r="H8" s="8">
        <f t="shared" si="3"/>
        <v>144.75</v>
      </c>
      <c r="I8" s="8">
        <v>2.25</v>
      </c>
      <c r="J8" s="8">
        <f t="shared" si="0"/>
        <v>325.6875</v>
      </c>
      <c r="K8" s="8">
        <v>0</v>
      </c>
      <c r="L8" s="8">
        <f t="shared" si="1"/>
        <v>-525.6875</v>
      </c>
      <c r="M8" s="10">
        <f t="shared" si="4"/>
        <v>-0.15019642857142856</v>
      </c>
      <c r="N8" s="10">
        <f t="shared" si="5"/>
        <v>-0.20000000000001705</v>
      </c>
      <c r="O8" s="10">
        <f t="shared" ref="O8:O15" si="8">M8-N8</f>
        <v>4.9803571428588489E-2</v>
      </c>
      <c r="P8" s="10">
        <f t="shared" si="6"/>
        <v>195.1212857142857</v>
      </c>
      <c r="Q8" s="12">
        <v>1</v>
      </c>
      <c r="R8" s="8">
        <v>0</v>
      </c>
      <c r="S8" s="8">
        <v>1</v>
      </c>
      <c r="T8" s="8">
        <v>3</v>
      </c>
      <c r="U8" s="8">
        <v>0</v>
      </c>
      <c r="V8" s="8">
        <v>7.25</v>
      </c>
      <c r="W8" s="8">
        <v>2</v>
      </c>
      <c r="X8" s="8">
        <v>0</v>
      </c>
      <c r="Y8" s="8">
        <v>0</v>
      </c>
      <c r="Z8" s="8">
        <v>0</v>
      </c>
      <c r="AA8" s="8">
        <v>1</v>
      </c>
      <c r="AB8" s="8">
        <v>1</v>
      </c>
      <c r="AC8" s="8">
        <v>0</v>
      </c>
    </row>
    <row r="9" spans="1:42" x14ac:dyDescent="0.25">
      <c r="A9" s="11">
        <v>43552</v>
      </c>
      <c r="B9" s="8" t="s">
        <v>16</v>
      </c>
      <c r="C9" s="8">
        <v>193.5</v>
      </c>
      <c r="D9" s="9">
        <f t="shared" si="7"/>
        <v>193.4</v>
      </c>
      <c r="E9" s="8">
        <v>0</v>
      </c>
      <c r="F9" s="8">
        <v>1700</v>
      </c>
      <c r="G9" s="8">
        <v>0</v>
      </c>
      <c r="H9" s="8">
        <f t="shared" si="3"/>
        <v>145.125</v>
      </c>
      <c r="I9" s="8">
        <v>0</v>
      </c>
      <c r="J9" s="8">
        <f t="shared" si="0"/>
        <v>0</v>
      </c>
      <c r="K9" s="8">
        <v>0</v>
      </c>
      <c r="L9" s="8">
        <f t="shared" si="1"/>
        <v>-150</v>
      </c>
      <c r="M9" s="10">
        <f t="shared" si="4"/>
        <v>-4.2857142857142858E-2</v>
      </c>
      <c r="N9" s="10">
        <f t="shared" si="5"/>
        <v>-0.19999999999998863</v>
      </c>
      <c r="O9" s="10">
        <f t="shared" si="8"/>
        <v>0.15714285714284576</v>
      </c>
      <c r="P9" s="10">
        <f t="shared" si="6"/>
        <v>194.97108928571427</v>
      </c>
      <c r="Q9" s="12">
        <v>1</v>
      </c>
      <c r="R9" s="8">
        <v>1</v>
      </c>
      <c r="S9" s="8">
        <v>1</v>
      </c>
      <c r="T9" s="8">
        <v>2</v>
      </c>
      <c r="U9" s="8">
        <v>0</v>
      </c>
      <c r="V9" s="8">
        <v>7.5</v>
      </c>
      <c r="W9" s="8">
        <v>2</v>
      </c>
      <c r="X9" s="8">
        <v>0</v>
      </c>
      <c r="Y9" s="8">
        <v>0</v>
      </c>
      <c r="Z9" s="8">
        <v>1</v>
      </c>
      <c r="AA9" s="8">
        <v>1</v>
      </c>
      <c r="AB9" s="8">
        <v>1</v>
      </c>
      <c r="AC9" s="8">
        <v>0</v>
      </c>
    </row>
    <row r="10" spans="1:42" x14ac:dyDescent="0.25">
      <c r="A10" s="11">
        <v>43553</v>
      </c>
      <c r="B10" s="8" t="s">
        <v>26</v>
      </c>
      <c r="C10" s="8">
        <v>194</v>
      </c>
      <c r="D10" s="9">
        <f t="shared" si="7"/>
        <v>193.6</v>
      </c>
      <c r="E10" s="8">
        <v>0</v>
      </c>
      <c r="F10" s="8">
        <v>1800</v>
      </c>
      <c r="G10" s="8">
        <v>1</v>
      </c>
      <c r="H10" s="8">
        <f t="shared" si="3"/>
        <v>145.5</v>
      </c>
      <c r="I10" s="8">
        <v>2.25</v>
      </c>
      <c r="J10" s="8">
        <f t="shared" si="0"/>
        <v>327.375</v>
      </c>
      <c r="K10" s="8">
        <v>0</v>
      </c>
      <c r="L10" s="8">
        <f t="shared" si="1"/>
        <v>-377.375</v>
      </c>
      <c r="M10" s="10">
        <f t="shared" si="4"/>
        <v>-0.10782142857142857</v>
      </c>
      <c r="N10" s="10">
        <f t="shared" si="5"/>
        <v>0.19999999999998863</v>
      </c>
      <c r="O10" s="10">
        <f t="shared" si="8"/>
        <v>-0.3078214285714172</v>
      </c>
      <c r="P10" s="10">
        <f t="shared" si="6"/>
        <v>194.92823214285713</v>
      </c>
      <c r="Q10" s="12">
        <v>0</v>
      </c>
      <c r="R10" s="8">
        <v>1</v>
      </c>
      <c r="S10" s="8">
        <v>1</v>
      </c>
      <c r="T10" s="8">
        <v>5</v>
      </c>
      <c r="U10" s="8">
        <v>0</v>
      </c>
      <c r="V10" s="8">
        <v>8</v>
      </c>
      <c r="W10" s="8">
        <v>1</v>
      </c>
      <c r="X10" s="8">
        <v>0</v>
      </c>
      <c r="Y10" s="8">
        <v>0</v>
      </c>
      <c r="Z10" s="8">
        <v>1</v>
      </c>
      <c r="AA10" s="8">
        <v>0</v>
      </c>
      <c r="AB10" s="8">
        <v>1</v>
      </c>
      <c r="AC10" s="8">
        <v>0</v>
      </c>
    </row>
    <row r="11" spans="1:42" x14ac:dyDescent="0.25">
      <c r="A11" s="11">
        <v>43554</v>
      </c>
      <c r="B11" s="8" t="s">
        <v>38</v>
      </c>
      <c r="C11" s="8">
        <v>195</v>
      </c>
      <c r="D11" s="9">
        <f t="shared" si="7"/>
        <v>194</v>
      </c>
      <c r="E11" s="8">
        <v>1</v>
      </c>
      <c r="F11" s="8">
        <v>2100</v>
      </c>
      <c r="G11" s="8">
        <v>0</v>
      </c>
      <c r="H11" s="8">
        <f t="shared" si="3"/>
        <v>146.25</v>
      </c>
      <c r="I11" s="8">
        <v>0</v>
      </c>
      <c r="J11" s="8">
        <f t="shared" si="0"/>
        <v>0</v>
      </c>
      <c r="K11" s="8">
        <v>0</v>
      </c>
      <c r="L11" s="8">
        <f t="shared" si="1"/>
        <v>250</v>
      </c>
      <c r="M11" s="10">
        <f t="shared" si="4"/>
        <v>7.1428571428571425E-2</v>
      </c>
      <c r="N11" s="10">
        <f t="shared" si="5"/>
        <v>0.40000000000000568</v>
      </c>
      <c r="O11" s="10">
        <f t="shared" si="8"/>
        <v>-0.32857142857143429</v>
      </c>
      <c r="P11" s="10">
        <f t="shared" si="6"/>
        <v>194.82041071428569</v>
      </c>
      <c r="Q11" s="12">
        <v>0</v>
      </c>
      <c r="R11" s="8">
        <v>1</v>
      </c>
      <c r="S11" s="8">
        <v>1</v>
      </c>
      <c r="T11" s="8">
        <v>3</v>
      </c>
      <c r="U11" s="8">
        <v>0</v>
      </c>
      <c r="V11" s="8">
        <v>6</v>
      </c>
      <c r="W11" s="8">
        <v>4</v>
      </c>
      <c r="X11" s="8">
        <v>1</v>
      </c>
      <c r="Y11" s="8">
        <v>1</v>
      </c>
      <c r="Z11" s="8">
        <v>1</v>
      </c>
      <c r="AA11" s="8">
        <v>0</v>
      </c>
      <c r="AB11" s="8">
        <v>1</v>
      </c>
      <c r="AC11" s="8">
        <v>1</v>
      </c>
    </row>
    <row r="12" spans="1:42" x14ac:dyDescent="0.25">
      <c r="A12" s="11">
        <v>43555</v>
      </c>
      <c r="B12" s="8" t="s">
        <v>39</v>
      </c>
      <c r="C12" s="8">
        <v>195</v>
      </c>
      <c r="D12" s="9">
        <f t="shared" si="7"/>
        <v>194.1</v>
      </c>
      <c r="E12" s="8">
        <v>0</v>
      </c>
      <c r="F12" s="8">
        <v>1550</v>
      </c>
      <c r="G12" s="8">
        <v>0</v>
      </c>
      <c r="H12" s="8">
        <f t="shared" si="3"/>
        <v>146.25</v>
      </c>
      <c r="I12" s="8">
        <v>0</v>
      </c>
      <c r="J12" s="8">
        <f t="shared" si="0"/>
        <v>0</v>
      </c>
      <c r="K12" s="8">
        <v>0</v>
      </c>
      <c r="L12" s="8">
        <f t="shared" si="1"/>
        <v>-300</v>
      </c>
      <c r="M12" s="10">
        <f t="shared" si="4"/>
        <v>-8.5714285714285715E-2</v>
      </c>
      <c r="N12" s="10">
        <f t="shared" si="5"/>
        <v>9.9999999999994316E-2</v>
      </c>
      <c r="O12" s="10">
        <f t="shared" si="8"/>
        <v>-0.18571428571428003</v>
      </c>
      <c r="P12" s="10">
        <f t="shared" si="6"/>
        <v>194.89183928571427</v>
      </c>
      <c r="Q12" s="12">
        <v>0</v>
      </c>
      <c r="R12" s="8">
        <v>1</v>
      </c>
      <c r="S12" s="8">
        <v>1</v>
      </c>
      <c r="T12" s="8">
        <v>3</v>
      </c>
      <c r="U12" s="8">
        <v>0</v>
      </c>
      <c r="V12" s="8">
        <v>8.75</v>
      </c>
      <c r="W12" s="8">
        <v>1</v>
      </c>
      <c r="X12" s="8">
        <v>0</v>
      </c>
      <c r="Y12" s="8">
        <v>0</v>
      </c>
      <c r="Z12" s="8">
        <v>1</v>
      </c>
      <c r="AA12" s="8">
        <v>0</v>
      </c>
      <c r="AB12" s="8">
        <v>1</v>
      </c>
      <c r="AC12" s="8">
        <v>0</v>
      </c>
    </row>
    <row r="13" spans="1:42" x14ac:dyDescent="0.25">
      <c r="A13" s="11">
        <v>43556</v>
      </c>
      <c r="B13" s="8" t="s">
        <v>40</v>
      </c>
      <c r="C13" s="8">
        <v>193.5</v>
      </c>
      <c r="D13" s="9">
        <f t="shared" si="7"/>
        <v>194.2</v>
      </c>
      <c r="E13" s="8">
        <v>0</v>
      </c>
      <c r="F13" s="8">
        <v>1500</v>
      </c>
      <c r="G13" s="8">
        <v>1</v>
      </c>
      <c r="H13" s="8">
        <f t="shared" si="3"/>
        <v>145.125</v>
      </c>
      <c r="I13" s="8">
        <v>2.25</v>
      </c>
      <c r="J13" s="8">
        <f t="shared" si="0"/>
        <v>326.53125</v>
      </c>
      <c r="K13" s="8">
        <v>0</v>
      </c>
      <c r="L13" s="8">
        <f t="shared" si="1"/>
        <v>-676.53125</v>
      </c>
      <c r="M13" s="10">
        <f t="shared" si="4"/>
        <v>-0.19329464285714285</v>
      </c>
      <c r="N13" s="10">
        <f t="shared" si="5"/>
        <v>9.9999999999994316E-2</v>
      </c>
      <c r="O13" s="10">
        <f t="shared" si="8"/>
        <v>-0.29329464285713713</v>
      </c>
      <c r="P13" s="10">
        <f t="shared" si="6"/>
        <v>194.80612499999998</v>
      </c>
      <c r="Q13" s="12">
        <v>1</v>
      </c>
      <c r="R13" s="8">
        <v>0</v>
      </c>
      <c r="S13" s="8">
        <v>0</v>
      </c>
      <c r="T13" s="8">
        <v>2</v>
      </c>
      <c r="U13" s="8">
        <v>0</v>
      </c>
      <c r="V13" s="8">
        <v>7.5</v>
      </c>
      <c r="W13" s="8">
        <v>3</v>
      </c>
      <c r="X13" s="8">
        <v>0</v>
      </c>
      <c r="Y13" s="8">
        <v>0</v>
      </c>
      <c r="Z13" s="8">
        <v>0</v>
      </c>
      <c r="AA13" s="8">
        <v>1</v>
      </c>
      <c r="AB13" s="8">
        <v>1</v>
      </c>
      <c r="AC13" s="8">
        <v>0</v>
      </c>
    </row>
    <row r="14" spans="1:42" x14ac:dyDescent="0.25">
      <c r="A14" s="11">
        <v>43557</v>
      </c>
      <c r="B14" s="8" t="s">
        <v>41</v>
      </c>
      <c r="C14" s="8">
        <v>192</v>
      </c>
      <c r="D14" s="9">
        <f t="shared" si="7"/>
        <v>193.9</v>
      </c>
      <c r="E14" s="8">
        <v>0</v>
      </c>
      <c r="F14" s="8">
        <v>1650</v>
      </c>
      <c r="G14" s="8">
        <v>0</v>
      </c>
      <c r="H14" s="8">
        <f t="shared" si="3"/>
        <v>144</v>
      </c>
      <c r="I14" s="8">
        <v>0</v>
      </c>
      <c r="J14" s="8">
        <f t="shared" si="0"/>
        <v>0</v>
      </c>
      <c r="K14" s="8">
        <v>0</v>
      </c>
      <c r="L14" s="8">
        <f t="shared" si="1"/>
        <v>-200</v>
      </c>
      <c r="M14" s="10">
        <f t="shared" si="4"/>
        <v>-5.7142857142857141E-2</v>
      </c>
      <c r="N14" s="10">
        <f t="shared" si="5"/>
        <v>-0.29999999999998295</v>
      </c>
      <c r="O14" s="10">
        <f t="shared" si="8"/>
        <v>0.24285714285712581</v>
      </c>
      <c r="P14" s="10">
        <f t="shared" si="6"/>
        <v>194.61283035714283</v>
      </c>
      <c r="Q14" s="12">
        <v>1</v>
      </c>
      <c r="R14" s="8">
        <v>1</v>
      </c>
      <c r="S14" s="8">
        <v>0</v>
      </c>
      <c r="T14" s="8">
        <v>3</v>
      </c>
      <c r="U14" s="8">
        <v>0</v>
      </c>
      <c r="V14" s="8">
        <v>7</v>
      </c>
      <c r="W14" s="8">
        <v>3</v>
      </c>
      <c r="X14" s="8">
        <v>0</v>
      </c>
      <c r="Y14" s="8">
        <v>0</v>
      </c>
      <c r="Z14" s="8">
        <v>0</v>
      </c>
      <c r="AA14" s="8">
        <v>1</v>
      </c>
      <c r="AB14" s="8">
        <v>1</v>
      </c>
      <c r="AC14" s="8">
        <v>0</v>
      </c>
    </row>
    <row r="15" spans="1:42" x14ac:dyDescent="0.25">
      <c r="A15" s="11">
        <v>43558</v>
      </c>
      <c r="B15" s="8" t="s">
        <v>42</v>
      </c>
      <c r="C15" s="8">
        <v>192</v>
      </c>
      <c r="D15" s="9">
        <f t="shared" si="7"/>
        <v>193.5</v>
      </c>
      <c r="E15" s="8">
        <v>0</v>
      </c>
      <c r="F15" s="8">
        <v>1700</v>
      </c>
      <c r="G15" s="8">
        <v>1</v>
      </c>
      <c r="H15" s="8">
        <f t="shared" si="3"/>
        <v>144</v>
      </c>
      <c r="I15" s="8">
        <v>2.25</v>
      </c>
      <c r="J15" s="8">
        <f t="shared" si="0"/>
        <v>324</v>
      </c>
      <c r="K15" s="8">
        <v>0</v>
      </c>
      <c r="L15" s="8">
        <f t="shared" si="1"/>
        <v>-474</v>
      </c>
      <c r="M15" s="10">
        <f t="shared" si="4"/>
        <v>-0.13542857142857143</v>
      </c>
      <c r="N15" s="10">
        <f t="shared" si="5"/>
        <v>-0.40000000000000568</v>
      </c>
      <c r="O15" s="10">
        <f t="shared" si="8"/>
        <v>0.26457142857143423</v>
      </c>
      <c r="P15" s="10">
        <f t="shared" si="6"/>
        <v>194.55568749999998</v>
      </c>
      <c r="Q15" s="12">
        <v>1</v>
      </c>
      <c r="R15" s="8">
        <v>0</v>
      </c>
      <c r="S15" s="8">
        <v>0</v>
      </c>
      <c r="T15" s="8">
        <v>3</v>
      </c>
      <c r="U15" s="8">
        <v>0</v>
      </c>
      <c r="V15" s="8">
        <v>7</v>
      </c>
      <c r="W15" s="8">
        <v>2</v>
      </c>
      <c r="X15" s="8">
        <v>0</v>
      </c>
      <c r="Y15" s="8">
        <v>0</v>
      </c>
      <c r="Z15" s="8">
        <v>0</v>
      </c>
      <c r="AA15" s="8">
        <v>1</v>
      </c>
      <c r="AB15" s="8">
        <v>1</v>
      </c>
      <c r="AC15" s="8">
        <v>0</v>
      </c>
    </row>
    <row r="16" spans="1:42" x14ac:dyDescent="0.25">
      <c r="A16" s="11">
        <v>43559</v>
      </c>
      <c r="B16" s="8" t="s">
        <v>16</v>
      </c>
      <c r="C16" s="8">
        <v>191</v>
      </c>
      <c r="D16" s="9">
        <f t="shared" si="7"/>
        <v>192.7</v>
      </c>
      <c r="E16" s="8">
        <v>0</v>
      </c>
      <c r="F16" s="8">
        <v>1550</v>
      </c>
      <c r="G16" s="8">
        <v>0</v>
      </c>
      <c r="H16" s="8">
        <f t="shared" si="3"/>
        <v>143.25</v>
      </c>
      <c r="I16" s="8">
        <v>0</v>
      </c>
      <c r="J16" s="8">
        <f t="shared" si="0"/>
        <v>0</v>
      </c>
      <c r="K16" s="8">
        <v>0</v>
      </c>
      <c r="L16" s="8">
        <f t="shared" si="1"/>
        <v>-300</v>
      </c>
      <c r="M16" s="10">
        <f t="shared" si="4"/>
        <v>-8.5714285714285715E-2</v>
      </c>
      <c r="N16" s="10">
        <f t="shared" si="5"/>
        <v>-0.80000000000001137</v>
      </c>
      <c r="O16" s="10">
        <f t="shared" ref="O16:O18" si="9">M16-N16</f>
        <v>0.71428571428572563</v>
      </c>
      <c r="P16" s="10">
        <f t="shared" si="6"/>
        <v>194.4202589285714</v>
      </c>
      <c r="Q16" s="12">
        <v>0</v>
      </c>
      <c r="R16" s="8">
        <v>1</v>
      </c>
      <c r="S16" s="8">
        <v>1</v>
      </c>
      <c r="T16" s="8">
        <v>3</v>
      </c>
      <c r="U16" s="8">
        <v>0</v>
      </c>
      <c r="V16" s="8">
        <v>8.5</v>
      </c>
      <c r="W16" s="8">
        <v>1</v>
      </c>
      <c r="X16" s="8">
        <v>0</v>
      </c>
      <c r="Y16" s="8">
        <v>0</v>
      </c>
      <c r="Z16" s="8">
        <v>1</v>
      </c>
      <c r="AA16" s="8">
        <v>1</v>
      </c>
      <c r="AB16" s="8">
        <v>1</v>
      </c>
      <c r="AC16" s="8">
        <v>0</v>
      </c>
    </row>
    <row r="17" spans="1:30" x14ac:dyDescent="0.25">
      <c r="A17" s="11">
        <v>43560</v>
      </c>
      <c r="B17" s="8" t="s">
        <v>26</v>
      </c>
      <c r="C17" s="8">
        <v>192</v>
      </c>
      <c r="D17" s="9">
        <f t="shared" si="7"/>
        <v>192.1</v>
      </c>
      <c r="E17" s="8">
        <v>0</v>
      </c>
      <c r="F17" s="8">
        <v>1700</v>
      </c>
      <c r="G17" s="8">
        <v>0</v>
      </c>
      <c r="H17" s="8">
        <f t="shared" si="3"/>
        <v>144</v>
      </c>
      <c r="I17" s="8">
        <v>0</v>
      </c>
      <c r="J17" s="8">
        <f t="shared" si="0"/>
        <v>0</v>
      </c>
      <c r="K17" s="8">
        <v>0</v>
      </c>
      <c r="L17" s="8">
        <f t="shared" si="1"/>
        <v>-150</v>
      </c>
      <c r="M17" s="10">
        <f t="shared" si="4"/>
        <v>-4.2857142857142858E-2</v>
      </c>
      <c r="N17" s="10">
        <f t="shared" si="5"/>
        <v>-0.59999999999999432</v>
      </c>
      <c r="O17" s="10">
        <f t="shared" si="9"/>
        <v>0.5571428571428515</v>
      </c>
      <c r="P17" s="10">
        <f t="shared" si="6"/>
        <v>194.33454464285711</v>
      </c>
      <c r="Q17" s="12">
        <v>0</v>
      </c>
      <c r="R17" s="8">
        <v>1</v>
      </c>
      <c r="S17" s="8">
        <v>1</v>
      </c>
      <c r="T17" s="8">
        <v>4</v>
      </c>
      <c r="U17" s="8">
        <v>0</v>
      </c>
      <c r="V17" s="8">
        <v>7</v>
      </c>
      <c r="W17" s="8">
        <v>2</v>
      </c>
      <c r="X17" s="8">
        <v>0</v>
      </c>
      <c r="Y17" s="8">
        <v>0</v>
      </c>
      <c r="Z17" s="8">
        <v>0</v>
      </c>
      <c r="AA17" s="8">
        <v>1</v>
      </c>
      <c r="AB17" s="8">
        <v>0</v>
      </c>
      <c r="AC17" s="8">
        <v>1</v>
      </c>
    </row>
    <row r="18" spans="1:30" x14ac:dyDescent="0.25">
      <c r="A18" s="11">
        <v>43561</v>
      </c>
      <c r="B18" s="8" t="s">
        <v>38</v>
      </c>
      <c r="C18" s="8">
        <v>190</v>
      </c>
      <c r="D18" s="9">
        <f>AVERAGE(C14:C18)</f>
        <v>191.4</v>
      </c>
      <c r="E18" s="8">
        <v>1</v>
      </c>
      <c r="F18" s="8">
        <v>2000</v>
      </c>
      <c r="G18" s="8">
        <v>1</v>
      </c>
      <c r="H18" s="8">
        <f t="shared" si="3"/>
        <v>142.5</v>
      </c>
      <c r="I18" s="8">
        <v>2</v>
      </c>
      <c r="J18" s="8">
        <f t="shared" si="0"/>
        <v>285</v>
      </c>
      <c r="K18" s="8">
        <v>0</v>
      </c>
      <c r="L18" s="8">
        <f t="shared" si="1"/>
        <v>-135</v>
      </c>
      <c r="M18" s="10">
        <f t="shared" si="4"/>
        <v>-3.8571428571428569E-2</v>
      </c>
      <c r="N18" s="10">
        <f t="shared" si="5"/>
        <v>-0.69999999999998863</v>
      </c>
      <c r="O18" s="10">
        <f t="shared" si="9"/>
        <v>0.66142857142856004</v>
      </c>
      <c r="P18" s="10">
        <f t="shared" si="6"/>
        <v>194.29168749999997</v>
      </c>
      <c r="Q18" s="12">
        <v>1</v>
      </c>
      <c r="R18" s="8">
        <v>1</v>
      </c>
      <c r="S18" s="8">
        <v>0</v>
      </c>
      <c r="T18" s="8">
        <v>5</v>
      </c>
      <c r="U18" s="8">
        <v>0</v>
      </c>
      <c r="V18" s="8">
        <v>8.5</v>
      </c>
      <c r="W18" s="8">
        <v>3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  <c r="AC18" s="8">
        <v>1</v>
      </c>
      <c r="AD18" t="s">
        <v>44</v>
      </c>
    </row>
    <row r="19" spans="1:30" x14ac:dyDescent="0.25">
      <c r="A19" s="11">
        <v>43562</v>
      </c>
      <c r="B19" s="8" t="s">
        <v>39</v>
      </c>
      <c r="C19" s="8">
        <v>190.5</v>
      </c>
      <c r="D19" s="9">
        <f>AVERAGE(C15:C19)</f>
        <v>191.1</v>
      </c>
      <c r="E19" s="8">
        <v>0</v>
      </c>
      <c r="F19" s="8">
        <v>1400</v>
      </c>
      <c r="G19" s="8">
        <v>0</v>
      </c>
      <c r="H19" s="8">
        <f t="shared" si="3"/>
        <v>142.875</v>
      </c>
      <c r="I19" s="8">
        <v>0</v>
      </c>
      <c r="J19" s="8">
        <f t="shared" si="0"/>
        <v>0</v>
      </c>
      <c r="K19" s="8">
        <v>0</v>
      </c>
      <c r="L19" s="8">
        <f t="shared" si="1"/>
        <v>-450</v>
      </c>
      <c r="M19" s="10">
        <f t="shared" si="4"/>
        <v>-0.12857142857142856</v>
      </c>
      <c r="N19" s="10">
        <f t="shared" si="5"/>
        <v>-0.30000000000001137</v>
      </c>
      <c r="O19" s="10">
        <f t="shared" ref="O19:O20" si="10">M19-N19</f>
        <v>0.17142857142858281</v>
      </c>
      <c r="P19" s="10">
        <f t="shared" si="6"/>
        <v>194.25311607142854</v>
      </c>
      <c r="Q19" s="12">
        <v>0</v>
      </c>
      <c r="R19" s="8">
        <v>1</v>
      </c>
      <c r="S19" s="8">
        <v>1</v>
      </c>
      <c r="T19" s="8">
        <v>5</v>
      </c>
      <c r="U19" s="8">
        <v>0</v>
      </c>
      <c r="V19" s="8">
        <v>11</v>
      </c>
      <c r="W19" s="8">
        <v>1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1</v>
      </c>
      <c r="AD19" t="s">
        <v>44</v>
      </c>
    </row>
    <row r="20" spans="1:30" x14ac:dyDescent="0.25">
      <c r="A20" s="11">
        <v>43563</v>
      </c>
      <c r="B20" s="8" t="s">
        <v>40</v>
      </c>
      <c r="C20" s="8">
        <v>191.5</v>
      </c>
      <c r="D20" s="9">
        <f t="shared" ref="D20:D21" si="11">AVERAGE(C16:C20)</f>
        <v>191</v>
      </c>
      <c r="E20" s="8">
        <v>0</v>
      </c>
      <c r="F20" s="8">
        <v>1600</v>
      </c>
      <c r="G20" s="8">
        <v>1</v>
      </c>
      <c r="H20" s="8">
        <f t="shared" si="3"/>
        <v>143.625</v>
      </c>
      <c r="I20" s="8">
        <v>3.1</v>
      </c>
      <c r="J20" s="8">
        <f t="shared" si="0"/>
        <v>445.23750000000001</v>
      </c>
      <c r="K20" s="8">
        <v>0</v>
      </c>
      <c r="L20" s="8">
        <f t="shared" si="1"/>
        <v>-695.23749999999995</v>
      </c>
      <c r="M20" s="10">
        <f t="shared" si="4"/>
        <v>-0.19863928571428571</v>
      </c>
      <c r="N20" s="10">
        <f t="shared" si="5"/>
        <v>-9.9999999999994316E-2</v>
      </c>
      <c r="O20" s="10">
        <f t="shared" si="10"/>
        <v>-9.8639285714291397E-2</v>
      </c>
      <c r="P20" s="10">
        <f t="shared" si="6"/>
        <v>194.1245446428571</v>
      </c>
      <c r="Q20" s="12">
        <v>1</v>
      </c>
      <c r="R20" s="8">
        <v>1</v>
      </c>
      <c r="S20" s="8">
        <v>0</v>
      </c>
      <c r="T20" s="8">
        <v>4</v>
      </c>
      <c r="U20" s="8">
        <v>0</v>
      </c>
      <c r="V20" s="8">
        <v>7.5</v>
      </c>
      <c r="W20" s="8">
        <v>3</v>
      </c>
      <c r="X20" s="8">
        <v>0</v>
      </c>
      <c r="Y20" s="8">
        <v>0</v>
      </c>
      <c r="Z20" s="8">
        <v>0</v>
      </c>
      <c r="AA20" s="8">
        <v>1</v>
      </c>
      <c r="AB20" s="8">
        <v>1</v>
      </c>
      <c r="AC20" s="8">
        <v>0</v>
      </c>
    </row>
    <row r="21" spans="1:30" x14ac:dyDescent="0.25">
      <c r="A21" s="11">
        <v>43564</v>
      </c>
      <c r="B21" s="8" t="s">
        <v>41</v>
      </c>
      <c r="C21" s="8">
        <v>191</v>
      </c>
      <c r="D21" s="9">
        <f t="shared" si="11"/>
        <v>191</v>
      </c>
      <c r="E21" s="8">
        <v>0</v>
      </c>
      <c r="F21" s="8">
        <v>1650</v>
      </c>
      <c r="G21" s="8">
        <v>0</v>
      </c>
      <c r="H21" s="8">
        <f t="shared" si="3"/>
        <v>143.25</v>
      </c>
      <c r="I21" s="8">
        <v>0</v>
      </c>
      <c r="J21" s="8">
        <f t="shared" si="0"/>
        <v>0</v>
      </c>
      <c r="K21" s="8">
        <v>0</v>
      </c>
      <c r="L21" s="8">
        <f t="shared" si="1"/>
        <v>-200</v>
      </c>
      <c r="M21" s="10">
        <f t="shared" si="4"/>
        <v>-5.7142857142857141E-2</v>
      </c>
      <c r="N21" s="10">
        <f t="shared" si="5"/>
        <v>0</v>
      </c>
      <c r="O21" s="10">
        <f t="shared" ref="O21" si="12">M21-N21</f>
        <v>-5.7142857142857141E-2</v>
      </c>
      <c r="P21" s="10">
        <f t="shared" si="6"/>
        <v>193.92590535714282</v>
      </c>
      <c r="Q21" s="12">
        <v>1</v>
      </c>
      <c r="R21" s="8">
        <v>1</v>
      </c>
      <c r="S21" s="8">
        <v>0</v>
      </c>
      <c r="T21" s="8">
        <v>4</v>
      </c>
      <c r="U21" s="8">
        <v>0</v>
      </c>
      <c r="V21" s="8">
        <v>7.75</v>
      </c>
      <c r="W21" s="8">
        <v>2</v>
      </c>
      <c r="X21" s="8">
        <v>0</v>
      </c>
      <c r="Y21" s="8">
        <v>0</v>
      </c>
      <c r="Z21" s="8">
        <v>0</v>
      </c>
      <c r="AA21" s="8">
        <v>1</v>
      </c>
      <c r="AB21" s="8">
        <v>1</v>
      </c>
      <c r="AC21" s="8">
        <v>0</v>
      </c>
    </row>
    <row r="22" spans="1:30" x14ac:dyDescent="0.25">
      <c r="A22" s="11">
        <v>43565</v>
      </c>
      <c r="B22" s="8" t="s">
        <v>42</v>
      </c>
      <c r="C22" s="8">
        <v>191</v>
      </c>
      <c r="D22" s="9">
        <f t="shared" ref="D22:D85" si="13">AVERAGE(C18:C22)</f>
        <v>190.8</v>
      </c>
      <c r="E22" s="8">
        <v>0</v>
      </c>
      <c r="F22" s="8">
        <v>1900</v>
      </c>
      <c r="G22" s="8">
        <v>1</v>
      </c>
      <c r="H22" s="8">
        <f t="shared" si="3"/>
        <v>143.25</v>
      </c>
      <c r="I22" s="8">
        <v>3.1</v>
      </c>
      <c r="J22" s="8">
        <f t="shared" si="0"/>
        <v>444.07499999999999</v>
      </c>
      <c r="K22" s="8">
        <v>0</v>
      </c>
      <c r="L22" s="8">
        <f t="shared" si="1"/>
        <v>-394.07500000000005</v>
      </c>
      <c r="M22" s="10">
        <f t="shared" si="4"/>
        <v>-0.11259285714285716</v>
      </c>
      <c r="N22" s="10">
        <f t="shared" si="5"/>
        <v>-0.19999999999998863</v>
      </c>
      <c r="O22" s="10">
        <f t="shared" ref="O22:O23" si="14">M22-N22</f>
        <v>8.740714285713147E-2</v>
      </c>
      <c r="P22" s="10">
        <f t="shared" si="6"/>
        <v>193.86876249999997</v>
      </c>
      <c r="Q22" s="12">
        <v>1</v>
      </c>
      <c r="R22" s="8">
        <v>1</v>
      </c>
      <c r="S22" s="8">
        <v>0</v>
      </c>
      <c r="T22" s="8">
        <v>5</v>
      </c>
      <c r="U22" s="8">
        <v>0</v>
      </c>
      <c r="V22" s="8">
        <v>7.5</v>
      </c>
      <c r="W22" s="8">
        <v>2</v>
      </c>
      <c r="X22" s="8">
        <v>0</v>
      </c>
      <c r="Y22" s="8">
        <v>0</v>
      </c>
      <c r="Z22" s="8">
        <v>0</v>
      </c>
      <c r="AA22" s="8">
        <v>1</v>
      </c>
      <c r="AB22" s="8">
        <v>1</v>
      </c>
      <c r="AC22" s="8">
        <v>0</v>
      </c>
    </row>
    <row r="23" spans="1:30" x14ac:dyDescent="0.25">
      <c r="A23" s="11">
        <v>43566</v>
      </c>
      <c r="B23" s="8" t="s">
        <v>16</v>
      </c>
      <c r="C23" s="8">
        <v>192</v>
      </c>
      <c r="D23" s="9">
        <f t="shared" si="13"/>
        <v>191.2</v>
      </c>
      <c r="E23" s="8">
        <v>0</v>
      </c>
      <c r="F23" s="8">
        <v>1350</v>
      </c>
      <c r="G23" s="8">
        <v>0</v>
      </c>
      <c r="H23" s="8">
        <f t="shared" si="3"/>
        <v>144</v>
      </c>
      <c r="I23" s="8">
        <v>0</v>
      </c>
      <c r="J23" s="8">
        <f t="shared" si="0"/>
        <v>0</v>
      </c>
      <c r="K23" s="8">
        <v>0</v>
      </c>
      <c r="L23" s="8">
        <f t="shared" si="1"/>
        <v>-500</v>
      </c>
      <c r="M23" s="10">
        <f t="shared" si="4"/>
        <v>-0.14285714285714285</v>
      </c>
      <c r="N23" s="10">
        <f t="shared" si="5"/>
        <v>0.39999999999997726</v>
      </c>
      <c r="O23" s="10">
        <f t="shared" si="14"/>
        <v>-0.54285714285712006</v>
      </c>
      <c r="P23" s="10">
        <f t="shared" si="6"/>
        <v>193.75616964285712</v>
      </c>
      <c r="Q23" s="12">
        <v>1</v>
      </c>
      <c r="R23" s="8">
        <v>0</v>
      </c>
      <c r="S23" s="8">
        <v>0</v>
      </c>
      <c r="T23" s="8">
        <v>5</v>
      </c>
      <c r="U23" s="8">
        <v>0</v>
      </c>
      <c r="V23" s="8">
        <v>8.5</v>
      </c>
      <c r="W23" s="8">
        <v>1</v>
      </c>
      <c r="X23" s="8">
        <v>0</v>
      </c>
      <c r="Y23" s="8">
        <v>0</v>
      </c>
      <c r="Z23" s="8">
        <v>1</v>
      </c>
      <c r="AA23" s="8">
        <v>1</v>
      </c>
      <c r="AB23" s="8">
        <v>1</v>
      </c>
      <c r="AC23" s="8">
        <v>0</v>
      </c>
    </row>
    <row r="24" spans="1:30" x14ac:dyDescent="0.25">
      <c r="A24" s="11">
        <v>43567</v>
      </c>
      <c r="B24" s="8" t="s">
        <v>26</v>
      </c>
      <c r="C24" s="8">
        <v>191</v>
      </c>
      <c r="D24" s="9">
        <f t="shared" si="13"/>
        <v>191.3</v>
      </c>
      <c r="E24" s="8">
        <v>0</v>
      </c>
      <c r="F24" s="8">
        <v>1550</v>
      </c>
      <c r="G24" s="8">
        <v>0</v>
      </c>
      <c r="H24" s="8">
        <f t="shared" si="3"/>
        <v>143.25</v>
      </c>
      <c r="I24" s="8">
        <v>0</v>
      </c>
      <c r="J24" s="8">
        <f t="shared" si="0"/>
        <v>0</v>
      </c>
      <c r="K24" s="8">
        <v>0</v>
      </c>
      <c r="L24" s="8">
        <f t="shared" si="1"/>
        <v>-300</v>
      </c>
      <c r="M24" s="10">
        <f t="shared" si="4"/>
        <v>-8.5714285714285715E-2</v>
      </c>
      <c r="N24" s="10">
        <f t="shared" si="5"/>
        <v>0.10000000000002274</v>
      </c>
      <c r="O24" s="10">
        <f t="shared" ref="O24" si="15">M24-N24</f>
        <v>-0.18571428571430845</v>
      </c>
      <c r="P24" s="10">
        <f t="shared" si="6"/>
        <v>193.61331249999998</v>
      </c>
      <c r="Q24" s="12">
        <v>0</v>
      </c>
      <c r="R24" s="8">
        <v>1</v>
      </c>
      <c r="S24" s="8">
        <v>1</v>
      </c>
      <c r="T24" s="8">
        <v>3</v>
      </c>
      <c r="U24" s="8">
        <v>0</v>
      </c>
      <c r="V24" s="8">
        <v>9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</row>
    <row r="25" spans="1:30" x14ac:dyDescent="0.25">
      <c r="A25" s="11">
        <v>43568</v>
      </c>
      <c r="B25" s="8" t="s">
        <v>38</v>
      </c>
      <c r="C25" s="8">
        <v>190</v>
      </c>
      <c r="D25" s="9">
        <f t="shared" si="13"/>
        <v>191</v>
      </c>
      <c r="E25" s="8">
        <v>1</v>
      </c>
      <c r="F25" s="8">
        <v>1850</v>
      </c>
      <c r="G25" s="8">
        <v>0</v>
      </c>
      <c r="H25" s="8">
        <f t="shared" si="3"/>
        <v>142.5</v>
      </c>
      <c r="I25" s="8">
        <v>0</v>
      </c>
      <c r="J25" s="8">
        <f t="shared" si="0"/>
        <v>0</v>
      </c>
      <c r="K25" s="8">
        <v>0</v>
      </c>
      <c r="L25" s="8">
        <f t="shared" si="1"/>
        <v>0</v>
      </c>
      <c r="M25" s="10">
        <f t="shared" si="4"/>
        <v>0</v>
      </c>
      <c r="N25" s="10">
        <f t="shared" si="5"/>
        <v>-0.30000000000001137</v>
      </c>
      <c r="O25" s="10">
        <f t="shared" ref="O25" si="16">M25-N25</f>
        <v>0.30000000000001137</v>
      </c>
      <c r="P25" s="10">
        <f t="shared" si="6"/>
        <v>193.52759821428569</v>
      </c>
      <c r="Q25" s="12">
        <v>1</v>
      </c>
      <c r="R25" s="8">
        <v>1</v>
      </c>
      <c r="S25" s="8">
        <v>0</v>
      </c>
      <c r="T25" s="8">
        <v>5</v>
      </c>
      <c r="U25" s="8">
        <v>0</v>
      </c>
      <c r="V25" s="8">
        <v>8</v>
      </c>
      <c r="W25" s="8">
        <v>1</v>
      </c>
      <c r="X25" s="8">
        <v>1</v>
      </c>
      <c r="Y25" s="8">
        <v>1</v>
      </c>
      <c r="Z25" s="8">
        <v>1</v>
      </c>
      <c r="AA25" s="8">
        <v>0</v>
      </c>
      <c r="AB25" s="8">
        <v>0</v>
      </c>
      <c r="AC25" s="8">
        <v>1</v>
      </c>
    </row>
    <row r="26" spans="1:30" x14ac:dyDescent="0.25">
      <c r="A26" s="11">
        <v>43569</v>
      </c>
      <c r="B26" s="8" t="s">
        <v>39</v>
      </c>
      <c r="C26" s="8">
        <v>191</v>
      </c>
      <c r="D26" s="9">
        <f t="shared" si="13"/>
        <v>191</v>
      </c>
      <c r="E26" s="8">
        <v>0</v>
      </c>
      <c r="F26" s="8">
        <v>1600</v>
      </c>
      <c r="G26" s="8">
        <v>1</v>
      </c>
      <c r="H26" s="8">
        <f t="shared" si="3"/>
        <v>143.25</v>
      </c>
      <c r="I26" s="8">
        <v>3.1</v>
      </c>
      <c r="J26" s="8">
        <f t="shared" si="0"/>
        <v>444.07499999999999</v>
      </c>
      <c r="K26" s="8">
        <v>0</v>
      </c>
      <c r="L26" s="8">
        <f t="shared" si="1"/>
        <v>-694.07500000000005</v>
      </c>
      <c r="M26" s="10">
        <f t="shared" si="4"/>
        <v>-0.19830714285714288</v>
      </c>
      <c r="N26" s="10">
        <f t="shared" si="5"/>
        <v>0</v>
      </c>
      <c r="O26" s="10">
        <f t="shared" ref="O26" si="17">M26-N26</f>
        <v>-0.19830714285714288</v>
      </c>
      <c r="P26" s="10">
        <f t="shared" si="6"/>
        <v>193.52759821428569</v>
      </c>
      <c r="Q26" s="12">
        <v>1</v>
      </c>
      <c r="R26" s="8">
        <v>1</v>
      </c>
      <c r="S26" s="8">
        <v>1</v>
      </c>
      <c r="T26" s="8">
        <v>3</v>
      </c>
      <c r="U26" s="8">
        <v>0</v>
      </c>
      <c r="V26" s="8">
        <v>9</v>
      </c>
      <c r="W26" s="8">
        <v>1</v>
      </c>
      <c r="X26" s="8">
        <v>0</v>
      </c>
      <c r="Y26" s="8">
        <v>0</v>
      </c>
      <c r="Z26" s="8">
        <v>0</v>
      </c>
      <c r="AA26" s="8">
        <v>0</v>
      </c>
      <c r="AB26" s="8">
        <v>1</v>
      </c>
      <c r="AC26" s="8">
        <v>0</v>
      </c>
      <c r="AD26" t="s">
        <v>45</v>
      </c>
    </row>
    <row r="27" spans="1:30" x14ac:dyDescent="0.25">
      <c r="A27" s="11">
        <v>43570</v>
      </c>
      <c r="B27" s="8" t="s">
        <v>40</v>
      </c>
      <c r="C27" s="8">
        <v>189.5</v>
      </c>
      <c r="D27" s="9">
        <f t="shared" si="13"/>
        <v>190.7</v>
      </c>
      <c r="E27" s="8">
        <v>0</v>
      </c>
      <c r="F27" s="8">
        <v>1700</v>
      </c>
      <c r="G27" s="8">
        <v>0</v>
      </c>
      <c r="H27" s="8">
        <f t="shared" si="3"/>
        <v>142.125</v>
      </c>
      <c r="I27" s="8">
        <v>0</v>
      </c>
      <c r="J27" s="8">
        <f t="shared" si="0"/>
        <v>0</v>
      </c>
      <c r="K27" s="8">
        <v>0</v>
      </c>
      <c r="L27" s="8">
        <f t="shared" si="1"/>
        <v>-150</v>
      </c>
      <c r="M27" s="10">
        <f t="shared" si="4"/>
        <v>-4.2857142857142858E-2</v>
      </c>
      <c r="N27" s="10">
        <f t="shared" si="5"/>
        <v>-0.30000000000001137</v>
      </c>
      <c r="O27" s="10">
        <f t="shared" ref="O27" si="18">M27-N27</f>
        <v>0.2571428571428685</v>
      </c>
      <c r="P27" s="10">
        <f t="shared" si="6"/>
        <v>193.32929107142854</v>
      </c>
      <c r="Q27" s="12">
        <v>1</v>
      </c>
      <c r="R27" s="8">
        <v>1</v>
      </c>
      <c r="S27" s="8">
        <v>1</v>
      </c>
      <c r="T27" s="8">
        <v>2</v>
      </c>
      <c r="U27" s="8">
        <v>0</v>
      </c>
      <c r="V27" s="8">
        <v>7.5</v>
      </c>
      <c r="W27" s="8">
        <v>2</v>
      </c>
      <c r="X27" s="8">
        <v>0</v>
      </c>
      <c r="Y27" s="8">
        <v>0</v>
      </c>
      <c r="Z27" s="8">
        <v>0</v>
      </c>
      <c r="AA27" s="8">
        <v>1</v>
      </c>
      <c r="AB27" s="8">
        <v>1</v>
      </c>
      <c r="AC27" s="8">
        <v>0</v>
      </c>
      <c r="AD27" t="s">
        <v>45</v>
      </c>
    </row>
    <row r="28" spans="1:30" x14ac:dyDescent="0.25">
      <c r="A28" s="11">
        <v>43571</v>
      </c>
      <c r="B28" s="8" t="s">
        <v>41</v>
      </c>
      <c r="C28" s="8">
        <v>190</v>
      </c>
      <c r="D28" s="9">
        <f t="shared" si="13"/>
        <v>190.3</v>
      </c>
      <c r="E28" s="8">
        <v>0</v>
      </c>
      <c r="F28" s="8">
        <v>1700</v>
      </c>
      <c r="G28" s="8">
        <v>1</v>
      </c>
      <c r="H28" s="8">
        <f t="shared" si="3"/>
        <v>142.5</v>
      </c>
      <c r="I28" s="8">
        <v>3.1</v>
      </c>
      <c r="J28" s="8">
        <f t="shared" si="0"/>
        <v>441.75</v>
      </c>
      <c r="K28" s="8">
        <v>0</v>
      </c>
      <c r="L28" s="8">
        <f t="shared" si="1"/>
        <v>-591.75</v>
      </c>
      <c r="M28" s="10">
        <f t="shared" si="4"/>
        <v>-0.16907142857142857</v>
      </c>
      <c r="N28" s="10">
        <f t="shared" si="5"/>
        <v>-0.39999999999997726</v>
      </c>
      <c r="O28" s="10">
        <f t="shared" ref="O28" si="19">M28-N28</f>
        <v>0.2309285714285487</v>
      </c>
      <c r="P28" s="10">
        <f t="shared" si="6"/>
        <v>193.2864339285714</v>
      </c>
      <c r="Q28" s="12">
        <v>1</v>
      </c>
      <c r="R28" s="8">
        <v>0</v>
      </c>
      <c r="S28" s="8">
        <v>0</v>
      </c>
      <c r="T28" s="8">
        <v>4</v>
      </c>
      <c r="U28" s="8">
        <v>0</v>
      </c>
      <c r="V28" s="8">
        <v>7.5</v>
      </c>
      <c r="W28" s="8">
        <v>1</v>
      </c>
      <c r="X28" s="8">
        <v>0</v>
      </c>
      <c r="Y28" s="8">
        <v>0</v>
      </c>
      <c r="Z28" s="8">
        <v>0</v>
      </c>
      <c r="AA28" s="8">
        <v>1</v>
      </c>
      <c r="AB28" s="8">
        <v>1</v>
      </c>
      <c r="AC28" s="8">
        <v>0</v>
      </c>
      <c r="AD28" t="s">
        <v>45</v>
      </c>
    </row>
    <row r="29" spans="1:30" x14ac:dyDescent="0.25">
      <c r="A29" s="11">
        <v>43572</v>
      </c>
      <c r="B29" s="8" t="s">
        <v>42</v>
      </c>
      <c r="C29" s="8">
        <v>189.5</v>
      </c>
      <c r="D29" s="9">
        <f t="shared" si="13"/>
        <v>190</v>
      </c>
      <c r="E29" s="8">
        <v>0</v>
      </c>
      <c r="F29" s="8">
        <v>1700</v>
      </c>
      <c r="G29" s="8">
        <v>0</v>
      </c>
      <c r="H29" s="8">
        <f t="shared" si="3"/>
        <v>142.125</v>
      </c>
      <c r="I29" s="8">
        <v>0</v>
      </c>
      <c r="J29" s="8">
        <f t="shared" si="0"/>
        <v>0</v>
      </c>
      <c r="K29" s="8">
        <v>0</v>
      </c>
      <c r="L29" s="8">
        <f t="shared" si="1"/>
        <v>-150</v>
      </c>
      <c r="M29" s="10">
        <f t="shared" si="4"/>
        <v>-4.2857142857142858E-2</v>
      </c>
      <c r="N29" s="10">
        <f t="shared" si="5"/>
        <v>-0.30000000000001137</v>
      </c>
      <c r="O29" s="10">
        <f t="shared" ref="O29" si="20">M29-N29</f>
        <v>0.2571428571428685</v>
      </c>
      <c r="P29" s="10">
        <f t="shared" si="6"/>
        <v>193.11736249999996</v>
      </c>
      <c r="Q29" s="12">
        <v>1</v>
      </c>
      <c r="R29" s="8">
        <v>1</v>
      </c>
      <c r="S29" s="8">
        <v>0</v>
      </c>
      <c r="T29" s="8">
        <v>4</v>
      </c>
      <c r="U29" s="8">
        <v>0</v>
      </c>
      <c r="V29" s="8">
        <v>6</v>
      </c>
      <c r="W29" s="8">
        <v>4</v>
      </c>
      <c r="X29" s="8">
        <v>0</v>
      </c>
      <c r="Y29" s="8">
        <v>0</v>
      </c>
      <c r="Z29" s="8">
        <v>0</v>
      </c>
      <c r="AA29" s="8">
        <v>1</v>
      </c>
      <c r="AB29" s="8">
        <v>1</v>
      </c>
      <c r="AC29" s="8">
        <v>0</v>
      </c>
    </row>
    <row r="30" spans="1:30" x14ac:dyDescent="0.25">
      <c r="A30" s="11">
        <v>43573</v>
      </c>
      <c r="B30" s="8" t="s">
        <v>16</v>
      </c>
      <c r="C30" s="8">
        <v>190.5</v>
      </c>
      <c r="D30" s="9">
        <f t="shared" si="13"/>
        <v>190.1</v>
      </c>
      <c r="E30" s="8">
        <v>0</v>
      </c>
      <c r="F30" s="8">
        <v>1550</v>
      </c>
      <c r="G30" s="8">
        <v>0</v>
      </c>
      <c r="H30" s="8">
        <f t="shared" si="3"/>
        <v>142.875</v>
      </c>
      <c r="I30" s="8">
        <v>0</v>
      </c>
      <c r="J30" s="8">
        <f t="shared" si="0"/>
        <v>0</v>
      </c>
      <c r="K30" s="8">
        <v>0</v>
      </c>
      <c r="L30" s="8">
        <f t="shared" si="1"/>
        <v>-300</v>
      </c>
      <c r="M30" s="10">
        <f t="shared" si="4"/>
        <v>-8.5714285714285715E-2</v>
      </c>
      <c r="N30" s="10">
        <f t="shared" si="5"/>
        <v>9.9999999999994316E-2</v>
      </c>
      <c r="O30" s="10">
        <f t="shared" ref="O30" si="21">M30-N30</f>
        <v>-0.18571428571428003</v>
      </c>
      <c r="P30" s="10">
        <f t="shared" si="6"/>
        <v>193.07450535714281</v>
      </c>
      <c r="Q30" s="12">
        <v>1</v>
      </c>
      <c r="R30" s="8">
        <v>1</v>
      </c>
      <c r="S30" s="8">
        <v>1</v>
      </c>
      <c r="T30" s="8">
        <v>3</v>
      </c>
      <c r="U30" s="8">
        <v>0</v>
      </c>
      <c r="V30" s="8">
        <v>6.25</v>
      </c>
      <c r="W30" s="8">
        <v>5</v>
      </c>
      <c r="X30" s="8">
        <v>0</v>
      </c>
      <c r="Y30" s="8">
        <v>0</v>
      </c>
      <c r="Z30" s="8">
        <v>0</v>
      </c>
      <c r="AA30" s="8">
        <v>1</v>
      </c>
      <c r="AB30" s="8">
        <v>0</v>
      </c>
      <c r="AC30" s="8">
        <v>0</v>
      </c>
    </row>
    <row r="31" spans="1:30" x14ac:dyDescent="0.25">
      <c r="A31" s="11">
        <v>43574</v>
      </c>
      <c r="B31" s="8" t="s">
        <v>26</v>
      </c>
      <c r="C31" s="8">
        <v>188.5</v>
      </c>
      <c r="D31" s="9">
        <f t="shared" si="13"/>
        <v>189.6</v>
      </c>
      <c r="E31" s="8">
        <v>0</v>
      </c>
      <c r="F31" s="8">
        <v>1800</v>
      </c>
      <c r="G31" s="8">
        <v>0</v>
      </c>
      <c r="H31" s="8">
        <f t="shared" si="3"/>
        <v>141.375</v>
      </c>
      <c r="I31" s="8">
        <v>0</v>
      </c>
      <c r="J31" s="8">
        <f t="shared" si="0"/>
        <v>0</v>
      </c>
      <c r="K31" s="8">
        <v>0</v>
      </c>
      <c r="L31" s="8">
        <f t="shared" si="1"/>
        <v>-50</v>
      </c>
      <c r="M31" s="10">
        <f t="shared" si="4"/>
        <v>-1.4285714285714285E-2</v>
      </c>
      <c r="N31" s="10">
        <f t="shared" si="5"/>
        <v>-0.5</v>
      </c>
      <c r="O31" s="10">
        <f t="shared" ref="O31" si="22">M31-N31</f>
        <v>0.48571428571428571</v>
      </c>
      <c r="P31" s="10">
        <f t="shared" si="6"/>
        <v>192.98879107142852</v>
      </c>
      <c r="Q31" s="12">
        <v>0</v>
      </c>
      <c r="R31" s="8">
        <v>1</v>
      </c>
      <c r="S31" s="8">
        <v>1</v>
      </c>
      <c r="T31" s="8">
        <v>4</v>
      </c>
      <c r="U31" s="8">
        <v>0</v>
      </c>
      <c r="V31" s="8">
        <v>7</v>
      </c>
      <c r="W31" s="8">
        <v>3</v>
      </c>
      <c r="X31" s="8">
        <v>0</v>
      </c>
      <c r="Y31" s="8">
        <v>0</v>
      </c>
      <c r="Z31" s="8">
        <v>1</v>
      </c>
      <c r="AA31" s="8">
        <v>1</v>
      </c>
      <c r="AB31" s="8">
        <v>1</v>
      </c>
      <c r="AC31" s="8">
        <v>0</v>
      </c>
    </row>
    <row r="32" spans="1:30" x14ac:dyDescent="0.25">
      <c r="A32" s="11">
        <v>43575</v>
      </c>
      <c r="B32" s="8" t="s">
        <v>38</v>
      </c>
      <c r="C32" s="8">
        <v>188.5</v>
      </c>
      <c r="D32" s="9">
        <f t="shared" si="13"/>
        <v>189.4</v>
      </c>
      <c r="E32" s="8">
        <v>0</v>
      </c>
      <c r="F32" s="8">
        <v>1500</v>
      </c>
      <c r="G32" s="8">
        <v>1</v>
      </c>
      <c r="H32" s="8">
        <f t="shared" si="3"/>
        <v>141.375</v>
      </c>
      <c r="I32" s="8">
        <v>3.1</v>
      </c>
      <c r="J32" s="8">
        <f t="shared" si="0"/>
        <v>438.26249999999999</v>
      </c>
      <c r="K32" s="8">
        <v>0</v>
      </c>
      <c r="L32" s="8">
        <f t="shared" si="1"/>
        <v>-788.26250000000005</v>
      </c>
      <c r="M32" s="10">
        <f t="shared" si="4"/>
        <v>-0.22521785714285716</v>
      </c>
      <c r="N32" s="10">
        <f t="shared" si="5"/>
        <v>-0.19999999999998863</v>
      </c>
      <c r="O32" s="10">
        <f t="shared" ref="O32" si="23">M32-N32</f>
        <v>-2.5217857142868533E-2</v>
      </c>
      <c r="P32" s="10">
        <f t="shared" si="6"/>
        <v>192.97450535714282</v>
      </c>
      <c r="Q32" s="12">
        <v>1</v>
      </c>
      <c r="R32" s="8">
        <v>1</v>
      </c>
      <c r="S32" s="8">
        <v>1</v>
      </c>
      <c r="T32" s="8">
        <v>4</v>
      </c>
      <c r="U32" s="8">
        <v>0</v>
      </c>
      <c r="V32" s="8">
        <v>8.5</v>
      </c>
      <c r="W32" s="8">
        <v>1</v>
      </c>
      <c r="X32" s="8">
        <v>0</v>
      </c>
      <c r="Y32" s="8">
        <v>0</v>
      </c>
      <c r="Z32" s="8">
        <v>0</v>
      </c>
      <c r="AA32" s="8">
        <v>0</v>
      </c>
      <c r="AB32" s="8">
        <v>1</v>
      </c>
      <c r="AC32" s="8">
        <v>1</v>
      </c>
    </row>
    <row r="33" spans="1:30" x14ac:dyDescent="0.25">
      <c r="A33" s="11">
        <v>43576</v>
      </c>
      <c r="B33" s="8" t="s">
        <v>39</v>
      </c>
      <c r="C33" s="8">
        <v>188</v>
      </c>
      <c r="D33" s="9">
        <f t="shared" si="13"/>
        <v>189</v>
      </c>
      <c r="E33" s="8">
        <v>1</v>
      </c>
      <c r="F33" s="8">
        <v>1800</v>
      </c>
      <c r="G33" s="8">
        <v>0</v>
      </c>
      <c r="H33" s="8">
        <f t="shared" si="3"/>
        <v>141</v>
      </c>
      <c r="I33" s="8">
        <v>0</v>
      </c>
      <c r="J33" s="8">
        <f t="shared" si="0"/>
        <v>0</v>
      </c>
      <c r="K33" s="8">
        <v>0</v>
      </c>
      <c r="L33" s="8">
        <f t="shared" si="1"/>
        <v>-50</v>
      </c>
      <c r="M33" s="10">
        <f t="shared" si="4"/>
        <v>-1.4285714285714285E-2</v>
      </c>
      <c r="N33" s="10">
        <f t="shared" si="5"/>
        <v>-0.40000000000000568</v>
      </c>
      <c r="O33" s="10">
        <f t="shared" ref="O33" si="24">M33-N33</f>
        <v>0.38571428571429139</v>
      </c>
      <c r="P33" s="10">
        <f t="shared" si="6"/>
        <v>192.74928749999995</v>
      </c>
      <c r="Q33" s="12">
        <v>0</v>
      </c>
      <c r="R33" s="8">
        <v>1</v>
      </c>
      <c r="S33" s="8">
        <v>1</v>
      </c>
      <c r="T33" s="8">
        <v>3</v>
      </c>
      <c r="U33" s="8">
        <v>0</v>
      </c>
      <c r="V33" s="8">
        <v>9.5</v>
      </c>
      <c r="W33" s="8">
        <v>1</v>
      </c>
      <c r="X33" s="8">
        <v>1</v>
      </c>
      <c r="Y33" s="8">
        <v>1</v>
      </c>
      <c r="Z33" s="8">
        <v>0</v>
      </c>
      <c r="AA33" s="8">
        <v>0</v>
      </c>
      <c r="AB33" s="8">
        <v>1</v>
      </c>
      <c r="AC33" s="8">
        <v>1</v>
      </c>
    </row>
    <row r="34" spans="1:30" x14ac:dyDescent="0.25">
      <c r="A34" s="11">
        <v>43577</v>
      </c>
      <c r="B34" s="8" t="s">
        <v>40</v>
      </c>
      <c r="C34" s="8">
        <v>188.5</v>
      </c>
      <c r="D34" s="9">
        <f t="shared" si="13"/>
        <v>188.8</v>
      </c>
      <c r="E34" s="8">
        <v>0</v>
      </c>
      <c r="F34" s="8">
        <v>1350</v>
      </c>
      <c r="G34" s="8">
        <v>1</v>
      </c>
      <c r="H34" s="8">
        <f t="shared" ref="H34:H65" si="25">C34*$AM$4</f>
        <v>141.375</v>
      </c>
      <c r="I34" s="8">
        <v>3.1</v>
      </c>
      <c r="J34" s="8">
        <f t="shared" ref="J34:J65" si="26">H34*I34</f>
        <v>438.26249999999999</v>
      </c>
      <c r="K34" s="8">
        <v>0</v>
      </c>
      <c r="L34" s="8">
        <f t="shared" ref="L34:L65" si="27">(F34-(J34+K34))-$AI$4</f>
        <v>-938.26250000000005</v>
      </c>
      <c r="M34" s="10">
        <f t="shared" si="4"/>
        <v>-0.26807500000000001</v>
      </c>
      <c r="N34" s="10">
        <f t="shared" si="5"/>
        <v>-0.19999999999998863</v>
      </c>
      <c r="O34" s="10">
        <f t="shared" ref="O34" si="28">M34-N34</f>
        <v>-6.8075000000011376E-2</v>
      </c>
      <c r="P34" s="10">
        <f t="shared" si="6"/>
        <v>192.73500178571425</v>
      </c>
      <c r="Q34" s="12">
        <v>1</v>
      </c>
      <c r="R34" s="8">
        <v>0</v>
      </c>
      <c r="S34" s="8">
        <v>0</v>
      </c>
      <c r="T34" s="8">
        <v>2</v>
      </c>
      <c r="U34" s="8">
        <v>0</v>
      </c>
      <c r="V34" s="8">
        <v>7.5</v>
      </c>
      <c r="W34" s="8">
        <v>2</v>
      </c>
      <c r="X34" s="8">
        <v>0</v>
      </c>
      <c r="Y34" s="8">
        <v>0</v>
      </c>
      <c r="Z34" s="8">
        <v>0</v>
      </c>
      <c r="AA34" s="8">
        <v>1</v>
      </c>
      <c r="AB34" s="8">
        <v>1</v>
      </c>
      <c r="AC34" s="8">
        <v>0</v>
      </c>
    </row>
    <row r="35" spans="1:30" x14ac:dyDescent="0.25">
      <c r="A35" s="11">
        <v>43578</v>
      </c>
      <c r="B35" s="8" t="s">
        <v>41</v>
      </c>
      <c r="C35" s="8">
        <v>187.5</v>
      </c>
      <c r="D35" s="9">
        <f t="shared" si="13"/>
        <v>188.2</v>
      </c>
      <c r="E35" s="8">
        <v>0</v>
      </c>
      <c r="F35" s="8">
        <v>1750</v>
      </c>
      <c r="G35" s="8">
        <v>0</v>
      </c>
      <c r="H35" s="8">
        <f t="shared" si="25"/>
        <v>140.625</v>
      </c>
      <c r="I35" s="8">
        <v>0</v>
      </c>
      <c r="J35" s="8">
        <f t="shared" si="26"/>
        <v>0</v>
      </c>
      <c r="K35" s="8">
        <v>0</v>
      </c>
      <c r="L35" s="8">
        <f t="shared" si="27"/>
        <v>-100</v>
      </c>
      <c r="M35" s="10">
        <f t="shared" si="4"/>
        <v>-2.8571428571428571E-2</v>
      </c>
      <c r="N35" s="10">
        <f t="shared" ref="N35:N66" si="29">D35-D34</f>
        <v>-0.60000000000002274</v>
      </c>
      <c r="O35" s="10">
        <f t="shared" ref="O35" si="30">M35-N35</f>
        <v>0.57142857142859416</v>
      </c>
      <c r="P35" s="10">
        <f t="shared" si="6"/>
        <v>192.46692678571424</v>
      </c>
      <c r="Q35" s="12">
        <v>1</v>
      </c>
      <c r="R35" s="8">
        <v>1</v>
      </c>
      <c r="S35" s="8">
        <v>1</v>
      </c>
      <c r="T35" s="8">
        <v>2</v>
      </c>
      <c r="U35" s="8">
        <v>0</v>
      </c>
      <c r="V35" s="8">
        <v>6.5</v>
      </c>
      <c r="W35" s="8">
        <v>4</v>
      </c>
      <c r="X35" s="8">
        <v>0</v>
      </c>
      <c r="Y35" s="8">
        <v>0</v>
      </c>
      <c r="Z35" s="8">
        <v>0</v>
      </c>
      <c r="AA35" s="8">
        <v>1</v>
      </c>
      <c r="AB35" s="8">
        <v>1</v>
      </c>
      <c r="AC35" s="8">
        <v>0</v>
      </c>
    </row>
    <row r="36" spans="1:30" x14ac:dyDescent="0.25">
      <c r="A36" s="11">
        <v>43579</v>
      </c>
      <c r="B36" s="8" t="s">
        <v>42</v>
      </c>
      <c r="C36" s="8">
        <v>189</v>
      </c>
      <c r="D36" s="9">
        <f t="shared" si="13"/>
        <v>188.3</v>
      </c>
      <c r="E36" s="8">
        <v>1</v>
      </c>
      <c r="F36" s="8">
        <v>1950</v>
      </c>
      <c r="G36" s="8">
        <v>1</v>
      </c>
      <c r="H36" s="8">
        <f t="shared" si="25"/>
        <v>141.75</v>
      </c>
      <c r="I36" s="8">
        <v>3.1</v>
      </c>
      <c r="J36" s="8">
        <f t="shared" si="26"/>
        <v>439.42500000000001</v>
      </c>
      <c r="K36" s="8">
        <v>0</v>
      </c>
      <c r="L36" s="8">
        <f t="shared" si="27"/>
        <v>-339.42499999999995</v>
      </c>
      <c r="M36" s="10">
        <f t="shared" si="4"/>
        <v>-9.6978571428571414E-2</v>
      </c>
      <c r="N36" s="10">
        <f t="shared" si="29"/>
        <v>0.10000000000002274</v>
      </c>
      <c r="O36" s="10">
        <f t="shared" ref="O36" si="31">M36-N36</f>
        <v>-0.19697857142859415</v>
      </c>
      <c r="P36" s="10">
        <f t="shared" si="6"/>
        <v>192.4383553571428</v>
      </c>
      <c r="Q36" s="12">
        <v>1</v>
      </c>
      <c r="R36" s="8">
        <v>1</v>
      </c>
      <c r="S36" s="8">
        <v>0</v>
      </c>
      <c r="T36" s="8">
        <v>2</v>
      </c>
      <c r="U36" s="8">
        <v>0</v>
      </c>
      <c r="V36" s="8">
        <v>6.5</v>
      </c>
      <c r="W36" s="8">
        <v>5</v>
      </c>
      <c r="X36" s="8">
        <v>0</v>
      </c>
      <c r="Y36" s="8">
        <v>0</v>
      </c>
      <c r="Z36" s="8">
        <v>0</v>
      </c>
      <c r="AA36" s="8">
        <v>1</v>
      </c>
      <c r="AB36" s="8">
        <v>1</v>
      </c>
      <c r="AC36" s="8">
        <v>0</v>
      </c>
    </row>
    <row r="37" spans="1:30" x14ac:dyDescent="0.25">
      <c r="A37" s="11">
        <v>43580</v>
      </c>
      <c r="B37" s="8" t="s">
        <v>16</v>
      </c>
      <c r="C37" s="8">
        <v>189.5</v>
      </c>
      <c r="D37" s="9">
        <f t="shared" si="13"/>
        <v>188.5</v>
      </c>
      <c r="E37" s="8">
        <v>0</v>
      </c>
      <c r="F37" s="8">
        <v>1600</v>
      </c>
      <c r="G37" s="8">
        <v>0</v>
      </c>
      <c r="H37" s="8">
        <f t="shared" si="25"/>
        <v>142.125</v>
      </c>
      <c r="I37" s="8">
        <v>0</v>
      </c>
      <c r="J37" s="8">
        <f t="shared" si="26"/>
        <v>0</v>
      </c>
      <c r="K37" s="8">
        <v>0</v>
      </c>
      <c r="L37" s="8">
        <f t="shared" si="27"/>
        <v>-250</v>
      </c>
      <c r="M37" s="10">
        <f t="shared" si="4"/>
        <v>-7.1428571428571425E-2</v>
      </c>
      <c r="N37" s="10">
        <f t="shared" si="29"/>
        <v>0.19999999999998863</v>
      </c>
      <c r="O37" s="10">
        <f t="shared" ref="O37" si="32">M37-N37</f>
        <v>-0.27142857142856003</v>
      </c>
      <c r="P37" s="10">
        <f t="shared" si="6"/>
        <v>192.34137678571423</v>
      </c>
      <c r="Q37" s="12">
        <v>0</v>
      </c>
      <c r="R37" s="8">
        <v>1</v>
      </c>
      <c r="S37" s="8">
        <v>1</v>
      </c>
      <c r="T37" s="8">
        <v>3</v>
      </c>
      <c r="U37" s="8">
        <v>0</v>
      </c>
      <c r="V37" s="8">
        <v>6.5</v>
      </c>
      <c r="W37" s="8">
        <v>5</v>
      </c>
      <c r="X37" s="8">
        <v>0</v>
      </c>
      <c r="Y37" s="8">
        <v>0</v>
      </c>
      <c r="Z37" s="8">
        <v>0</v>
      </c>
      <c r="AA37" s="8">
        <v>1</v>
      </c>
      <c r="AB37" s="8">
        <v>1</v>
      </c>
      <c r="AC37" s="8">
        <v>0</v>
      </c>
    </row>
    <row r="38" spans="1:30" x14ac:dyDescent="0.25">
      <c r="A38" s="11">
        <v>43581</v>
      </c>
      <c r="B38" s="8" t="s">
        <v>26</v>
      </c>
      <c r="C38" s="8">
        <v>189</v>
      </c>
      <c r="D38" s="9">
        <f t="shared" si="13"/>
        <v>188.7</v>
      </c>
      <c r="E38" s="8">
        <v>0</v>
      </c>
      <c r="F38" s="8">
        <v>1750</v>
      </c>
      <c r="G38" s="8">
        <v>0</v>
      </c>
      <c r="H38" s="8">
        <f t="shared" si="25"/>
        <v>141.75</v>
      </c>
      <c r="I38" s="8">
        <v>0</v>
      </c>
      <c r="J38" s="8">
        <f t="shared" si="26"/>
        <v>0</v>
      </c>
      <c r="K38" s="8">
        <v>0</v>
      </c>
      <c r="L38" s="8">
        <f t="shared" si="27"/>
        <v>-100</v>
      </c>
      <c r="M38" s="10">
        <f t="shared" si="4"/>
        <v>-2.8571428571428571E-2</v>
      </c>
      <c r="N38" s="10">
        <f t="shared" si="29"/>
        <v>0.19999999999998863</v>
      </c>
      <c r="O38" s="10">
        <f t="shared" ref="O38" si="33">M38-N38</f>
        <v>-0.22857142857141721</v>
      </c>
      <c r="P38" s="10">
        <f t="shared" si="6"/>
        <v>192.26994821428565</v>
      </c>
      <c r="Q38" s="12">
        <v>0</v>
      </c>
      <c r="R38" s="8">
        <v>1</v>
      </c>
      <c r="S38" s="8">
        <v>1</v>
      </c>
      <c r="T38" s="8">
        <v>4</v>
      </c>
      <c r="U38" s="8">
        <v>0</v>
      </c>
      <c r="V38" s="8">
        <v>9</v>
      </c>
      <c r="W38" s="8">
        <v>1</v>
      </c>
      <c r="X38" s="8">
        <v>0</v>
      </c>
      <c r="Y38" s="8">
        <v>0</v>
      </c>
      <c r="Z38" s="8">
        <v>1</v>
      </c>
      <c r="AA38" s="8">
        <v>0</v>
      </c>
      <c r="AB38" s="8">
        <v>1</v>
      </c>
      <c r="AC38" s="8">
        <v>0</v>
      </c>
    </row>
    <row r="39" spans="1:30" x14ac:dyDescent="0.25">
      <c r="A39" s="11">
        <v>43582</v>
      </c>
      <c r="B39" s="8" t="s">
        <v>38</v>
      </c>
      <c r="C39" s="8">
        <v>187</v>
      </c>
      <c r="D39" s="9">
        <f t="shared" si="13"/>
        <v>188.4</v>
      </c>
      <c r="E39" s="8">
        <v>1</v>
      </c>
      <c r="F39" s="8">
        <v>2000</v>
      </c>
      <c r="G39" s="8">
        <v>1</v>
      </c>
      <c r="H39" s="8">
        <f t="shared" si="25"/>
        <v>140.25</v>
      </c>
      <c r="I39" s="8">
        <v>3.1</v>
      </c>
      <c r="J39" s="8">
        <f t="shared" si="26"/>
        <v>434.77500000000003</v>
      </c>
      <c r="K39" s="8">
        <v>0</v>
      </c>
      <c r="L39" s="8">
        <f t="shared" si="27"/>
        <v>-284.77500000000009</v>
      </c>
      <c r="M39" s="10">
        <f t="shared" si="4"/>
        <v>-8.1364285714285736E-2</v>
      </c>
      <c r="N39" s="10">
        <f t="shared" si="29"/>
        <v>-0.29999999999998295</v>
      </c>
      <c r="O39" s="10">
        <f t="shared" ref="O39" si="34">M39-N39</f>
        <v>0.21863571428569722</v>
      </c>
      <c r="P39" s="10">
        <f t="shared" si="6"/>
        <v>192.24137678571421</v>
      </c>
      <c r="Q39" s="12">
        <v>0</v>
      </c>
      <c r="R39" s="8">
        <v>1</v>
      </c>
      <c r="S39" s="8">
        <v>1</v>
      </c>
      <c r="T39" s="8">
        <v>3</v>
      </c>
      <c r="U39" s="8">
        <v>0</v>
      </c>
      <c r="V39" s="8">
        <v>9</v>
      </c>
      <c r="W39" s="8">
        <v>1</v>
      </c>
      <c r="X39" s="8">
        <v>1</v>
      </c>
      <c r="Y39" s="8">
        <v>0</v>
      </c>
      <c r="Z39" s="8">
        <v>0</v>
      </c>
      <c r="AA39" s="8">
        <v>0</v>
      </c>
      <c r="AB39" s="8">
        <v>1</v>
      </c>
      <c r="AC39" s="8">
        <v>1</v>
      </c>
    </row>
    <row r="40" spans="1:30" x14ac:dyDescent="0.25">
      <c r="A40" s="11">
        <v>43583</v>
      </c>
      <c r="B40" s="8" t="s">
        <v>39</v>
      </c>
      <c r="C40" s="8">
        <v>186.5</v>
      </c>
      <c r="D40" s="9">
        <f t="shared" si="13"/>
        <v>188.2</v>
      </c>
      <c r="E40" s="8">
        <v>1</v>
      </c>
      <c r="F40" s="8">
        <v>2100</v>
      </c>
      <c r="G40" s="8">
        <v>0</v>
      </c>
      <c r="H40" s="8">
        <f t="shared" si="25"/>
        <v>139.875</v>
      </c>
      <c r="I40" s="8">
        <v>0</v>
      </c>
      <c r="J40" s="8">
        <f t="shared" si="26"/>
        <v>0</v>
      </c>
      <c r="K40" s="8">
        <v>0</v>
      </c>
      <c r="L40" s="8">
        <f t="shared" si="27"/>
        <v>250</v>
      </c>
      <c r="M40" s="10">
        <f t="shared" si="4"/>
        <v>7.1428571428571425E-2</v>
      </c>
      <c r="N40" s="10">
        <f t="shared" si="29"/>
        <v>-0.20000000000001705</v>
      </c>
      <c r="O40" s="10">
        <f t="shared" ref="O40" si="35">M40-N40</f>
        <v>0.27142857142858845</v>
      </c>
      <c r="P40" s="10">
        <f t="shared" si="6"/>
        <v>192.16001249999994</v>
      </c>
      <c r="Q40" s="12">
        <v>1</v>
      </c>
      <c r="R40" s="8">
        <v>1</v>
      </c>
      <c r="S40" s="8">
        <v>0</v>
      </c>
      <c r="T40" s="8">
        <v>4</v>
      </c>
      <c r="U40" s="8">
        <v>1</v>
      </c>
      <c r="V40" s="8">
        <v>9</v>
      </c>
      <c r="W40" s="8">
        <v>1</v>
      </c>
      <c r="X40" s="8">
        <v>1</v>
      </c>
      <c r="Y40" s="8">
        <v>1</v>
      </c>
      <c r="Z40" s="8">
        <v>0</v>
      </c>
      <c r="AA40" s="8">
        <v>0</v>
      </c>
      <c r="AB40" s="8">
        <v>1</v>
      </c>
      <c r="AC40" s="8">
        <v>0</v>
      </c>
      <c r="AD40" t="s">
        <v>46</v>
      </c>
    </row>
    <row r="41" spans="1:30" x14ac:dyDescent="0.25">
      <c r="A41" s="11">
        <v>43584</v>
      </c>
      <c r="B41" s="8" t="s">
        <v>40</v>
      </c>
      <c r="C41" s="8">
        <v>189</v>
      </c>
      <c r="D41" s="9">
        <f t="shared" si="13"/>
        <v>188.2</v>
      </c>
      <c r="E41" s="8">
        <v>0</v>
      </c>
      <c r="F41" s="8">
        <v>1750</v>
      </c>
      <c r="G41" s="8">
        <v>0</v>
      </c>
      <c r="H41" s="8">
        <f t="shared" si="25"/>
        <v>141.75</v>
      </c>
      <c r="I41" s="8">
        <v>0</v>
      </c>
      <c r="J41" s="8">
        <f t="shared" si="26"/>
        <v>0</v>
      </c>
      <c r="K41" s="8">
        <v>0</v>
      </c>
      <c r="L41" s="8">
        <f t="shared" si="27"/>
        <v>-100</v>
      </c>
      <c r="M41" s="10">
        <f t="shared" si="4"/>
        <v>-2.8571428571428571E-2</v>
      </c>
      <c r="N41" s="10">
        <f t="shared" si="29"/>
        <v>0</v>
      </c>
      <c r="O41" s="10">
        <f t="shared" ref="O41" si="36">M41-N41</f>
        <v>-2.8571428571428571E-2</v>
      </c>
      <c r="P41" s="10">
        <f t="shared" si="6"/>
        <v>192.23144107142852</v>
      </c>
      <c r="Q41" s="12">
        <v>1</v>
      </c>
      <c r="R41" s="8">
        <v>1</v>
      </c>
      <c r="S41" s="8">
        <v>0</v>
      </c>
      <c r="T41" s="8">
        <v>3</v>
      </c>
      <c r="U41" s="8">
        <v>0</v>
      </c>
      <c r="V41" s="8">
        <v>6.5</v>
      </c>
      <c r="W41" s="8">
        <v>3</v>
      </c>
      <c r="X41" s="8">
        <v>0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</row>
    <row r="42" spans="1:30" x14ac:dyDescent="0.25">
      <c r="A42" s="11">
        <v>43585</v>
      </c>
      <c r="B42" s="8" t="s">
        <v>41</v>
      </c>
      <c r="C42" s="8">
        <f>AVERAGE(C41,C43)</f>
        <v>189.5</v>
      </c>
      <c r="D42" s="9">
        <f t="shared" si="13"/>
        <v>188.2</v>
      </c>
      <c r="E42" s="8">
        <v>0</v>
      </c>
      <c r="F42" s="8">
        <v>1900</v>
      </c>
      <c r="G42" s="8">
        <v>1</v>
      </c>
      <c r="H42" s="8">
        <f t="shared" si="25"/>
        <v>142.125</v>
      </c>
      <c r="I42" s="8">
        <v>3.1</v>
      </c>
      <c r="J42" s="8">
        <f t="shared" si="26"/>
        <v>440.58750000000003</v>
      </c>
      <c r="K42" s="8">
        <v>0</v>
      </c>
      <c r="L42" s="8">
        <f t="shared" si="27"/>
        <v>-390.58750000000009</v>
      </c>
      <c r="M42" s="10">
        <f t="shared" si="4"/>
        <v>-0.1115964285714286</v>
      </c>
      <c r="N42" s="10">
        <f t="shared" si="29"/>
        <v>0</v>
      </c>
      <c r="O42" s="10">
        <f t="shared" ref="O42:O43" si="37">M42-N42</f>
        <v>-0.1115964285714286</v>
      </c>
      <c r="P42" s="10">
        <f t="shared" si="6"/>
        <v>192.20286964285708</v>
      </c>
      <c r="Q42" s="12">
        <v>0</v>
      </c>
      <c r="R42" s="8">
        <v>1</v>
      </c>
      <c r="S42" s="8">
        <v>1</v>
      </c>
      <c r="T42" s="8">
        <v>4</v>
      </c>
      <c r="U42" s="8">
        <v>0</v>
      </c>
      <c r="V42" s="8">
        <v>9</v>
      </c>
      <c r="W42" s="8">
        <v>1</v>
      </c>
      <c r="X42" s="8">
        <v>0</v>
      </c>
      <c r="Y42" s="8">
        <v>0</v>
      </c>
      <c r="Z42" s="8">
        <v>0</v>
      </c>
      <c r="AA42" s="8">
        <v>1</v>
      </c>
      <c r="AB42" s="8">
        <v>0</v>
      </c>
      <c r="AC42" s="8">
        <v>1</v>
      </c>
      <c r="AD42" t="s">
        <v>47</v>
      </c>
    </row>
    <row r="43" spans="1:30" x14ac:dyDescent="0.25">
      <c r="A43" s="11">
        <v>43586</v>
      </c>
      <c r="B43" s="8" t="s">
        <v>42</v>
      </c>
      <c r="C43" s="8">
        <v>190</v>
      </c>
      <c r="D43" s="9">
        <f t="shared" si="13"/>
        <v>188.4</v>
      </c>
      <c r="E43" s="8">
        <v>0</v>
      </c>
      <c r="F43" s="8">
        <v>1600</v>
      </c>
      <c r="G43" s="8">
        <v>0</v>
      </c>
      <c r="H43" s="8">
        <f t="shared" si="25"/>
        <v>142.5</v>
      </c>
      <c r="I43" s="8">
        <v>0</v>
      </c>
      <c r="J43" s="8">
        <f t="shared" si="26"/>
        <v>0</v>
      </c>
      <c r="K43" s="8">
        <v>0</v>
      </c>
      <c r="L43" s="8">
        <f t="shared" si="27"/>
        <v>-250</v>
      </c>
      <c r="M43" s="10">
        <f t="shared" si="4"/>
        <v>-7.1428571428571425E-2</v>
      </c>
      <c r="N43" s="10">
        <f t="shared" si="29"/>
        <v>0.20000000000001705</v>
      </c>
      <c r="O43" s="10">
        <f t="shared" si="37"/>
        <v>-0.27142857142858845</v>
      </c>
      <c r="P43" s="10">
        <f t="shared" si="6"/>
        <v>192.09127321428565</v>
      </c>
      <c r="Q43" s="12">
        <v>1</v>
      </c>
      <c r="R43" s="8">
        <v>1</v>
      </c>
      <c r="S43" s="8">
        <v>0</v>
      </c>
      <c r="T43" s="8">
        <v>3</v>
      </c>
      <c r="U43" s="8">
        <v>0</v>
      </c>
      <c r="V43" s="8">
        <v>7.5</v>
      </c>
      <c r="W43" s="8">
        <v>2</v>
      </c>
      <c r="X43" s="8">
        <v>0</v>
      </c>
      <c r="Y43" s="8">
        <v>0</v>
      </c>
      <c r="Z43" s="8">
        <v>1</v>
      </c>
      <c r="AA43" s="8">
        <v>1</v>
      </c>
      <c r="AB43" s="8">
        <v>0</v>
      </c>
      <c r="AC43" s="8">
        <v>1</v>
      </c>
    </row>
    <row r="44" spans="1:30" x14ac:dyDescent="0.25">
      <c r="A44" s="11">
        <v>43587</v>
      </c>
      <c r="B44" s="8" t="s">
        <v>16</v>
      </c>
      <c r="C44" s="8">
        <f>C43-1.16</f>
        <v>188.84</v>
      </c>
      <c r="D44" s="9">
        <f t="shared" si="13"/>
        <v>188.768</v>
      </c>
      <c r="E44" s="8">
        <v>0</v>
      </c>
      <c r="F44" s="8">
        <v>1850</v>
      </c>
      <c r="G44" s="8">
        <v>0</v>
      </c>
      <c r="H44" s="8">
        <f t="shared" si="25"/>
        <v>141.63</v>
      </c>
      <c r="I44" s="8">
        <v>0</v>
      </c>
      <c r="J44" s="8">
        <f t="shared" si="26"/>
        <v>0</v>
      </c>
      <c r="K44" s="8">
        <v>0</v>
      </c>
      <c r="L44" s="8">
        <f t="shared" si="27"/>
        <v>0</v>
      </c>
      <c r="M44" s="10">
        <f t="shared" si="4"/>
        <v>0</v>
      </c>
      <c r="N44" s="10">
        <f t="shared" si="29"/>
        <v>0.367999999999995</v>
      </c>
      <c r="O44" s="10">
        <f t="shared" ref="O44:O45" si="38">M44-N44</f>
        <v>-0.367999999999995</v>
      </c>
      <c r="P44" s="10">
        <f t="shared" si="6"/>
        <v>192.01984464285707</v>
      </c>
      <c r="Q44" s="12">
        <v>1</v>
      </c>
      <c r="R44" s="8">
        <v>1</v>
      </c>
      <c r="S44" s="8">
        <v>0</v>
      </c>
      <c r="T44" s="8">
        <v>1</v>
      </c>
      <c r="U44" s="8">
        <v>0</v>
      </c>
      <c r="V44" s="8">
        <v>7.5</v>
      </c>
      <c r="W44" s="8">
        <v>3</v>
      </c>
      <c r="X44" s="8">
        <v>0</v>
      </c>
      <c r="Y44" s="8">
        <v>0</v>
      </c>
      <c r="Z44" s="8">
        <v>1</v>
      </c>
      <c r="AA44" s="8">
        <v>1</v>
      </c>
      <c r="AB44" s="8">
        <v>0</v>
      </c>
      <c r="AC44" s="8">
        <v>1</v>
      </c>
      <c r="AD44" t="s">
        <v>47</v>
      </c>
    </row>
    <row r="45" spans="1:30" x14ac:dyDescent="0.25">
      <c r="A45" s="11">
        <v>43588</v>
      </c>
      <c r="B45" s="8" t="s">
        <v>26</v>
      </c>
      <c r="C45" s="8">
        <f>C44-1.16</f>
        <v>187.68</v>
      </c>
      <c r="D45" s="9">
        <f t="shared" si="13"/>
        <v>189.00399999999999</v>
      </c>
      <c r="E45" s="8">
        <v>0</v>
      </c>
      <c r="F45" s="8">
        <v>1850</v>
      </c>
      <c r="G45" s="8">
        <v>0</v>
      </c>
      <c r="H45" s="8">
        <f t="shared" si="25"/>
        <v>140.76</v>
      </c>
      <c r="I45" s="8">
        <v>0</v>
      </c>
      <c r="J45" s="8">
        <f t="shared" si="26"/>
        <v>0</v>
      </c>
      <c r="K45" s="8">
        <v>0</v>
      </c>
      <c r="L45" s="8">
        <f t="shared" si="27"/>
        <v>0</v>
      </c>
      <c r="M45" s="10">
        <f t="shared" si="4"/>
        <v>0</v>
      </c>
      <c r="N45" s="10">
        <f t="shared" si="29"/>
        <v>0.23599999999999</v>
      </c>
      <c r="O45" s="10">
        <f t="shared" si="38"/>
        <v>-0.23599999999999</v>
      </c>
      <c r="P45" s="10">
        <f t="shared" si="6"/>
        <v>192.01984464285707</v>
      </c>
      <c r="Q45" s="12">
        <v>0</v>
      </c>
      <c r="R45" s="8">
        <v>1</v>
      </c>
      <c r="S45" s="8">
        <v>1</v>
      </c>
      <c r="T45" s="8">
        <v>1</v>
      </c>
      <c r="U45" s="8">
        <v>0</v>
      </c>
      <c r="V45" s="8">
        <v>7.5</v>
      </c>
      <c r="W45" s="8">
        <v>2</v>
      </c>
      <c r="X45" s="8">
        <v>0</v>
      </c>
      <c r="Y45" s="8">
        <v>0</v>
      </c>
      <c r="Z45" s="8">
        <v>0</v>
      </c>
      <c r="AA45" s="8">
        <v>0</v>
      </c>
      <c r="AB45" s="8">
        <v>1</v>
      </c>
      <c r="AC45" s="8">
        <v>1</v>
      </c>
      <c r="AD45" t="s">
        <v>47</v>
      </c>
    </row>
    <row r="46" spans="1:30" x14ac:dyDescent="0.25">
      <c r="A46" s="11">
        <v>43589</v>
      </c>
      <c r="B46" s="8" t="s">
        <v>38</v>
      </c>
      <c r="C46" s="8">
        <v>186.5</v>
      </c>
      <c r="D46" s="9">
        <f t="shared" si="13"/>
        <v>188.50399999999999</v>
      </c>
      <c r="E46" s="8">
        <v>0</v>
      </c>
      <c r="F46" s="8">
        <v>1500</v>
      </c>
      <c r="G46" s="8">
        <v>1</v>
      </c>
      <c r="H46" s="8">
        <f t="shared" si="25"/>
        <v>139.875</v>
      </c>
      <c r="I46" s="8">
        <v>3.1</v>
      </c>
      <c r="J46" s="8">
        <f t="shared" si="26"/>
        <v>433.61250000000001</v>
      </c>
      <c r="K46" s="8">
        <v>0</v>
      </c>
      <c r="L46" s="8">
        <f t="shared" si="27"/>
        <v>-783.61249999999995</v>
      </c>
      <c r="M46" s="10">
        <f t="shared" si="4"/>
        <v>-0.22388928571428571</v>
      </c>
      <c r="N46" s="10">
        <f t="shared" si="29"/>
        <v>-0.5</v>
      </c>
      <c r="O46" s="10">
        <f t="shared" ref="O46" si="39">M46-N46</f>
        <v>0.27611071428571432</v>
      </c>
      <c r="P46" s="10">
        <f t="shared" si="6"/>
        <v>192.01984464285707</v>
      </c>
      <c r="Q46" s="12">
        <v>0</v>
      </c>
      <c r="R46" s="8">
        <v>1</v>
      </c>
      <c r="S46" s="8">
        <v>0</v>
      </c>
      <c r="T46" s="8">
        <v>2</v>
      </c>
      <c r="U46" s="8">
        <v>0</v>
      </c>
      <c r="V46" s="8">
        <v>10</v>
      </c>
      <c r="W46" s="8">
        <v>1</v>
      </c>
      <c r="X46" s="8">
        <v>0</v>
      </c>
      <c r="Y46" s="8">
        <v>0</v>
      </c>
      <c r="Z46" s="8">
        <v>0</v>
      </c>
      <c r="AA46" s="8">
        <v>0</v>
      </c>
      <c r="AB46" s="8">
        <v>1</v>
      </c>
      <c r="AC46" s="8">
        <v>0</v>
      </c>
    </row>
    <row r="47" spans="1:30" x14ac:dyDescent="0.25">
      <c r="A47" s="11">
        <v>43590</v>
      </c>
      <c r="B47" s="8" t="s">
        <v>39</v>
      </c>
      <c r="C47" s="8">
        <v>185.5</v>
      </c>
      <c r="D47" s="9">
        <f t="shared" si="13"/>
        <v>187.70400000000001</v>
      </c>
      <c r="E47" s="8">
        <v>1</v>
      </c>
      <c r="F47" s="8">
        <v>1750</v>
      </c>
      <c r="G47" s="8">
        <v>0</v>
      </c>
      <c r="H47" s="8">
        <f t="shared" si="25"/>
        <v>139.125</v>
      </c>
      <c r="I47" s="8">
        <v>0</v>
      </c>
      <c r="J47" s="8">
        <f t="shared" si="26"/>
        <v>0</v>
      </c>
      <c r="K47" s="8">
        <v>0</v>
      </c>
      <c r="L47" s="8">
        <f t="shared" si="27"/>
        <v>-100</v>
      </c>
      <c r="M47" s="10">
        <f t="shared" si="4"/>
        <v>-2.8571428571428571E-2</v>
      </c>
      <c r="N47" s="10">
        <f t="shared" si="29"/>
        <v>-0.79999999999998295</v>
      </c>
      <c r="O47" s="10">
        <f t="shared" ref="O47" si="40">M47-N47</f>
        <v>0.77142857142855437</v>
      </c>
      <c r="P47" s="10">
        <f t="shared" si="6"/>
        <v>191.79595535714279</v>
      </c>
      <c r="Q47" s="12">
        <v>0</v>
      </c>
      <c r="R47" s="8">
        <v>1</v>
      </c>
      <c r="S47" s="8">
        <v>0</v>
      </c>
      <c r="T47" s="8">
        <v>4</v>
      </c>
      <c r="U47" s="8">
        <v>0</v>
      </c>
      <c r="V47" s="8">
        <v>8.5</v>
      </c>
      <c r="W47" s="8">
        <v>1</v>
      </c>
      <c r="X47" s="8">
        <v>1</v>
      </c>
      <c r="Y47" s="8">
        <v>0</v>
      </c>
      <c r="Z47" s="8">
        <v>0</v>
      </c>
      <c r="AA47" s="8">
        <v>0</v>
      </c>
      <c r="AB47" s="8">
        <v>1</v>
      </c>
      <c r="AC47" s="8">
        <v>1</v>
      </c>
    </row>
    <row r="48" spans="1:30" x14ac:dyDescent="0.25">
      <c r="A48" s="11">
        <v>43591</v>
      </c>
      <c r="B48" s="8" t="s">
        <v>40</v>
      </c>
      <c r="C48" s="8">
        <v>184.5</v>
      </c>
      <c r="D48" s="9">
        <f t="shared" si="13"/>
        <v>186.60399999999998</v>
      </c>
      <c r="E48" s="8">
        <v>0</v>
      </c>
      <c r="F48" s="8">
        <v>1500</v>
      </c>
      <c r="G48" s="8">
        <v>1</v>
      </c>
      <c r="H48" s="8">
        <f t="shared" si="25"/>
        <v>138.375</v>
      </c>
      <c r="I48" s="8">
        <v>3.1</v>
      </c>
      <c r="J48" s="8">
        <f t="shared" si="26"/>
        <v>428.96250000000003</v>
      </c>
      <c r="K48" s="8">
        <v>0</v>
      </c>
      <c r="L48" s="8">
        <f t="shared" si="27"/>
        <v>-778.96250000000009</v>
      </c>
      <c r="M48" s="10">
        <f t="shared" si="4"/>
        <v>-0.22256071428571431</v>
      </c>
      <c r="N48" s="10">
        <f t="shared" si="29"/>
        <v>-1.1000000000000227</v>
      </c>
      <c r="O48" s="10">
        <f t="shared" ref="O48" si="41">M48-N48</f>
        <v>0.8774392857143084</v>
      </c>
      <c r="P48" s="10">
        <f t="shared" si="6"/>
        <v>191.76738392857135</v>
      </c>
      <c r="Q48" s="12">
        <v>1</v>
      </c>
      <c r="R48" s="8">
        <v>0</v>
      </c>
      <c r="S48" s="8">
        <v>0</v>
      </c>
      <c r="T48" s="8">
        <v>3</v>
      </c>
      <c r="U48" s="8">
        <v>0</v>
      </c>
      <c r="V48" s="8">
        <v>9</v>
      </c>
      <c r="W48" s="8">
        <v>1</v>
      </c>
      <c r="X48" s="8">
        <v>0</v>
      </c>
      <c r="Y48" s="8">
        <v>0</v>
      </c>
      <c r="Z48" s="8">
        <v>0</v>
      </c>
      <c r="AA48" s="8">
        <v>0</v>
      </c>
      <c r="AB48" s="8">
        <v>1</v>
      </c>
      <c r="AC48" s="8">
        <v>0</v>
      </c>
    </row>
    <row r="49" spans="1:30" x14ac:dyDescent="0.25">
      <c r="A49" s="11">
        <v>43592</v>
      </c>
      <c r="B49" s="8" t="s">
        <v>41</v>
      </c>
      <c r="C49" s="8">
        <v>187</v>
      </c>
      <c r="D49" s="9">
        <f t="shared" si="13"/>
        <v>186.23600000000002</v>
      </c>
      <c r="E49" s="8">
        <v>0</v>
      </c>
      <c r="F49" s="8">
        <v>1650</v>
      </c>
      <c r="G49" s="8">
        <v>0</v>
      </c>
      <c r="H49" s="8">
        <f t="shared" si="25"/>
        <v>140.25</v>
      </c>
      <c r="I49" s="8">
        <v>0</v>
      </c>
      <c r="J49" s="8">
        <f t="shared" si="26"/>
        <v>0</v>
      </c>
      <c r="K49" s="8">
        <v>0</v>
      </c>
      <c r="L49" s="8">
        <f t="shared" si="27"/>
        <v>-200</v>
      </c>
      <c r="M49" s="10">
        <f t="shared" si="4"/>
        <v>-5.7142857142857141E-2</v>
      </c>
      <c r="N49" s="10">
        <f t="shared" si="29"/>
        <v>-0.36799999999996658</v>
      </c>
      <c r="O49" s="10">
        <f t="shared" ref="O49" si="42">M49-N49</f>
        <v>0.31085714285710941</v>
      </c>
      <c r="P49" s="10">
        <f t="shared" si="6"/>
        <v>191.54482321428563</v>
      </c>
      <c r="Q49" s="12">
        <v>1</v>
      </c>
      <c r="R49" s="8">
        <v>0</v>
      </c>
      <c r="S49" s="8">
        <v>0</v>
      </c>
      <c r="T49" s="8">
        <v>3</v>
      </c>
      <c r="U49" s="8">
        <v>0</v>
      </c>
      <c r="V49" s="8">
        <v>5.5</v>
      </c>
      <c r="W49" s="8">
        <v>5</v>
      </c>
      <c r="X49" s="8">
        <v>0</v>
      </c>
      <c r="Y49" s="8">
        <v>0</v>
      </c>
      <c r="Z49" s="8">
        <v>0</v>
      </c>
      <c r="AA49" s="8">
        <v>1</v>
      </c>
      <c r="AB49" s="8">
        <v>1</v>
      </c>
      <c r="AC49" s="8">
        <v>0</v>
      </c>
    </row>
    <row r="50" spans="1:30" x14ac:dyDescent="0.25">
      <c r="A50" s="11">
        <v>43593</v>
      </c>
      <c r="B50" s="8" t="s">
        <v>42</v>
      </c>
      <c r="C50" s="8">
        <v>187.5</v>
      </c>
      <c r="D50" s="9">
        <f t="shared" si="13"/>
        <v>186.2</v>
      </c>
      <c r="E50" s="8">
        <v>0</v>
      </c>
      <c r="F50" s="8">
        <v>1500</v>
      </c>
      <c r="G50" s="8">
        <v>1</v>
      </c>
      <c r="H50" s="8">
        <f t="shared" si="25"/>
        <v>140.625</v>
      </c>
      <c r="I50" s="8">
        <v>3.1</v>
      </c>
      <c r="J50" s="8">
        <f t="shared" si="26"/>
        <v>435.9375</v>
      </c>
      <c r="K50" s="8">
        <v>0</v>
      </c>
      <c r="L50" s="8">
        <f t="shared" si="27"/>
        <v>-785.9375</v>
      </c>
      <c r="M50" s="10">
        <f t="shared" si="4"/>
        <v>-0.22455357142857144</v>
      </c>
      <c r="N50" s="10">
        <f t="shared" si="29"/>
        <v>-3.6000000000029786E-2</v>
      </c>
      <c r="O50" s="10">
        <f t="shared" ref="O50" si="43">M50-N50</f>
        <v>-0.18855357142854165</v>
      </c>
      <c r="P50" s="10">
        <f t="shared" si="6"/>
        <v>191.48768035714278</v>
      </c>
      <c r="Q50" s="12">
        <v>1</v>
      </c>
      <c r="R50" s="8">
        <v>0</v>
      </c>
      <c r="S50" s="8">
        <v>0</v>
      </c>
      <c r="T50" s="8">
        <v>3</v>
      </c>
      <c r="U50" s="8">
        <v>0</v>
      </c>
      <c r="V50" s="8">
        <v>10.5</v>
      </c>
      <c r="W50" s="8">
        <v>1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</row>
    <row r="51" spans="1:30" x14ac:dyDescent="0.25">
      <c r="A51" s="11">
        <v>43594</v>
      </c>
      <c r="B51" s="8" t="s">
        <v>16</v>
      </c>
      <c r="C51" s="8">
        <v>187</v>
      </c>
      <c r="D51" s="9">
        <f t="shared" si="13"/>
        <v>186.3</v>
      </c>
      <c r="E51" s="8">
        <v>0</v>
      </c>
      <c r="F51" s="8">
        <v>1700</v>
      </c>
      <c r="G51" s="8">
        <v>0</v>
      </c>
      <c r="H51" s="8">
        <f t="shared" si="25"/>
        <v>140.25</v>
      </c>
      <c r="I51" s="8">
        <v>0</v>
      </c>
      <c r="J51" s="8">
        <f t="shared" si="26"/>
        <v>0</v>
      </c>
      <c r="K51" s="8">
        <v>0</v>
      </c>
      <c r="L51" s="8">
        <f t="shared" si="27"/>
        <v>-150</v>
      </c>
      <c r="M51" s="10">
        <f t="shared" si="4"/>
        <v>-4.2857142857142858E-2</v>
      </c>
      <c r="N51" s="10">
        <f t="shared" si="29"/>
        <v>0.10000000000002274</v>
      </c>
      <c r="O51" s="10">
        <f t="shared" ref="O51:O52" si="44">M51-N51</f>
        <v>-0.14285714285716561</v>
      </c>
      <c r="P51" s="10">
        <f t="shared" si="6"/>
        <v>191.26312678571421</v>
      </c>
      <c r="Q51" s="12">
        <v>1</v>
      </c>
      <c r="R51" s="8">
        <v>1</v>
      </c>
      <c r="S51" s="8">
        <v>1</v>
      </c>
      <c r="T51" s="8">
        <v>3</v>
      </c>
      <c r="U51" s="8">
        <v>0</v>
      </c>
      <c r="V51" s="8">
        <v>8</v>
      </c>
      <c r="W51" s="8">
        <v>2</v>
      </c>
      <c r="X51" s="8">
        <v>0</v>
      </c>
      <c r="Y51" s="8">
        <v>0</v>
      </c>
      <c r="Z51" s="8">
        <v>1</v>
      </c>
      <c r="AA51" s="8">
        <v>1</v>
      </c>
      <c r="AB51" s="8">
        <v>1</v>
      </c>
      <c r="AC51" s="8">
        <v>0</v>
      </c>
    </row>
    <row r="52" spans="1:30" x14ac:dyDescent="0.25">
      <c r="A52" s="11">
        <v>43595</v>
      </c>
      <c r="B52" s="8" t="s">
        <v>26</v>
      </c>
      <c r="C52" s="8">
        <v>184.5</v>
      </c>
      <c r="D52" s="9">
        <f t="shared" si="13"/>
        <v>186.1</v>
      </c>
      <c r="E52" s="8">
        <v>0</v>
      </c>
      <c r="F52" s="8">
        <v>1400</v>
      </c>
      <c r="G52" s="8">
        <v>1</v>
      </c>
      <c r="H52" s="8">
        <f t="shared" si="25"/>
        <v>138.375</v>
      </c>
      <c r="I52" s="8">
        <v>3.1</v>
      </c>
      <c r="J52" s="8">
        <f t="shared" si="26"/>
        <v>428.96250000000003</v>
      </c>
      <c r="K52" s="8">
        <v>0</v>
      </c>
      <c r="L52" s="8">
        <f t="shared" si="27"/>
        <v>-878.96250000000009</v>
      </c>
      <c r="M52" s="10">
        <f t="shared" si="4"/>
        <v>-0.25113214285714286</v>
      </c>
      <c r="N52" s="10">
        <f t="shared" si="29"/>
        <v>-0.20000000000001705</v>
      </c>
      <c r="O52" s="10">
        <f t="shared" si="44"/>
        <v>-5.1132142857125806E-2</v>
      </c>
      <c r="P52" s="10">
        <f t="shared" si="6"/>
        <v>191.22026964285706</v>
      </c>
      <c r="Q52" s="12">
        <v>0</v>
      </c>
      <c r="R52" s="8">
        <v>1</v>
      </c>
      <c r="S52" s="8">
        <v>0</v>
      </c>
      <c r="T52" s="8">
        <v>4</v>
      </c>
      <c r="U52" s="8">
        <v>0</v>
      </c>
      <c r="V52" s="8">
        <v>11</v>
      </c>
      <c r="W52" s="8">
        <v>1</v>
      </c>
      <c r="X52" s="8">
        <v>0</v>
      </c>
      <c r="Y52" s="8">
        <v>0</v>
      </c>
      <c r="Z52" s="8">
        <v>0</v>
      </c>
      <c r="AA52" s="8">
        <v>0</v>
      </c>
      <c r="AB52" s="8">
        <v>1</v>
      </c>
      <c r="AC52" s="8">
        <v>0</v>
      </c>
    </row>
    <row r="53" spans="1:30" x14ac:dyDescent="0.25">
      <c r="A53" s="11">
        <v>43596</v>
      </c>
      <c r="B53" s="8" t="s">
        <v>38</v>
      </c>
      <c r="C53" s="8">
        <v>184</v>
      </c>
      <c r="D53" s="9">
        <f t="shared" si="13"/>
        <v>186</v>
      </c>
      <c r="E53" s="8">
        <v>1</v>
      </c>
      <c r="F53" s="8">
        <v>1800</v>
      </c>
      <c r="G53" s="8">
        <v>0</v>
      </c>
      <c r="H53" s="8">
        <f t="shared" si="25"/>
        <v>138</v>
      </c>
      <c r="I53" s="8">
        <v>0</v>
      </c>
      <c r="J53" s="8">
        <f t="shared" si="26"/>
        <v>0</v>
      </c>
      <c r="K53" s="8">
        <v>0</v>
      </c>
      <c r="L53" s="8">
        <f t="shared" si="27"/>
        <v>-50</v>
      </c>
      <c r="M53" s="10">
        <f t="shared" si="4"/>
        <v>-1.4285714285714285E-2</v>
      </c>
      <c r="N53" s="10">
        <f t="shared" si="29"/>
        <v>-9.9999999999994316E-2</v>
      </c>
      <c r="O53" s="10">
        <f t="shared" ref="O53" si="45">M53-N53</f>
        <v>8.5714285714280025E-2</v>
      </c>
      <c r="P53" s="10">
        <f t="shared" si="6"/>
        <v>190.96913749999993</v>
      </c>
      <c r="Q53" s="12">
        <v>1</v>
      </c>
      <c r="R53" s="8">
        <v>0</v>
      </c>
      <c r="S53" s="8">
        <v>0</v>
      </c>
      <c r="T53" s="8">
        <v>4</v>
      </c>
      <c r="U53" s="8">
        <v>0</v>
      </c>
      <c r="V53" s="8">
        <v>10</v>
      </c>
      <c r="W53" s="8">
        <v>1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</row>
    <row r="54" spans="1:30" x14ac:dyDescent="0.25">
      <c r="A54" s="11">
        <v>43597</v>
      </c>
      <c r="B54" s="8" t="s">
        <v>39</v>
      </c>
      <c r="C54" s="8">
        <v>184.5</v>
      </c>
      <c r="D54" s="9">
        <f t="shared" si="13"/>
        <v>185.5</v>
      </c>
      <c r="E54" s="8">
        <v>0</v>
      </c>
      <c r="F54" s="8">
        <v>1550</v>
      </c>
      <c r="G54" s="8">
        <v>0</v>
      </c>
      <c r="H54" s="8">
        <f t="shared" si="25"/>
        <v>138.375</v>
      </c>
      <c r="I54" s="8">
        <v>0</v>
      </c>
      <c r="J54" s="8">
        <f t="shared" si="26"/>
        <v>0</v>
      </c>
      <c r="K54" s="8">
        <v>0</v>
      </c>
      <c r="L54" s="8">
        <f t="shared" si="27"/>
        <v>-300</v>
      </c>
      <c r="M54" s="10">
        <f t="shared" si="4"/>
        <v>-8.5714285714285715E-2</v>
      </c>
      <c r="N54" s="10">
        <f t="shared" si="29"/>
        <v>-0.5</v>
      </c>
      <c r="O54" s="10">
        <f t="shared" ref="O54:O56" si="46">M54-N54</f>
        <v>0.41428571428571426</v>
      </c>
      <c r="P54" s="10">
        <f t="shared" si="6"/>
        <v>190.95485178571423</v>
      </c>
      <c r="Q54" s="12">
        <v>0</v>
      </c>
      <c r="R54" s="8">
        <v>1</v>
      </c>
      <c r="S54" s="8">
        <v>1</v>
      </c>
      <c r="T54" s="8">
        <v>5</v>
      </c>
      <c r="U54" s="8">
        <v>1</v>
      </c>
      <c r="V54" s="8">
        <v>10</v>
      </c>
      <c r="W54" s="8">
        <v>1</v>
      </c>
      <c r="X54" s="8">
        <v>1</v>
      </c>
      <c r="Y54" s="8">
        <v>0</v>
      </c>
      <c r="Z54" s="8">
        <v>0</v>
      </c>
      <c r="AA54" s="8">
        <v>0</v>
      </c>
      <c r="AB54" s="8">
        <v>1</v>
      </c>
      <c r="AC54" s="8">
        <v>0</v>
      </c>
      <c r="AD54" t="s">
        <v>48</v>
      </c>
    </row>
    <row r="55" spans="1:30" x14ac:dyDescent="0.25">
      <c r="A55" s="11">
        <v>43598</v>
      </c>
      <c r="B55" s="8" t="s">
        <v>40</v>
      </c>
      <c r="C55" s="8">
        <v>186.5</v>
      </c>
      <c r="D55" s="9">
        <f t="shared" si="13"/>
        <v>185.3</v>
      </c>
      <c r="E55" s="8">
        <v>1</v>
      </c>
      <c r="F55" s="8">
        <v>2000</v>
      </c>
      <c r="G55" s="8">
        <v>1</v>
      </c>
      <c r="H55" s="8">
        <f t="shared" si="25"/>
        <v>139.875</v>
      </c>
      <c r="I55" s="8">
        <v>3.1</v>
      </c>
      <c r="J55" s="8">
        <f t="shared" si="26"/>
        <v>433.61250000000001</v>
      </c>
      <c r="K55" s="8">
        <v>0</v>
      </c>
      <c r="L55" s="8">
        <f t="shared" si="27"/>
        <v>-283.61249999999995</v>
      </c>
      <c r="M55" s="10">
        <f t="shared" si="4"/>
        <v>-8.1032142857142844E-2</v>
      </c>
      <c r="N55" s="10">
        <f t="shared" si="29"/>
        <v>-0.19999999999998863</v>
      </c>
      <c r="O55" s="10">
        <f t="shared" si="46"/>
        <v>0.11896785714284579</v>
      </c>
      <c r="P55" s="10">
        <f t="shared" si="6"/>
        <v>190.86913749999994</v>
      </c>
      <c r="Q55" s="12">
        <v>0</v>
      </c>
      <c r="R55" s="8">
        <v>1</v>
      </c>
      <c r="S55" s="8">
        <v>1</v>
      </c>
      <c r="T55" s="8">
        <v>5</v>
      </c>
      <c r="U55" s="8">
        <v>0</v>
      </c>
      <c r="V55" s="8">
        <v>9</v>
      </c>
      <c r="W55" s="8">
        <v>1</v>
      </c>
      <c r="X55" s="8">
        <v>1</v>
      </c>
      <c r="Y55" s="8">
        <v>1</v>
      </c>
      <c r="Z55" s="8">
        <v>0</v>
      </c>
      <c r="AA55" s="8">
        <v>0</v>
      </c>
      <c r="AB55" s="8">
        <v>1</v>
      </c>
      <c r="AC55" s="8">
        <v>1</v>
      </c>
    </row>
    <row r="56" spans="1:30" x14ac:dyDescent="0.25">
      <c r="A56" s="11">
        <v>43599</v>
      </c>
      <c r="B56" s="8" t="s">
        <v>41</v>
      </c>
      <c r="C56" s="8">
        <v>186.5</v>
      </c>
      <c r="D56" s="9">
        <f t="shared" si="13"/>
        <v>185.2</v>
      </c>
      <c r="E56" s="8">
        <v>0</v>
      </c>
      <c r="F56" s="8">
        <v>1600</v>
      </c>
      <c r="G56" s="8">
        <v>0</v>
      </c>
      <c r="H56" s="8">
        <f t="shared" si="25"/>
        <v>139.875</v>
      </c>
      <c r="I56" s="8">
        <v>0</v>
      </c>
      <c r="J56" s="8">
        <f t="shared" si="26"/>
        <v>0</v>
      </c>
      <c r="K56" s="8">
        <v>0</v>
      </c>
      <c r="L56" s="8">
        <f t="shared" si="27"/>
        <v>-250</v>
      </c>
      <c r="M56" s="10">
        <f t="shared" si="4"/>
        <v>-7.1428571428571425E-2</v>
      </c>
      <c r="N56" s="10">
        <f t="shared" si="29"/>
        <v>-0.10000000000002274</v>
      </c>
      <c r="O56" s="10">
        <f t="shared" si="46"/>
        <v>2.8571428571451313E-2</v>
      </c>
      <c r="P56" s="10">
        <f t="shared" si="6"/>
        <v>190.7881053571428</v>
      </c>
      <c r="Q56" s="12">
        <v>0</v>
      </c>
      <c r="R56" s="8">
        <v>1</v>
      </c>
      <c r="S56" s="8">
        <v>0</v>
      </c>
      <c r="T56" s="8">
        <v>4</v>
      </c>
      <c r="U56" s="8">
        <v>0</v>
      </c>
      <c r="V56" s="8">
        <v>9</v>
      </c>
      <c r="W56" s="8">
        <v>1</v>
      </c>
      <c r="X56" s="8">
        <v>0</v>
      </c>
      <c r="Y56" s="8">
        <v>0</v>
      </c>
      <c r="Z56" s="8">
        <v>0</v>
      </c>
      <c r="AA56" s="8">
        <v>0</v>
      </c>
      <c r="AB56" s="8">
        <v>1</v>
      </c>
      <c r="AC56" s="8">
        <v>0</v>
      </c>
    </row>
    <row r="57" spans="1:30" x14ac:dyDescent="0.25">
      <c r="A57" s="11">
        <v>43600</v>
      </c>
      <c r="B57" s="8" t="s">
        <v>42</v>
      </c>
      <c r="C57" s="8">
        <v>185.5</v>
      </c>
      <c r="D57" s="9">
        <f t="shared" si="13"/>
        <v>185.4</v>
      </c>
      <c r="E57" s="8">
        <v>0</v>
      </c>
      <c r="F57" s="8">
        <v>1500</v>
      </c>
      <c r="G57" s="8">
        <v>1</v>
      </c>
      <c r="H57" s="8">
        <f t="shared" si="25"/>
        <v>139.125</v>
      </c>
      <c r="I57" s="8">
        <v>3.1</v>
      </c>
      <c r="J57" s="8">
        <f t="shared" si="26"/>
        <v>431.28750000000002</v>
      </c>
      <c r="K57" s="8">
        <v>0</v>
      </c>
      <c r="L57" s="8">
        <f t="shared" si="27"/>
        <v>-781.28749999999991</v>
      </c>
      <c r="M57" s="10">
        <f t="shared" si="4"/>
        <v>-0.22322499999999998</v>
      </c>
      <c r="N57" s="10">
        <f t="shared" si="29"/>
        <v>0.20000000000001705</v>
      </c>
      <c r="O57" s="10">
        <f t="shared" ref="O57:O63" si="47">M57-N57</f>
        <v>-0.42322500000001706</v>
      </c>
      <c r="P57" s="10">
        <f t="shared" si="6"/>
        <v>190.71667678571421</v>
      </c>
      <c r="Q57" s="12">
        <v>1</v>
      </c>
      <c r="R57" s="8">
        <v>0</v>
      </c>
      <c r="S57" s="8">
        <v>0</v>
      </c>
      <c r="T57" s="8">
        <v>3</v>
      </c>
      <c r="U57" s="8">
        <v>0</v>
      </c>
      <c r="V57" s="8">
        <v>9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1</v>
      </c>
      <c r="AC57" s="8">
        <v>0</v>
      </c>
    </row>
    <row r="58" spans="1:30" x14ac:dyDescent="0.25">
      <c r="A58" s="11">
        <v>43601</v>
      </c>
      <c r="B58" s="8" t="s">
        <v>16</v>
      </c>
      <c r="C58" s="8">
        <v>185.5</v>
      </c>
      <c r="D58" s="9">
        <f t="shared" si="13"/>
        <v>185.7</v>
      </c>
      <c r="E58" s="8">
        <v>0</v>
      </c>
      <c r="F58" s="8">
        <v>1700</v>
      </c>
      <c r="G58" s="8">
        <v>0</v>
      </c>
      <c r="H58" s="8">
        <f t="shared" si="25"/>
        <v>139.125</v>
      </c>
      <c r="I58" s="8">
        <v>0</v>
      </c>
      <c r="J58" s="8">
        <f t="shared" si="26"/>
        <v>0</v>
      </c>
      <c r="K58" s="8">
        <v>0</v>
      </c>
      <c r="L58" s="8">
        <f t="shared" si="27"/>
        <v>-150</v>
      </c>
      <c r="M58" s="10">
        <f t="shared" si="4"/>
        <v>-4.2857142857142858E-2</v>
      </c>
      <c r="N58" s="10">
        <f t="shared" si="29"/>
        <v>0.29999999999998295</v>
      </c>
      <c r="O58" s="10">
        <f t="shared" si="47"/>
        <v>-0.34285714285712582</v>
      </c>
      <c r="P58" s="10">
        <f t="shared" si="6"/>
        <v>190.4934517857142</v>
      </c>
      <c r="Q58" s="12">
        <v>0</v>
      </c>
      <c r="R58" s="8">
        <v>1</v>
      </c>
      <c r="S58" s="8">
        <v>1</v>
      </c>
      <c r="T58" s="8">
        <v>3</v>
      </c>
      <c r="U58" s="8">
        <v>0</v>
      </c>
      <c r="V58" s="8">
        <v>8</v>
      </c>
      <c r="W58" s="8">
        <v>3</v>
      </c>
      <c r="X58" s="8">
        <v>0</v>
      </c>
      <c r="Y58" s="8">
        <v>0</v>
      </c>
      <c r="Z58" s="8">
        <v>1</v>
      </c>
      <c r="AA58" s="8">
        <v>0</v>
      </c>
      <c r="AB58" s="8">
        <v>1</v>
      </c>
      <c r="AC58" s="8">
        <v>1</v>
      </c>
    </row>
    <row r="59" spans="1:30" x14ac:dyDescent="0.25">
      <c r="A59" s="11">
        <v>43602</v>
      </c>
      <c r="B59" s="8" t="s">
        <v>26</v>
      </c>
      <c r="C59" s="8">
        <v>186</v>
      </c>
      <c r="D59" s="9">
        <f t="shared" si="13"/>
        <v>186</v>
      </c>
      <c r="E59" s="8">
        <v>0</v>
      </c>
      <c r="F59" s="8">
        <v>1700</v>
      </c>
      <c r="G59" s="8">
        <v>1</v>
      </c>
      <c r="H59" s="8">
        <f t="shared" si="25"/>
        <v>139.5</v>
      </c>
      <c r="I59" s="8">
        <v>3.1</v>
      </c>
      <c r="J59" s="8">
        <f t="shared" si="26"/>
        <v>432.45</v>
      </c>
      <c r="K59" s="8">
        <v>0</v>
      </c>
      <c r="L59" s="8">
        <f t="shared" si="27"/>
        <v>-582.45000000000005</v>
      </c>
      <c r="M59" s="10">
        <f t="shared" si="4"/>
        <v>-0.16641428571428574</v>
      </c>
      <c r="N59" s="10">
        <f t="shared" si="29"/>
        <v>0.30000000000001137</v>
      </c>
      <c r="O59" s="10">
        <f t="shared" si="47"/>
        <v>-0.46641428571429711</v>
      </c>
      <c r="P59" s="10">
        <f t="shared" si="6"/>
        <v>190.45059464285706</v>
      </c>
      <c r="Q59" s="12">
        <v>1</v>
      </c>
      <c r="R59" s="8">
        <v>1</v>
      </c>
      <c r="S59" s="8">
        <v>1</v>
      </c>
      <c r="T59" s="8">
        <v>3</v>
      </c>
      <c r="U59" s="8">
        <v>0</v>
      </c>
      <c r="V59" s="8">
        <v>9</v>
      </c>
      <c r="W59" s="8">
        <v>1</v>
      </c>
      <c r="X59" s="8">
        <v>0</v>
      </c>
      <c r="Y59" s="8">
        <v>0</v>
      </c>
      <c r="Z59" s="8">
        <v>0</v>
      </c>
      <c r="AA59" s="8">
        <v>0</v>
      </c>
      <c r="AB59" s="8">
        <v>1</v>
      </c>
      <c r="AC59" s="8">
        <v>0</v>
      </c>
    </row>
    <row r="60" spans="1:30" x14ac:dyDescent="0.25">
      <c r="A60" s="11">
        <v>43603</v>
      </c>
      <c r="B60" s="8" t="s">
        <v>38</v>
      </c>
      <c r="C60" s="8">
        <v>185.5</v>
      </c>
      <c r="D60" s="9">
        <f t="shared" si="13"/>
        <v>185.8</v>
      </c>
      <c r="E60" s="8">
        <v>0</v>
      </c>
      <c r="F60" s="8">
        <v>1400</v>
      </c>
      <c r="G60" s="8">
        <v>1</v>
      </c>
      <c r="H60" s="8">
        <f t="shared" si="25"/>
        <v>139.125</v>
      </c>
      <c r="I60" s="8">
        <v>3.1</v>
      </c>
      <c r="J60" s="8">
        <f t="shared" si="26"/>
        <v>431.28750000000002</v>
      </c>
      <c r="K60" s="8">
        <v>0</v>
      </c>
      <c r="L60" s="8">
        <f t="shared" si="27"/>
        <v>-881.28750000000002</v>
      </c>
      <c r="M60" s="10">
        <f t="shared" si="4"/>
        <v>-0.25179642857142859</v>
      </c>
      <c r="N60" s="10">
        <f t="shared" si="29"/>
        <v>-0.19999999999998863</v>
      </c>
      <c r="O60" s="10">
        <f t="shared" si="47"/>
        <v>-5.1796428571439956E-2</v>
      </c>
      <c r="P60" s="10">
        <f t="shared" si="6"/>
        <v>190.28418035714276</v>
      </c>
      <c r="Q60" s="12">
        <v>1</v>
      </c>
      <c r="R60" s="8">
        <v>1</v>
      </c>
      <c r="S60" s="8">
        <v>0</v>
      </c>
      <c r="T60" s="8">
        <v>3</v>
      </c>
      <c r="U60" s="8">
        <v>0</v>
      </c>
      <c r="V60" s="8">
        <v>9</v>
      </c>
      <c r="W60" s="8">
        <v>1</v>
      </c>
      <c r="X60" s="8">
        <v>0</v>
      </c>
      <c r="Y60" s="8">
        <v>0</v>
      </c>
      <c r="Z60" s="8">
        <v>0</v>
      </c>
      <c r="AA60" s="8">
        <v>0</v>
      </c>
      <c r="AB60" s="8">
        <v>1</v>
      </c>
      <c r="AC60" s="8">
        <v>0</v>
      </c>
    </row>
    <row r="61" spans="1:30" x14ac:dyDescent="0.25">
      <c r="A61" s="11">
        <v>43604</v>
      </c>
      <c r="B61" s="8" t="s">
        <v>39</v>
      </c>
      <c r="C61" s="8">
        <v>184.5</v>
      </c>
      <c r="D61" s="9">
        <f t="shared" si="13"/>
        <v>185.4</v>
      </c>
      <c r="E61" s="8">
        <v>0</v>
      </c>
      <c r="F61" s="8">
        <v>1500</v>
      </c>
      <c r="G61" s="8">
        <v>0</v>
      </c>
      <c r="H61" s="8">
        <f t="shared" si="25"/>
        <v>138.375</v>
      </c>
      <c r="I61" s="8">
        <v>0</v>
      </c>
      <c r="J61" s="8">
        <f t="shared" si="26"/>
        <v>0</v>
      </c>
      <c r="K61" s="8">
        <v>0</v>
      </c>
      <c r="L61" s="8">
        <f t="shared" si="27"/>
        <v>-350</v>
      </c>
      <c r="M61" s="10">
        <f t="shared" si="4"/>
        <v>-0.1</v>
      </c>
      <c r="N61" s="10">
        <f t="shared" si="29"/>
        <v>-0.40000000000000568</v>
      </c>
      <c r="O61" s="10">
        <f t="shared" si="47"/>
        <v>0.30000000000000571</v>
      </c>
      <c r="P61" s="10">
        <f t="shared" si="6"/>
        <v>190.03238392857133</v>
      </c>
      <c r="Q61" s="12">
        <v>1</v>
      </c>
      <c r="R61" s="8">
        <v>1</v>
      </c>
      <c r="S61" s="8">
        <v>0</v>
      </c>
      <c r="T61" s="8">
        <v>3</v>
      </c>
      <c r="U61" s="8">
        <v>0</v>
      </c>
      <c r="V61" s="8">
        <v>9</v>
      </c>
      <c r="W61" s="8">
        <v>2</v>
      </c>
      <c r="X61" s="8">
        <v>0</v>
      </c>
      <c r="Y61" s="8">
        <v>0</v>
      </c>
      <c r="Z61" s="8">
        <v>0</v>
      </c>
      <c r="AA61" s="8">
        <v>0</v>
      </c>
      <c r="AB61" s="8">
        <v>1</v>
      </c>
      <c r="AC61" s="8">
        <v>0</v>
      </c>
    </row>
    <row r="62" spans="1:30" x14ac:dyDescent="0.25">
      <c r="A62" s="11">
        <v>43605</v>
      </c>
      <c r="B62" s="8" t="s">
        <v>40</v>
      </c>
      <c r="C62" s="8">
        <v>184.5</v>
      </c>
      <c r="D62" s="9">
        <f t="shared" si="13"/>
        <v>185.2</v>
      </c>
      <c r="E62" s="8">
        <v>0</v>
      </c>
      <c r="F62" s="8">
        <v>1650</v>
      </c>
      <c r="G62" s="8">
        <v>1</v>
      </c>
      <c r="H62" s="8">
        <f t="shared" si="25"/>
        <v>138.375</v>
      </c>
      <c r="I62" s="8">
        <v>3.1</v>
      </c>
      <c r="J62" s="8">
        <f t="shared" si="26"/>
        <v>428.96250000000003</v>
      </c>
      <c r="K62" s="8">
        <v>0</v>
      </c>
      <c r="L62" s="8">
        <f t="shared" si="27"/>
        <v>-628.96250000000009</v>
      </c>
      <c r="M62" s="10">
        <f t="shared" si="4"/>
        <v>-0.17970357142857146</v>
      </c>
      <c r="N62" s="10">
        <f t="shared" si="29"/>
        <v>-0.20000000000001705</v>
      </c>
      <c r="O62" s="10">
        <f t="shared" si="47"/>
        <v>2.0296428571445591E-2</v>
      </c>
      <c r="P62" s="10">
        <f t="shared" si="6"/>
        <v>189.93238392857134</v>
      </c>
      <c r="Q62" s="12">
        <v>1</v>
      </c>
      <c r="R62" s="8">
        <v>0</v>
      </c>
      <c r="S62" s="8">
        <v>0</v>
      </c>
      <c r="T62" s="8">
        <v>4</v>
      </c>
      <c r="U62" s="8">
        <v>0</v>
      </c>
      <c r="V62" s="8">
        <v>9</v>
      </c>
      <c r="W62" s="8">
        <v>1</v>
      </c>
      <c r="X62" s="8">
        <v>0</v>
      </c>
      <c r="Y62" s="8">
        <v>0</v>
      </c>
      <c r="Z62" s="8">
        <v>0</v>
      </c>
      <c r="AA62" s="8">
        <v>0</v>
      </c>
      <c r="AB62" s="8">
        <v>1</v>
      </c>
      <c r="AC62" s="8">
        <v>0</v>
      </c>
    </row>
    <row r="63" spans="1:30" x14ac:dyDescent="0.25">
      <c r="A63" s="11">
        <v>43606</v>
      </c>
      <c r="B63" s="8" t="s">
        <v>41</v>
      </c>
      <c r="C63" s="8">
        <v>186.5</v>
      </c>
      <c r="D63" s="9">
        <f t="shared" si="13"/>
        <v>185.4</v>
      </c>
      <c r="E63" s="8">
        <v>0</v>
      </c>
      <c r="F63" s="8">
        <v>1500</v>
      </c>
      <c r="G63" s="8">
        <v>0</v>
      </c>
      <c r="H63" s="8">
        <f t="shared" si="25"/>
        <v>139.875</v>
      </c>
      <c r="I63" s="8">
        <v>0</v>
      </c>
      <c r="J63" s="8">
        <f t="shared" si="26"/>
        <v>0</v>
      </c>
      <c r="K63" s="8">
        <v>0</v>
      </c>
      <c r="L63" s="8">
        <f t="shared" si="27"/>
        <v>-350</v>
      </c>
      <c r="M63" s="10">
        <f t="shared" si="4"/>
        <v>-0.1</v>
      </c>
      <c r="N63" s="10">
        <f t="shared" si="29"/>
        <v>0.20000000000001705</v>
      </c>
      <c r="O63" s="10">
        <f t="shared" si="47"/>
        <v>-0.30000000000001703</v>
      </c>
      <c r="P63" s="10">
        <f t="shared" si="6"/>
        <v>189.75268035714276</v>
      </c>
      <c r="Q63" s="12">
        <v>0</v>
      </c>
      <c r="R63" s="8">
        <v>1</v>
      </c>
      <c r="S63" s="8">
        <v>0</v>
      </c>
      <c r="T63" s="8">
        <v>4</v>
      </c>
      <c r="U63" s="8">
        <v>0</v>
      </c>
      <c r="V63" s="8">
        <v>5</v>
      </c>
      <c r="W63" s="8">
        <v>5</v>
      </c>
      <c r="X63" s="8">
        <v>0</v>
      </c>
      <c r="Y63" s="8">
        <v>0</v>
      </c>
      <c r="Z63" s="8">
        <v>0</v>
      </c>
      <c r="AA63" s="8">
        <v>0</v>
      </c>
      <c r="AB63" s="8">
        <v>1</v>
      </c>
      <c r="AC63" s="8">
        <v>0</v>
      </c>
    </row>
    <row r="64" spans="1:30" x14ac:dyDescent="0.25">
      <c r="A64" s="11">
        <v>43607</v>
      </c>
      <c r="B64" s="8" t="s">
        <v>42</v>
      </c>
      <c r="C64" s="8">
        <v>185</v>
      </c>
      <c r="D64" s="9">
        <f t="shared" si="13"/>
        <v>185.2</v>
      </c>
      <c r="E64" s="8">
        <v>0</v>
      </c>
      <c r="F64" s="8">
        <v>1500</v>
      </c>
      <c r="G64" s="8">
        <v>1</v>
      </c>
      <c r="H64" s="8">
        <f t="shared" si="25"/>
        <v>138.75</v>
      </c>
      <c r="I64" s="8">
        <v>3.1</v>
      </c>
      <c r="J64" s="8">
        <f t="shared" si="26"/>
        <v>430.125</v>
      </c>
      <c r="K64" s="8">
        <v>0</v>
      </c>
      <c r="L64" s="8">
        <f t="shared" si="27"/>
        <v>-780.125</v>
      </c>
      <c r="M64" s="10">
        <f t="shared" si="4"/>
        <v>-0.22289285714285714</v>
      </c>
      <c r="N64" s="10">
        <f t="shared" si="29"/>
        <v>-0.20000000000001705</v>
      </c>
      <c r="O64" s="10">
        <f t="shared" ref="O64:O65" si="48">M64-N64</f>
        <v>-2.289285714284009E-2</v>
      </c>
      <c r="P64" s="10">
        <f t="shared" si="6"/>
        <v>189.65268035714277</v>
      </c>
      <c r="Q64" s="12">
        <v>0</v>
      </c>
      <c r="R64" s="8">
        <v>1</v>
      </c>
      <c r="S64" s="8">
        <v>1</v>
      </c>
      <c r="T64" s="8">
        <v>5</v>
      </c>
      <c r="U64" s="8">
        <v>0</v>
      </c>
      <c r="V64" s="8">
        <v>8.5</v>
      </c>
      <c r="W64" s="8">
        <v>1</v>
      </c>
      <c r="X64" s="8">
        <v>0</v>
      </c>
      <c r="Y64" s="8">
        <v>0</v>
      </c>
      <c r="Z64" s="8">
        <v>0</v>
      </c>
      <c r="AA64" s="8">
        <v>0</v>
      </c>
      <c r="AB64" s="8">
        <v>1</v>
      </c>
      <c r="AC64" s="8">
        <v>0</v>
      </c>
    </row>
    <row r="65" spans="1:29" x14ac:dyDescent="0.25">
      <c r="A65" s="11">
        <v>43608</v>
      </c>
      <c r="B65" s="8" t="s">
        <v>16</v>
      </c>
      <c r="C65" s="8">
        <v>183</v>
      </c>
      <c r="D65" s="9">
        <f t="shared" si="13"/>
        <v>184.7</v>
      </c>
      <c r="E65" s="8">
        <v>0</v>
      </c>
      <c r="F65" s="8">
        <v>1400</v>
      </c>
      <c r="G65" s="8">
        <v>0</v>
      </c>
      <c r="H65" s="8">
        <f t="shared" si="25"/>
        <v>137.25</v>
      </c>
      <c r="I65" s="8">
        <v>0</v>
      </c>
      <c r="J65" s="8">
        <f t="shared" si="26"/>
        <v>0</v>
      </c>
      <c r="K65" s="8">
        <v>0</v>
      </c>
      <c r="L65" s="8">
        <f t="shared" si="27"/>
        <v>-450</v>
      </c>
      <c r="M65" s="10">
        <f t="shared" ref="M65:M78" si="49">L65/$AP$4</f>
        <v>-0.12857142857142856</v>
      </c>
      <c r="N65" s="10">
        <f t="shared" si="29"/>
        <v>-0.5</v>
      </c>
      <c r="O65" s="10">
        <f t="shared" si="48"/>
        <v>0.37142857142857144</v>
      </c>
      <c r="P65" s="10">
        <f t="shared" si="6"/>
        <v>189.42978749999992</v>
      </c>
      <c r="Q65" s="12">
        <v>1</v>
      </c>
      <c r="R65" s="8">
        <v>1</v>
      </c>
      <c r="S65" s="8">
        <v>0</v>
      </c>
      <c r="T65" s="8">
        <v>3</v>
      </c>
      <c r="U65" s="8">
        <v>0</v>
      </c>
      <c r="V65" s="8">
        <v>9</v>
      </c>
      <c r="W65" s="8">
        <v>1</v>
      </c>
      <c r="X65" s="8">
        <v>0</v>
      </c>
      <c r="Y65" s="8">
        <v>0</v>
      </c>
      <c r="Z65" s="8">
        <v>1</v>
      </c>
      <c r="AA65" s="8">
        <v>0</v>
      </c>
      <c r="AB65" s="8">
        <v>1</v>
      </c>
      <c r="AC65" s="8">
        <v>0</v>
      </c>
    </row>
    <row r="66" spans="1:29" x14ac:dyDescent="0.25">
      <c r="A66" s="11">
        <v>43609</v>
      </c>
      <c r="B66" s="8" t="s">
        <v>26</v>
      </c>
      <c r="C66" s="8">
        <v>182</v>
      </c>
      <c r="D66" s="9">
        <f t="shared" si="13"/>
        <v>184.2</v>
      </c>
      <c r="E66" s="8">
        <v>1</v>
      </c>
      <c r="F66" s="8">
        <v>1800</v>
      </c>
      <c r="G66" s="8">
        <v>1</v>
      </c>
      <c r="H66" s="8">
        <f t="shared" ref="H66:H97" si="50">C66*$AM$4</f>
        <v>136.5</v>
      </c>
      <c r="I66" s="8">
        <v>3.1</v>
      </c>
      <c r="J66" s="8">
        <f t="shared" ref="J66:J92" si="51">H66*I66</f>
        <v>423.15000000000003</v>
      </c>
      <c r="K66" s="8">
        <v>0</v>
      </c>
      <c r="L66" s="8">
        <f t="shared" ref="L66:L97" si="52">(F66-(J66+K66))-$AI$4</f>
        <v>-473.15000000000009</v>
      </c>
      <c r="M66" s="10">
        <f t="shared" si="49"/>
        <v>-0.1351857142857143</v>
      </c>
      <c r="N66" s="10">
        <f t="shared" si="29"/>
        <v>-0.5</v>
      </c>
      <c r="O66" s="10">
        <f t="shared" ref="O66:O70" si="53">M66-N66</f>
        <v>0.3648142857142857</v>
      </c>
      <c r="P66" s="10">
        <f t="shared" si="6"/>
        <v>189.30121607142848</v>
      </c>
      <c r="Q66" s="12">
        <v>1</v>
      </c>
      <c r="R66" s="8">
        <v>1</v>
      </c>
      <c r="S66" s="8">
        <v>0</v>
      </c>
      <c r="T66" s="8">
        <v>5</v>
      </c>
      <c r="U66" s="8">
        <v>0</v>
      </c>
      <c r="V66" s="8">
        <v>9</v>
      </c>
      <c r="W66" s="8">
        <v>1</v>
      </c>
      <c r="X66" s="8">
        <v>1</v>
      </c>
      <c r="Y66" s="8">
        <v>1</v>
      </c>
      <c r="Z66" s="8">
        <v>0</v>
      </c>
      <c r="AA66" s="8">
        <v>0</v>
      </c>
      <c r="AB66" s="8">
        <v>1</v>
      </c>
      <c r="AC66" s="8">
        <v>1</v>
      </c>
    </row>
    <row r="67" spans="1:29" x14ac:dyDescent="0.25">
      <c r="A67" s="11">
        <v>43610</v>
      </c>
      <c r="B67" s="8" t="s">
        <v>38</v>
      </c>
      <c r="C67" s="8">
        <v>182.5</v>
      </c>
      <c r="D67" s="9">
        <f t="shared" si="13"/>
        <v>183.8</v>
      </c>
      <c r="E67" s="8">
        <v>0</v>
      </c>
      <c r="F67" s="8">
        <v>1700</v>
      </c>
      <c r="G67" s="8">
        <v>0</v>
      </c>
      <c r="H67" s="8">
        <f t="shared" si="50"/>
        <v>136.875</v>
      </c>
      <c r="I67" s="8">
        <v>0</v>
      </c>
      <c r="J67" s="8">
        <f t="shared" si="51"/>
        <v>0</v>
      </c>
      <c r="K67" s="8">
        <v>0</v>
      </c>
      <c r="L67" s="8">
        <f t="shared" si="52"/>
        <v>-150</v>
      </c>
      <c r="M67" s="10">
        <f t="shared" si="49"/>
        <v>-4.2857142857142858E-2</v>
      </c>
      <c r="N67" s="10">
        <f t="shared" ref="N67:N98" si="54">D67-D66</f>
        <v>-0.39999999999997726</v>
      </c>
      <c r="O67" s="10">
        <f t="shared" si="53"/>
        <v>0.35714285714283439</v>
      </c>
      <c r="P67" s="10">
        <f t="shared" si="6"/>
        <v>189.16603035714277</v>
      </c>
      <c r="Q67" s="12">
        <v>1</v>
      </c>
      <c r="R67" s="8">
        <v>1</v>
      </c>
      <c r="S67" s="8">
        <v>1</v>
      </c>
      <c r="T67" s="8">
        <v>4</v>
      </c>
      <c r="U67" s="8">
        <v>0</v>
      </c>
      <c r="V67" s="8">
        <v>9</v>
      </c>
      <c r="W67" s="8">
        <v>1</v>
      </c>
      <c r="X67" s="8">
        <v>0</v>
      </c>
      <c r="Y67" s="8">
        <v>0</v>
      </c>
      <c r="Z67" s="8">
        <v>0</v>
      </c>
      <c r="AA67" s="8">
        <v>0</v>
      </c>
      <c r="AB67" s="8">
        <v>1</v>
      </c>
      <c r="AC67" s="8">
        <v>1</v>
      </c>
    </row>
    <row r="68" spans="1:29" x14ac:dyDescent="0.25">
      <c r="A68" s="11">
        <v>43611</v>
      </c>
      <c r="B68" s="8" t="s">
        <v>39</v>
      </c>
      <c r="C68" s="8">
        <v>182</v>
      </c>
      <c r="D68" s="9">
        <f t="shared" si="13"/>
        <v>182.9</v>
      </c>
      <c r="E68" s="8">
        <v>0</v>
      </c>
      <c r="F68" s="8">
        <v>1650</v>
      </c>
      <c r="G68" s="8">
        <v>1</v>
      </c>
      <c r="H68" s="8">
        <f t="shared" si="50"/>
        <v>136.5</v>
      </c>
      <c r="I68" s="8">
        <v>3.1</v>
      </c>
      <c r="J68" s="8">
        <f t="shared" si="51"/>
        <v>423.15000000000003</v>
      </c>
      <c r="K68" s="8">
        <v>0</v>
      </c>
      <c r="L68" s="8">
        <f t="shared" si="52"/>
        <v>-623.15000000000009</v>
      </c>
      <c r="M68" s="10">
        <f t="shared" si="49"/>
        <v>-0.17804285714285717</v>
      </c>
      <c r="N68" s="10">
        <f t="shared" si="54"/>
        <v>-0.90000000000000568</v>
      </c>
      <c r="O68" s="10">
        <f t="shared" si="53"/>
        <v>0.72195714285714851</v>
      </c>
      <c r="P68" s="10">
        <f t="shared" ref="P68:P131" si="55">P67+M67</f>
        <v>189.12317321428563</v>
      </c>
      <c r="Q68" s="12">
        <v>0</v>
      </c>
      <c r="R68" s="8">
        <v>1</v>
      </c>
      <c r="S68" s="8">
        <v>1</v>
      </c>
      <c r="T68" s="8">
        <v>4</v>
      </c>
      <c r="U68" s="8">
        <v>0</v>
      </c>
      <c r="V68" s="8">
        <v>9</v>
      </c>
      <c r="W68" s="8">
        <v>1</v>
      </c>
      <c r="X68" s="8">
        <v>1</v>
      </c>
      <c r="Y68" s="8">
        <v>0</v>
      </c>
      <c r="Z68" s="8">
        <v>0</v>
      </c>
      <c r="AA68" s="8">
        <v>0</v>
      </c>
      <c r="AB68" s="8">
        <v>1</v>
      </c>
      <c r="AC68" s="8">
        <v>0</v>
      </c>
    </row>
    <row r="69" spans="1:29" x14ac:dyDescent="0.25">
      <c r="A69" s="11">
        <v>43612</v>
      </c>
      <c r="B69" s="8" t="s">
        <v>40</v>
      </c>
      <c r="C69" s="8">
        <v>184</v>
      </c>
      <c r="D69" s="9">
        <f t="shared" si="13"/>
        <v>182.7</v>
      </c>
      <c r="E69" s="8">
        <v>0</v>
      </c>
      <c r="F69" s="8">
        <v>1700</v>
      </c>
      <c r="G69" s="8">
        <v>0</v>
      </c>
      <c r="H69" s="8">
        <f t="shared" si="50"/>
        <v>138</v>
      </c>
      <c r="I69" s="8">
        <v>0</v>
      </c>
      <c r="J69" s="8">
        <f t="shared" si="51"/>
        <v>0</v>
      </c>
      <c r="K69" s="8">
        <v>0</v>
      </c>
      <c r="L69" s="8">
        <f t="shared" si="52"/>
        <v>-150</v>
      </c>
      <c r="M69" s="10">
        <f t="shared" si="49"/>
        <v>-4.2857142857142858E-2</v>
      </c>
      <c r="N69" s="10">
        <f t="shared" si="54"/>
        <v>-0.20000000000001705</v>
      </c>
      <c r="O69" s="10">
        <f t="shared" si="53"/>
        <v>0.15714285714287418</v>
      </c>
      <c r="P69" s="10">
        <f t="shared" si="55"/>
        <v>188.94513035714277</v>
      </c>
      <c r="Q69" s="12">
        <v>1</v>
      </c>
      <c r="R69" s="8">
        <v>0</v>
      </c>
      <c r="S69" s="8">
        <v>0</v>
      </c>
      <c r="T69" s="8">
        <v>3</v>
      </c>
      <c r="U69" s="8">
        <v>0</v>
      </c>
      <c r="V69" s="8">
        <v>8</v>
      </c>
      <c r="W69" s="8">
        <v>2</v>
      </c>
      <c r="X69" s="8">
        <v>0</v>
      </c>
      <c r="Y69" s="8">
        <v>0</v>
      </c>
      <c r="Z69" s="8">
        <v>0</v>
      </c>
      <c r="AA69" s="8">
        <v>0</v>
      </c>
      <c r="AB69" s="8">
        <v>1</v>
      </c>
      <c r="AC69" s="8">
        <v>1</v>
      </c>
    </row>
    <row r="70" spans="1:29" x14ac:dyDescent="0.25">
      <c r="A70" s="11">
        <v>43613</v>
      </c>
      <c r="B70" s="8" t="s">
        <v>41</v>
      </c>
      <c r="C70" s="8">
        <v>183.5</v>
      </c>
      <c r="D70" s="9">
        <f t="shared" si="13"/>
        <v>182.8</v>
      </c>
      <c r="E70" s="8">
        <v>0</v>
      </c>
      <c r="F70" s="8">
        <v>1800</v>
      </c>
      <c r="G70" s="8">
        <v>0</v>
      </c>
      <c r="H70" s="8">
        <f t="shared" si="50"/>
        <v>137.625</v>
      </c>
      <c r="I70" s="8">
        <v>0</v>
      </c>
      <c r="J70" s="8">
        <f t="shared" si="51"/>
        <v>0</v>
      </c>
      <c r="K70" s="8">
        <v>0</v>
      </c>
      <c r="L70" s="8">
        <f t="shared" si="52"/>
        <v>-50</v>
      </c>
      <c r="M70" s="10">
        <f t="shared" si="49"/>
        <v>-1.4285714285714285E-2</v>
      </c>
      <c r="N70" s="10">
        <f t="shared" si="54"/>
        <v>0.10000000000002274</v>
      </c>
      <c r="O70" s="10">
        <f t="shared" si="53"/>
        <v>-0.11428571428573703</v>
      </c>
      <c r="P70" s="10">
        <f t="shared" si="55"/>
        <v>188.90227321428563</v>
      </c>
      <c r="Q70" s="12">
        <v>0</v>
      </c>
      <c r="R70" s="8">
        <v>1</v>
      </c>
      <c r="S70" s="8">
        <v>1</v>
      </c>
      <c r="T70" s="8">
        <v>3</v>
      </c>
      <c r="U70" s="8">
        <v>0</v>
      </c>
      <c r="V70" s="8">
        <v>9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1</v>
      </c>
      <c r="AC70" s="8">
        <v>0</v>
      </c>
    </row>
    <row r="71" spans="1:29" x14ac:dyDescent="0.25">
      <c r="A71" s="11">
        <v>43614</v>
      </c>
      <c r="B71" s="8" t="s">
        <v>42</v>
      </c>
      <c r="C71" s="8">
        <v>182</v>
      </c>
      <c r="D71" s="9">
        <f t="shared" si="13"/>
        <v>182.8</v>
      </c>
      <c r="E71" s="8">
        <v>0</v>
      </c>
      <c r="F71" s="8">
        <v>1900</v>
      </c>
      <c r="G71" s="8">
        <v>1</v>
      </c>
      <c r="H71" s="8">
        <f t="shared" si="50"/>
        <v>136.5</v>
      </c>
      <c r="I71" s="8">
        <v>3.1</v>
      </c>
      <c r="J71" s="8">
        <f t="shared" si="51"/>
        <v>423.15000000000003</v>
      </c>
      <c r="K71" s="8">
        <v>0</v>
      </c>
      <c r="L71" s="8">
        <f t="shared" si="52"/>
        <v>-373.15000000000009</v>
      </c>
      <c r="M71" s="10">
        <f t="shared" si="49"/>
        <v>-0.10661428571428574</v>
      </c>
      <c r="N71" s="10">
        <f t="shared" si="54"/>
        <v>0</v>
      </c>
      <c r="O71" s="10">
        <f t="shared" ref="O71" si="56">M71-N71</f>
        <v>-0.10661428571428574</v>
      </c>
      <c r="P71" s="10">
        <f t="shared" si="55"/>
        <v>188.88798749999992</v>
      </c>
      <c r="Q71" s="12">
        <v>1</v>
      </c>
      <c r="R71" s="8">
        <v>1</v>
      </c>
      <c r="S71" s="8">
        <v>1</v>
      </c>
      <c r="T71" s="8">
        <v>3</v>
      </c>
      <c r="U71" s="8">
        <v>0</v>
      </c>
      <c r="V71" s="8">
        <v>8</v>
      </c>
      <c r="W71" s="8">
        <v>1</v>
      </c>
      <c r="X71" s="8">
        <v>0</v>
      </c>
      <c r="Y71" s="8">
        <v>0</v>
      </c>
      <c r="Z71" s="8">
        <v>0</v>
      </c>
      <c r="AA71" s="8">
        <v>0</v>
      </c>
      <c r="AB71" s="8">
        <v>1</v>
      </c>
      <c r="AC71" s="8">
        <v>0</v>
      </c>
    </row>
    <row r="72" spans="1:29" x14ac:dyDescent="0.25">
      <c r="A72" s="11">
        <v>43615</v>
      </c>
      <c r="B72" s="8" t="s">
        <v>16</v>
      </c>
      <c r="C72" s="8">
        <v>181.5</v>
      </c>
      <c r="D72" s="9">
        <f t="shared" si="13"/>
        <v>182.6</v>
      </c>
      <c r="E72" s="8">
        <v>1</v>
      </c>
      <c r="F72" s="8">
        <v>1800</v>
      </c>
      <c r="G72" s="8">
        <v>0</v>
      </c>
      <c r="H72" s="8">
        <f t="shared" si="50"/>
        <v>136.125</v>
      </c>
      <c r="I72" s="8">
        <v>0</v>
      </c>
      <c r="J72" s="8">
        <f t="shared" si="51"/>
        <v>0</v>
      </c>
      <c r="K72" s="8">
        <v>0</v>
      </c>
      <c r="L72" s="8">
        <f t="shared" si="52"/>
        <v>-50</v>
      </c>
      <c r="M72" s="10">
        <f t="shared" si="49"/>
        <v>-1.4285714285714285E-2</v>
      </c>
      <c r="N72" s="10">
        <f t="shared" si="54"/>
        <v>-0.20000000000001705</v>
      </c>
      <c r="O72" s="10">
        <f t="shared" ref="O72:O80" si="57">M72-N72</f>
        <v>0.18571428571430276</v>
      </c>
      <c r="P72" s="10">
        <f t="shared" si="55"/>
        <v>188.78137321428565</v>
      </c>
      <c r="Q72" s="12">
        <v>0</v>
      </c>
      <c r="R72" s="8">
        <v>1</v>
      </c>
      <c r="S72" s="8">
        <v>1</v>
      </c>
      <c r="T72" s="8">
        <v>4</v>
      </c>
      <c r="U72" s="8">
        <v>0</v>
      </c>
      <c r="V72" s="8">
        <v>8.5</v>
      </c>
      <c r="W72" s="8">
        <v>1</v>
      </c>
      <c r="X72" s="8">
        <v>1</v>
      </c>
      <c r="Y72" s="8">
        <v>0</v>
      </c>
      <c r="Z72" s="8">
        <v>1</v>
      </c>
      <c r="AA72" s="8">
        <v>0</v>
      </c>
      <c r="AB72" s="8">
        <v>1</v>
      </c>
      <c r="AC72" s="8">
        <v>0</v>
      </c>
    </row>
    <row r="73" spans="1:29" x14ac:dyDescent="0.25">
      <c r="A73" s="11">
        <v>43616</v>
      </c>
      <c r="B73" s="8" t="s">
        <v>26</v>
      </c>
      <c r="C73" s="8">
        <v>182</v>
      </c>
      <c r="D73" s="9">
        <f t="shared" si="13"/>
        <v>182.6</v>
      </c>
      <c r="E73" s="8">
        <v>0</v>
      </c>
      <c r="F73" s="8">
        <v>1800</v>
      </c>
      <c r="G73" s="8">
        <v>1</v>
      </c>
      <c r="H73" s="8">
        <f t="shared" si="50"/>
        <v>136.5</v>
      </c>
      <c r="I73" s="8">
        <v>3.1</v>
      </c>
      <c r="J73" s="8">
        <f t="shared" si="51"/>
        <v>423.15000000000003</v>
      </c>
      <c r="K73" s="8">
        <v>0</v>
      </c>
      <c r="L73" s="8">
        <f t="shared" si="52"/>
        <v>-473.15000000000009</v>
      </c>
      <c r="M73" s="10">
        <f t="shared" si="49"/>
        <v>-0.1351857142857143</v>
      </c>
      <c r="N73" s="10">
        <f t="shared" si="54"/>
        <v>0</v>
      </c>
      <c r="O73" s="10">
        <f t="shared" si="57"/>
        <v>-0.1351857142857143</v>
      </c>
      <c r="P73" s="10">
        <f t="shared" si="55"/>
        <v>188.76708749999995</v>
      </c>
      <c r="Q73" s="12">
        <v>0</v>
      </c>
      <c r="R73" s="8">
        <v>1</v>
      </c>
      <c r="S73" s="8">
        <v>1</v>
      </c>
      <c r="T73" s="8">
        <v>5</v>
      </c>
      <c r="U73" s="8">
        <v>0</v>
      </c>
      <c r="V73" s="8">
        <v>9</v>
      </c>
      <c r="W73" s="8">
        <v>1</v>
      </c>
      <c r="X73" s="8">
        <v>0</v>
      </c>
      <c r="Y73" s="8">
        <v>0</v>
      </c>
      <c r="Z73" s="8">
        <v>0</v>
      </c>
      <c r="AA73" s="8">
        <v>0</v>
      </c>
      <c r="AB73" s="8">
        <v>1</v>
      </c>
      <c r="AC73" s="8">
        <v>1</v>
      </c>
    </row>
    <row r="74" spans="1:29" x14ac:dyDescent="0.25">
      <c r="A74" s="11">
        <v>43617</v>
      </c>
      <c r="B74" s="8" t="s">
        <v>38</v>
      </c>
      <c r="C74" s="8">
        <v>184</v>
      </c>
      <c r="D74" s="9">
        <f t="shared" si="13"/>
        <v>182.6</v>
      </c>
      <c r="E74" s="8">
        <v>0</v>
      </c>
      <c r="F74" s="8">
        <v>1500</v>
      </c>
      <c r="G74" s="8">
        <v>0</v>
      </c>
      <c r="H74" s="8">
        <f t="shared" si="50"/>
        <v>138</v>
      </c>
      <c r="I74" s="8">
        <v>0</v>
      </c>
      <c r="J74" s="8">
        <f t="shared" si="51"/>
        <v>0</v>
      </c>
      <c r="K74" s="8">
        <v>0</v>
      </c>
      <c r="L74" s="8">
        <f t="shared" si="52"/>
        <v>-350</v>
      </c>
      <c r="M74" s="10">
        <f t="shared" si="49"/>
        <v>-0.1</v>
      </c>
      <c r="N74" s="10">
        <f t="shared" si="54"/>
        <v>0</v>
      </c>
      <c r="O74" s="10">
        <f t="shared" si="57"/>
        <v>-0.1</v>
      </c>
      <c r="P74" s="10">
        <f t="shared" si="55"/>
        <v>188.63190178571423</v>
      </c>
      <c r="Q74" s="12">
        <v>1</v>
      </c>
      <c r="R74" s="8">
        <v>0</v>
      </c>
      <c r="S74" s="8">
        <v>0</v>
      </c>
      <c r="T74" s="8">
        <v>4</v>
      </c>
      <c r="U74" s="8">
        <v>0</v>
      </c>
      <c r="V74" s="8">
        <v>7.5</v>
      </c>
      <c r="W74" s="8">
        <v>1</v>
      </c>
      <c r="X74" s="8">
        <v>0</v>
      </c>
      <c r="Y74" s="8">
        <v>0</v>
      </c>
      <c r="Z74" s="8">
        <v>0</v>
      </c>
      <c r="AA74" s="8">
        <v>0</v>
      </c>
      <c r="AB74" s="8">
        <v>1</v>
      </c>
      <c r="AC74" s="8">
        <v>1</v>
      </c>
    </row>
    <row r="75" spans="1:29" x14ac:dyDescent="0.25">
      <c r="A75" s="11">
        <v>43618</v>
      </c>
      <c r="B75" s="8" t="s">
        <v>39</v>
      </c>
      <c r="C75" s="8">
        <v>182</v>
      </c>
      <c r="D75" s="9">
        <f t="shared" si="13"/>
        <v>182.3</v>
      </c>
      <c r="E75" s="8">
        <v>0</v>
      </c>
      <c r="F75" s="8">
        <v>1600</v>
      </c>
      <c r="G75" s="8">
        <v>1</v>
      </c>
      <c r="H75" s="8">
        <f t="shared" si="50"/>
        <v>136.5</v>
      </c>
      <c r="I75" s="8">
        <v>3.1</v>
      </c>
      <c r="J75" s="8">
        <f t="shared" si="51"/>
        <v>423.15000000000003</v>
      </c>
      <c r="K75" s="8">
        <v>0</v>
      </c>
      <c r="L75" s="8">
        <f t="shared" si="52"/>
        <v>-673.15000000000009</v>
      </c>
      <c r="M75" s="10">
        <f t="shared" si="49"/>
        <v>-0.19232857142857146</v>
      </c>
      <c r="N75" s="10">
        <f t="shared" si="54"/>
        <v>-0.29999999999998295</v>
      </c>
      <c r="O75" s="10">
        <f t="shared" si="57"/>
        <v>0.10767142857141149</v>
      </c>
      <c r="P75" s="10">
        <f t="shared" si="55"/>
        <v>188.53190178571424</v>
      </c>
      <c r="Q75" s="12">
        <v>1</v>
      </c>
      <c r="R75" s="8">
        <v>1</v>
      </c>
      <c r="S75" s="8">
        <v>0</v>
      </c>
      <c r="T75" s="8">
        <v>3</v>
      </c>
      <c r="U75" s="8">
        <v>0</v>
      </c>
      <c r="V75" s="8">
        <v>8</v>
      </c>
      <c r="W75" s="8">
        <v>1</v>
      </c>
      <c r="X75" s="8">
        <v>0</v>
      </c>
      <c r="Y75" s="8">
        <v>0</v>
      </c>
      <c r="Z75" s="8">
        <v>0</v>
      </c>
      <c r="AA75" s="8">
        <v>0</v>
      </c>
      <c r="AB75" s="8">
        <v>1</v>
      </c>
      <c r="AC75" s="8">
        <v>0</v>
      </c>
    </row>
    <row r="76" spans="1:29" x14ac:dyDescent="0.25">
      <c r="A76" s="11">
        <v>43619</v>
      </c>
      <c r="B76" s="8" t="s">
        <v>40</v>
      </c>
      <c r="C76" s="8">
        <v>183</v>
      </c>
      <c r="D76" s="9">
        <f t="shared" si="13"/>
        <v>182.5</v>
      </c>
      <c r="E76" s="8">
        <v>0</v>
      </c>
      <c r="F76" s="8">
        <v>1500</v>
      </c>
      <c r="G76" s="8">
        <v>0</v>
      </c>
      <c r="H76" s="8">
        <f t="shared" si="50"/>
        <v>137.25</v>
      </c>
      <c r="I76" s="8">
        <v>0</v>
      </c>
      <c r="J76" s="8">
        <f t="shared" si="51"/>
        <v>0</v>
      </c>
      <c r="K76" s="8">
        <v>0</v>
      </c>
      <c r="L76" s="8">
        <f t="shared" si="52"/>
        <v>-350</v>
      </c>
      <c r="M76" s="10">
        <f t="shared" si="49"/>
        <v>-0.1</v>
      </c>
      <c r="N76" s="10">
        <f t="shared" si="54"/>
        <v>0.19999999999998863</v>
      </c>
      <c r="O76" s="10">
        <f t="shared" si="57"/>
        <v>-0.29999999999998861</v>
      </c>
      <c r="P76" s="10">
        <f t="shared" si="55"/>
        <v>188.33957321428568</v>
      </c>
      <c r="Q76" s="12">
        <v>1</v>
      </c>
      <c r="R76" s="8">
        <v>0</v>
      </c>
      <c r="S76" s="8">
        <v>0</v>
      </c>
      <c r="T76" s="8">
        <v>2</v>
      </c>
      <c r="U76" s="8">
        <v>0</v>
      </c>
      <c r="V76" s="8">
        <v>6.5</v>
      </c>
      <c r="W76" s="8">
        <v>3</v>
      </c>
      <c r="X76" s="8">
        <v>0</v>
      </c>
      <c r="Y76" s="8">
        <v>0</v>
      </c>
      <c r="Z76" s="8">
        <v>0</v>
      </c>
      <c r="AA76" s="8">
        <v>0</v>
      </c>
      <c r="AB76" s="8">
        <v>1</v>
      </c>
      <c r="AC76" s="8">
        <v>0</v>
      </c>
    </row>
    <row r="77" spans="1:29" x14ac:dyDescent="0.25">
      <c r="A77" s="11">
        <v>43620</v>
      </c>
      <c r="B77" s="8" t="s">
        <v>41</v>
      </c>
      <c r="C77" s="8">
        <v>181.5</v>
      </c>
      <c r="D77" s="9">
        <f t="shared" si="13"/>
        <v>182.5</v>
      </c>
      <c r="E77" s="8">
        <v>0</v>
      </c>
      <c r="F77" s="8">
        <v>1500</v>
      </c>
      <c r="G77" s="8">
        <v>1</v>
      </c>
      <c r="H77" s="8">
        <f t="shared" si="50"/>
        <v>136.125</v>
      </c>
      <c r="I77" s="8">
        <v>3.1</v>
      </c>
      <c r="J77" s="8">
        <f t="shared" si="51"/>
        <v>421.98750000000001</v>
      </c>
      <c r="K77" s="8">
        <v>0</v>
      </c>
      <c r="L77" s="8">
        <f t="shared" si="52"/>
        <v>-771.98749999999995</v>
      </c>
      <c r="M77" s="10">
        <f t="shared" si="49"/>
        <v>-0.22056785714285712</v>
      </c>
      <c r="N77" s="10">
        <f t="shared" si="54"/>
        <v>0</v>
      </c>
      <c r="O77" s="10">
        <f t="shared" si="57"/>
        <v>-0.22056785714285712</v>
      </c>
      <c r="P77" s="10">
        <f t="shared" si="55"/>
        <v>188.23957321428568</v>
      </c>
      <c r="Q77" s="12">
        <v>1</v>
      </c>
      <c r="R77" s="8">
        <v>1</v>
      </c>
      <c r="S77" s="8">
        <v>0</v>
      </c>
      <c r="T77" s="8">
        <v>4</v>
      </c>
      <c r="U77" s="8">
        <v>0</v>
      </c>
      <c r="V77" s="8">
        <v>8.5</v>
      </c>
      <c r="W77" s="8">
        <v>1</v>
      </c>
      <c r="X77" s="8">
        <v>0</v>
      </c>
      <c r="Y77" s="8">
        <v>0</v>
      </c>
      <c r="Z77" s="8">
        <v>0</v>
      </c>
      <c r="AA77" s="8">
        <v>0</v>
      </c>
      <c r="AB77" s="8">
        <v>1</v>
      </c>
      <c r="AC77" s="8">
        <v>0</v>
      </c>
    </row>
    <row r="78" spans="1:29" x14ac:dyDescent="0.25">
      <c r="A78" s="11">
        <v>43621</v>
      </c>
      <c r="B78" s="8" t="s">
        <v>42</v>
      </c>
      <c r="C78" s="8">
        <v>181</v>
      </c>
      <c r="D78" s="9">
        <f t="shared" si="13"/>
        <v>182.3</v>
      </c>
      <c r="E78" s="8">
        <v>0</v>
      </c>
      <c r="F78" s="8">
        <v>1700</v>
      </c>
      <c r="G78" s="8">
        <v>0</v>
      </c>
      <c r="H78" s="8">
        <f t="shared" si="50"/>
        <v>135.75</v>
      </c>
      <c r="I78" s="8">
        <v>0</v>
      </c>
      <c r="J78" s="8">
        <f t="shared" si="51"/>
        <v>0</v>
      </c>
      <c r="K78" s="8">
        <v>0</v>
      </c>
      <c r="L78" s="8">
        <f t="shared" si="52"/>
        <v>-150</v>
      </c>
      <c r="M78" s="10">
        <f t="shared" si="49"/>
        <v>-4.2857142857142858E-2</v>
      </c>
      <c r="N78" s="10">
        <f t="shared" si="54"/>
        <v>-0.19999999999998863</v>
      </c>
      <c r="O78" s="10">
        <f t="shared" si="57"/>
        <v>0.15714285714284576</v>
      </c>
      <c r="P78" s="10">
        <f t="shared" si="55"/>
        <v>188.01900535714282</v>
      </c>
      <c r="Q78" s="12">
        <v>0</v>
      </c>
      <c r="R78" s="8">
        <v>1</v>
      </c>
      <c r="S78" s="8">
        <v>1</v>
      </c>
      <c r="T78" s="8">
        <v>3</v>
      </c>
      <c r="U78" s="8">
        <v>0</v>
      </c>
      <c r="V78" s="8">
        <v>8.5</v>
      </c>
      <c r="W78" s="8">
        <v>2</v>
      </c>
      <c r="X78" s="8">
        <v>0</v>
      </c>
      <c r="Y78" s="8">
        <v>0</v>
      </c>
      <c r="Z78" s="8">
        <v>1</v>
      </c>
      <c r="AA78" s="8">
        <v>0</v>
      </c>
      <c r="AB78" s="8">
        <v>1</v>
      </c>
      <c r="AC78" s="8">
        <v>0</v>
      </c>
    </row>
    <row r="79" spans="1:29" x14ac:dyDescent="0.25">
      <c r="A79" s="11">
        <v>43622</v>
      </c>
      <c r="B79" s="8" t="s">
        <v>16</v>
      </c>
      <c r="C79" s="8">
        <v>180</v>
      </c>
      <c r="D79" s="9">
        <f t="shared" si="13"/>
        <v>181.5</v>
      </c>
      <c r="E79" s="8">
        <v>0</v>
      </c>
      <c r="F79" s="8">
        <v>1500</v>
      </c>
      <c r="G79" s="8">
        <v>0</v>
      </c>
      <c r="H79" s="8">
        <f t="shared" si="50"/>
        <v>135</v>
      </c>
      <c r="I79" s="8">
        <v>0</v>
      </c>
      <c r="J79" s="8">
        <f t="shared" si="51"/>
        <v>0</v>
      </c>
      <c r="K79" s="8">
        <v>0</v>
      </c>
      <c r="L79" s="8">
        <f t="shared" si="52"/>
        <v>-350</v>
      </c>
      <c r="M79" s="10">
        <f t="shared" ref="M79:M91" si="58">L79/$AP$4</f>
        <v>-0.1</v>
      </c>
      <c r="N79" s="10">
        <f t="shared" si="54"/>
        <v>-0.80000000000001137</v>
      </c>
      <c r="O79" s="10">
        <f t="shared" si="57"/>
        <v>0.70000000000001139</v>
      </c>
      <c r="P79" s="10">
        <f t="shared" si="55"/>
        <v>187.97614821428567</v>
      </c>
      <c r="Q79" s="12">
        <v>1</v>
      </c>
      <c r="R79" s="8">
        <v>1</v>
      </c>
      <c r="S79" s="8">
        <v>0</v>
      </c>
      <c r="T79" s="8">
        <v>4</v>
      </c>
      <c r="U79" s="8">
        <v>0</v>
      </c>
      <c r="V79" s="8">
        <v>8</v>
      </c>
      <c r="W79" s="8">
        <v>3</v>
      </c>
      <c r="X79" s="8">
        <v>0</v>
      </c>
      <c r="Y79" s="8">
        <v>0</v>
      </c>
      <c r="Z79" s="8">
        <v>1</v>
      </c>
      <c r="AA79" s="8">
        <v>0</v>
      </c>
      <c r="AB79" s="8">
        <v>1</v>
      </c>
      <c r="AC79" s="8">
        <v>0</v>
      </c>
    </row>
    <row r="80" spans="1:29" x14ac:dyDescent="0.25">
      <c r="A80" s="11">
        <v>43623</v>
      </c>
      <c r="B80" s="8" t="s">
        <v>26</v>
      </c>
      <c r="C80" s="8">
        <v>182</v>
      </c>
      <c r="D80" s="9">
        <f t="shared" si="13"/>
        <v>181.5</v>
      </c>
      <c r="E80" s="8">
        <v>0</v>
      </c>
      <c r="F80" s="8">
        <v>1500</v>
      </c>
      <c r="G80" s="8">
        <v>1</v>
      </c>
      <c r="H80" s="8">
        <f t="shared" si="50"/>
        <v>136.5</v>
      </c>
      <c r="I80" s="8">
        <v>3.1</v>
      </c>
      <c r="J80" s="8">
        <f t="shared" si="51"/>
        <v>423.15000000000003</v>
      </c>
      <c r="K80" s="8">
        <v>0</v>
      </c>
      <c r="L80" s="8">
        <f t="shared" si="52"/>
        <v>-773.15000000000009</v>
      </c>
      <c r="M80" s="10">
        <f t="shared" si="58"/>
        <v>-0.22090000000000001</v>
      </c>
      <c r="N80" s="10">
        <f t="shared" si="54"/>
        <v>0</v>
      </c>
      <c r="O80" s="10">
        <f t="shared" si="57"/>
        <v>-0.22090000000000001</v>
      </c>
      <c r="P80" s="10">
        <f t="shared" si="55"/>
        <v>187.87614821428568</v>
      </c>
      <c r="Q80" s="12">
        <v>1</v>
      </c>
      <c r="R80" s="8">
        <v>1</v>
      </c>
      <c r="S80" s="8">
        <v>0</v>
      </c>
      <c r="T80" s="8">
        <v>4</v>
      </c>
      <c r="U80" s="8">
        <v>0</v>
      </c>
      <c r="V80" s="8">
        <v>9.5</v>
      </c>
      <c r="W80" s="8">
        <v>1</v>
      </c>
      <c r="X80" s="8">
        <v>0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</row>
    <row r="81" spans="1:29" x14ac:dyDescent="0.25">
      <c r="A81" s="11">
        <v>43624</v>
      </c>
      <c r="B81" s="8" t="s">
        <v>38</v>
      </c>
      <c r="C81" s="8">
        <v>181</v>
      </c>
      <c r="D81" s="9">
        <f t="shared" si="13"/>
        <v>181.1</v>
      </c>
      <c r="E81" s="8">
        <v>1</v>
      </c>
      <c r="F81" s="8">
        <v>1900</v>
      </c>
      <c r="G81" s="8">
        <v>0</v>
      </c>
      <c r="H81" s="8">
        <f t="shared" si="50"/>
        <v>135.75</v>
      </c>
      <c r="I81" s="8">
        <v>0</v>
      </c>
      <c r="J81" s="8">
        <f t="shared" si="51"/>
        <v>0</v>
      </c>
      <c r="K81" s="8">
        <v>0</v>
      </c>
      <c r="L81" s="8">
        <f t="shared" si="52"/>
        <v>50</v>
      </c>
      <c r="M81" s="10">
        <f t="shared" si="58"/>
        <v>1.4285714285714285E-2</v>
      </c>
      <c r="N81" s="10">
        <f t="shared" si="54"/>
        <v>-0.40000000000000568</v>
      </c>
      <c r="O81" s="10">
        <f t="shared" ref="O81:O83" si="59">M81-N81</f>
        <v>0.41428571428571997</v>
      </c>
      <c r="P81" s="10">
        <f t="shared" si="55"/>
        <v>187.65524821428568</v>
      </c>
      <c r="Q81" s="12">
        <v>1</v>
      </c>
      <c r="R81" s="8">
        <v>1</v>
      </c>
      <c r="S81" s="8">
        <v>0</v>
      </c>
      <c r="T81" s="8">
        <v>4</v>
      </c>
      <c r="U81" s="8">
        <v>0</v>
      </c>
      <c r="V81" s="8">
        <v>8.5</v>
      </c>
      <c r="W81" s="8">
        <v>1</v>
      </c>
      <c r="X81" s="8">
        <v>0</v>
      </c>
      <c r="Y81" s="8">
        <v>0</v>
      </c>
      <c r="Z81" s="8">
        <v>0</v>
      </c>
      <c r="AA81" s="8">
        <v>0</v>
      </c>
      <c r="AB81" s="8">
        <v>1</v>
      </c>
      <c r="AC81" s="8">
        <v>1</v>
      </c>
    </row>
    <row r="82" spans="1:29" x14ac:dyDescent="0.25">
      <c r="A82" s="11">
        <v>43625</v>
      </c>
      <c r="B82" s="8" t="s">
        <v>39</v>
      </c>
      <c r="C82" s="8">
        <v>182</v>
      </c>
      <c r="D82" s="9">
        <f t="shared" si="13"/>
        <v>181.2</v>
      </c>
      <c r="E82" s="8">
        <v>0</v>
      </c>
      <c r="F82" s="8">
        <v>1700</v>
      </c>
      <c r="G82" s="8">
        <v>0</v>
      </c>
      <c r="H82" s="8">
        <f t="shared" si="50"/>
        <v>136.5</v>
      </c>
      <c r="I82" s="8">
        <v>0</v>
      </c>
      <c r="J82" s="8">
        <f t="shared" si="51"/>
        <v>0</v>
      </c>
      <c r="K82" s="8">
        <v>0</v>
      </c>
      <c r="L82" s="8">
        <f t="shared" si="52"/>
        <v>-150</v>
      </c>
      <c r="M82" s="10">
        <f t="shared" si="58"/>
        <v>-4.2857142857142858E-2</v>
      </c>
      <c r="N82" s="10">
        <f t="shared" si="54"/>
        <v>9.9999999999994316E-2</v>
      </c>
      <c r="O82" s="10">
        <f t="shared" si="59"/>
        <v>-0.14285714285713719</v>
      </c>
      <c r="P82" s="10">
        <f t="shared" si="55"/>
        <v>187.66953392857138</v>
      </c>
      <c r="Q82" s="12">
        <v>1</v>
      </c>
      <c r="R82" s="8">
        <v>1</v>
      </c>
      <c r="S82" s="8">
        <v>1</v>
      </c>
      <c r="T82" s="8">
        <v>4</v>
      </c>
      <c r="U82" s="8">
        <v>0</v>
      </c>
      <c r="V82" s="8">
        <v>11</v>
      </c>
      <c r="W82" s="8">
        <v>2</v>
      </c>
      <c r="X82" s="8">
        <v>0</v>
      </c>
      <c r="Y82" s="8">
        <v>0</v>
      </c>
      <c r="Z82" s="8">
        <v>0</v>
      </c>
      <c r="AA82" s="8">
        <v>0</v>
      </c>
      <c r="AB82" s="8">
        <v>1</v>
      </c>
      <c r="AC82" s="8">
        <v>1</v>
      </c>
    </row>
    <row r="83" spans="1:29" x14ac:dyDescent="0.25">
      <c r="A83" s="11">
        <v>43626</v>
      </c>
      <c r="B83" s="8" t="s">
        <v>40</v>
      </c>
      <c r="C83" s="8">
        <v>181</v>
      </c>
      <c r="D83" s="9">
        <f t="shared" si="13"/>
        <v>181.2</v>
      </c>
      <c r="E83" s="8">
        <v>1</v>
      </c>
      <c r="F83" s="8">
        <v>1900</v>
      </c>
      <c r="G83" s="8">
        <v>1</v>
      </c>
      <c r="H83" s="8">
        <f t="shared" si="50"/>
        <v>135.75</v>
      </c>
      <c r="I83" s="8">
        <v>3.1</v>
      </c>
      <c r="J83" s="8">
        <f t="shared" si="51"/>
        <v>420.82499999999999</v>
      </c>
      <c r="K83" s="8">
        <v>0</v>
      </c>
      <c r="L83" s="8">
        <f t="shared" si="52"/>
        <v>-370.82500000000005</v>
      </c>
      <c r="M83" s="10">
        <f t="shared" si="58"/>
        <v>-0.10595000000000002</v>
      </c>
      <c r="N83" s="10">
        <f t="shared" si="54"/>
        <v>0</v>
      </c>
      <c r="O83" s="10">
        <f t="shared" si="59"/>
        <v>-0.10595000000000002</v>
      </c>
      <c r="P83" s="10">
        <f t="shared" si="55"/>
        <v>187.62667678571424</v>
      </c>
      <c r="Q83" s="12">
        <v>0</v>
      </c>
      <c r="R83" s="8">
        <v>1</v>
      </c>
      <c r="S83" s="8">
        <v>1</v>
      </c>
      <c r="T83" s="8">
        <v>2</v>
      </c>
      <c r="U83" s="8">
        <v>0</v>
      </c>
      <c r="V83" s="8">
        <v>9</v>
      </c>
      <c r="W83" s="8">
        <v>2</v>
      </c>
      <c r="X83" s="8">
        <v>0</v>
      </c>
      <c r="Y83" s="8">
        <v>1</v>
      </c>
      <c r="Z83" s="8">
        <v>0</v>
      </c>
      <c r="AA83" s="8">
        <v>0</v>
      </c>
      <c r="AB83" s="8">
        <v>1</v>
      </c>
      <c r="AC83" s="8">
        <v>1</v>
      </c>
    </row>
    <row r="84" spans="1:29" x14ac:dyDescent="0.25">
      <c r="A84" s="11">
        <v>43627</v>
      </c>
      <c r="B84" s="8" t="s">
        <v>41</v>
      </c>
      <c r="C84" s="8">
        <v>181.5</v>
      </c>
      <c r="D84" s="9">
        <f t="shared" si="13"/>
        <v>181.5</v>
      </c>
      <c r="E84" s="8">
        <v>0</v>
      </c>
      <c r="F84" s="8">
        <v>1600</v>
      </c>
      <c r="G84" s="8">
        <v>0</v>
      </c>
      <c r="H84" s="8">
        <f t="shared" si="50"/>
        <v>136.125</v>
      </c>
      <c r="I84" s="8">
        <v>0</v>
      </c>
      <c r="J84" s="8">
        <f t="shared" si="51"/>
        <v>0</v>
      </c>
      <c r="K84" s="8">
        <v>0</v>
      </c>
      <c r="L84" s="8">
        <f t="shared" si="52"/>
        <v>-250</v>
      </c>
      <c r="M84" s="10">
        <f t="shared" si="58"/>
        <v>-7.1428571428571425E-2</v>
      </c>
      <c r="N84" s="10">
        <f t="shared" si="54"/>
        <v>0.30000000000001137</v>
      </c>
      <c r="O84" s="10">
        <f t="shared" ref="O84:O90" si="60">M84-N84</f>
        <v>-0.37142857142858277</v>
      </c>
      <c r="P84" s="10">
        <f t="shared" si="55"/>
        <v>187.52072678571423</v>
      </c>
      <c r="Q84" s="12">
        <v>1</v>
      </c>
      <c r="R84" s="8">
        <v>1</v>
      </c>
      <c r="S84" s="8">
        <v>0</v>
      </c>
      <c r="T84" s="8">
        <v>3</v>
      </c>
      <c r="U84" s="8">
        <v>0</v>
      </c>
      <c r="V84" s="8">
        <v>7.5</v>
      </c>
      <c r="W84" s="8">
        <v>1</v>
      </c>
      <c r="X84" s="8">
        <v>0</v>
      </c>
      <c r="Y84" s="8">
        <v>0</v>
      </c>
      <c r="Z84" s="8">
        <v>0</v>
      </c>
      <c r="AA84" s="8">
        <v>0</v>
      </c>
      <c r="AB84" s="8">
        <v>1</v>
      </c>
      <c r="AC84" s="8">
        <v>0</v>
      </c>
    </row>
    <row r="85" spans="1:29" x14ac:dyDescent="0.25">
      <c r="A85" s="11">
        <v>43628</v>
      </c>
      <c r="B85" s="8" t="s">
        <v>42</v>
      </c>
      <c r="C85" s="8">
        <v>182</v>
      </c>
      <c r="D85" s="9">
        <f t="shared" si="13"/>
        <v>181.5</v>
      </c>
      <c r="E85" s="8">
        <v>0</v>
      </c>
      <c r="F85" s="8">
        <v>1700</v>
      </c>
      <c r="G85" s="8">
        <v>1</v>
      </c>
      <c r="H85" s="8">
        <f t="shared" si="50"/>
        <v>136.5</v>
      </c>
      <c r="I85" s="8">
        <v>3.1</v>
      </c>
      <c r="J85" s="8">
        <f t="shared" si="51"/>
        <v>423.15000000000003</v>
      </c>
      <c r="K85" s="8">
        <v>0</v>
      </c>
      <c r="L85" s="8">
        <f t="shared" si="52"/>
        <v>-573.15000000000009</v>
      </c>
      <c r="M85" s="10">
        <f t="shared" si="58"/>
        <v>-0.16375714285714288</v>
      </c>
      <c r="N85" s="10">
        <f t="shared" si="54"/>
        <v>0</v>
      </c>
      <c r="O85" s="10">
        <f t="shared" si="60"/>
        <v>-0.16375714285714288</v>
      </c>
      <c r="P85" s="10">
        <f t="shared" si="55"/>
        <v>187.44929821428565</v>
      </c>
      <c r="Q85" s="12">
        <v>1</v>
      </c>
      <c r="R85" s="8">
        <v>1</v>
      </c>
      <c r="S85" s="8">
        <v>0</v>
      </c>
      <c r="T85" s="8">
        <v>3</v>
      </c>
      <c r="U85" s="8">
        <v>0</v>
      </c>
      <c r="V85" s="8">
        <v>8</v>
      </c>
      <c r="W85" s="8">
        <v>1</v>
      </c>
      <c r="X85" s="8">
        <v>0</v>
      </c>
      <c r="Y85" s="8">
        <v>0</v>
      </c>
      <c r="Z85" s="8">
        <v>0</v>
      </c>
      <c r="AA85" s="8">
        <v>0</v>
      </c>
      <c r="AB85" s="8">
        <v>1</v>
      </c>
      <c r="AC85" s="8">
        <v>0</v>
      </c>
    </row>
    <row r="86" spans="1:29" x14ac:dyDescent="0.25">
      <c r="A86" s="11">
        <v>43629</v>
      </c>
      <c r="B86" s="8" t="s">
        <v>16</v>
      </c>
      <c r="C86" s="8">
        <v>180.5</v>
      </c>
      <c r="D86" s="9">
        <f t="shared" ref="D86:D91" si="61">AVERAGE(C82:C86)</f>
        <v>181.4</v>
      </c>
      <c r="E86" s="8">
        <v>0</v>
      </c>
      <c r="F86" s="8">
        <v>1600</v>
      </c>
      <c r="G86" s="8">
        <v>0</v>
      </c>
      <c r="H86" s="8">
        <f t="shared" si="50"/>
        <v>135.375</v>
      </c>
      <c r="I86" s="8">
        <v>0</v>
      </c>
      <c r="J86" s="8">
        <f t="shared" si="51"/>
        <v>0</v>
      </c>
      <c r="K86" s="8">
        <v>0</v>
      </c>
      <c r="L86" s="8">
        <f t="shared" si="52"/>
        <v>-250</v>
      </c>
      <c r="M86" s="10">
        <f t="shared" si="58"/>
        <v>-7.1428571428571425E-2</v>
      </c>
      <c r="N86" s="10">
        <f t="shared" si="54"/>
        <v>-9.9999999999994316E-2</v>
      </c>
      <c r="O86" s="10">
        <f t="shared" si="60"/>
        <v>2.8571428571422891E-2</v>
      </c>
      <c r="P86" s="10">
        <f t="shared" si="55"/>
        <v>187.2855410714285</v>
      </c>
      <c r="Q86" s="12">
        <v>1</v>
      </c>
      <c r="R86" s="8">
        <v>1</v>
      </c>
      <c r="S86" s="8">
        <v>1</v>
      </c>
      <c r="T86" s="8">
        <v>3</v>
      </c>
      <c r="U86" s="8">
        <v>0</v>
      </c>
      <c r="V86" s="8">
        <v>8</v>
      </c>
      <c r="W86" s="8">
        <v>1</v>
      </c>
      <c r="X86" s="8">
        <v>0</v>
      </c>
      <c r="Y86" s="8">
        <v>0</v>
      </c>
      <c r="Z86" s="8">
        <v>1</v>
      </c>
      <c r="AA86" s="8">
        <v>0</v>
      </c>
      <c r="AB86" s="8">
        <v>1</v>
      </c>
      <c r="AC86" s="8">
        <v>0</v>
      </c>
    </row>
    <row r="87" spans="1:29" x14ac:dyDescent="0.25">
      <c r="A87" s="11">
        <v>43630</v>
      </c>
      <c r="B87" s="8" t="s">
        <v>26</v>
      </c>
      <c r="C87" s="8">
        <v>181</v>
      </c>
      <c r="D87" s="9">
        <f t="shared" si="61"/>
        <v>181.2</v>
      </c>
      <c r="E87" s="8">
        <v>1</v>
      </c>
      <c r="F87" s="8">
        <v>1900</v>
      </c>
      <c r="G87" s="8">
        <v>0</v>
      </c>
      <c r="H87" s="8">
        <f t="shared" si="50"/>
        <v>135.75</v>
      </c>
      <c r="I87" s="8">
        <v>0</v>
      </c>
      <c r="J87" s="8">
        <f t="shared" si="51"/>
        <v>0</v>
      </c>
      <c r="K87" s="8">
        <v>0</v>
      </c>
      <c r="L87" s="8">
        <f t="shared" si="52"/>
        <v>50</v>
      </c>
      <c r="M87" s="10">
        <f t="shared" si="58"/>
        <v>1.4285714285714285E-2</v>
      </c>
      <c r="N87" s="10">
        <f t="shared" si="54"/>
        <v>-0.20000000000001705</v>
      </c>
      <c r="O87" s="10">
        <f t="shared" si="60"/>
        <v>0.21428571428573134</v>
      </c>
      <c r="P87" s="10">
        <f t="shared" si="55"/>
        <v>187.21411249999991</v>
      </c>
      <c r="Q87" s="12">
        <v>1</v>
      </c>
      <c r="R87" s="8">
        <v>1</v>
      </c>
      <c r="S87" s="8">
        <v>0</v>
      </c>
      <c r="T87" s="8">
        <v>5</v>
      </c>
      <c r="U87" s="8">
        <v>0</v>
      </c>
      <c r="V87" s="8">
        <v>9</v>
      </c>
      <c r="W87" s="8">
        <v>1</v>
      </c>
      <c r="X87" s="8">
        <v>0</v>
      </c>
      <c r="Y87" s="8">
        <v>0</v>
      </c>
      <c r="Z87" s="8">
        <v>0</v>
      </c>
      <c r="AA87" s="8">
        <v>0</v>
      </c>
      <c r="AB87" s="8">
        <v>1</v>
      </c>
      <c r="AC87" s="8">
        <v>1</v>
      </c>
    </row>
    <row r="88" spans="1:29" x14ac:dyDescent="0.25">
      <c r="A88" s="11">
        <v>43631</v>
      </c>
      <c r="B88" s="8" t="s">
        <v>38</v>
      </c>
      <c r="C88" s="8">
        <v>181.5</v>
      </c>
      <c r="D88" s="9">
        <f t="shared" si="61"/>
        <v>181.3</v>
      </c>
      <c r="E88" s="8">
        <v>0</v>
      </c>
      <c r="F88" s="8">
        <v>1600</v>
      </c>
      <c r="G88" s="8">
        <v>1</v>
      </c>
      <c r="H88" s="8">
        <f t="shared" si="50"/>
        <v>136.125</v>
      </c>
      <c r="I88" s="8">
        <v>0</v>
      </c>
      <c r="J88" s="8">
        <f t="shared" si="51"/>
        <v>0</v>
      </c>
      <c r="K88" s="8">
        <v>200</v>
      </c>
      <c r="L88" s="8">
        <f t="shared" si="52"/>
        <v>-450</v>
      </c>
      <c r="M88" s="10">
        <f t="shared" si="58"/>
        <v>-0.12857142857142856</v>
      </c>
      <c r="N88" s="10">
        <f t="shared" si="54"/>
        <v>0.10000000000002274</v>
      </c>
      <c r="O88" s="10">
        <f t="shared" si="60"/>
        <v>-0.2285714285714513</v>
      </c>
      <c r="P88" s="10">
        <f t="shared" si="55"/>
        <v>187.22839821428562</v>
      </c>
      <c r="Q88" s="12">
        <v>1</v>
      </c>
      <c r="R88" s="8">
        <v>1</v>
      </c>
      <c r="S88" s="8">
        <v>1</v>
      </c>
      <c r="T88" s="8">
        <v>2</v>
      </c>
      <c r="U88" s="8">
        <v>0</v>
      </c>
      <c r="V88" s="8">
        <v>9</v>
      </c>
      <c r="W88" s="8">
        <v>1</v>
      </c>
      <c r="X88" s="8">
        <v>0</v>
      </c>
      <c r="Y88" s="8">
        <v>0</v>
      </c>
      <c r="Z88" s="8">
        <v>0</v>
      </c>
      <c r="AA88" s="8">
        <v>0</v>
      </c>
      <c r="AB88" s="8">
        <v>1</v>
      </c>
      <c r="AC88" s="8">
        <v>1</v>
      </c>
    </row>
    <row r="89" spans="1:29" x14ac:dyDescent="0.25">
      <c r="A89" s="11">
        <v>43632</v>
      </c>
      <c r="B89" s="8" t="s">
        <v>39</v>
      </c>
      <c r="C89" s="8">
        <v>182</v>
      </c>
      <c r="D89" s="9">
        <f t="shared" si="61"/>
        <v>181.4</v>
      </c>
      <c r="E89" s="8">
        <v>1</v>
      </c>
      <c r="F89" s="8">
        <v>1900</v>
      </c>
      <c r="G89" s="8">
        <v>1</v>
      </c>
      <c r="H89" s="8">
        <f t="shared" si="50"/>
        <v>136.5</v>
      </c>
      <c r="I89" s="8">
        <v>0</v>
      </c>
      <c r="J89" s="8">
        <f t="shared" si="51"/>
        <v>0</v>
      </c>
      <c r="K89" s="8">
        <v>0</v>
      </c>
      <c r="L89" s="8">
        <f t="shared" si="52"/>
        <v>50</v>
      </c>
      <c r="M89" s="10">
        <f t="shared" si="58"/>
        <v>1.4285714285714285E-2</v>
      </c>
      <c r="N89" s="10">
        <f t="shared" si="54"/>
        <v>9.9999999999994316E-2</v>
      </c>
      <c r="O89" s="10">
        <f t="shared" si="60"/>
        <v>-8.5714285714280025E-2</v>
      </c>
      <c r="P89" s="10">
        <f t="shared" si="55"/>
        <v>187.09982678571419</v>
      </c>
      <c r="Q89" s="12">
        <v>0</v>
      </c>
      <c r="R89" s="8">
        <v>1</v>
      </c>
      <c r="S89" s="8">
        <v>1</v>
      </c>
      <c r="T89" s="8">
        <v>4</v>
      </c>
      <c r="U89" s="8">
        <v>0</v>
      </c>
      <c r="V89" s="8">
        <v>9</v>
      </c>
      <c r="W89" s="8">
        <v>1</v>
      </c>
      <c r="X89" s="8">
        <v>0</v>
      </c>
      <c r="Y89" s="8">
        <v>0</v>
      </c>
      <c r="Z89" s="8">
        <v>0</v>
      </c>
      <c r="AA89" s="8">
        <v>0</v>
      </c>
      <c r="AB89" s="8">
        <v>1</v>
      </c>
      <c r="AC89" s="8">
        <v>0</v>
      </c>
    </row>
    <row r="90" spans="1:29" x14ac:dyDescent="0.25">
      <c r="A90" s="11">
        <v>43633</v>
      </c>
      <c r="B90" s="8" t="s">
        <v>40</v>
      </c>
      <c r="C90" s="8">
        <v>181.5</v>
      </c>
      <c r="D90" s="9">
        <f t="shared" si="61"/>
        <v>181.3</v>
      </c>
      <c r="E90" s="8">
        <v>0</v>
      </c>
      <c r="F90" s="8">
        <v>1500</v>
      </c>
      <c r="G90" s="8">
        <v>0</v>
      </c>
      <c r="H90" s="8">
        <f t="shared" si="50"/>
        <v>136.125</v>
      </c>
      <c r="I90" s="8">
        <v>0</v>
      </c>
      <c r="J90" s="8">
        <f t="shared" si="51"/>
        <v>0</v>
      </c>
      <c r="K90" s="8">
        <v>0</v>
      </c>
      <c r="L90" s="8">
        <f t="shared" si="52"/>
        <v>-350</v>
      </c>
      <c r="M90" s="10">
        <f t="shared" si="58"/>
        <v>-0.1</v>
      </c>
      <c r="N90" s="10">
        <f t="shared" si="54"/>
        <v>-9.9999999999994316E-2</v>
      </c>
      <c r="O90" s="10">
        <f t="shared" si="60"/>
        <v>-5.6898930012039273E-15</v>
      </c>
      <c r="P90" s="10">
        <f t="shared" si="55"/>
        <v>187.11411249999989</v>
      </c>
      <c r="Q90" s="12">
        <v>1</v>
      </c>
      <c r="R90" s="8">
        <v>1</v>
      </c>
      <c r="S90" s="8">
        <v>1</v>
      </c>
      <c r="T90" s="8">
        <v>4</v>
      </c>
      <c r="U90" s="8">
        <v>0</v>
      </c>
      <c r="V90" s="8">
        <v>8.5</v>
      </c>
      <c r="W90" s="8">
        <v>2</v>
      </c>
      <c r="X90" s="8">
        <v>0</v>
      </c>
      <c r="Y90" s="8">
        <v>0</v>
      </c>
      <c r="Z90" s="8">
        <v>1</v>
      </c>
      <c r="AA90" s="8">
        <v>0</v>
      </c>
      <c r="AB90" s="8">
        <v>1</v>
      </c>
      <c r="AC90" s="8">
        <v>0</v>
      </c>
    </row>
    <row r="91" spans="1:29" x14ac:dyDescent="0.25">
      <c r="A91" s="11">
        <v>43634</v>
      </c>
      <c r="B91" s="8" t="s">
        <v>41</v>
      </c>
      <c r="C91" s="8">
        <v>181</v>
      </c>
      <c r="D91" s="9">
        <f t="shared" si="61"/>
        <v>181.4</v>
      </c>
      <c r="E91" s="8">
        <v>0</v>
      </c>
      <c r="F91" s="8">
        <v>1500</v>
      </c>
      <c r="G91" s="8">
        <v>0</v>
      </c>
      <c r="H91" s="8">
        <f t="shared" si="50"/>
        <v>135.75</v>
      </c>
      <c r="I91" s="8">
        <v>0</v>
      </c>
      <c r="J91" s="8">
        <f t="shared" si="51"/>
        <v>0</v>
      </c>
      <c r="K91" s="8">
        <v>0</v>
      </c>
      <c r="L91" s="8">
        <f t="shared" si="52"/>
        <v>-350</v>
      </c>
      <c r="M91" s="10">
        <f t="shared" si="58"/>
        <v>-0.1</v>
      </c>
      <c r="N91" s="10">
        <f t="shared" si="54"/>
        <v>9.9999999999994316E-2</v>
      </c>
      <c r="O91" s="10">
        <f t="shared" ref="O91" si="62">M91-N91</f>
        <v>-0.19999999999999432</v>
      </c>
      <c r="P91" s="10">
        <f t="shared" si="55"/>
        <v>187.0141124999999</v>
      </c>
      <c r="Q91" s="12">
        <v>0</v>
      </c>
      <c r="R91" s="8">
        <v>1</v>
      </c>
      <c r="S91" s="8">
        <v>1</v>
      </c>
      <c r="T91" s="8">
        <v>4</v>
      </c>
      <c r="U91" s="8">
        <v>0</v>
      </c>
      <c r="V91" s="8">
        <v>5.5</v>
      </c>
      <c r="W91" s="8">
        <v>4</v>
      </c>
      <c r="X91" s="8">
        <v>1</v>
      </c>
      <c r="Y91" s="8">
        <v>0</v>
      </c>
      <c r="Z91" s="8">
        <v>1</v>
      </c>
      <c r="AA91" s="8">
        <v>0</v>
      </c>
      <c r="AB91" s="8">
        <v>1</v>
      </c>
      <c r="AC91" s="8">
        <v>0</v>
      </c>
    </row>
    <row r="92" spans="1:29" x14ac:dyDescent="0.25">
      <c r="A92" s="11">
        <v>43635</v>
      </c>
      <c r="B92" s="8" t="s">
        <v>42</v>
      </c>
      <c r="C92" s="8">
        <v>180.5</v>
      </c>
      <c r="D92" s="9">
        <f>AVERAGE(C88:C92)</f>
        <v>181.3</v>
      </c>
      <c r="E92" s="8">
        <v>0</v>
      </c>
      <c r="F92" s="8">
        <v>1500</v>
      </c>
      <c r="G92" s="8">
        <v>1</v>
      </c>
      <c r="H92" s="8">
        <f t="shared" si="50"/>
        <v>135.375</v>
      </c>
      <c r="I92" s="8">
        <v>3.1</v>
      </c>
      <c r="J92" s="8">
        <f t="shared" si="51"/>
        <v>419.66250000000002</v>
      </c>
      <c r="K92" s="8">
        <v>0</v>
      </c>
      <c r="L92" s="8">
        <f t="shared" si="52"/>
        <v>-769.66249999999991</v>
      </c>
      <c r="M92" s="10">
        <f t="shared" ref="M92:M93" si="63">L92/$AP$4</f>
        <v>-0.21990357142857139</v>
      </c>
      <c r="N92" s="10">
        <f t="shared" si="54"/>
        <v>-9.9999999999994316E-2</v>
      </c>
      <c r="O92" s="10">
        <f t="shared" ref="O92" si="64">M92-N92</f>
        <v>-0.11990357142857708</v>
      </c>
      <c r="P92" s="10">
        <f t="shared" si="55"/>
        <v>186.9141124999999</v>
      </c>
      <c r="Q92" s="12">
        <v>1</v>
      </c>
      <c r="R92" s="8">
        <v>1</v>
      </c>
      <c r="S92" s="8">
        <v>1</v>
      </c>
      <c r="T92" s="8">
        <v>2</v>
      </c>
      <c r="U92" s="8">
        <v>0</v>
      </c>
      <c r="V92" s="8">
        <v>9</v>
      </c>
      <c r="W92" s="8">
        <v>2</v>
      </c>
      <c r="X92" s="8">
        <v>0</v>
      </c>
      <c r="Y92" s="8">
        <v>0</v>
      </c>
      <c r="Z92" s="8">
        <v>1</v>
      </c>
      <c r="AA92" s="8">
        <v>0</v>
      </c>
      <c r="AB92" s="8">
        <v>1</v>
      </c>
      <c r="AC92" s="8">
        <v>0</v>
      </c>
    </row>
    <row r="93" spans="1:29" x14ac:dyDescent="0.25">
      <c r="A93" s="11">
        <v>43636</v>
      </c>
      <c r="B93" s="8" t="s">
        <v>16</v>
      </c>
      <c r="C93" s="8">
        <v>180.5</v>
      </c>
      <c r="D93" s="9">
        <f>AVERAGE(C89:C93)</f>
        <v>181.1</v>
      </c>
      <c r="E93" s="8">
        <v>0</v>
      </c>
      <c r="F93" s="8">
        <v>1600</v>
      </c>
      <c r="G93" s="8">
        <v>0</v>
      </c>
      <c r="H93" s="8">
        <f t="shared" si="50"/>
        <v>135.375</v>
      </c>
      <c r="I93" s="8">
        <v>0</v>
      </c>
      <c r="J93" s="8">
        <f t="shared" ref="J93:J116" si="65">H93*I93</f>
        <v>0</v>
      </c>
      <c r="K93" s="8">
        <v>0</v>
      </c>
      <c r="L93" s="8">
        <f t="shared" si="52"/>
        <v>-250</v>
      </c>
      <c r="M93" s="10">
        <f t="shared" si="63"/>
        <v>-7.1428571428571425E-2</v>
      </c>
      <c r="N93" s="10">
        <f t="shared" si="54"/>
        <v>-0.20000000000001705</v>
      </c>
      <c r="O93" s="10">
        <f t="shared" ref="O93:O94" si="66">M93-N93</f>
        <v>0.12857142857144563</v>
      </c>
      <c r="P93" s="10">
        <f t="shared" si="55"/>
        <v>186.69420892857133</v>
      </c>
      <c r="Q93" s="12">
        <v>0</v>
      </c>
      <c r="R93" s="8">
        <v>1</v>
      </c>
      <c r="S93" s="8">
        <v>1</v>
      </c>
      <c r="T93" s="8">
        <v>2</v>
      </c>
      <c r="U93" s="8">
        <v>0</v>
      </c>
      <c r="V93" s="8">
        <v>9</v>
      </c>
      <c r="W93" s="8">
        <v>2</v>
      </c>
      <c r="X93" s="8">
        <v>0</v>
      </c>
      <c r="Y93" s="8">
        <v>0</v>
      </c>
      <c r="Z93" s="8">
        <v>1</v>
      </c>
      <c r="AA93" s="8">
        <v>0</v>
      </c>
      <c r="AB93" s="8">
        <v>1</v>
      </c>
      <c r="AC93" s="8">
        <v>0</v>
      </c>
    </row>
    <row r="94" spans="1:29" x14ac:dyDescent="0.25">
      <c r="A94" s="11">
        <v>43637</v>
      </c>
      <c r="B94" s="8" t="s">
        <v>26</v>
      </c>
      <c r="C94" s="8">
        <v>181</v>
      </c>
      <c r="D94" s="9">
        <f>AVERAGE(C90:C94)</f>
        <v>180.9</v>
      </c>
      <c r="E94" s="8">
        <v>0</v>
      </c>
      <c r="F94" s="8">
        <v>1700</v>
      </c>
      <c r="G94" s="8">
        <v>1</v>
      </c>
      <c r="H94" s="8">
        <f t="shared" si="50"/>
        <v>135.75</v>
      </c>
      <c r="I94" s="8">
        <v>3.1</v>
      </c>
      <c r="J94" s="8">
        <f t="shared" si="65"/>
        <v>420.82499999999999</v>
      </c>
      <c r="K94" s="8">
        <v>0</v>
      </c>
      <c r="L94" s="8">
        <f t="shared" si="52"/>
        <v>-570.82500000000005</v>
      </c>
      <c r="M94" s="10">
        <f t="shared" ref="M94:M120" si="67">L94/$AP$4</f>
        <v>-0.16309285714285715</v>
      </c>
      <c r="N94" s="10">
        <f t="shared" si="54"/>
        <v>-0.19999999999998863</v>
      </c>
      <c r="O94" s="10">
        <f t="shared" si="66"/>
        <v>3.6907142857131481E-2</v>
      </c>
      <c r="P94" s="10">
        <f t="shared" si="55"/>
        <v>186.62278035714274</v>
      </c>
      <c r="Q94" s="12">
        <v>1</v>
      </c>
      <c r="R94" s="8">
        <v>1</v>
      </c>
      <c r="S94" s="8">
        <v>1</v>
      </c>
      <c r="T94" s="8">
        <v>3</v>
      </c>
      <c r="U94" s="8">
        <v>0</v>
      </c>
      <c r="V94" s="8">
        <v>9</v>
      </c>
      <c r="W94" s="8">
        <v>2</v>
      </c>
      <c r="X94" s="8">
        <v>0</v>
      </c>
      <c r="Y94" s="8">
        <v>0</v>
      </c>
      <c r="Z94" s="8">
        <v>0</v>
      </c>
      <c r="AA94" s="8">
        <v>0</v>
      </c>
      <c r="AB94" s="8">
        <v>1</v>
      </c>
      <c r="AC94" s="8">
        <v>1</v>
      </c>
    </row>
    <row r="95" spans="1:29" x14ac:dyDescent="0.25">
      <c r="A95" s="11">
        <v>43638</v>
      </c>
      <c r="B95" s="8" t="s">
        <v>38</v>
      </c>
      <c r="C95" s="8">
        <v>179</v>
      </c>
      <c r="D95" s="9">
        <f t="shared" ref="D95:D135" si="68">AVERAGE(C91:C95)</f>
        <v>180.4</v>
      </c>
      <c r="E95" s="8">
        <v>1</v>
      </c>
      <c r="F95" s="8">
        <v>1800</v>
      </c>
      <c r="G95" s="8">
        <v>0</v>
      </c>
      <c r="H95" s="8">
        <f t="shared" si="50"/>
        <v>134.25</v>
      </c>
      <c r="I95" s="8">
        <v>0</v>
      </c>
      <c r="J95" s="8">
        <f t="shared" si="65"/>
        <v>0</v>
      </c>
      <c r="K95" s="8">
        <v>0</v>
      </c>
      <c r="L95" s="8">
        <f t="shared" si="52"/>
        <v>-50</v>
      </c>
      <c r="M95" s="10">
        <f t="shared" si="67"/>
        <v>-1.4285714285714285E-2</v>
      </c>
      <c r="N95" s="10">
        <f t="shared" si="54"/>
        <v>-0.5</v>
      </c>
      <c r="O95" s="10">
        <f t="shared" ref="O95:O96" si="69">M95-N95</f>
        <v>0.48571428571428571</v>
      </c>
      <c r="P95" s="10">
        <f t="shared" si="55"/>
        <v>186.45968749999989</v>
      </c>
      <c r="Q95" s="12">
        <v>1</v>
      </c>
      <c r="R95" s="8">
        <v>1</v>
      </c>
      <c r="S95" s="8">
        <v>0</v>
      </c>
      <c r="T95" s="8">
        <v>3</v>
      </c>
      <c r="U95" s="8">
        <v>0</v>
      </c>
      <c r="V95" s="8">
        <v>9</v>
      </c>
      <c r="W95" s="8">
        <v>1</v>
      </c>
      <c r="X95" s="8">
        <v>0</v>
      </c>
      <c r="Y95" s="8">
        <v>0</v>
      </c>
      <c r="Z95" s="8">
        <v>0</v>
      </c>
      <c r="AA95" s="8">
        <v>0</v>
      </c>
      <c r="AB95" s="8">
        <v>1</v>
      </c>
      <c r="AC95" s="8">
        <v>1</v>
      </c>
    </row>
    <row r="96" spans="1:29" x14ac:dyDescent="0.25">
      <c r="A96" s="11">
        <v>43639</v>
      </c>
      <c r="B96" s="8" t="s">
        <v>39</v>
      </c>
      <c r="C96" s="8">
        <v>178</v>
      </c>
      <c r="D96" s="9">
        <f t="shared" si="68"/>
        <v>179.8</v>
      </c>
      <c r="E96" s="8">
        <v>0</v>
      </c>
      <c r="F96" s="8">
        <v>1650</v>
      </c>
      <c r="G96" s="8">
        <v>1</v>
      </c>
      <c r="H96" s="8">
        <f t="shared" si="50"/>
        <v>133.5</v>
      </c>
      <c r="I96" s="8">
        <v>3.1</v>
      </c>
      <c r="J96" s="8">
        <f t="shared" si="65"/>
        <v>413.85</v>
      </c>
      <c r="K96" s="8">
        <v>200</v>
      </c>
      <c r="L96" s="8">
        <f t="shared" si="52"/>
        <v>-813.84999999999991</v>
      </c>
      <c r="M96" s="10">
        <f t="shared" si="67"/>
        <v>-0.23252857142857139</v>
      </c>
      <c r="N96" s="10">
        <f t="shared" si="54"/>
        <v>-0.59999999999999432</v>
      </c>
      <c r="O96" s="10">
        <f t="shared" si="69"/>
        <v>0.3674714285714229</v>
      </c>
      <c r="P96" s="10">
        <f t="shared" si="55"/>
        <v>186.44540178571418</v>
      </c>
      <c r="Q96" s="12">
        <v>1</v>
      </c>
      <c r="R96" s="8">
        <v>0</v>
      </c>
      <c r="S96" s="8">
        <v>0</v>
      </c>
      <c r="T96" s="8">
        <v>4</v>
      </c>
      <c r="U96" s="8">
        <v>0</v>
      </c>
      <c r="V96" s="8">
        <v>9</v>
      </c>
      <c r="W96" s="8">
        <v>1</v>
      </c>
      <c r="X96" s="8">
        <v>0</v>
      </c>
      <c r="Y96" s="8">
        <v>0</v>
      </c>
      <c r="Z96" s="8">
        <v>0</v>
      </c>
      <c r="AA96" s="8">
        <v>0</v>
      </c>
      <c r="AB96" s="8">
        <v>1</v>
      </c>
      <c r="AC96" s="8">
        <v>0</v>
      </c>
    </row>
    <row r="97" spans="1:30" x14ac:dyDescent="0.25">
      <c r="A97" s="11">
        <v>43640</v>
      </c>
      <c r="B97" s="8" t="s">
        <v>40</v>
      </c>
      <c r="C97" s="8">
        <v>178.5</v>
      </c>
      <c r="D97" s="9">
        <f t="shared" si="68"/>
        <v>179.4</v>
      </c>
      <c r="E97" s="8">
        <v>0</v>
      </c>
      <c r="F97" s="8">
        <v>1700</v>
      </c>
      <c r="G97" s="8">
        <v>0</v>
      </c>
      <c r="H97" s="8">
        <f t="shared" si="50"/>
        <v>133.875</v>
      </c>
      <c r="I97" s="8">
        <v>0</v>
      </c>
      <c r="J97" s="8">
        <f t="shared" si="65"/>
        <v>0</v>
      </c>
      <c r="K97" s="8">
        <v>0</v>
      </c>
      <c r="L97" s="8">
        <f t="shared" si="52"/>
        <v>-150</v>
      </c>
      <c r="M97" s="10">
        <f t="shared" si="67"/>
        <v>-4.2857142857142858E-2</v>
      </c>
      <c r="N97" s="10">
        <f t="shared" si="54"/>
        <v>-0.40000000000000568</v>
      </c>
      <c r="O97" s="10">
        <f t="shared" ref="O97:O98" si="70">M97-N97</f>
        <v>0.35714285714286281</v>
      </c>
      <c r="P97" s="10">
        <f t="shared" si="55"/>
        <v>186.21287321428562</v>
      </c>
      <c r="Q97" s="12">
        <v>1</v>
      </c>
      <c r="R97" s="8">
        <v>1</v>
      </c>
      <c r="S97" s="8">
        <v>1</v>
      </c>
      <c r="T97" s="8">
        <v>3</v>
      </c>
      <c r="U97" s="8">
        <v>0</v>
      </c>
      <c r="V97" s="8">
        <v>8.5</v>
      </c>
      <c r="W97" s="8">
        <v>2</v>
      </c>
      <c r="X97" s="8">
        <v>0</v>
      </c>
      <c r="Y97" s="8">
        <v>0</v>
      </c>
      <c r="Z97" s="8">
        <v>0</v>
      </c>
      <c r="AA97" s="8">
        <v>0</v>
      </c>
      <c r="AB97" s="8">
        <v>1</v>
      </c>
      <c r="AC97" s="8">
        <v>0</v>
      </c>
    </row>
    <row r="98" spans="1:30" x14ac:dyDescent="0.25">
      <c r="A98" s="11">
        <v>43641</v>
      </c>
      <c r="B98" s="8" t="s">
        <v>41</v>
      </c>
      <c r="C98" s="8">
        <v>178.5</v>
      </c>
      <c r="D98" s="9">
        <f t="shared" si="68"/>
        <v>179</v>
      </c>
      <c r="E98" s="8">
        <v>0</v>
      </c>
      <c r="F98" s="8">
        <v>1700</v>
      </c>
      <c r="G98" s="8">
        <v>1</v>
      </c>
      <c r="H98" s="8">
        <f t="shared" ref="H98:H135" si="71">C98*$AM$4</f>
        <v>133.875</v>
      </c>
      <c r="I98" s="8">
        <v>3.1</v>
      </c>
      <c r="J98" s="8">
        <f t="shared" si="65"/>
        <v>415.01249999999999</v>
      </c>
      <c r="K98" s="8">
        <v>0</v>
      </c>
      <c r="L98" s="8">
        <f t="shared" ref="L98:L120" si="72">(F98-(J98+K98))-$AI$4</f>
        <v>-565.01250000000005</v>
      </c>
      <c r="M98" s="10">
        <f t="shared" si="67"/>
        <v>-0.16143214285714286</v>
      </c>
      <c r="N98" s="10">
        <f t="shared" si="54"/>
        <v>-0.40000000000000568</v>
      </c>
      <c r="O98" s="10">
        <f t="shared" si="70"/>
        <v>0.23856785714286283</v>
      </c>
      <c r="P98" s="10">
        <f t="shared" si="55"/>
        <v>186.17001607142848</v>
      </c>
      <c r="Q98" s="12">
        <v>1</v>
      </c>
      <c r="R98" s="8">
        <v>0</v>
      </c>
      <c r="S98" s="8">
        <v>0</v>
      </c>
      <c r="T98" s="8">
        <v>3</v>
      </c>
      <c r="U98" s="8">
        <v>0</v>
      </c>
      <c r="V98" s="8">
        <v>9.5</v>
      </c>
      <c r="W98" s="8">
        <v>1</v>
      </c>
      <c r="X98" s="8">
        <v>0</v>
      </c>
      <c r="Y98" s="8">
        <v>0</v>
      </c>
      <c r="Z98" s="8">
        <v>0</v>
      </c>
      <c r="AA98" s="8">
        <v>0</v>
      </c>
      <c r="AB98" s="8">
        <v>1</v>
      </c>
      <c r="AC98" s="8">
        <v>0</v>
      </c>
    </row>
    <row r="99" spans="1:30" x14ac:dyDescent="0.25">
      <c r="A99" s="11">
        <v>43642</v>
      </c>
      <c r="B99" s="8" t="s">
        <v>42</v>
      </c>
      <c r="C99" s="8">
        <v>180</v>
      </c>
      <c r="D99" s="9">
        <f t="shared" si="68"/>
        <v>178.8</v>
      </c>
      <c r="E99" s="8">
        <v>0</v>
      </c>
      <c r="F99" s="8">
        <v>1700</v>
      </c>
      <c r="G99" s="8">
        <v>0</v>
      </c>
      <c r="H99" s="8">
        <f t="shared" si="71"/>
        <v>135</v>
      </c>
      <c r="I99" s="8">
        <v>0</v>
      </c>
      <c r="J99" s="8">
        <f t="shared" si="65"/>
        <v>0</v>
      </c>
      <c r="K99" s="8">
        <v>0</v>
      </c>
      <c r="L99" s="8">
        <f t="shared" si="72"/>
        <v>-150</v>
      </c>
      <c r="M99" s="10">
        <f t="shared" si="67"/>
        <v>-4.2857142857142858E-2</v>
      </c>
      <c r="N99" s="10">
        <f t="shared" ref="N99:N111" si="73">D99-D98</f>
        <v>-0.19999999999998863</v>
      </c>
      <c r="O99" s="10">
        <f t="shared" ref="O99" si="74">M99-N99</f>
        <v>0.15714285714284576</v>
      </c>
      <c r="P99" s="10">
        <f t="shared" si="55"/>
        <v>186.00858392857134</v>
      </c>
      <c r="Q99" s="12">
        <v>1</v>
      </c>
      <c r="R99" s="8">
        <v>0</v>
      </c>
      <c r="S99" s="8">
        <v>0</v>
      </c>
      <c r="T99" s="8">
        <v>3</v>
      </c>
      <c r="U99" s="8">
        <v>0</v>
      </c>
      <c r="V99" s="8">
        <v>9</v>
      </c>
      <c r="W99" s="8">
        <v>1</v>
      </c>
      <c r="X99" s="8">
        <v>0</v>
      </c>
      <c r="Y99" s="8">
        <v>0</v>
      </c>
      <c r="Z99" s="8">
        <v>0</v>
      </c>
      <c r="AA99" s="8">
        <v>0</v>
      </c>
      <c r="AB99" s="8">
        <v>1</v>
      </c>
      <c r="AC99" s="8">
        <v>0</v>
      </c>
    </row>
    <row r="100" spans="1:30" x14ac:dyDescent="0.25">
      <c r="A100" s="11">
        <v>43643</v>
      </c>
      <c r="B100" s="8" t="s">
        <v>16</v>
      </c>
      <c r="C100" s="8">
        <v>180.5</v>
      </c>
      <c r="D100" s="9">
        <f t="shared" si="68"/>
        <v>179.1</v>
      </c>
      <c r="E100" s="8">
        <v>1</v>
      </c>
      <c r="F100" s="8">
        <v>2100</v>
      </c>
      <c r="G100" s="8">
        <v>0</v>
      </c>
      <c r="H100" s="8">
        <f t="shared" si="71"/>
        <v>135.375</v>
      </c>
      <c r="I100" s="8">
        <v>0</v>
      </c>
      <c r="J100" s="8">
        <f t="shared" si="65"/>
        <v>0</v>
      </c>
      <c r="K100" s="8">
        <v>0</v>
      </c>
      <c r="L100" s="8">
        <f t="shared" si="72"/>
        <v>250</v>
      </c>
      <c r="M100" s="10">
        <f t="shared" si="67"/>
        <v>7.1428571428571425E-2</v>
      </c>
      <c r="N100" s="10">
        <f t="shared" si="73"/>
        <v>0.29999999999998295</v>
      </c>
      <c r="O100" s="10">
        <f t="shared" ref="O100:O101" si="75">M100-N100</f>
        <v>-0.22857142857141152</v>
      </c>
      <c r="P100" s="10">
        <f t="shared" si="55"/>
        <v>185.9657267857142</v>
      </c>
      <c r="Q100" s="12">
        <v>1</v>
      </c>
      <c r="R100" s="8">
        <v>1</v>
      </c>
      <c r="S100" s="8">
        <v>1</v>
      </c>
      <c r="T100" s="8">
        <v>4</v>
      </c>
      <c r="U100" s="8">
        <v>0</v>
      </c>
      <c r="V100" s="8">
        <v>5</v>
      </c>
      <c r="W100" s="8">
        <v>5</v>
      </c>
      <c r="X100" s="8">
        <v>1</v>
      </c>
      <c r="Y100" s="8">
        <v>1</v>
      </c>
      <c r="Z100" s="8">
        <v>1</v>
      </c>
      <c r="AA100" s="8">
        <v>0</v>
      </c>
      <c r="AB100" s="8">
        <v>1</v>
      </c>
      <c r="AC100" s="8">
        <v>0</v>
      </c>
    </row>
    <row r="101" spans="1:30" x14ac:dyDescent="0.25">
      <c r="A101" s="11">
        <v>43644</v>
      </c>
      <c r="B101" s="8" t="s">
        <v>26</v>
      </c>
      <c r="C101" s="8">
        <v>181.5</v>
      </c>
      <c r="D101" s="9">
        <f t="shared" si="68"/>
        <v>179.8</v>
      </c>
      <c r="E101" s="8">
        <v>0</v>
      </c>
      <c r="F101" s="8">
        <v>1500</v>
      </c>
      <c r="G101" s="8">
        <v>1</v>
      </c>
      <c r="H101" s="8">
        <f t="shared" si="71"/>
        <v>136.125</v>
      </c>
      <c r="I101" s="8">
        <v>3.1</v>
      </c>
      <c r="J101" s="8">
        <f t="shared" si="65"/>
        <v>421.98750000000001</v>
      </c>
      <c r="K101" s="8">
        <v>0</v>
      </c>
      <c r="L101" s="8">
        <f t="shared" si="72"/>
        <v>-771.98749999999995</v>
      </c>
      <c r="M101" s="10">
        <f t="shared" si="67"/>
        <v>-0.22056785714285712</v>
      </c>
      <c r="N101" s="10">
        <f t="shared" si="73"/>
        <v>0.70000000000001705</v>
      </c>
      <c r="O101" s="10">
        <f t="shared" si="75"/>
        <v>-0.92056785714287415</v>
      </c>
      <c r="P101" s="10">
        <f t="shared" si="55"/>
        <v>186.03715535714278</v>
      </c>
      <c r="Q101" s="12">
        <v>1</v>
      </c>
      <c r="R101" s="8">
        <v>0</v>
      </c>
      <c r="S101" s="8">
        <v>0</v>
      </c>
      <c r="T101" s="8">
        <v>4</v>
      </c>
      <c r="U101" s="8">
        <v>0</v>
      </c>
      <c r="V101" s="8">
        <v>10</v>
      </c>
      <c r="W101" s="8">
        <v>1</v>
      </c>
      <c r="X101" s="8">
        <v>0</v>
      </c>
      <c r="Y101" s="8">
        <v>0</v>
      </c>
      <c r="Z101" s="8">
        <v>0</v>
      </c>
      <c r="AA101" s="8">
        <v>0</v>
      </c>
      <c r="AB101" s="8">
        <v>1</v>
      </c>
      <c r="AC101" s="8">
        <v>0</v>
      </c>
    </row>
    <row r="102" spans="1:30" x14ac:dyDescent="0.25">
      <c r="A102" s="11">
        <v>43645</v>
      </c>
      <c r="B102" s="8" t="s">
        <v>38</v>
      </c>
      <c r="C102" s="8">
        <v>180</v>
      </c>
      <c r="D102" s="9">
        <f t="shared" si="68"/>
        <v>180.1</v>
      </c>
      <c r="E102" s="8">
        <v>0</v>
      </c>
      <c r="F102" s="8">
        <v>1400</v>
      </c>
      <c r="G102" s="8">
        <v>0</v>
      </c>
      <c r="H102" s="8">
        <f t="shared" si="71"/>
        <v>135</v>
      </c>
      <c r="I102" s="8">
        <v>0</v>
      </c>
      <c r="J102" s="8">
        <f t="shared" si="65"/>
        <v>0</v>
      </c>
      <c r="K102" s="8">
        <v>0</v>
      </c>
      <c r="L102" s="8">
        <f t="shared" si="72"/>
        <v>-450</v>
      </c>
      <c r="M102" s="10">
        <f t="shared" si="67"/>
        <v>-0.12857142857142856</v>
      </c>
      <c r="N102" s="10">
        <f t="shared" si="73"/>
        <v>0.29999999999998295</v>
      </c>
      <c r="O102" s="10">
        <f t="shared" ref="O102:O105" si="76">M102-N102</f>
        <v>-0.42857142857141151</v>
      </c>
      <c r="P102" s="10">
        <f t="shared" si="55"/>
        <v>185.81658749999991</v>
      </c>
      <c r="Q102" s="12">
        <v>1</v>
      </c>
      <c r="R102" s="8">
        <v>1</v>
      </c>
      <c r="S102" s="8">
        <v>1</v>
      </c>
      <c r="T102" s="8">
        <v>2</v>
      </c>
      <c r="U102" s="8">
        <v>0</v>
      </c>
      <c r="V102" s="8">
        <v>9</v>
      </c>
      <c r="W102" s="8">
        <v>1</v>
      </c>
      <c r="X102" s="8">
        <v>1</v>
      </c>
      <c r="Y102" s="8">
        <v>1</v>
      </c>
      <c r="Z102" s="8">
        <v>0</v>
      </c>
      <c r="AA102" s="8">
        <v>0</v>
      </c>
      <c r="AB102" s="8">
        <v>1</v>
      </c>
      <c r="AC102" s="8">
        <v>0</v>
      </c>
    </row>
    <row r="103" spans="1:30" x14ac:dyDescent="0.25">
      <c r="A103" s="11">
        <v>43646</v>
      </c>
      <c r="B103" s="8" t="s">
        <v>39</v>
      </c>
      <c r="C103" s="8">
        <v>179.5</v>
      </c>
      <c r="D103" s="9">
        <f t="shared" si="68"/>
        <v>180.3</v>
      </c>
      <c r="E103" s="8">
        <v>1</v>
      </c>
      <c r="F103" s="8">
        <v>2000</v>
      </c>
      <c r="G103" s="8">
        <v>1</v>
      </c>
      <c r="H103" s="8">
        <f t="shared" si="71"/>
        <v>134.625</v>
      </c>
      <c r="I103" s="8">
        <v>3.1</v>
      </c>
      <c r="J103" s="8">
        <f t="shared" si="65"/>
        <v>417.33750000000003</v>
      </c>
      <c r="K103" s="8">
        <v>0</v>
      </c>
      <c r="L103" s="8">
        <f t="shared" si="72"/>
        <v>-267.33750000000009</v>
      </c>
      <c r="M103" s="10">
        <f t="shared" si="67"/>
        <v>-7.6382142857142885E-2</v>
      </c>
      <c r="N103" s="10">
        <f t="shared" si="73"/>
        <v>0.20000000000001705</v>
      </c>
      <c r="O103" s="10">
        <f t="shared" si="76"/>
        <v>-0.27638214285715995</v>
      </c>
      <c r="P103" s="10">
        <f t="shared" si="55"/>
        <v>185.68801607142848</v>
      </c>
      <c r="Q103" s="12">
        <v>1</v>
      </c>
      <c r="R103" s="8">
        <v>0</v>
      </c>
      <c r="S103" s="8">
        <v>0</v>
      </c>
      <c r="T103" s="8">
        <v>4</v>
      </c>
      <c r="U103" s="8">
        <v>1</v>
      </c>
      <c r="V103" s="8">
        <v>9</v>
      </c>
      <c r="W103" s="8">
        <v>1</v>
      </c>
      <c r="X103" s="8">
        <v>1</v>
      </c>
      <c r="Y103" s="8">
        <v>1</v>
      </c>
      <c r="Z103" s="8">
        <v>0</v>
      </c>
      <c r="AA103" s="8">
        <v>0</v>
      </c>
      <c r="AB103" s="8">
        <v>1</v>
      </c>
      <c r="AC103" s="8">
        <v>0</v>
      </c>
      <c r="AD103" t="s">
        <v>49</v>
      </c>
    </row>
    <row r="104" spans="1:30" x14ac:dyDescent="0.25">
      <c r="A104" s="11">
        <v>43647</v>
      </c>
      <c r="B104" s="8" t="s">
        <v>40</v>
      </c>
      <c r="C104" s="8">
        <v>181</v>
      </c>
      <c r="D104" s="9">
        <f t="shared" si="68"/>
        <v>180.5</v>
      </c>
      <c r="E104" s="8">
        <v>0</v>
      </c>
      <c r="F104" s="8">
        <v>1800</v>
      </c>
      <c r="G104" s="8">
        <v>0</v>
      </c>
      <c r="H104" s="8">
        <f t="shared" si="71"/>
        <v>135.75</v>
      </c>
      <c r="I104" s="8">
        <v>0</v>
      </c>
      <c r="J104" s="8">
        <f t="shared" si="65"/>
        <v>0</v>
      </c>
      <c r="K104" s="8">
        <v>0</v>
      </c>
      <c r="L104" s="8">
        <f t="shared" si="72"/>
        <v>-50</v>
      </c>
      <c r="M104" s="10">
        <f t="shared" si="67"/>
        <v>-1.4285714285714285E-2</v>
      </c>
      <c r="N104" s="10">
        <f t="shared" si="73"/>
        <v>0.19999999999998863</v>
      </c>
      <c r="O104" s="10">
        <f t="shared" si="76"/>
        <v>-0.21428571428570292</v>
      </c>
      <c r="P104" s="10">
        <f t="shared" si="55"/>
        <v>185.61163392857134</v>
      </c>
      <c r="Q104" s="12">
        <v>1</v>
      </c>
      <c r="R104" s="8">
        <v>1</v>
      </c>
      <c r="S104" s="8">
        <v>0</v>
      </c>
      <c r="T104" s="8">
        <v>3</v>
      </c>
      <c r="U104" s="8">
        <v>0</v>
      </c>
      <c r="V104" s="8">
        <v>9.5</v>
      </c>
      <c r="W104" s="8">
        <v>1</v>
      </c>
      <c r="X104" s="8">
        <v>0</v>
      </c>
      <c r="Y104" s="8">
        <v>0</v>
      </c>
      <c r="Z104" s="8">
        <v>0</v>
      </c>
      <c r="AA104" s="8">
        <v>0</v>
      </c>
      <c r="AB104" s="8">
        <v>1</v>
      </c>
      <c r="AC104" s="8">
        <v>0</v>
      </c>
    </row>
    <row r="105" spans="1:30" x14ac:dyDescent="0.25">
      <c r="A105" s="11">
        <v>43648</v>
      </c>
      <c r="B105" s="8" t="s">
        <v>41</v>
      </c>
      <c r="C105" s="8">
        <v>181</v>
      </c>
      <c r="D105" s="9">
        <f t="shared" si="68"/>
        <v>180.6</v>
      </c>
      <c r="E105" s="8">
        <v>1</v>
      </c>
      <c r="F105" s="8">
        <v>1700</v>
      </c>
      <c r="G105" s="8">
        <v>0</v>
      </c>
      <c r="H105" s="8">
        <f t="shared" si="71"/>
        <v>135.75</v>
      </c>
      <c r="I105" s="8">
        <v>0</v>
      </c>
      <c r="J105" s="8">
        <f t="shared" si="65"/>
        <v>0</v>
      </c>
      <c r="K105" s="8">
        <v>0</v>
      </c>
      <c r="L105" s="8">
        <f t="shared" si="72"/>
        <v>-150</v>
      </c>
      <c r="M105" s="10">
        <f t="shared" si="67"/>
        <v>-4.2857142857142858E-2</v>
      </c>
      <c r="N105" s="10">
        <f t="shared" si="73"/>
        <v>9.9999999999994316E-2</v>
      </c>
      <c r="O105" s="10">
        <f t="shared" si="76"/>
        <v>-0.14285714285713719</v>
      </c>
      <c r="P105" s="10">
        <f t="shared" si="55"/>
        <v>185.59734821428563</v>
      </c>
      <c r="Q105" s="12">
        <v>1</v>
      </c>
      <c r="R105" s="8">
        <v>1</v>
      </c>
      <c r="S105" s="8">
        <v>1</v>
      </c>
      <c r="T105" s="8">
        <v>5</v>
      </c>
      <c r="U105" s="8">
        <v>0</v>
      </c>
      <c r="V105" s="8">
        <v>10</v>
      </c>
      <c r="W105" s="8">
        <v>1</v>
      </c>
      <c r="X105" s="8">
        <v>0</v>
      </c>
      <c r="Y105" s="8">
        <v>0</v>
      </c>
      <c r="Z105" s="8">
        <v>0</v>
      </c>
      <c r="AA105" s="8">
        <v>0</v>
      </c>
      <c r="AB105" s="8">
        <v>1</v>
      </c>
      <c r="AC105" s="8">
        <v>1</v>
      </c>
    </row>
    <row r="106" spans="1:30" x14ac:dyDescent="0.25">
      <c r="A106" s="11">
        <v>43649</v>
      </c>
      <c r="B106" s="8" t="s">
        <v>42</v>
      </c>
      <c r="C106" s="8">
        <v>182</v>
      </c>
      <c r="D106" s="9">
        <f t="shared" si="68"/>
        <v>180.7</v>
      </c>
      <c r="E106" s="8">
        <v>0</v>
      </c>
      <c r="F106" s="8">
        <v>1800</v>
      </c>
      <c r="G106" s="8">
        <v>0</v>
      </c>
      <c r="H106" s="8">
        <f t="shared" si="71"/>
        <v>136.5</v>
      </c>
      <c r="I106" s="8">
        <v>0</v>
      </c>
      <c r="J106" s="8">
        <f t="shared" si="65"/>
        <v>0</v>
      </c>
      <c r="K106" s="8">
        <v>0</v>
      </c>
      <c r="L106" s="8">
        <f t="shared" si="72"/>
        <v>-50</v>
      </c>
      <c r="M106" s="10">
        <f t="shared" si="67"/>
        <v>-1.4285714285714285E-2</v>
      </c>
      <c r="N106" s="10">
        <f t="shared" si="73"/>
        <v>9.9999999999994316E-2</v>
      </c>
      <c r="O106" s="10">
        <f t="shared" ref="O106:O111" si="77">M106-N106</f>
        <v>-0.11428571428570861</v>
      </c>
      <c r="P106" s="10">
        <f t="shared" si="55"/>
        <v>185.55449107142849</v>
      </c>
      <c r="Q106" s="12">
        <v>1</v>
      </c>
      <c r="R106" s="8">
        <v>1</v>
      </c>
      <c r="S106" s="8">
        <v>0</v>
      </c>
      <c r="T106" s="8">
        <v>5</v>
      </c>
      <c r="U106" s="8">
        <v>0</v>
      </c>
      <c r="V106" s="8">
        <v>6</v>
      </c>
      <c r="W106" s="8">
        <v>2</v>
      </c>
      <c r="X106" s="8">
        <v>0</v>
      </c>
      <c r="Y106" s="8">
        <v>0</v>
      </c>
      <c r="Z106" s="8">
        <v>1</v>
      </c>
      <c r="AA106" s="8">
        <v>0</v>
      </c>
      <c r="AB106" s="8">
        <v>1</v>
      </c>
      <c r="AC106" s="8">
        <v>0</v>
      </c>
    </row>
    <row r="107" spans="1:30" x14ac:dyDescent="0.25">
      <c r="A107" s="11">
        <v>43650</v>
      </c>
      <c r="B107" s="8" t="s">
        <v>16</v>
      </c>
      <c r="C107" s="8">
        <v>182</v>
      </c>
      <c r="D107" s="9">
        <f t="shared" si="68"/>
        <v>181.1</v>
      </c>
      <c r="E107" s="8">
        <v>1</v>
      </c>
      <c r="F107" s="8">
        <v>2000</v>
      </c>
      <c r="G107" s="8">
        <v>0</v>
      </c>
      <c r="H107" s="8">
        <f t="shared" si="71"/>
        <v>136.5</v>
      </c>
      <c r="I107" s="8">
        <v>0</v>
      </c>
      <c r="J107" s="8">
        <f t="shared" si="65"/>
        <v>0</v>
      </c>
      <c r="K107" s="8">
        <v>0</v>
      </c>
      <c r="L107" s="8">
        <f t="shared" si="72"/>
        <v>150</v>
      </c>
      <c r="M107" s="10">
        <f t="shared" si="67"/>
        <v>4.2857142857142858E-2</v>
      </c>
      <c r="N107" s="10">
        <f t="shared" si="73"/>
        <v>0.40000000000000568</v>
      </c>
      <c r="O107" s="10">
        <f t="shared" si="77"/>
        <v>-0.35714285714286281</v>
      </c>
      <c r="P107" s="10">
        <f t="shared" si="55"/>
        <v>185.54020535714278</v>
      </c>
      <c r="Q107" s="12">
        <v>1</v>
      </c>
      <c r="R107" s="8">
        <v>1</v>
      </c>
      <c r="S107" s="8">
        <v>1</v>
      </c>
      <c r="T107" s="8">
        <v>5</v>
      </c>
      <c r="U107" s="8">
        <v>1</v>
      </c>
      <c r="V107" s="8">
        <v>8</v>
      </c>
      <c r="W107" s="8">
        <v>1</v>
      </c>
      <c r="X107" s="8">
        <v>1</v>
      </c>
      <c r="Y107" s="8">
        <v>1</v>
      </c>
      <c r="Z107" s="8">
        <v>0</v>
      </c>
      <c r="AA107" s="8">
        <v>0</v>
      </c>
      <c r="AB107" s="8">
        <v>0</v>
      </c>
      <c r="AC107" s="8">
        <v>1</v>
      </c>
      <c r="AD107" t="s">
        <v>50</v>
      </c>
    </row>
    <row r="108" spans="1:30" x14ac:dyDescent="0.25">
      <c r="A108" s="11">
        <v>43651</v>
      </c>
      <c r="B108" s="8" t="s">
        <v>26</v>
      </c>
      <c r="C108" s="8">
        <v>181</v>
      </c>
      <c r="D108" s="9">
        <f t="shared" si="68"/>
        <v>181.4</v>
      </c>
      <c r="E108" s="8">
        <v>0</v>
      </c>
      <c r="F108" s="8">
        <v>1800</v>
      </c>
      <c r="G108" s="8">
        <v>0</v>
      </c>
      <c r="H108" s="8">
        <f t="shared" si="71"/>
        <v>135.75</v>
      </c>
      <c r="I108" s="8">
        <v>0</v>
      </c>
      <c r="J108" s="8">
        <f t="shared" si="65"/>
        <v>0</v>
      </c>
      <c r="K108" s="8">
        <v>0</v>
      </c>
      <c r="L108" s="8">
        <f t="shared" si="72"/>
        <v>-50</v>
      </c>
      <c r="M108" s="10">
        <f t="shared" si="67"/>
        <v>-1.4285714285714285E-2</v>
      </c>
      <c r="N108" s="10">
        <f t="shared" si="73"/>
        <v>0.30000000000001137</v>
      </c>
      <c r="O108" s="10">
        <f t="shared" si="77"/>
        <v>-0.31428571428572566</v>
      </c>
      <c r="P108" s="10">
        <f t="shared" si="55"/>
        <v>185.58306249999993</v>
      </c>
      <c r="Q108" s="12">
        <v>1</v>
      </c>
      <c r="R108" s="8">
        <v>1</v>
      </c>
      <c r="S108" s="8">
        <v>0</v>
      </c>
      <c r="T108" s="8">
        <v>5</v>
      </c>
      <c r="U108" s="8">
        <v>0</v>
      </c>
      <c r="V108" s="8">
        <v>9</v>
      </c>
      <c r="W108" s="8">
        <v>1</v>
      </c>
      <c r="X108" s="8">
        <v>0</v>
      </c>
      <c r="Y108" s="8">
        <v>0</v>
      </c>
      <c r="Z108" s="8">
        <v>0</v>
      </c>
      <c r="AA108" s="8">
        <v>0</v>
      </c>
      <c r="AB108" s="8">
        <v>1</v>
      </c>
      <c r="AC108" s="8">
        <v>0</v>
      </c>
    </row>
    <row r="109" spans="1:30" x14ac:dyDescent="0.25">
      <c r="A109" s="11">
        <v>43652</v>
      </c>
      <c r="B109" s="8" t="s">
        <v>38</v>
      </c>
      <c r="C109" s="8">
        <v>181</v>
      </c>
      <c r="D109" s="9">
        <f t="shared" si="68"/>
        <v>181.4</v>
      </c>
      <c r="E109" s="8">
        <v>0</v>
      </c>
      <c r="F109" s="8">
        <v>1800</v>
      </c>
      <c r="G109" s="8">
        <v>1</v>
      </c>
      <c r="H109" s="8">
        <f t="shared" si="71"/>
        <v>135.75</v>
      </c>
      <c r="I109" s="8">
        <v>3.1</v>
      </c>
      <c r="J109" s="8">
        <f t="shared" si="65"/>
        <v>420.82499999999999</v>
      </c>
      <c r="K109" s="8">
        <v>0</v>
      </c>
      <c r="L109" s="8">
        <f t="shared" si="72"/>
        <v>-470.82500000000005</v>
      </c>
      <c r="M109" s="10">
        <f t="shared" si="67"/>
        <v>-0.1345214285714286</v>
      </c>
      <c r="N109" s="10">
        <f t="shared" si="73"/>
        <v>0</v>
      </c>
      <c r="O109" s="10">
        <f t="shared" si="77"/>
        <v>-0.1345214285714286</v>
      </c>
      <c r="P109" s="10">
        <f t="shared" si="55"/>
        <v>185.56877678571422</v>
      </c>
      <c r="Q109" s="12">
        <v>1</v>
      </c>
      <c r="R109" s="8">
        <v>1</v>
      </c>
      <c r="S109" s="8">
        <v>1</v>
      </c>
      <c r="T109" s="8">
        <v>4</v>
      </c>
      <c r="U109" s="8">
        <v>0</v>
      </c>
      <c r="V109" s="8">
        <v>10</v>
      </c>
      <c r="W109" s="8">
        <v>1</v>
      </c>
      <c r="X109" s="8">
        <v>0</v>
      </c>
      <c r="Y109" s="8">
        <v>0</v>
      </c>
      <c r="Z109" s="8">
        <v>0</v>
      </c>
      <c r="AA109" s="8">
        <v>0</v>
      </c>
      <c r="AB109" s="8">
        <v>1</v>
      </c>
      <c r="AC109" s="8">
        <v>0</v>
      </c>
    </row>
    <row r="110" spans="1:30" x14ac:dyDescent="0.25">
      <c r="A110" s="11">
        <v>43653</v>
      </c>
      <c r="B110" s="8" t="s">
        <v>39</v>
      </c>
      <c r="C110" s="8">
        <v>181</v>
      </c>
      <c r="D110" s="9">
        <f t="shared" si="68"/>
        <v>181.4</v>
      </c>
      <c r="E110" s="8">
        <v>1</v>
      </c>
      <c r="F110" s="8">
        <v>1900</v>
      </c>
      <c r="G110" s="8">
        <v>0</v>
      </c>
      <c r="H110" s="8">
        <f t="shared" si="71"/>
        <v>135.75</v>
      </c>
      <c r="I110" s="8">
        <v>0</v>
      </c>
      <c r="J110" s="8">
        <f t="shared" si="65"/>
        <v>0</v>
      </c>
      <c r="K110" s="8">
        <v>0</v>
      </c>
      <c r="L110" s="8">
        <f t="shared" si="72"/>
        <v>50</v>
      </c>
      <c r="M110" s="10">
        <f t="shared" si="67"/>
        <v>1.4285714285714285E-2</v>
      </c>
      <c r="N110" s="10">
        <f t="shared" si="73"/>
        <v>0</v>
      </c>
      <c r="O110" s="10">
        <f t="shared" si="77"/>
        <v>1.4285714285714285E-2</v>
      </c>
      <c r="P110" s="10">
        <f t="shared" si="55"/>
        <v>185.4342553571428</v>
      </c>
      <c r="Q110" s="12">
        <v>1</v>
      </c>
      <c r="R110" s="8">
        <v>1</v>
      </c>
      <c r="S110" s="8">
        <v>1</v>
      </c>
      <c r="T110" s="8">
        <v>3</v>
      </c>
      <c r="U110" s="8">
        <v>0</v>
      </c>
      <c r="V110" s="8">
        <v>5</v>
      </c>
      <c r="W110" s="8">
        <v>5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1</v>
      </c>
    </row>
    <row r="111" spans="1:30" x14ac:dyDescent="0.25">
      <c r="A111" s="11">
        <v>43654</v>
      </c>
      <c r="B111" s="8" t="s">
        <v>40</v>
      </c>
      <c r="C111" s="8">
        <v>182.5</v>
      </c>
      <c r="D111" s="9">
        <f t="shared" si="68"/>
        <v>181.5</v>
      </c>
      <c r="E111" s="8">
        <v>0</v>
      </c>
      <c r="F111" s="8">
        <v>1500</v>
      </c>
      <c r="G111" s="8">
        <v>1</v>
      </c>
      <c r="H111" s="8">
        <f t="shared" si="71"/>
        <v>136.875</v>
      </c>
      <c r="I111" s="8">
        <v>3.1</v>
      </c>
      <c r="J111" s="8">
        <f t="shared" si="65"/>
        <v>424.3125</v>
      </c>
      <c r="K111" s="8">
        <v>0</v>
      </c>
      <c r="L111" s="8">
        <f t="shared" si="72"/>
        <v>-774.3125</v>
      </c>
      <c r="M111" s="10">
        <f t="shared" si="67"/>
        <v>-0.22123214285714285</v>
      </c>
      <c r="N111" s="10">
        <f t="shared" si="73"/>
        <v>9.9999999999994316E-2</v>
      </c>
      <c r="O111" s="10">
        <f t="shared" si="77"/>
        <v>-0.32123214285713719</v>
      </c>
      <c r="P111" s="10">
        <f t="shared" si="55"/>
        <v>185.44854107142851</v>
      </c>
      <c r="Q111" s="12">
        <v>1</v>
      </c>
      <c r="R111" s="8">
        <v>1</v>
      </c>
      <c r="S111" s="8">
        <v>0</v>
      </c>
      <c r="T111" s="8">
        <v>3</v>
      </c>
      <c r="U111" s="8">
        <v>0</v>
      </c>
      <c r="V111" s="8">
        <v>6</v>
      </c>
      <c r="W111" s="8">
        <v>3</v>
      </c>
      <c r="X111" s="8">
        <v>0</v>
      </c>
      <c r="Y111" s="8">
        <v>0</v>
      </c>
      <c r="Z111" s="8">
        <v>0</v>
      </c>
      <c r="AA111" s="8">
        <v>0</v>
      </c>
      <c r="AB111" s="8">
        <v>1</v>
      </c>
      <c r="AC111" s="8">
        <v>1</v>
      </c>
    </row>
    <row r="112" spans="1:30" x14ac:dyDescent="0.25">
      <c r="A112" s="11">
        <v>43655</v>
      </c>
      <c r="B112" s="8" t="s">
        <v>41</v>
      </c>
      <c r="C112" s="8">
        <v>180.5</v>
      </c>
      <c r="D112" s="9">
        <f t="shared" si="68"/>
        <v>181.2</v>
      </c>
      <c r="E112" s="8">
        <v>0</v>
      </c>
      <c r="F112" s="8">
        <v>1800</v>
      </c>
      <c r="G112" s="8">
        <v>0</v>
      </c>
      <c r="H112" s="8">
        <f t="shared" si="71"/>
        <v>135.375</v>
      </c>
      <c r="I112" s="8">
        <v>0</v>
      </c>
      <c r="J112" s="8">
        <f t="shared" si="65"/>
        <v>0</v>
      </c>
      <c r="K112" s="8">
        <v>0</v>
      </c>
      <c r="L112" s="8">
        <f t="shared" si="72"/>
        <v>-50</v>
      </c>
      <c r="M112" s="10">
        <f t="shared" si="67"/>
        <v>-1.4285714285714285E-2</v>
      </c>
      <c r="N112" s="10">
        <f t="shared" ref="N112:N116" si="78">D112-D111</f>
        <v>-0.30000000000001137</v>
      </c>
      <c r="O112" s="10">
        <f t="shared" ref="O112:O117" si="79">M112-N112</f>
        <v>0.28571428571429708</v>
      </c>
      <c r="P112" s="10">
        <f t="shared" si="55"/>
        <v>185.22730892857138</v>
      </c>
      <c r="Q112" s="12">
        <v>1</v>
      </c>
      <c r="R112" s="8">
        <v>1</v>
      </c>
      <c r="S112" s="8">
        <v>0</v>
      </c>
      <c r="T112" s="8">
        <v>3</v>
      </c>
      <c r="U112" s="8">
        <v>0</v>
      </c>
      <c r="V112" s="8">
        <v>9</v>
      </c>
      <c r="W112" s="8">
        <v>1</v>
      </c>
      <c r="X112" s="8">
        <v>0</v>
      </c>
      <c r="Y112" s="8">
        <v>0</v>
      </c>
      <c r="Z112" s="8">
        <v>0</v>
      </c>
      <c r="AA112" s="8">
        <v>0</v>
      </c>
      <c r="AB112" s="8">
        <v>1</v>
      </c>
      <c r="AC112" s="8">
        <v>0</v>
      </c>
    </row>
    <row r="113" spans="1:30" x14ac:dyDescent="0.25">
      <c r="A113" s="11">
        <v>43656</v>
      </c>
      <c r="B113" s="8" t="s">
        <v>42</v>
      </c>
      <c r="C113" s="8">
        <v>181</v>
      </c>
      <c r="D113" s="9">
        <f t="shared" si="68"/>
        <v>181.2</v>
      </c>
      <c r="E113" s="8">
        <v>0</v>
      </c>
      <c r="F113" s="8">
        <v>1700</v>
      </c>
      <c r="G113" s="8">
        <v>1</v>
      </c>
      <c r="H113" s="8">
        <f t="shared" si="71"/>
        <v>135.75</v>
      </c>
      <c r="I113" s="8">
        <v>3.1</v>
      </c>
      <c r="J113" s="8">
        <f t="shared" si="65"/>
        <v>420.82499999999999</v>
      </c>
      <c r="K113" s="8">
        <v>0</v>
      </c>
      <c r="L113" s="8">
        <f t="shared" si="72"/>
        <v>-570.82500000000005</v>
      </c>
      <c r="M113" s="10">
        <f t="shared" si="67"/>
        <v>-0.16309285714285715</v>
      </c>
      <c r="N113" s="10">
        <f t="shared" si="78"/>
        <v>0</v>
      </c>
      <c r="O113" s="10">
        <f t="shared" si="79"/>
        <v>-0.16309285714285715</v>
      </c>
      <c r="P113" s="10">
        <f t="shared" si="55"/>
        <v>185.21302321428567</v>
      </c>
      <c r="Q113" s="12">
        <v>1</v>
      </c>
      <c r="R113" s="8">
        <v>0</v>
      </c>
      <c r="S113" s="8">
        <v>0</v>
      </c>
      <c r="T113" s="8">
        <v>2</v>
      </c>
      <c r="U113" s="8">
        <v>0</v>
      </c>
      <c r="V113" s="8">
        <v>10</v>
      </c>
      <c r="W113" s="8">
        <v>1</v>
      </c>
      <c r="X113" s="8">
        <v>0</v>
      </c>
      <c r="Y113" s="8">
        <v>0</v>
      </c>
      <c r="Z113" s="8">
        <v>0</v>
      </c>
      <c r="AA113" s="8">
        <v>0</v>
      </c>
      <c r="AB113" s="8">
        <v>1</v>
      </c>
      <c r="AC113" s="8">
        <v>0</v>
      </c>
    </row>
    <row r="114" spans="1:30" x14ac:dyDescent="0.25">
      <c r="A114" s="11">
        <v>43657</v>
      </c>
      <c r="B114" s="8" t="s">
        <v>16</v>
      </c>
      <c r="C114" s="8">
        <v>182</v>
      </c>
      <c r="D114" s="9">
        <f t="shared" si="68"/>
        <v>181.4</v>
      </c>
      <c r="E114" s="8">
        <v>0</v>
      </c>
      <c r="F114" s="8">
        <v>1800</v>
      </c>
      <c r="G114" s="8">
        <v>0</v>
      </c>
      <c r="H114" s="8">
        <f t="shared" si="71"/>
        <v>136.5</v>
      </c>
      <c r="I114" s="8">
        <v>0</v>
      </c>
      <c r="J114" s="8">
        <f t="shared" si="65"/>
        <v>0</v>
      </c>
      <c r="K114" s="8">
        <v>0</v>
      </c>
      <c r="L114" s="8">
        <f t="shared" si="72"/>
        <v>-50</v>
      </c>
      <c r="M114" s="10">
        <f t="shared" si="67"/>
        <v>-1.4285714285714285E-2</v>
      </c>
      <c r="N114" s="10">
        <f t="shared" si="78"/>
        <v>0.20000000000001705</v>
      </c>
      <c r="O114" s="10">
        <f t="shared" si="79"/>
        <v>-0.21428571428573134</v>
      </c>
      <c r="P114" s="10">
        <f t="shared" si="55"/>
        <v>185.04993035714281</v>
      </c>
      <c r="Q114" s="12">
        <v>0</v>
      </c>
      <c r="R114" s="8">
        <v>1</v>
      </c>
      <c r="S114" s="8">
        <v>1</v>
      </c>
      <c r="T114" s="8">
        <v>2</v>
      </c>
      <c r="U114" s="8">
        <v>0</v>
      </c>
      <c r="V114" s="8">
        <v>7</v>
      </c>
      <c r="W114" s="8">
        <v>3</v>
      </c>
      <c r="X114" s="8">
        <v>0</v>
      </c>
      <c r="Y114" s="8">
        <v>0</v>
      </c>
      <c r="Z114" s="8">
        <v>1</v>
      </c>
      <c r="AA114" s="8">
        <v>0</v>
      </c>
      <c r="AB114" s="8">
        <v>1</v>
      </c>
      <c r="AC114" s="8">
        <v>0</v>
      </c>
    </row>
    <row r="115" spans="1:30" x14ac:dyDescent="0.25">
      <c r="A115" s="11">
        <v>43658</v>
      </c>
      <c r="B115" s="8" t="s">
        <v>26</v>
      </c>
      <c r="C115" s="8">
        <v>181.5</v>
      </c>
      <c r="D115" s="9">
        <f t="shared" si="68"/>
        <v>181.5</v>
      </c>
      <c r="E115" s="8">
        <v>0</v>
      </c>
      <c r="F115" s="8">
        <v>1700</v>
      </c>
      <c r="G115" s="8">
        <v>1</v>
      </c>
      <c r="H115" s="8">
        <f t="shared" si="71"/>
        <v>136.125</v>
      </c>
      <c r="I115" s="8">
        <v>3.1</v>
      </c>
      <c r="J115" s="8">
        <f t="shared" si="65"/>
        <v>421.98750000000001</v>
      </c>
      <c r="K115" s="8">
        <v>0</v>
      </c>
      <c r="L115" s="8">
        <f t="shared" si="72"/>
        <v>-571.98749999999995</v>
      </c>
      <c r="M115" s="10">
        <f t="shared" si="67"/>
        <v>-0.16342499999999999</v>
      </c>
      <c r="N115" s="10">
        <f t="shared" si="78"/>
        <v>9.9999999999994316E-2</v>
      </c>
      <c r="O115" s="10">
        <f t="shared" si="79"/>
        <v>-0.2634249999999943</v>
      </c>
      <c r="P115" s="10">
        <f t="shared" si="55"/>
        <v>185.03564464285711</v>
      </c>
      <c r="Q115" s="12">
        <v>1</v>
      </c>
      <c r="R115" s="8">
        <v>0</v>
      </c>
      <c r="S115" s="8">
        <v>0</v>
      </c>
      <c r="T115" s="8">
        <v>3</v>
      </c>
      <c r="U115" s="8">
        <v>0</v>
      </c>
      <c r="V115" s="8">
        <v>9</v>
      </c>
      <c r="W115" s="8">
        <v>1</v>
      </c>
      <c r="X115" s="8">
        <v>0</v>
      </c>
      <c r="Y115" s="8">
        <v>0</v>
      </c>
      <c r="Z115" s="8">
        <v>0</v>
      </c>
      <c r="AA115" s="8">
        <v>0</v>
      </c>
      <c r="AB115" s="8">
        <v>1</v>
      </c>
      <c r="AC115" s="8">
        <v>0</v>
      </c>
    </row>
    <row r="116" spans="1:30" x14ac:dyDescent="0.25">
      <c r="A116" s="11">
        <v>43659</v>
      </c>
      <c r="B116" s="8" t="s">
        <v>38</v>
      </c>
      <c r="C116" s="8">
        <v>181</v>
      </c>
      <c r="D116" s="9">
        <f t="shared" si="68"/>
        <v>181.2</v>
      </c>
      <c r="E116" s="8">
        <v>0</v>
      </c>
      <c r="F116" s="8">
        <v>1800</v>
      </c>
      <c r="G116" s="8">
        <v>0</v>
      </c>
      <c r="H116" s="8">
        <f t="shared" si="71"/>
        <v>135.75</v>
      </c>
      <c r="I116" s="8">
        <v>0</v>
      </c>
      <c r="J116" s="8">
        <f t="shared" si="65"/>
        <v>0</v>
      </c>
      <c r="K116" s="8">
        <v>0</v>
      </c>
      <c r="L116" s="8">
        <f t="shared" si="72"/>
        <v>-50</v>
      </c>
      <c r="M116" s="10">
        <f t="shared" si="67"/>
        <v>-1.4285714285714285E-2</v>
      </c>
      <c r="N116" s="10">
        <f t="shared" si="78"/>
        <v>-0.30000000000001137</v>
      </c>
      <c r="O116" s="10">
        <f t="shared" si="79"/>
        <v>0.28571428571429708</v>
      </c>
      <c r="P116" s="10">
        <f t="shared" si="55"/>
        <v>184.87221964285712</v>
      </c>
      <c r="Q116" s="12">
        <v>1</v>
      </c>
      <c r="R116" s="8">
        <v>0</v>
      </c>
      <c r="S116" s="8">
        <v>0</v>
      </c>
      <c r="T116" s="8">
        <v>3</v>
      </c>
      <c r="U116" s="8">
        <v>0</v>
      </c>
      <c r="V116" s="8">
        <v>9</v>
      </c>
      <c r="W116" s="8">
        <v>1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1</v>
      </c>
    </row>
    <row r="117" spans="1:30" x14ac:dyDescent="0.25">
      <c r="A117" s="11">
        <v>43660</v>
      </c>
      <c r="B117" s="8" t="s">
        <v>39</v>
      </c>
      <c r="C117" s="8">
        <v>180.5</v>
      </c>
      <c r="D117" s="9">
        <f t="shared" si="68"/>
        <v>181.2</v>
      </c>
      <c r="E117" s="8">
        <v>1</v>
      </c>
      <c r="F117" s="8">
        <v>1900</v>
      </c>
      <c r="G117" s="8">
        <v>0</v>
      </c>
      <c r="H117" s="8">
        <f t="shared" si="71"/>
        <v>135.375</v>
      </c>
      <c r="I117" s="8">
        <v>0</v>
      </c>
      <c r="J117" s="8">
        <f t="shared" ref="J117:J135" si="80">H117*I117</f>
        <v>0</v>
      </c>
      <c r="K117" s="8">
        <v>0</v>
      </c>
      <c r="L117" s="8">
        <f t="shared" si="72"/>
        <v>50</v>
      </c>
      <c r="M117" s="10">
        <f t="shared" si="67"/>
        <v>1.4285714285714285E-2</v>
      </c>
      <c r="N117" s="10">
        <f>D117-D116</f>
        <v>0</v>
      </c>
      <c r="O117" s="10">
        <f t="shared" si="79"/>
        <v>1.4285714285714285E-2</v>
      </c>
      <c r="P117" s="10">
        <f t="shared" si="55"/>
        <v>184.85793392857141</v>
      </c>
      <c r="Q117" s="12">
        <v>1</v>
      </c>
      <c r="R117" s="8">
        <v>0</v>
      </c>
      <c r="S117" s="8">
        <v>0</v>
      </c>
      <c r="T117" s="8">
        <v>5</v>
      </c>
      <c r="U117" s="8">
        <v>0</v>
      </c>
      <c r="V117" s="8">
        <v>5</v>
      </c>
      <c r="W117" s="8">
        <v>4</v>
      </c>
      <c r="X117" s="8">
        <v>0</v>
      </c>
      <c r="Y117" s="8">
        <v>1</v>
      </c>
      <c r="Z117" s="8">
        <v>0</v>
      </c>
      <c r="AA117" s="8">
        <v>0</v>
      </c>
      <c r="AB117" s="8">
        <v>1</v>
      </c>
      <c r="AC117" s="8">
        <v>1</v>
      </c>
      <c r="AD117" t="s">
        <v>47</v>
      </c>
    </row>
    <row r="118" spans="1:30" x14ac:dyDescent="0.25">
      <c r="A118" s="11">
        <v>43661</v>
      </c>
      <c r="B118" s="8" t="s">
        <v>40</v>
      </c>
      <c r="C118" s="8">
        <v>180.5</v>
      </c>
      <c r="D118" s="9">
        <f t="shared" si="68"/>
        <v>181.1</v>
      </c>
      <c r="E118" s="8">
        <v>0</v>
      </c>
      <c r="F118" s="8">
        <v>1400</v>
      </c>
      <c r="G118" s="8">
        <v>1</v>
      </c>
      <c r="H118" s="8">
        <f t="shared" si="71"/>
        <v>135.375</v>
      </c>
      <c r="I118" s="8">
        <v>3.1</v>
      </c>
      <c r="J118" s="8">
        <f t="shared" si="80"/>
        <v>419.66250000000002</v>
      </c>
      <c r="K118" s="8">
        <v>0</v>
      </c>
      <c r="L118" s="8">
        <f t="shared" si="72"/>
        <v>-869.66250000000002</v>
      </c>
      <c r="M118" s="10">
        <f t="shared" si="67"/>
        <v>-0.248475</v>
      </c>
      <c r="N118" s="10">
        <f t="shared" ref="N118:N121" si="81">D118-D117</f>
        <v>-9.9999999999994316E-2</v>
      </c>
      <c r="O118" s="10">
        <f t="shared" ref="O118:O121" si="82">M118-N118</f>
        <v>-0.14847500000000569</v>
      </c>
      <c r="P118" s="10">
        <f t="shared" si="55"/>
        <v>184.87221964285712</v>
      </c>
      <c r="Q118" s="12">
        <v>1</v>
      </c>
      <c r="R118" s="8">
        <v>0</v>
      </c>
      <c r="S118" s="8">
        <v>0</v>
      </c>
      <c r="T118" s="8">
        <v>5</v>
      </c>
      <c r="U118" s="8">
        <v>0</v>
      </c>
      <c r="V118" s="8">
        <v>10</v>
      </c>
      <c r="W118" s="8">
        <v>1</v>
      </c>
      <c r="X118" s="8">
        <v>1</v>
      </c>
      <c r="Y118" s="8">
        <v>0</v>
      </c>
      <c r="Z118" s="8">
        <v>1</v>
      </c>
      <c r="AA118" s="8">
        <v>0</v>
      </c>
      <c r="AB118" s="8">
        <v>1</v>
      </c>
      <c r="AC118" s="8">
        <v>0</v>
      </c>
    </row>
    <row r="119" spans="1:30" x14ac:dyDescent="0.25">
      <c r="A119" s="11">
        <v>43662</v>
      </c>
      <c r="B119" s="8" t="s">
        <v>41</v>
      </c>
      <c r="C119" s="8">
        <v>179.5</v>
      </c>
      <c r="D119" s="9">
        <f t="shared" si="68"/>
        <v>180.6</v>
      </c>
      <c r="E119" s="8">
        <v>0</v>
      </c>
      <c r="F119" s="8">
        <v>1600</v>
      </c>
      <c r="G119" s="8">
        <v>1</v>
      </c>
      <c r="H119" s="8">
        <f t="shared" si="71"/>
        <v>134.625</v>
      </c>
      <c r="I119" s="8">
        <v>3.1</v>
      </c>
      <c r="J119" s="8">
        <f t="shared" si="80"/>
        <v>417.33750000000003</v>
      </c>
      <c r="K119" s="8">
        <v>0</v>
      </c>
      <c r="L119" s="8">
        <f t="shared" si="72"/>
        <v>-667.33750000000009</v>
      </c>
      <c r="M119" s="10">
        <f t="shared" si="67"/>
        <v>-0.19066785714285717</v>
      </c>
      <c r="N119" s="10">
        <f t="shared" si="81"/>
        <v>-0.5</v>
      </c>
      <c r="O119" s="10">
        <f t="shared" si="82"/>
        <v>0.30933214285714283</v>
      </c>
      <c r="P119" s="10">
        <f t="shared" si="55"/>
        <v>184.6237446428571</v>
      </c>
      <c r="Q119" s="12">
        <v>1</v>
      </c>
      <c r="R119" s="8">
        <v>1</v>
      </c>
      <c r="S119" s="8">
        <v>0</v>
      </c>
      <c r="T119" s="8">
        <v>4</v>
      </c>
      <c r="U119" s="8">
        <v>0</v>
      </c>
      <c r="V119" s="8">
        <v>9</v>
      </c>
      <c r="W119" s="8">
        <v>1</v>
      </c>
      <c r="X119" s="8">
        <v>0</v>
      </c>
      <c r="Y119" s="8">
        <v>0</v>
      </c>
      <c r="Z119" s="8">
        <v>0</v>
      </c>
      <c r="AA119" s="8">
        <v>0</v>
      </c>
      <c r="AB119" s="8">
        <v>1</v>
      </c>
      <c r="AC119" s="8">
        <v>0</v>
      </c>
    </row>
    <row r="120" spans="1:30" x14ac:dyDescent="0.25">
      <c r="A120" s="11">
        <v>43663</v>
      </c>
      <c r="B120" s="8" t="s">
        <v>42</v>
      </c>
      <c r="C120" s="8">
        <v>178.5</v>
      </c>
      <c r="D120" s="9">
        <f t="shared" si="68"/>
        <v>180</v>
      </c>
      <c r="E120" s="8">
        <v>0</v>
      </c>
      <c r="F120" s="8">
        <v>1800</v>
      </c>
      <c r="G120" s="8">
        <v>0</v>
      </c>
      <c r="H120" s="8">
        <f t="shared" si="71"/>
        <v>133.875</v>
      </c>
      <c r="I120" s="8">
        <v>0</v>
      </c>
      <c r="J120" s="8">
        <f t="shared" si="80"/>
        <v>0</v>
      </c>
      <c r="K120" s="8">
        <v>0</v>
      </c>
      <c r="L120" s="8">
        <f t="shared" si="72"/>
        <v>-50</v>
      </c>
      <c r="M120" s="10">
        <f t="shared" si="67"/>
        <v>-1.4285714285714285E-2</v>
      </c>
      <c r="N120" s="10">
        <f t="shared" si="81"/>
        <v>-0.59999999999999432</v>
      </c>
      <c r="O120" s="10">
        <f t="shared" si="82"/>
        <v>0.58571428571428008</v>
      </c>
      <c r="P120" s="10">
        <f t="shared" si="55"/>
        <v>184.43307678571423</v>
      </c>
      <c r="Q120" s="12">
        <v>0</v>
      </c>
      <c r="R120" s="8">
        <v>1</v>
      </c>
      <c r="S120" s="8">
        <v>1</v>
      </c>
      <c r="T120" s="8">
        <v>3</v>
      </c>
      <c r="U120" s="8">
        <v>0</v>
      </c>
      <c r="V120" s="8">
        <v>9</v>
      </c>
      <c r="W120" s="8">
        <v>1</v>
      </c>
      <c r="X120" s="8">
        <v>0</v>
      </c>
      <c r="Y120" s="8">
        <v>0</v>
      </c>
      <c r="Z120" s="8">
        <v>0</v>
      </c>
      <c r="AA120" s="8">
        <v>0</v>
      </c>
      <c r="AB120" s="8">
        <v>1</v>
      </c>
      <c r="AC120" s="8">
        <v>0</v>
      </c>
    </row>
    <row r="121" spans="1:30" x14ac:dyDescent="0.25">
      <c r="A121" s="11">
        <v>43664</v>
      </c>
      <c r="B121" s="8" t="s">
        <v>16</v>
      </c>
      <c r="C121" s="8">
        <v>179.5</v>
      </c>
      <c r="D121" s="9">
        <f t="shared" si="68"/>
        <v>179.7</v>
      </c>
      <c r="E121" s="8">
        <v>1</v>
      </c>
      <c r="F121" s="8">
        <v>2100</v>
      </c>
      <c r="G121" s="8">
        <v>0</v>
      </c>
      <c r="H121" s="8">
        <f t="shared" si="71"/>
        <v>134.625</v>
      </c>
      <c r="I121" s="8">
        <v>0</v>
      </c>
      <c r="J121" s="8">
        <f t="shared" si="80"/>
        <v>0</v>
      </c>
      <c r="K121" s="8">
        <v>0</v>
      </c>
      <c r="L121" s="8">
        <f t="shared" ref="L121:L130" si="83">(F121-(J121+K121))-$AI$4</f>
        <v>250</v>
      </c>
      <c r="M121" s="10">
        <f t="shared" ref="M121:M130" si="84">L121/$AP$4</f>
        <v>7.1428571428571425E-2</v>
      </c>
      <c r="N121" s="10">
        <f t="shared" si="81"/>
        <v>-0.30000000000001137</v>
      </c>
      <c r="O121" s="10">
        <f t="shared" si="82"/>
        <v>0.37142857142858277</v>
      </c>
      <c r="P121" s="10">
        <f t="shared" si="55"/>
        <v>184.41879107142853</v>
      </c>
      <c r="Q121" s="12">
        <v>1</v>
      </c>
      <c r="R121" s="8">
        <v>1</v>
      </c>
      <c r="S121" s="8">
        <v>0</v>
      </c>
      <c r="T121" s="8">
        <v>3</v>
      </c>
      <c r="U121" s="8">
        <v>0</v>
      </c>
      <c r="V121" s="8">
        <v>6</v>
      </c>
      <c r="W121" s="8">
        <v>5</v>
      </c>
      <c r="X121" s="8">
        <v>1</v>
      </c>
      <c r="Y121" s="8">
        <v>0</v>
      </c>
      <c r="Z121" s="8">
        <v>1</v>
      </c>
      <c r="AA121" s="8">
        <v>0</v>
      </c>
      <c r="AB121" s="8">
        <v>1</v>
      </c>
      <c r="AC121" s="8">
        <v>0</v>
      </c>
    </row>
    <row r="122" spans="1:30" x14ac:dyDescent="0.25">
      <c r="A122" s="11">
        <v>43665</v>
      </c>
      <c r="B122" s="8" t="s">
        <v>26</v>
      </c>
      <c r="C122" s="8">
        <v>181</v>
      </c>
      <c r="D122" s="9">
        <f t="shared" si="68"/>
        <v>179.8</v>
      </c>
      <c r="E122" s="8">
        <v>0</v>
      </c>
      <c r="F122" s="8">
        <v>1600</v>
      </c>
      <c r="G122" s="8">
        <v>1</v>
      </c>
      <c r="H122" s="8">
        <f t="shared" si="71"/>
        <v>135.75</v>
      </c>
      <c r="I122" s="8">
        <v>3.1</v>
      </c>
      <c r="J122" s="8">
        <f t="shared" si="80"/>
        <v>420.82499999999999</v>
      </c>
      <c r="K122" s="8">
        <v>0</v>
      </c>
      <c r="L122" s="8">
        <f t="shared" si="83"/>
        <v>-670.82500000000005</v>
      </c>
      <c r="M122" s="10">
        <f t="shared" si="84"/>
        <v>-0.19166428571428573</v>
      </c>
      <c r="N122" s="10">
        <f t="shared" ref="N122:N123" si="85">D122-D121</f>
        <v>0.10000000000002274</v>
      </c>
      <c r="O122" s="10">
        <f t="shared" ref="O122:O123" si="86">M122-N122</f>
        <v>-0.29166428571430847</v>
      </c>
      <c r="P122" s="10">
        <f t="shared" si="55"/>
        <v>184.49021964285711</v>
      </c>
      <c r="Q122" s="12">
        <v>1</v>
      </c>
      <c r="R122" s="8">
        <v>1</v>
      </c>
      <c r="S122" s="8">
        <v>0</v>
      </c>
      <c r="T122" s="8">
        <v>3</v>
      </c>
      <c r="U122" s="8">
        <v>0</v>
      </c>
      <c r="V122" s="8">
        <v>9</v>
      </c>
      <c r="W122" s="8">
        <v>1</v>
      </c>
      <c r="X122" s="8">
        <v>0</v>
      </c>
      <c r="Y122" s="8">
        <v>0</v>
      </c>
      <c r="Z122" s="8">
        <v>0</v>
      </c>
      <c r="AA122" s="8">
        <v>0</v>
      </c>
      <c r="AB122" s="8">
        <v>1</v>
      </c>
      <c r="AC122" s="8">
        <v>0</v>
      </c>
    </row>
    <row r="123" spans="1:30" x14ac:dyDescent="0.25">
      <c r="A123" s="11">
        <v>43666</v>
      </c>
      <c r="B123" s="8" t="s">
        <v>38</v>
      </c>
      <c r="C123" s="8">
        <v>179.5</v>
      </c>
      <c r="D123" s="9">
        <f t="shared" si="68"/>
        <v>179.6</v>
      </c>
      <c r="E123" s="8">
        <v>1</v>
      </c>
      <c r="F123" s="8">
        <v>1900</v>
      </c>
      <c r="G123" s="8">
        <v>0</v>
      </c>
      <c r="H123" s="8">
        <f t="shared" si="71"/>
        <v>134.625</v>
      </c>
      <c r="I123" s="8">
        <v>0</v>
      </c>
      <c r="J123" s="8">
        <f t="shared" si="80"/>
        <v>0</v>
      </c>
      <c r="K123" s="8">
        <v>0</v>
      </c>
      <c r="L123" s="8">
        <f t="shared" si="83"/>
        <v>50</v>
      </c>
      <c r="M123" s="10">
        <f t="shared" si="84"/>
        <v>1.4285714285714285E-2</v>
      </c>
      <c r="N123" s="10">
        <f t="shared" si="85"/>
        <v>-0.20000000000001705</v>
      </c>
      <c r="O123" s="10">
        <f t="shared" si="86"/>
        <v>0.21428571428573134</v>
      </c>
      <c r="P123" s="10">
        <f t="shared" si="55"/>
        <v>184.29855535714282</v>
      </c>
      <c r="Q123" s="12">
        <v>1</v>
      </c>
      <c r="R123" s="8">
        <v>1</v>
      </c>
      <c r="S123" s="8">
        <v>1</v>
      </c>
      <c r="T123" s="8">
        <v>3</v>
      </c>
      <c r="U123" s="8">
        <v>0</v>
      </c>
      <c r="V123" s="8">
        <v>9</v>
      </c>
      <c r="W123" s="8">
        <v>1</v>
      </c>
      <c r="X123" s="8">
        <v>1</v>
      </c>
      <c r="Y123" s="8">
        <v>1</v>
      </c>
      <c r="Z123" s="8">
        <v>0</v>
      </c>
      <c r="AA123" s="8">
        <v>0</v>
      </c>
      <c r="AB123" s="8">
        <v>1</v>
      </c>
      <c r="AC123" s="8">
        <v>0</v>
      </c>
    </row>
    <row r="124" spans="1:30" x14ac:dyDescent="0.25">
      <c r="A124" s="11">
        <v>43667</v>
      </c>
      <c r="B124" s="8" t="s">
        <v>39</v>
      </c>
      <c r="C124" s="8">
        <v>179</v>
      </c>
      <c r="D124" s="9">
        <f t="shared" si="68"/>
        <v>179.5</v>
      </c>
      <c r="E124" s="8">
        <v>1</v>
      </c>
      <c r="F124" s="8">
        <v>1900</v>
      </c>
      <c r="G124" s="8">
        <v>1</v>
      </c>
      <c r="H124" s="8">
        <f t="shared" si="71"/>
        <v>134.25</v>
      </c>
      <c r="I124" s="8">
        <v>3.1</v>
      </c>
      <c r="J124" s="8">
        <f t="shared" si="80"/>
        <v>416.17500000000001</v>
      </c>
      <c r="K124" s="8">
        <v>0</v>
      </c>
      <c r="L124" s="8">
        <f t="shared" si="83"/>
        <v>-366.17499999999995</v>
      </c>
      <c r="M124" s="10">
        <f t="shared" si="84"/>
        <v>-0.10462142857142856</v>
      </c>
      <c r="N124" s="10">
        <f t="shared" ref="N124:N127" si="87">D124-D123</f>
        <v>-9.9999999999994316E-2</v>
      </c>
      <c r="O124" s="10">
        <f t="shared" ref="O124:O127" si="88">M124-N124</f>
        <v>-4.621428571434244E-3</v>
      </c>
      <c r="P124" s="10">
        <f t="shared" si="55"/>
        <v>184.31284107142852</v>
      </c>
      <c r="Q124" s="12">
        <v>1</v>
      </c>
      <c r="R124" s="8">
        <v>1</v>
      </c>
      <c r="S124" s="8">
        <v>1</v>
      </c>
      <c r="T124" s="8">
        <v>4</v>
      </c>
      <c r="U124" s="8">
        <v>0</v>
      </c>
      <c r="V124" s="8">
        <v>8</v>
      </c>
      <c r="W124" s="8">
        <v>2</v>
      </c>
      <c r="X124" s="8">
        <v>1</v>
      </c>
      <c r="Y124" s="8">
        <v>1</v>
      </c>
      <c r="Z124" s="8">
        <v>0</v>
      </c>
      <c r="AA124" s="8">
        <v>0</v>
      </c>
      <c r="AB124" s="8">
        <v>1</v>
      </c>
      <c r="AC124" s="8">
        <v>0</v>
      </c>
    </row>
    <row r="125" spans="1:30" x14ac:dyDescent="0.25">
      <c r="A125" s="11">
        <v>43668</v>
      </c>
      <c r="B125" s="8" t="s">
        <v>40</v>
      </c>
      <c r="C125" s="8">
        <v>179.5</v>
      </c>
      <c r="D125" s="9">
        <f t="shared" si="68"/>
        <v>179.7</v>
      </c>
      <c r="E125" s="8">
        <v>0</v>
      </c>
      <c r="F125" s="8">
        <v>1700</v>
      </c>
      <c r="G125" s="8">
        <v>0</v>
      </c>
      <c r="H125" s="8">
        <f t="shared" si="71"/>
        <v>134.625</v>
      </c>
      <c r="I125" s="8">
        <v>0</v>
      </c>
      <c r="J125" s="8">
        <f t="shared" si="80"/>
        <v>0</v>
      </c>
      <c r="K125" s="8">
        <v>0</v>
      </c>
      <c r="L125" s="8">
        <f t="shared" si="83"/>
        <v>-150</v>
      </c>
      <c r="M125" s="10">
        <f t="shared" si="84"/>
        <v>-4.2857142857142858E-2</v>
      </c>
      <c r="N125" s="10">
        <f t="shared" si="87"/>
        <v>0.19999999999998863</v>
      </c>
      <c r="O125" s="10">
        <f t="shared" si="88"/>
        <v>-0.2428571428571315</v>
      </c>
      <c r="P125" s="10">
        <f t="shared" si="55"/>
        <v>184.2082196428571</v>
      </c>
      <c r="Q125" s="12">
        <v>1</v>
      </c>
      <c r="R125" s="8">
        <v>1</v>
      </c>
      <c r="S125" s="8">
        <v>0</v>
      </c>
      <c r="T125" s="8">
        <v>3</v>
      </c>
      <c r="U125" s="8">
        <v>0</v>
      </c>
      <c r="V125" s="8">
        <v>10</v>
      </c>
      <c r="W125" s="8">
        <v>1</v>
      </c>
      <c r="X125" s="8">
        <v>0</v>
      </c>
      <c r="Y125" s="8">
        <v>0</v>
      </c>
      <c r="Z125" s="8">
        <v>0</v>
      </c>
      <c r="AA125" s="8">
        <v>0</v>
      </c>
      <c r="AB125" s="8">
        <v>1</v>
      </c>
      <c r="AC125" s="8">
        <v>0</v>
      </c>
    </row>
    <row r="126" spans="1:30" x14ac:dyDescent="0.25">
      <c r="A126" s="11">
        <v>43669</v>
      </c>
      <c r="B126" s="8" t="s">
        <v>41</v>
      </c>
      <c r="C126" s="8">
        <v>180</v>
      </c>
      <c r="D126" s="9">
        <f t="shared" si="68"/>
        <v>179.8</v>
      </c>
      <c r="E126" s="8">
        <v>0</v>
      </c>
      <c r="F126" s="8">
        <v>1700</v>
      </c>
      <c r="G126" s="8">
        <v>1</v>
      </c>
      <c r="H126" s="8">
        <f t="shared" si="71"/>
        <v>135</v>
      </c>
      <c r="I126" s="8">
        <v>3.1</v>
      </c>
      <c r="J126" s="8">
        <f t="shared" si="80"/>
        <v>418.5</v>
      </c>
      <c r="K126" s="8">
        <v>0</v>
      </c>
      <c r="L126" s="8">
        <f t="shared" si="83"/>
        <v>-568.5</v>
      </c>
      <c r="M126" s="10">
        <f t="shared" si="84"/>
        <v>-0.16242857142857142</v>
      </c>
      <c r="N126" s="10">
        <f t="shared" si="87"/>
        <v>0.10000000000002274</v>
      </c>
      <c r="O126" s="10">
        <f t="shared" si="88"/>
        <v>-0.26242857142859416</v>
      </c>
      <c r="P126" s="10">
        <f t="shared" si="55"/>
        <v>184.16536249999996</v>
      </c>
      <c r="Q126" s="12">
        <v>1</v>
      </c>
      <c r="R126" s="8">
        <v>1</v>
      </c>
      <c r="S126" s="8">
        <v>0</v>
      </c>
      <c r="T126" s="8">
        <v>2</v>
      </c>
      <c r="U126" s="8">
        <v>0</v>
      </c>
      <c r="V126" s="8">
        <v>9</v>
      </c>
      <c r="W126" s="8">
        <v>1</v>
      </c>
      <c r="X126" s="8">
        <v>0</v>
      </c>
      <c r="Y126" s="8">
        <v>0</v>
      </c>
      <c r="Z126" s="8">
        <v>0</v>
      </c>
      <c r="AA126" s="8">
        <v>0</v>
      </c>
      <c r="AB126" s="8">
        <v>1</v>
      </c>
      <c r="AC126" s="8">
        <v>0</v>
      </c>
    </row>
    <row r="127" spans="1:30" x14ac:dyDescent="0.25">
      <c r="A127" s="11">
        <v>43670</v>
      </c>
      <c r="B127" s="8" t="s">
        <v>42</v>
      </c>
      <c r="C127" s="8">
        <v>179</v>
      </c>
      <c r="D127" s="9">
        <f t="shared" si="68"/>
        <v>179.4</v>
      </c>
      <c r="E127" s="8">
        <v>0</v>
      </c>
      <c r="F127" s="8">
        <v>1800</v>
      </c>
      <c r="G127" s="8">
        <v>0</v>
      </c>
      <c r="H127" s="8">
        <f t="shared" si="71"/>
        <v>134.25</v>
      </c>
      <c r="I127" s="8">
        <v>0</v>
      </c>
      <c r="J127" s="8">
        <f t="shared" si="80"/>
        <v>0</v>
      </c>
      <c r="K127" s="8">
        <v>0</v>
      </c>
      <c r="L127" s="8">
        <f t="shared" si="83"/>
        <v>-50</v>
      </c>
      <c r="M127" s="10">
        <f t="shared" si="84"/>
        <v>-1.4285714285714285E-2</v>
      </c>
      <c r="N127" s="10">
        <f t="shared" si="87"/>
        <v>-0.40000000000000568</v>
      </c>
      <c r="O127" s="10">
        <f t="shared" si="88"/>
        <v>0.38571428571429139</v>
      </c>
      <c r="P127" s="10">
        <f t="shared" si="55"/>
        <v>184.00293392857139</v>
      </c>
      <c r="Q127" s="12">
        <v>1</v>
      </c>
      <c r="R127" s="8">
        <v>0</v>
      </c>
      <c r="S127" s="8">
        <v>0</v>
      </c>
      <c r="T127" s="8">
        <v>2</v>
      </c>
      <c r="U127" s="8">
        <v>0</v>
      </c>
      <c r="V127" s="8">
        <v>10</v>
      </c>
      <c r="W127" s="8">
        <v>1</v>
      </c>
      <c r="X127" s="8">
        <v>0</v>
      </c>
      <c r="Y127" s="8">
        <v>0</v>
      </c>
      <c r="Z127" s="8">
        <v>0</v>
      </c>
      <c r="AA127" s="8">
        <v>0</v>
      </c>
      <c r="AB127" s="8">
        <v>1</v>
      </c>
      <c r="AC127" s="8">
        <v>0</v>
      </c>
    </row>
    <row r="128" spans="1:30" x14ac:dyDescent="0.25">
      <c r="A128" s="11">
        <v>43671</v>
      </c>
      <c r="B128" s="8" t="s">
        <v>16</v>
      </c>
      <c r="C128" s="8">
        <v>178.5</v>
      </c>
      <c r="D128" s="9">
        <f t="shared" si="68"/>
        <v>179.2</v>
      </c>
      <c r="E128" s="8">
        <v>0</v>
      </c>
      <c r="F128" s="8">
        <v>1650</v>
      </c>
      <c r="G128" s="8">
        <v>1</v>
      </c>
      <c r="H128" s="8">
        <f t="shared" si="71"/>
        <v>133.875</v>
      </c>
      <c r="I128" s="8">
        <v>3.1</v>
      </c>
      <c r="J128" s="8">
        <f t="shared" si="80"/>
        <v>415.01249999999999</v>
      </c>
      <c r="K128" s="8">
        <v>0</v>
      </c>
      <c r="L128" s="8">
        <f t="shared" si="83"/>
        <v>-615.01250000000005</v>
      </c>
      <c r="M128" s="10">
        <f t="shared" si="84"/>
        <v>-0.17571785714285715</v>
      </c>
      <c r="N128" s="10">
        <f>D128-D127</f>
        <v>-0.20000000000001705</v>
      </c>
      <c r="O128" s="10">
        <f>M128-N128</f>
        <v>2.4282142857159905E-2</v>
      </c>
      <c r="P128" s="10">
        <f t="shared" si="55"/>
        <v>183.98864821428569</v>
      </c>
      <c r="Q128" s="12">
        <v>1</v>
      </c>
      <c r="R128" s="8">
        <v>0</v>
      </c>
      <c r="S128" s="8">
        <v>0</v>
      </c>
      <c r="T128" s="8">
        <v>1</v>
      </c>
      <c r="U128" s="8">
        <v>0</v>
      </c>
      <c r="V128" s="8">
        <v>6</v>
      </c>
      <c r="W128" s="8">
        <v>4</v>
      </c>
      <c r="X128" s="8">
        <v>0</v>
      </c>
      <c r="Y128" s="8">
        <v>0</v>
      </c>
      <c r="Z128" s="8">
        <v>1</v>
      </c>
      <c r="AA128" s="8">
        <v>0</v>
      </c>
      <c r="AB128" s="8">
        <v>1</v>
      </c>
      <c r="AC128" s="8">
        <v>0</v>
      </c>
    </row>
    <row r="129" spans="1:30" x14ac:dyDescent="0.25">
      <c r="A129" s="11">
        <v>43672</v>
      </c>
      <c r="B129" s="8" t="s">
        <v>26</v>
      </c>
      <c r="C129" s="8">
        <v>178.5</v>
      </c>
      <c r="D129" s="9">
        <f t="shared" si="68"/>
        <v>179.1</v>
      </c>
      <c r="E129" s="8">
        <v>1</v>
      </c>
      <c r="F129" s="8">
        <v>2200</v>
      </c>
      <c r="G129" s="8">
        <v>0</v>
      </c>
      <c r="H129" s="8">
        <f t="shared" si="71"/>
        <v>133.875</v>
      </c>
      <c r="I129" s="8">
        <v>0</v>
      </c>
      <c r="J129" s="8">
        <f t="shared" si="80"/>
        <v>0</v>
      </c>
      <c r="K129" s="8">
        <v>0</v>
      </c>
      <c r="L129" s="8">
        <f t="shared" si="83"/>
        <v>350</v>
      </c>
      <c r="M129" s="10">
        <f t="shared" si="84"/>
        <v>0.1</v>
      </c>
      <c r="N129" s="10">
        <f>D129-D128</f>
        <v>-9.9999999999994316E-2</v>
      </c>
      <c r="O129" s="10">
        <f>M129-N129</f>
        <v>0.19999999999999432</v>
      </c>
      <c r="P129" s="10">
        <f t="shared" si="55"/>
        <v>183.81293035714282</v>
      </c>
      <c r="Q129" s="12">
        <v>1</v>
      </c>
      <c r="R129" s="8">
        <v>0</v>
      </c>
      <c r="S129" s="8">
        <v>0</v>
      </c>
      <c r="T129" s="8">
        <v>5</v>
      </c>
      <c r="U129" s="8">
        <v>0</v>
      </c>
      <c r="V129" s="8">
        <v>5</v>
      </c>
      <c r="W129" s="8">
        <v>5</v>
      </c>
      <c r="X129" s="8">
        <v>1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t="s">
        <v>51</v>
      </c>
    </row>
    <row r="130" spans="1:30" x14ac:dyDescent="0.25">
      <c r="A130" s="11">
        <v>43673</v>
      </c>
      <c r="B130" s="8" t="s">
        <v>38</v>
      </c>
      <c r="C130" s="8">
        <v>180.5</v>
      </c>
      <c r="D130" s="9">
        <f t="shared" si="68"/>
        <v>179.3</v>
      </c>
      <c r="E130" s="8">
        <v>1</v>
      </c>
      <c r="F130" s="8">
        <v>1900</v>
      </c>
      <c r="G130" s="8">
        <v>0</v>
      </c>
      <c r="H130" s="8">
        <f t="shared" si="71"/>
        <v>135.375</v>
      </c>
      <c r="I130" s="8">
        <v>0</v>
      </c>
      <c r="J130" s="8">
        <f t="shared" si="80"/>
        <v>0</v>
      </c>
      <c r="K130" s="8">
        <v>0</v>
      </c>
      <c r="L130" s="8">
        <f t="shared" si="83"/>
        <v>50</v>
      </c>
      <c r="M130" s="10">
        <f t="shared" si="84"/>
        <v>1.4285714285714285E-2</v>
      </c>
      <c r="N130" s="10">
        <f t="shared" ref="N130:N132" si="89">D130-D129</f>
        <v>0.20000000000001705</v>
      </c>
      <c r="O130" s="10">
        <f t="shared" ref="O130:O132" si="90">M130-N130</f>
        <v>-0.18571428571430276</v>
      </c>
      <c r="P130" s="10">
        <f t="shared" si="55"/>
        <v>183.91293035714281</v>
      </c>
      <c r="Q130" s="12">
        <v>1</v>
      </c>
      <c r="R130" s="8">
        <v>0</v>
      </c>
      <c r="S130" s="8">
        <v>0</v>
      </c>
      <c r="T130" s="8">
        <v>4</v>
      </c>
      <c r="U130" s="8">
        <v>0</v>
      </c>
      <c r="V130" s="8">
        <v>10</v>
      </c>
      <c r="W130" s="8">
        <v>1</v>
      </c>
      <c r="X130" s="8">
        <v>0</v>
      </c>
      <c r="Y130" s="8">
        <v>0</v>
      </c>
      <c r="Z130" s="8">
        <v>0</v>
      </c>
      <c r="AA130" s="8">
        <v>0</v>
      </c>
      <c r="AB130" s="8">
        <v>1</v>
      </c>
      <c r="AC130" s="8">
        <v>1</v>
      </c>
    </row>
    <row r="131" spans="1:30" x14ac:dyDescent="0.25">
      <c r="A131" s="11">
        <v>43674</v>
      </c>
      <c r="B131" s="8" t="s">
        <v>39</v>
      </c>
      <c r="C131" s="8">
        <f>AVERAGE(C130,C132)</f>
        <v>181</v>
      </c>
      <c r="D131" s="9">
        <f t="shared" si="68"/>
        <v>179.5</v>
      </c>
      <c r="E131" s="8">
        <v>0</v>
      </c>
      <c r="F131" s="8">
        <v>1800</v>
      </c>
      <c r="G131" s="8">
        <v>0</v>
      </c>
      <c r="H131" s="8">
        <f t="shared" si="71"/>
        <v>135.75</v>
      </c>
      <c r="I131" s="8">
        <v>0</v>
      </c>
      <c r="J131" s="8">
        <f t="shared" si="80"/>
        <v>0</v>
      </c>
      <c r="K131" s="8">
        <v>0</v>
      </c>
      <c r="L131" s="8">
        <f t="shared" ref="L131:L135" si="91">(F131-(J131+K131))-$AI$4</f>
        <v>-50</v>
      </c>
      <c r="M131" s="10">
        <f t="shared" ref="M131:M135" si="92">L131/$AP$4</f>
        <v>-1.4285714285714285E-2</v>
      </c>
      <c r="N131" s="10">
        <f t="shared" si="89"/>
        <v>0.19999999999998863</v>
      </c>
      <c r="O131" s="10">
        <f t="shared" si="90"/>
        <v>-0.21428571428570292</v>
      </c>
      <c r="P131" s="10">
        <f t="shared" si="55"/>
        <v>183.92721607142852</v>
      </c>
      <c r="Q131" s="12">
        <v>1</v>
      </c>
      <c r="R131" s="8">
        <v>0</v>
      </c>
      <c r="S131" s="8">
        <v>0</v>
      </c>
      <c r="T131" s="8">
        <v>4</v>
      </c>
      <c r="U131" s="8">
        <v>0</v>
      </c>
      <c r="V131" s="8">
        <v>8</v>
      </c>
      <c r="W131" s="8">
        <v>2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8">
        <v>1</v>
      </c>
      <c r="AD131" t="s">
        <v>47</v>
      </c>
    </row>
    <row r="132" spans="1:30" x14ac:dyDescent="0.25">
      <c r="A132" s="11">
        <v>43675</v>
      </c>
      <c r="B132" s="8" t="s">
        <v>40</v>
      </c>
      <c r="C132" s="8">
        <v>181.5</v>
      </c>
      <c r="D132" s="9">
        <f t="shared" si="68"/>
        <v>180</v>
      </c>
      <c r="E132" s="8">
        <v>0</v>
      </c>
      <c r="F132" s="8">
        <v>1700</v>
      </c>
      <c r="G132" s="8">
        <v>1</v>
      </c>
      <c r="H132" s="8">
        <f t="shared" si="71"/>
        <v>136.125</v>
      </c>
      <c r="I132" s="8">
        <v>3.1</v>
      </c>
      <c r="J132" s="8">
        <f t="shared" si="80"/>
        <v>421.98750000000001</v>
      </c>
      <c r="K132" s="8">
        <v>0</v>
      </c>
      <c r="L132" s="8">
        <f t="shared" si="91"/>
        <v>-571.98749999999995</v>
      </c>
      <c r="M132" s="10">
        <f t="shared" si="92"/>
        <v>-0.16342499999999999</v>
      </c>
      <c r="N132" s="10">
        <f t="shared" si="89"/>
        <v>0.5</v>
      </c>
      <c r="O132" s="10">
        <f t="shared" si="90"/>
        <v>-0.66342499999999993</v>
      </c>
      <c r="P132" s="10">
        <f t="shared" ref="P132:P135" si="93">P131+M131</f>
        <v>183.91293035714281</v>
      </c>
      <c r="Q132" s="12">
        <v>1</v>
      </c>
      <c r="R132" s="8">
        <v>0</v>
      </c>
      <c r="S132" s="8">
        <v>0</v>
      </c>
      <c r="T132" s="8">
        <v>3</v>
      </c>
      <c r="U132" s="8">
        <v>0</v>
      </c>
      <c r="V132" s="8">
        <v>9</v>
      </c>
      <c r="W132" s="8">
        <v>1</v>
      </c>
      <c r="X132" s="8">
        <v>0</v>
      </c>
      <c r="Y132" s="8">
        <v>0</v>
      </c>
      <c r="Z132" s="8">
        <v>0</v>
      </c>
      <c r="AA132" s="8">
        <v>0</v>
      </c>
      <c r="AB132" s="8">
        <v>1</v>
      </c>
      <c r="AC132" s="8">
        <v>0</v>
      </c>
    </row>
    <row r="133" spans="1:30" x14ac:dyDescent="0.25">
      <c r="A133" s="11">
        <v>43676</v>
      </c>
      <c r="B133" s="8" t="s">
        <v>41</v>
      </c>
      <c r="C133" s="8">
        <v>180.5</v>
      </c>
      <c r="D133" s="9">
        <f t="shared" si="68"/>
        <v>180.4</v>
      </c>
      <c r="E133" s="8">
        <v>0</v>
      </c>
      <c r="F133" s="8">
        <v>1900</v>
      </c>
      <c r="G133" s="8">
        <v>0</v>
      </c>
      <c r="H133" s="8">
        <f t="shared" si="71"/>
        <v>135.375</v>
      </c>
      <c r="I133" s="8">
        <v>0</v>
      </c>
      <c r="J133" s="8">
        <f t="shared" si="80"/>
        <v>0</v>
      </c>
      <c r="K133" s="8">
        <v>0</v>
      </c>
      <c r="L133" s="8">
        <f t="shared" si="91"/>
        <v>50</v>
      </c>
      <c r="M133" s="10">
        <f t="shared" si="92"/>
        <v>1.4285714285714285E-2</v>
      </c>
      <c r="N133" s="10">
        <f t="shared" ref="N133:N134" si="94">D133-D132</f>
        <v>0.40000000000000568</v>
      </c>
      <c r="O133" s="10">
        <f t="shared" ref="O133:O134" si="95">M133-N133</f>
        <v>-0.38571428571429139</v>
      </c>
      <c r="P133" s="10">
        <f t="shared" si="93"/>
        <v>183.74950535714282</v>
      </c>
      <c r="Q133" s="12">
        <v>1</v>
      </c>
      <c r="R133" s="8">
        <v>1</v>
      </c>
      <c r="S133" s="8">
        <v>0</v>
      </c>
      <c r="T133" s="8">
        <v>3</v>
      </c>
      <c r="U133" s="8">
        <v>0</v>
      </c>
      <c r="V133" s="8">
        <v>9</v>
      </c>
      <c r="W133" s="8">
        <v>1</v>
      </c>
      <c r="X133" s="8">
        <v>0</v>
      </c>
      <c r="Y133" s="8">
        <v>0</v>
      </c>
      <c r="Z133" s="8">
        <v>0</v>
      </c>
      <c r="AA133" s="8">
        <v>0</v>
      </c>
      <c r="AB133" s="8">
        <v>1</v>
      </c>
      <c r="AC133" s="8">
        <v>0</v>
      </c>
    </row>
    <row r="134" spans="1:30" x14ac:dyDescent="0.25">
      <c r="A134" s="11">
        <v>43677</v>
      </c>
      <c r="B134" s="8" t="s">
        <v>42</v>
      </c>
      <c r="C134" s="8">
        <v>180</v>
      </c>
      <c r="D134" s="9">
        <f t="shared" si="68"/>
        <v>180.7</v>
      </c>
      <c r="E134" s="8">
        <v>0</v>
      </c>
      <c r="F134" s="8">
        <v>1700</v>
      </c>
      <c r="G134" s="8">
        <v>1</v>
      </c>
      <c r="H134" s="8">
        <f t="shared" si="71"/>
        <v>135</v>
      </c>
      <c r="I134" s="8">
        <v>3.1</v>
      </c>
      <c r="J134" s="8">
        <f t="shared" si="80"/>
        <v>418.5</v>
      </c>
      <c r="K134" s="8">
        <v>0</v>
      </c>
      <c r="L134" s="8">
        <f t="shared" si="91"/>
        <v>-568.5</v>
      </c>
      <c r="M134" s="10">
        <f t="shared" si="92"/>
        <v>-0.16242857142857142</v>
      </c>
      <c r="N134" s="10">
        <f t="shared" si="94"/>
        <v>0.29999999999998295</v>
      </c>
      <c r="O134" s="10">
        <f t="shared" si="95"/>
        <v>-0.46242857142855437</v>
      </c>
      <c r="P134" s="10">
        <f t="shared" si="93"/>
        <v>183.76379107142853</v>
      </c>
      <c r="Q134" s="12">
        <v>1</v>
      </c>
      <c r="R134" s="8">
        <v>0</v>
      </c>
      <c r="S134" s="8">
        <v>0</v>
      </c>
      <c r="T134" s="8">
        <v>4</v>
      </c>
      <c r="U134" s="8">
        <v>0</v>
      </c>
      <c r="V134" s="8">
        <v>9</v>
      </c>
      <c r="W134" s="8">
        <v>1</v>
      </c>
      <c r="X134" s="8">
        <v>0</v>
      </c>
      <c r="Y134" s="8">
        <v>0</v>
      </c>
      <c r="Z134" s="8">
        <v>0</v>
      </c>
      <c r="AA134" s="8">
        <v>0</v>
      </c>
      <c r="AB134" s="8">
        <v>1</v>
      </c>
      <c r="AC134" s="8">
        <v>0</v>
      </c>
    </row>
    <row r="135" spans="1:30" x14ac:dyDescent="0.25">
      <c r="A135" s="11">
        <v>43678</v>
      </c>
      <c r="B135" s="8" t="s">
        <v>16</v>
      </c>
      <c r="C135" s="8">
        <v>180</v>
      </c>
      <c r="D135" s="9">
        <f t="shared" si="68"/>
        <v>180.6</v>
      </c>
      <c r="E135" s="8">
        <v>1</v>
      </c>
      <c r="F135" s="8">
        <v>1900</v>
      </c>
      <c r="G135" s="8">
        <v>0</v>
      </c>
      <c r="H135" s="8">
        <f t="shared" si="71"/>
        <v>135</v>
      </c>
      <c r="I135" s="8">
        <v>0</v>
      </c>
      <c r="J135" s="8">
        <f t="shared" si="80"/>
        <v>0</v>
      </c>
      <c r="K135" s="8">
        <v>0</v>
      </c>
      <c r="L135" s="8">
        <f t="shared" si="91"/>
        <v>50</v>
      </c>
      <c r="M135" s="10">
        <f t="shared" si="92"/>
        <v>1.4285714285714285E-2</v>
      </c>
      <c r="N135" s="10">
        <f t="shared" ref="N135" si="96">D135-D134</f>
        <v>-9.9999999999994316E-2</v>
      </c>
      <c r="O135" s="10">
        <f t="shared" ref="O135" si="97">M135-N135</f>
        <v>0.11428571428570861</v>
      </c>
      <c r="P135" s="10">
        <f t="shared" si="93"/>
        <v>183.60136249999996</v>
      </c>
      <c r="Q135" s="12">
        <v>1</v>
      </c>
      <c r="R135" s="8">
        <v>0</v>
      </c>
      <c r="S135" s="8">
        <v>0</v>
      </c>
      <c r="T135" s="8">
        <v>4</v>
      </c>
      <c r="U135" s="8">
        <v>0</v>
      </c>
      <c r="V135" s="8">
        <v>9</v>
      </c>
      <c r="W135" s="8">
        <v>1</v>
      </c>
      <c r="X135" s="8">
        <v>0</v>
      </c>
      <c r="Y135" s="8">
        <v>0</v>
      </c>
      <c r="Z135" s="8">
        <v>0</v>
      </c>
      <c r="AA135" s="8">
        <v>0</v>
      </c>
      <c r="AB135" s="8">
        <v>1</v>
      </c>
      <c r="AC135" s="8">
        <v>0</v>
      </c>
    </row>
    <row r="136" spans="1:30" x14ac:dyDescent="0.25">
      <c r="A136" s="11"/>
      <c r="B136" s="8"/>
    </row>
    <row r="137" spans="1:30" x14ac:dyDescent="0.25">
      <c r="A137" s="11"/>
      <c r="B137" s="8"/>
    </row>
    <row r="138" spans="1:30" x14ac:dyDescent="0.25">
      <c r="A138" s="11"/>
      <c r="B138" s="8"/>
    </row>
    <row r="139" spans="1:30" x14ac:dyDescent="0.25">
      <c r="A139" s="11"/>
      <c r="B139" s="8"/>
    </row>
    <row r="140" spans="1:30" x14ac:dyDescent="0.25">
      <c r="A140" s="11"/>
      <c r="B140" s="8"/>
    </row>
    <row r="141" spans="1:30" x14ac:dyDescent="0.25">
      <c r="A141" s="11"/>
      <c r="B141" s="8"/>
    </row>
    <row r="142" spans="1:30" x14ac:dyDescent="0.25">
      <c r="A142" s="11"/>
      <c r="B142" s="8"/>
    </row>
    <row r="143" spans="1:30" x14ac:dyDescent="0.25">
      <c r="A143" s="11"/>
      <c r="B143" s="8"/>
    </row>
    <row r="144" spans="1:30" x14ac:dyDescent="0.25">
      <c r="A144" s="11"/>
      <c r="B144" s="8"/>
    </row>
    <row r="145" spans="1:2" x14ac:dyDescent="0.25">
      <c r="A145" s="11"/>
      <c r="B145" s="8"/>
    </row>
    <row r="146" spans="1:2" x14ac:dyDescent="0.25">
      <c r="A146" s="11"/>
      <c r="B146" s="8"/>
    </row>
    <row r="147" spans="1:2" x14ac:dyDescent="0.25">
      <c r="A147" s="11"/>
      <c r="B147" s="8"/>
    </row>
    <row r="148" spans="1:2" x14ac:dyDescent="0.25">
      <c r="A148" s="11"/>
      <c r="B148" s="8"/>
    </row>
    <row r="149" spans="1:2" x14ac:dyDescent="0.25">
      <c r="A149" s="11"/>
      <c r="B149" s="8"/>
    </row>
    <row r="150" spans="1:2" x14ac:dyDescent="0.25">
      <c r="A150" s="11"/>
      <c r="B150" s="8"/>
    </row>
    <row r="151" spans="1:2" x14ac:dyDescent="0.25">
      <c r="A151" s="11"/>
      <c r="B151" s="8"/>
    </row>
    <row r="152" spans="1:2" x14ac:dyDescent="0.25">
      <c r="A152" s="11"/>
      <c r="B152" s="8"/>
    </row>
    <row r="153" spans="1:2" x14ac:dyDescent="0.25">
      <c r="A153" s="11"/>
      <c r="B153" s="8"/>
    </row>
    <row r="154" spans="1:2" x14ac:dyDescent="0.25">
      <c r="A154" s="11"/>
      <c r="B154" s="8"/>
    </row>
    <row r="155" spans="1:2" x14ac:dyDescent="0.25">
      <c r="A155" s="11"/>
      <c r="B155" s="8"/>
    </row>
    <row r="156" spans="1:2" x14ac:dyDescent="0.25">
      <c r="A156" s="11"/>
      <c r="B156" s="8"/>
    </row>
    <row r="157" spans="1:2" x14ac:dyDescent="0.25">
      <c r="A157" s="11"/>
      <c r="B157" s="8"/>
    </row>
    <row r="158" spans="1:2" x14ac:dyDescent="0.25">
      <c r="A158" s="11"/>
      <c r="B158" s="8"/>
    </row>
    <row r="159" spans="1:2" x14ac:dyDescent="0.25">
      <c r="A159" s="11"/>
      <c r="B159" s="8"/>
    </row>
    <row r="160" spans="1:2" x14ac:dyDescent="0.25">
      <c r="A160" s="11"/>
      <c r="B160" s="8"/>
    </row>
    <row r="161" spans="1:2" x14ac:dyDescent="0.25">
      <c r="A161" s="11"/>
      <c r="B161" s="8"/>
    </row>
    <row r="162" spans="1:2" x14ac:dyDescent="0.25">
      <c r="A162" s="11"/>
      <c r="B162" s="8"/>
    </row>
    <row r="163" spans="1:2" x14ac:dyDescent="0.25">
      <c r="A163" s="11"/>
      <c r="B163" s="8"/>
    </row>
    <row r="164" spans="1:2" x14ac:dyDescent="0.25">
      <c r="A164" s="11"/>
      <c r="B164" s="8"/>
    </row>
    <row r="165" spans="1:2" x14ac:dyDescent="0.25">
      <c r="A165" s="11"/>
      <c r="B165" s="8"/>
    </row>
    <row r="166" spans="1:2" x14ac:dyDescent="0.25">
      <c r="A166" s="11"/>
      <c r="B166" s="8"/>
    </row>
    <row r="167" spans="1:2" x14ac:dyDescent="0.25">
      <c r="A167" s="11"/>
      <c r="B167" s="8"/>
    </row>
    <row r="168" spans="1:2" x14ac:dyDescent="0.25">
      <c r="A168" s="11"/>
      <c r="B168" s="8"/>
    </row>
    <row r="169" spans="1:2" x14ac:dyDescent="0.25">
      <c r="A169" s="11"/>
      <c r="B169" s="8"/>
    </row>
    <row r="170" spans="1:2" x14ac:dyDescent="0.25">
      <c r="A170" s="11"/>
      <c r="B170" s="8"/>
    </row>
    <row r="171" spans="1:2" x14ac:dyDescent="0.25">
      <c r="A171" s="11"/>
      <c r="B171" s="8"/>
    </row>
    <row r="172" spans="1:2" x14ac:dyDescent="0.25">
      <c r="A172" s="11"/>
      <c r="B172" s="8"/>
    </row>
    <row r="173" spans="1:2" x14ac:dyDescent="0.25">
      <c r="A173" s="11"/>
      <c r="B173" s="8"/>
    </row>
    <row r="174" spans="1:2" x14ac:dyDescent="0.25">
      <c r="A174" s="11"/>
      <c r="B174" s="8"/>
    </row>
    <row r="175" spans="1:2" x14ac:dyDescent="0.25">
      <c r="A175" s="11"/>
      <c r="B175" s="8"/>
    </row>
    <row r="176" spans="1:2" x14ac:dyDescent="0.25">
      <c r="A176" s="11"/>
      <c r="B176" s="8"/>
    </row>
    <row r="177" spans="1:2" x14ac:dyDescent="0.25">
      <c r="A177" s="11"/>
      <c r="B177" s="8"/>
    </row>
    <row r="178" spans="1:2" x14ac:dyDescent="0.25">
      <c r="A178" s="11"/>
      <c r="B178" s="8"/>
    </row>
    <row r="179" spans="1:2" x14ac:dyDescent="0.25">
      <c r="A179" s="11"/>
      <c r="B179" s="8"/>
    </row>
    <row r="180" spans="1:2" x14ac:dyDescent="0.25">
      <c r="A180" s="11"/>
      <c r="B180" s="8"/>
    </row>
    <row r="181" spans="1:2" x14ac:dyDescent="0.25">
      <c r="A181" s="11"/>
      <c r="B181" s="8"/>
    </row>
    <row r="182" spans="1:2" x14ac:dyDescent="0.25">
      <c r="A182" s="11"/>
      <c r="B182" s="8"/>
    </row>
    <row r="183" spans="1:2" x14ac:dyDescent="0.25">
      <c r="A183" s="11"/>
      <c r="B183" s="8"/>
    </row>
    <row r="184" spans="1:2" x14ac:dyDescent="0.25">
      <c r="A184" s="11"/>
      <c r="B184" s="8"/>
    </row>
    <row r="185" spans="1:2" x14ac:dyDescent="0.25">
      <c r="A185" s="11"/>
      <c r="B185" s="8"/>
    </row>
    <row r="186" spans="1:2" x14ac:dyDescent="0.25">
      <c r="A186" s="11"/>
      <c r="B186" s="8"/>
    </row>
    <row r="187" spans="1:2" x14ac:dyDescent="0.25">
      <c r="A187" s="11"/>
      <c r="B187" s="8"/>
    </row>
    <row r="188" spans="1:2" x14ac:dyDescent="0.25">
      <c r="A188" s="11"/>
      <c r="B188" s="8"/>
    </row>
    <row r="189" spans="1:2" x14ac:dyDescent="0.25">
      <c r="A189" s="11"/>
      <c r="B189" s="8"/>
    </row>
    <row r="190" spans="1:2" x14ac:dyDescent="0.25">
      <c r="A190" s="11"/>
      <c r="B190" s="8"/>
    </row>
    <row r="191" spans="1:2" x14ac:dyDescent="0.25">
      <c r="A191" s="11"/>
      <c r="B191" s="8"/>
    </row>
    <row r="192" spans="1:2" x14ac:dyDescent="0.25">
      <c r="A192" s="11"/>
      <c r="B192" s="8"/>
    </row>
    <row r="193" spans="1:2" x14ac:dyDescent="0.25">
      <c r="A193" s="11"/>
      <c r="B193" s="8"/>
    </row>
    <row r="194" spans="1:2" x14ac:dyDescent="0.25">
      <c r="A194" s="11"/>
      <c r="B194" s="8"/>
    </row>
    <row r="195" spans="1:2" x14ac:dyDescent="0.25">
      <c r="A195" s="11"/>
      <c r="B195" s="8"/>
    </row>
    <row r="196" spans="1:2" x14ac:dyDescent="0.25">
      <c r="A196" s="11"/>
      <c r="B196" s="8"/>
    </row>
    <row r="197" spans="1:2" x14ac:dyDescent="0.25">
      <c r="A197" s="11"/>
      <c r="B197" s="8"/>
    </row>
    <row r="198" spans="1:2" x14ac:dyDescent="0.25">
      <c r="A198" s="11"/>
      <c r="B198" s="8"/>
    </row>
    <row r="199" spans="1:2" x14ac:dyDescent="0.25">
      <c r="A199" s="11"/>
      <c r="B199" s="8"/>
    </row>
    <row r="200" spans="1:2" x14ac:dyDescent="0.25">
      <c r="A200" s="11"/>
      <c r="B200" s="8"/>
    </row>
    <row r="201" spans="1:2" x14ac:dyDescent="0.25">
      <c r="A201" s="11"/>
      <c r="B201" s="8"/>
    </row>
    <row r="202" spans="1:2" x14ac:dyDescent="0.25">
      <c r="A202" s="11"/>
      <c r="B202" s="8"/>
    </row>
    <row r="203" spans="1:2" x14ac:dyDescent="0.25">
      <c r="A203" s="11"/>
      <c r="B203" s="8"/>
    </row>
    <row r="204" spans="1:2" x14ac:dyDescent="0.25">
      <c r="A204" s="11"/>
      <c r="B204" s="8"/>
    </row>
    <row r="205" spans="1:2" x14ac:dyDescent="0.25">
      <c r="A205" s="11"/>
      <c r="B205" s="8"/>
    </row>
    <row r="206" spans="1:2" x14ac:dyDescent="0.25">
      <c r="A206" s="11"/>
      <c r="B206" s="8"/>
    </row>
    <row r="207" spans="1:2" x14ac:dyDescent="0.25">
      <c r="A207" s="11"/>
      <c r="B207" s="8"/>
    </row>
    <row r="208" spans="1:2" x14ac:dyDescent="0.25">
      <c r="A208" s="11"/>
      <c r="B208" s="8"/>
    </row>
    <row r="209" spans="1:2" x14ac:dyDescent="0.25">
      <c r="A209" s="11"/>
      <c r="B209" s="8"/>
    </row>
    <row r="210" spans="1:2" x14ac:dyDescent="0.25">
      <c r="A210" s="11"/>
      <c r="B210" s="8"/>
    </row>
    <row r="211" spans="1:2" x14ac:dyDescent="0.25">
      <c r="A211" s="11"/>
      <c r="B211" s="8"/>
    </row>
    <row r="212" spans="1:2" x14ac:dyDescent="0.25">
      <c r="A212" s="11"/>
      <c r="B212" s="8"/>
    </row>
    <row r="213" spans="1:2" x14ac:dyDescent="0.25">
      <c r="A213" s="11"/>
      <c r="B213" s="8"/>
    </row>
    <row r="214" spans="1:2" x14ac:dyDescent="0.25">
      <c r="A214" s="11"/>
      <c r="B214" s="8"/>
    </row>
    <row r="215" spans="1:2" x14ac:dyDescent="0.25">
      <c r="A215" s="11"/>
      <c r="B215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2016-2017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2016-10-27T22:33:13Z</dcterms:created>
  <dcterms:modified xsi:type="dcterms:W3CDTF">2019-09-25T22:05:45Z</dcterms:modified>
</cp:coreProperties>
</file>