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3076" windowHeight="5460"/>
  </bookViews>
  <sheets>
    <sheet name="Sheet1" sheetId="1" r:id="rId1"/>
    <sheet name="Legen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E5" i="1"/>
  <c r="E8" i="1"/>
  <c r="E9" i="1"/>
  <c r="C3" i="1"/>
  <c r="C4" i="1"/>
  <c r="C5" i="1"/>
  <c r="C6" i="1"/>
  <c r="C7" i="1"/>
  <c r="C8" i="1"/>
  <c r="C11" i="1"/>
  <c r="C14" i="1"/>
  <c r="B14" i="1"/>
  <c r="B7" i="1"/>
  <c r="B3" i="1"/>
  <c r="B4" i="1"/>
  <c r="B5" i="1"/>
  <c r="B6" i="1"/>
  <c r="E12" i="1" l="1"/>
  <c r="E11" i="1"/>
  <c r="E10" i="1"/>
  <c r="E7" i="1"/>
  <c r="E6" i="1"/>
  <c r="D13" i="1" l="1"/>
  <c r="D12" i="1"/>
  <c r="D11" i="1"/>
  <c r="D10" i="1"/>
  <c r="D9" i="1"/>
  <c r="D8" i="1"/>
  <c r="D7" i="1"/>
  <c r="D5" i="1"/>
  <c r="D3" i="1"/>
  <c r="D4" i="1"/>
  <c r="D6" i="1"/>
  <c r="D2" i="1"/>
  <c r="B13" i="1"/>
  <c r="C13" i="1"/>
  <c r="B12" i="1"/>
  <c r="C12" i="1"/>
  <c r="B11" i="1"/>
  <c r="B10" i="1"/>
  <c r="C10" i="1"/>
  <c r="B9" i="1"/>
  <c r="C9" i="1"/>
  <c r="B8" i="1"/>
</calcChain>
</file>

<file path=xl/sharedStrings.xml><?xml version="1.0" encoding="utf-8"?>
<sst xmlns="http://schemas.openxmlformats.org/spreadsheetml/2006/main" count="19" uniqueCount="19">
  <si>
    <t>time</t>
  </si>
  <si>
    <t>lactate</t>
  </si>
  <si>
    <t>FBP</t>
  </si>
  <si>
    <t>ATP</t>
  </si>
  <si>
    <t>glucose</t>
  </si>
  <si>
    <t>SD_lac</t>
  </si>
  <si>
    <t>SD_FBP</t>
  </si>
  <si>
    <t>Lee I, Strunk RC, Coe EL</t>
  </si>
  <si>
    <t>J Biol Chem 242:2021-2028, 1967</t>
  </si>
  <si>
    <t>Fig. 1</t>
  </si>
  <si>
    <t>except ATP Fig. 2 experiment C as in Fig 1</t>
  </si>
  <si>
    <t>contents in micromol/ml cell</t>
  </si>
  <si>
    <t>Data experiment with sudden addition of high amount of glucose (26.6 micromol/ml cells)</t>
  </si>
  <si>
    <t>VO2</t>
  </si>
  <si>
    <t>SD_VO2</t>
  </si>
  <si>
    <t>ADP</t>
  </si>
  <si>
    <t>SD_ADP</t>
  </si>
  <si>
    <t>SD_ATP</t>
  </si>
  <si>
    <t>SD_glc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</si>
</sst>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N1" sqref="N1:N1048576"/>
    </sheetView>
  </sheetViews>
  <sheetFormatPr defaultRowHeight="14.4" x14ac:dyDescent="0.3"/>
  <cols>
    <col min="2" max="3" width="8.88671875" customWidth="1"/>
    <col min="4" max="4" width="12.44140625" customWidth="1"/>
    <col min="5" max="6" width="8.88671875" customWidth="1"/>
    <col min="12" max="12" width="8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15</v>
      </c>
      <c r="H1" t="s">
        <v>5</v>
      </c>
      <c r="I1" t="s">
        <v>6</v>
      </c>
      <c r="J1" t="s">
        <v>17</v>
      </c>
      <c r="K1" t="s">
        <v>18</v>
      </c>
      <c r="L1" t="s">
        <v>14</v>
      </c>
      <c r="M1" t="s">
        <v>16</v>
      </c>
    </row>
    <row r="2" spans="1:13" x14ac:dyDescent="0.3">
      <c r="A2">
        <v>0</v>
      </c>
      <c r="B2">
        <v>0</v>
      </c>
      <c r="C2">
        <v>0</v>
      </c>
      <c r="D2">
        <f>2+13.8/12.5</f>
        <v>3.1040000000000001</v>
      </c>
      <c r="E2">
        <v>0</v>
      </c>
      <c r="F2">
        <v>35.47</v>
      </c>
      <c r="G2">
        <v>0.58199999999999996</v>
      </c>
      <c r="H2">
        <v>0.2</v>
      </c>
      <c r="I2">
        <v>0.2</v>
      </c>
      <c r="J2">
        <v>0.2</v>
      </c>
      <c r="K2">
        <v>0.2</v>
      </c>
      <c r="L2">
        <v>0.4</v>
      </c>
      <c r="M2">
        <v>0.2</v>
      </c>
    </row>
    <row r="3" spans="1:13" x14ac:dyDescent="0.3">
      <c r="A3">
        <v>5</v>
      </c>
      <c r="B3">
        <f>3.9/16.5*5</f>
        <v>1.1818181818181819</v>
      </c>
      <c r="C3">
        <f>2/16.5*5</f>
        <v>0.60606060606060608</v>
      </c>
      <c r="D3">
        <f>2+3.9/12.5</f>
        <v>2.3119999999999998</v>
      </c>
      <c r="G3">
        <v>1.339</v>
      </c>
      <c r="H3">
        <v>0.2</v>
      </c>
      <c r="I3">
        <v>0.2</v>
      </c>
      <c r="J3">
        <v>0.2</v>
      </c>
      <c r="K3">
        <v>0.2</v>
      </c>
      <c r="M3">
        <v>0.2</v>
      </c>
    </row>
    <row r="4" spans="1:13" x14ac:dyDescent="0.3">
      <c r="A4">
        <v>10</v>
      </c>
      <c r="B4">
        <f>5.8/16.5*5</f>
        <v>1.7575757575757576</v>
      </c>
      <c r="C4">
        <f>4.4/16.5*5</f>
        <v>1.3333333333333333</v>
      </c>
      <c r="D4">
        <f>2+3.1/12.5</f>
        <v>2.2480000000000002</v>
      </c>
      <c r="E4">
        <f>7/16.5*5</f>
        <v>2.1212121212121211</v>
      </c>
      <c r="F4">
        <v>49.47</v>
      </c>
      <c r="G4">
        <v>1.218</v>
      </c>
      <c r="H4">
        <v>0.2</v>
      </c>
      <c r="I4">
        <v>0.2</v>
      </c>
      <c r="J4">
        <v>0.2</v>
      </c>
      <c r="K4">
        <v>0.2</v>
      </c>
      <c r="L4">
        <v>2</v>
      </c>
      <c r="M4">
        <v>0.2</v>
      </c>
    </row>
    <row r="5" spans="1:13" x14ac:dyDescent="0.3">
      <c r="A5">
        <v>15</v>
      </c>
      <c r="B5">
        <f>6.9/16.5*5</f>
        <v>2.0909090909090908</v>
      </c>
      <c r="C5">
        <f>6/16.5*5</f>
        <v>1.8181818181818183</v>
      </c>
      <c r="D5">
        <f>2+2.1/12.5</f>
        <v>2.1680000000000001</v>
      </c>
      <c r="E5">
        <f>11.4/16.5*5</f>
        <v>3.4545454545454546</v>
      </c>
      <c r="G5">
        <v>1.0549999999999999</v>
      </c>
      <c r="H5">
        <v>0.2</v>
      </c>
      <c r="I5">
        <v>0.2</v>
      </c>
      <c r="J5">
        <v>0.2</v>
      </c>
      <c r="K5">
        <v>0.2</v>
      </c>
      <c r="M5">
        <v>0.2</v>
      </c>
    </row>
    <row r="6" spans="1:13" x14ac:dyDescent="0.3">
      <c r="A6">
        <v>20</v>
      </c>
      <c r="B6">
        <f>8.9/16.5*5</f>
        <v>2.6969696969696972</v>
      </c>
      <c r="C6">
        <f>8/16.5*5</f>
        <v>2.4242424242424243</v>
      </c>
      <c r="D6">
        <f t="shared" ref="D6" si="0">2+3.1/12.5</f>
        <v>2.2480000000000002</v>
      </c>
      <c r="E6">
        <f>14.5/16.5*5</f>
        <v>4.3939393939393936</v>
      </c>
      <c r="F6">
        <v>36.69</v>
      </c>
      <c r="G6">
        <v>1.0549999999999999</v>
      </c>
      <c r="H6">
        <v>0.2</v>
      </c>
      <c r="I6">
        <v>0.2</v>
      </c>
      <c r="J6">
        <v>0.2</v>
      </c>
      <c r="K6">
        <v>0.2</v>
      </c>
      <c r="L6">
        <v>2</v>
      </c>
      <c r="M6">
        <v>0.2</v>
      </c>
    </row>
    <row r="7" spans="1:13" x14ac:dyDescent="0.3">
      <c r="A7">
        <v>30</v>
      </c>
      <c r="B7">
        <f>11.4/16.5*5</f>
        <v>3.4545454545454546</v>
      </c>
      <c r="C7">
        <f>9.8/16.5*5</f>
        <v>2.9696969696969697</v>
      </c>
      <c r="D7">
        <f>2+5/12.5</f>
        <v>2.4</v>
      </c>
      <c r="E7">
        <f>18.2/16.5*5</f>
        <v>5.5151515151515156</v>
      </c>
      <c r="F7">
        <v>26.04</v>
      </c>
      <c r="G7">
        <v>0.90900000000000003</v>
      </c>
      <c r="H7">
        <v>0.2</v>
      </c>
      <c r="I7">
        <v>0.2</v>
      </c>
      <c r="J7">
        <v>0.2</v>
      </c>
      <c r="K7">
        <v>0.2</v>
      </c>
      <c r="L7">
        <v>2</v>
      </c>
      <c r="M7">
        <v>0.2</v>
      </c>
    </row>
    <row r="8" spans="1:13" x14ac:dyDescent="0.3">
      <c r="A8">
        <v>45</v>
      </c>
      <c r="B8">
        <f>14/16.5*5</f>
        <v>4.2424242424242422</v>
      </c>
      <c r="C8">
        <f>11.2/16.5*5</f>
        <v>3.3939393939393936</v>
      </c>
      <c r="D8">
        <f>2+6/12.5</f>
        <v>2.48</v>
      </c>
      <c r="E8">
        <f>24.4/16.5*5</f>
        <v>7.3939393939393936</v>
      </c>
      <c r="F8">
        <v>23.67</v>
      </c>
      <c r="G8">
        <v>1.3029999999999999</v>
      </c>
      <c r="H8">
        <v>0.2</v>
      </c>
      <c r="I8">
        <v>0.2</v>
      </c>
      <c r="J8">
        <v>0.2</v>
      </c>
      <c r="K8">
        <v>0.2</v>
      </c>
      <c r="L8">
        <v>2</v>
      </c>
      <c r="M8">
        <v>0.2</v>
      </c>
    </row>
    <row r="9" spans="1:13" x14ac:dyDescent="0.3">
      <c r="A9">
        <v>60</v>
      </c>
      <c r="B9">
        <f>15.8/16.5*5</f>
        <v>4.7878787878787881</v>
      </c>
      <c r="C9">
        <f>11.8/16.5*5</f>
        <v>3.5757575757575761</v>
      </c>
      <c r="D9">
        <f>2+7/12.5</f>
        <v>2.56</v>
      </c>
      <c r="E9">
        <f>25.5/16.5*5</f>
        <v>7.7272727272727266</v>
      </c>
      <c r="F9">
        <v>13.73</v>
      </c>
      <c r="G9">
        <v>0.68500000000000005</v>
      </c>
      <c r="H9">
        <v>0.2</v>
      </c>
      <c r="I9">
        <v>0.2</v>
      </c>
      <c r="J9">
        <v>0.2</v>
      </c>
      <c r="K9">
        <v>0.2</v>
      </c>
      <c r="L9">
        <v>2</v>
      </c>
      <c r="M9">
        <v>0.2</v>
      </c>
    </row>
    <row r="10" spans="1:13" x14ac:dyDescent="0.3">
      <c r="A10">
        <v>90</v>
      </c>
      <c r="B10">
        <f>19.1/16.5*5</f>
        <v>5.787878787878789</v>
      </c>
      <c r="C10">
        <f t="shared" ref="C10" si="1">11.8/16.5*5</f>
        <v>3.5757575757575761</v>
      </c>
      <c r="D10">
        <f>2+7/12.5</f>
        <v>2.56</v>
      </c>
      <c r="E10">
        <f>28.8/16.5*5</f>
        <v>8.7272727272727284</v>
      </c>
      <c r="G10">
        <v>0.81799999999999995</v>
      </c>
      <c r="H10">
        <v>0.2</v>
      </c>
      <c r="I10">
        <v>0.2</v>
      </c>
      <c r="J10">
        <v>0.2</v>
      </c>
      <c r="K10">
        <v>0.2</v>
      </c>
      <c r="M10">
        <v>0.2</v>
      </c>
    </row>
    <row r="11" spans="1:13" x14ac:dyDescent="0.3">
      <c r="A11">
        <v>120</v>
      </c>
      <c r="B11">
        <f>22/16.5*5</f>
        <v>6.6666666666666661</v>
      </c>
      <c r="C11">
        <f>10.5/16.5*5</f>
        <v>3.1818181818181817</v>
      </c>
      <c r="D11">
        <f>2+6.8/12.5</f>
        <v>2.544</v>
      </c>
      <c r="E11">
        <f>32.8/16.5*5</f>
        <v>9.9393939393939394</v>
      </c>
      <c r="F11">
        <v>11.36</v>
      </c>
      <c r="G11">
        <v>0.86699999999999999</v>
      </c>
      <c r="H11">
        <v>0.2</v>
      </c>
      <c r="I11">
        <v>0.2</v>
      </c>
      <c r="J11">
        <v>0.2</v>
      </c>
      <c r="K11">
        <v>0.2</v>
      </c>
      <c r="L11">
        <v>2</v>
      </c>
      <c r="M11">
        <v>0.2</v>
      </c>
    </row>
    <row r="12" spans="1:13" x14ac:dyDescent="0.3">
      <c r="A12">
        <v>180</v>
      </c>
      <c r="B12">
        <f>27/16.5*5</f>
        <v>8.1818181818181817</v>
      </c>
      <c r="C12">
        <f>8.9/16.5*5</f>
        <v>2.6969696969696972</v>
      </c>
      <c r="D12">
        <f>2+8/12.5</f>
        <v>2.64</v>
      </c>
      <c r="E12">
        <f>36.8/16.5*5</f>
        <v>11.15151515151515</v>
      </c>
      <c r="F12">
        <v>11.36</v>
      </c>
      <c r="G12">
        <v>0.95199999999999996</v>
      </c>
      <c r="H12">
        <v>0.2</v>
      </c>
      <c r="I12">
        <v>0.2</v>
      </c>
      <c r="J12">
        <v>0.2</v>
      </c>
      <c r="K12">
        <v>0.2</v>
      </c>
      <c r="L12">
        <v>2</v>
      </c>
      <c r="M12">
        <v>0.2</v>
      </c>
    </row>
    <row r="13" spans="1:13" x14ac:dyDescent="0.3">
      <c r="A13">
        <v>240</v>
      </c>
      <c r="B13">
        <f>32/16.5*5</f>
        <v>9.6969696969696972</v>
      </c>
      <c r="C13">
        <f>7/16.5*5</f>
        <v>2.1212121212121211</v>
      </c>
      <c r="D13">
        <f>2+8.8/12.5</f>
        <v>2.7040000000000002</v>
      </c>
      <c r="G13">
        <v>0.752</v>
      </c>
      <c r="H13">
        <v>0.2</v>
      </c>
      <c r="I13">
        <v>0.2</v>
      </c>
      <c r="J13">
        <v>0.2</v>
      </c>
      <c r="K13">
        <v>0.2</v>
      </c>
      <c r="M13">
        <v>0.2</v>
      </c>
    </row>
    <row r="14" spans="1:13" x14ac:dyDescent="0.3">
      <c r="A14">
        <v>300</v>
      </c>
      <c r="B14">
        <f>36.9/16.5*5</f>
        <v>11.181818181818182</v>
      </c>
      <c r="C14">
        <f>6.2/16.5*5</f>
        <v>1.8787878787878789</v>
      </c>
      <c r="H14">
        <v>0.2</v>
      </c>
      <c r="I14">
        <v>0.2</v>
      </c>
      <c r="J14">
        <v>0.2</v>
      </c>
      <c r="K1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11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2014-01-15T14:52:41Z</dcterms:created>
  <dcterms:modified xsi:type="dcterms:W3CDTF">2018-07-23T08:20:05Z</dcterms:modified>
</cp:coreProperties>
</file>